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Produzione\Aggiornati (e pubblicati)\"/>
    </mc:Choice>
  </mc:AlternateContent>
  <xr:revisionPtr revIDLastSave="0" documentId="13_ncr:1_{9C8E6A96-624F-4B89-8794-18B330F67428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marca_make (2009-2021)" sheetId="1" r:id="rId1"/>
    <sheet name="marca_make (1999-2008)" sheetId="3" r:id="rId2"/>
  </sheets>
  <externalReferences>
    <externalReference r:id="rId3"/>
  </externalReferences>
  <definedNames>
    <definedName name="_xlnm.Print_Area" localSheetId="1">'marca_make (1999-2008)'!$A$1:$K$61</definedName>
    <definedName name="_xlnm.Print_Area" localSheetId="0">'marca_make (2009-2021)'!$A$1:$I$59</definedName>
    <definedName name="Excel_BuiltIn_Print_Titles_12" localSheetId="1">'[1]12.autocaravan'!#REF!</definedName>
    <definedName name="Excel_BuiltIn_Print_Titles_12">'[1]12.autocaravan'!#REF!</definedName>
    <definedName name="Excel_BuiltIn_Print_Titles_13" localSheetId="1">#REF!</definedName>
    <definedName name="Excel_BuiltIn_Print_Titles_13">#REF!</definedName>
    <definedName name="Excel_BuiltIn_Print_Titles_9" localSheetId="1">'[1]9.autovetture usate'!#REF!</definedName>
    <definedName name="Excel_BuiltIn_Print_Titles_9">'[1]9.autovetture usate'!#REF!</definedName>
    <definedName name="_xlnm.Print_Titles" localSheetId="1">'marca_make (1999-2008)'!$A:$A,'marca_make (1999-2008)'!$1:$5</definedName>
    <definedName name="_xlnm.Print_Titles" localSheetId="0">'marca_make (2009-2021)'!$A:$A,'marca_make (2009-2021)'!$1:$5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1" l="1"/>
  <c r="B29" i="1"/>
  <c r="B36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17" i="1"/>
  <c r="B24" i="1"/>
  <c r="B53" i="1" l="1"/>
  <c r="D36" i="1" l="1"/>
  <c r="E36" i="1"/>
  <c r="F36" i="1"/>
  <c r="G36" i="1"/>
  <c r="H36" i="1"/>
  <c r="I36" i="1"/>
  <c r="J36" i="1"/>
  <c r="K36" i="1"/>
  <c r="L36" i="1"/>
  <c r="M36" i="1"/>
  <c r="N36" i="1"/>
  <c r="O36" i="1"/>
  <c r="P36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C50" i="1"/>
  <c r="C45" i="1"/>
  <c r="C42" i="1"/>
  <c r="C40" i="1"/>
  <c r="C24" i="1"/>
  <c r="C52" i="1"/>
  <c r="C48" i="1"/>
  <c r="C47" i="1"/>
  <c r="C46" i="1"/>
  <c r="C43" i="1"/>
  <c r="C36" i="1"/>
  <c r="C51" i="1"/>
  <c r="C49" i="1"/>
  <c r="C44" i="1"/>
  <c r="C41" i="1"/>
  <c r="C39" i="1"/>
  <c r="C38" i="1"/>
  <c r="C34" i="1"/>
  <c r="C29" i="1"/>
  <c r="D34" i="1"/>
  <c r="D29" i="1"/>
  <c r="D24" i="1"/>
  <c r="D17" i="1"/>
  <c r="B57" i="3"/>
  <c r="B36" i="3"/>
  <c r="C36" i="3"/>
  <c r="B31" i="3"/>
  <c r="B26" i="3"/>
  <c r="B18" i="3"/>
  <c r="C17" i="1" l="1"/>
  <c r="C53" i="1"/>
  <c r="D53" i="1"/>
  <c r="E34" i="1"/>
  <c r="E29" i="1"/>
  <c r="E24" i="1"/>
  <c r="E17" i="1"/>
  <c r="F17" i="1"/>
  <c r="E53" i="1" l="1"/>
  <c r="F34" i="1" l="1"/>
  <c r="F29" i="1"/>
  <c r="F24" i="1"/>
  <c r="F53" i="1" l="1"/>
  <c r="K56" i="3"/>
  <c r="J56" i="3"/>
  <c r="I56" i="3"/>
  <c r="H56" i="3"/>
  <c r="G56" i="3"/>
  <c r="F56" i="3"/>
  <c r="E56" i="3"/>
  <c r="D56" i="3"/>
  <c r="C56" i="3"/>
  <c r="K55" i="3"/>
  <c r="J55" i="3"/>
  <c r="I55" i="3"/>
  <c r="H55" i="3"/>
  <c r="G55" i="3"/>
  <c r="F55" i="3"/>
  <c r="E55" i="3"/>
  <c r="D55" i="3"/>
  <c r="C55" i="3"/>
  <c r="K54" i="3"/>
  <c r="J54" i="3"/>
  <c r="I54" i="3"/>
  <c r="H54" i="3"/>
  <c r="G54" i="3"/>
  <c r="F54" i="3"/>
  <c r="E54" i="3"/>
  <c r="D54" i="3"/>
  <c r="C54" i="3"/>
  <c r="K53" i="3"/>
  <c r="J53" i="3"/>
  <c r="I53" i="3"/>
  <c r="H53" i="3"/>
  <c r="G53" i="3"/>
  <c r="F53" i="3"/>
  <c r="E53" i="3"/>
  <c r="D53" i="3"/>
  <c r="C53" i="3"/>
  <c r="K52" i="3"/>
  <c r="J52" i="3"/>
  <c r="I52" i="3"/>
  <c r="H52" i="3"/>
  <c r="G52" i="3"/>
  <c r="F52" i="3"/>
  <c r="E52" i="3"/>
  <c r="D52" i="3"/>
  <c r="C52" i="3"/>
  <c r="K51" i="3"/>
  <c r="J51" i="3"/>
  <c r="I51" i="3"/>
  <c r="H51" i="3"/>
  <c r="G51" i="3"/>
  <c r="F51" i="3"/>
  <c r="E51" i="3"/>
  <c r="D51" i="3"/>
  <c r="C51" i="3"/>
  <c r="K50" i="3"/>
  <c r="J50" i="3"/>
  <c r="I50" i="3"/>
  <c r="H50" i="3"/>
  <c r="G50" i="3"/>
  <c r="F50" i="3"/>
  <c r="E50" i="3"/>
  <c r="D50" i="3"/>
  <c r="C50" i="3"/>
  <c r="K48" i="3"/>
  <c r="J48" i="3"/>
  <c r="I48" i="3"/>
  <c r="H48" i="3"/>
  <c r="G48" i="3"/>
  <c r="F48" i="3"/>
  <c r="E48" i="3"/>
  <c r="K47" i="3"/>
  <c r="J47" i="3"/>
  <c r="I47" i="3"/>
  <c r="H47" i="3"/>
  <c r="G47" i="3"/>
  <c r="F47" i="3"/>
  <c r="E47" i="3"/>
  <c r="D47" i="3"/>
  <c r="C47" i="3"/>
  <c r="K46" i="3"/>
  <c r="J46" i="3"/>
  <c r="I46" i="3"/>
  <c r="H46" i="3"/>
  <c r="G46" i="3"/>
  <c r="F46" i="3"/>
  <c r="E46" i="3"/>
  <c r="D46" i="3"/>
  <c r="C46" i="3"/>
  <c r="K44" i="3"/>
  <c r="J44" i="3"/>
  <c r="I44" i="3"/>
  <c r="H44" i="3"/>
  <c r="G44" i="3"/>
  <c r="F44" i="3"/>
  <c r="E44" i="3"/>
  <c r="D44" i="3"/>
  <c r="C44" i="3"/>
  <c r="K43" i="3"/>
  <c r="J43" i="3"/>
  <c r="I43" i="3"/>
  <c r="H43" i="3"/>
  <c r="G43" i="3"/>
  <c r="F43" i="3"/>
  <c r="E43" i="3"/>
  <c r="D43" i="3"/>
  <c r="C43" i="3"/>
  <c r="K42" i="3"/>
  <c r="J42" i="3"/>
  <c r="I42" i="3"/>
  <c r="H42" i="3"/>
  <c r="G42" i="3"/>
  <c r="F42" i="3"/>
  <c r="E42" i="3"/>
  <c r="D42" i="3"/>
  <c r="C42" i="3"/>
  <c r="K41" i="3"/>
  <c r="J41" i="3"/>
  <c r="I41" i="3"/>
  <c r="H41" i="3"/>
  <c r="G41" i="3"/>
  <c r="F41" i="3"/>
  <c r="E41" i="3"/>
  <c r="D41" i="3"/>
  <c r="C41" i="3"/>
  <c r="K40" i="3"/>
  <c r="J40" i="3"/>
  <c r="I40" i="3"/>
  <c r="H40" i="3"/>
  <c r="G40" i="3"/>
  <c r="F40" i="3"/>
  <c r="E40" i="3"/>
  <c r="D40" i="3"/>
  <c r="C40" i="3"/>
  <c r="K39" i="3"/>
  <c r="J39" i="3"/>
  <c r="I39" i="3"/>
  <c r="H39" i="3"/>
  <c r="G39" i="3"/>
  <c r="F39" i="3"/>
  <c r="E39" i="3"/>
  <c r="K38" i="3"/>
  <c r="J38" i="3"/>
  <c r="I38" i="3"/>
  <c r="H38" i="3"/>
  <c r="G38" i="3"/>
  <c r="F38" i="3"/>
  <c r="E38" i="3"/>
  <c r="D38" i="3"/>
  <c r="C38" i="3"/>
  <c r="K36" i="3"/>
  <c r="J36" i="3"/>
  <c r="I36" i="3"/>
  <c r="H36" i="3"/>
  <c r="G36" i="3"/>
  <c r="F36" i="3"/>
  <c r="E36" i="3"/>
  <c r="D36" i="3"/>
  <c r="K31" i="3"/>
  <c r="J31" i="3"/>
  <c r="I31" i="3"/>
  <c r="H31" i="3"/>
  <c r="G31" i="3"/>
  <c r="F31" i="3"/>
  <c r="E31" i="3"/>
  <c r="D30" i="3"/>
  <c r="D48" i="3" s="1"/>
  <c r="C30" i="3"/>
  <c r="C48" i="3" s="1"/>
  <c r="D28" i="3"/>
  <c r="C28" i="3"/>
  <c r="K26" i="3"/>
  <c r="J26" i="3"/>
  <c r="I26" i="3"/>
  <c r="H26" i="3"/>
  <c r="G26" i="3"/>
  <c r="F26" i="3"/>
  <c r="E26" i="3"/>
  <c r="D26" i="3"/>
  <c r="C26" i="3"/>
  <c r="K18" i="3"/>
  <c r="J18" i="3"/>
  <c r="I18" i="3"/>
  <c r="H18" i="3"/>
  <c r="G18" i="3"/>
  <c r="F18" i="3"/>
  <c r="E18" i="3"/>
  <c r="D18" i="3"/>
  <c r="C18" i="3"/>
  <c r="C31" i="3" l="1"/>
  <c r="H57" i="3"/>
  <c r="C39" i="3"/>
  <c r="C57" i="3" s="1"/>
  <c r="K57" i="3"/>
  <c r="D31" i="3"/>
  <c r="F57" i="3"/>
  <c r="D39" i="3"/>
  <c r="D57" i="3" s="1"/>
  <c r="J57" i="3"/>
  <c r="G57" i="3"/>
  <c r="E57" i="3"/>
  <c r="I57" i="3"/>
  <c r="H17" i="1"/>
  <c r="I17" i="1"/>
  <c r="J17" i="1"/>
  <c r="K17" i="1"/>
  <c r="L17" i="1"/>
  <c r="M17" i="1"/>
  <c r="N17" i="1"/>
  <c r="O17" i="1"/>
  <c r="P17" i="1"/>
  <c r="G17" i="1"/>
  <c r="G24" i="1"/>
  <c r="G34" i="1"/>
  <c r="G29" i="1"/>
  <c r="H34" i="1"/>
  <c r="H29" i="1"/>
  <c r="H24" i="1"/>
  <c r="I34" i="1"/>
  <c r="I29" i="1"/>
  <c r="I24" i="1"/>
  <c r="J34" i="1"/>
  <c r="J29" i="1"/>
  <c r="J24" i="1"/>
  <c r="K34" i="1"/>
  <c r="K29" i="1"/>
  <c r="K24" i="1"/>
  <c r="L29" i="1"/>
  <c r="L34" i="1"/>
  <c r="L24" i="1"/>
  <c r="M24" i="1"/>
  <c r="M29" i="1"/>
  <c r="M34" i="1"/>
  <c r="N24" i="1"/>
  <c r="O24" i="1"/>
  <c r="P24" i="1"/>
  <c r="N29" i="1"/>
  <c r="O29" i="1"/>
  <c r="P29" i="1"/>
  <c r="N34" i="1"/>
  <c r="O34" i="1"/>
  <c r="P34" i="1"/>
  <c r="L53" i="1" l="1"/>
  <c r="K53" i="1"/>
  <c r="I53" i="1"/>
  <c r="H53" i="1"/>
  <c r="G53" i="1"/>
  <c r="N53" i="1"/>
  <c r="P53" i="1"/>
  <c r="O53" i="1"/>
  <c r="M53" i="1"/>
  <c r="J53" i="1"/>
</calcChain>
</file>

<file path=xl/sharedStrings.xml><?xml version="1.0" encoding="utf-8"?>
<sst xmlns="http://schemas.openxmlformats.org/spreadsheetml/2006/main" count="240" uniqueCount="45">
  <si>
    <t xml:space="preserve">DOMESTIC PRODUCTION - BREAKDOWN BY MAKES </t>
  </si>
  <si>
    <t>Alfa Romeo</t>
  </si>
  <si>
    <t>Bertone</t>
  </si>
  <si>
    <t>-</t>
  </si>
  <si>
    <t>De Tomaso</t>
  </si>
  <si>
    <t>Ferrari</t>
  </si>
  <si>
    <t>Fiat</t>
  </si>
  <si>
    <t>Lamborghini</t>
  </si>
  <si>
    <t>Lancia</t>
  </si>
  <si>
    <t>Maserati</t>
  </si>
  <si>
    <t>Pininfarina</t>
  </si>
  <si>
    <t>Bremach</t>
  </si>
  <si>
    <t>FAAM</t>
  </si>
  <si>
    <t xml:space="preserve">Fiat </t>
  </si>
  <si>
    <t>Iveco</t>
  </si>
  <si>
    <t>Piaggio</t>
  </si>
  <si>
    <t>PSA</t>
  </si>
  <si>
    <t>Astra</t>
  </si>
  <si>
    <t>**</t>
  </si>
  <si>
    <t>Iveco-Astra**</t>
  </si>
  <si>
    <t>BredaMenarinibus</t>
  </si>
  <si>
    <t>Bus Carpenteria</t>
  </si>
  <si>
    <t>Iveco **</t>
  </si>
  <si>
    <t xml:space="preserve">PRODUZIONE  NAZIONALE - AUTOVEICOLI PER MARCA </t>
  </si>
  <si>
    <t>Jeep</t>
  </si>
  <si>
    <r>
      <t xml:space="preserve">Marca </t>
    </r>
    <r>
      <rPr>
        <i/>
        <sz val="9"/>
        <color theme="1" tint="0.14999847407452621"/>
        <rFont val="Trebuchet MS"/>
        <family val="2"/>
      </rPr>
      <t>/ Make</t>
    </r>
  </si>
  <si>
    <r>
      <t>Autovetture</t>
    </r>
    <r>
      <rPr>
        <sz val="9"/>
        <color theme="1" tint="0.14999847407452621"/>
        <rFont val="Trebuchet MS"/>
        <family val="2"/>
      </rPr>
      <t>/</t>
    </r>
    <r>
      <rPr>
        <i/>
        <sz val="9"/>
        <color theme="1" tint="0.14999847407452621"/>
        <rFont val="Trebuchet MS"/>
        <family val="2"/>
      </rPr>
      <t>Passenger cars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</si>
  <si>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</si>
  <si>
    <r>
      <t>Veicoli comm. leggeri</t>
    </r>
    <r>
      <rPr>
        <i/>
        <sz val="9"/>
        <color theme="1" tint="0.14999847407452621"/>
        <rFont val="Trebuchet MS"/>
        <family val="2"/>
      </rPr>
      <t>/Light trucks*</t>
    </r>
  </si>
  <si>
    <r>
      <t>Autocarri medi e pesanti</t>
    </r>
    <r>
      <rPr>
        <sz val="9"/>
        <color theme="1" tint="0.14999847407452621"/>
        <rFont val="Trebuchet MS"/>
        <family val="2"/>
      </rPr>
      <t>/</t>
    </r>
    <r>
      <rPr>
        <i/>
        <sz val="9"/>
        <color theme="1" tint="0.14999847407452621"/>
        <rFont val="Trebuchet MS"/>
        <family val="2"/>
      </rPr>
      <t>M&amp;H trucks</t>
    </r>
  </si>
  <si>
    <r>
      <t>Autobus</t>
    </r>
    <r>
      <rPr>
        <sz val="9"/>
        <color theme="1" tint="0.14999847407452621"/>
        <rFont val="Trebuchet MS"/>
        <family val="2"/>
      </rPr>
      <t>/</t>
    </r>
    <r>
      <rPr>
        <i/>
        <sz val="9"/>
        <color theme="1" tint="0.14999847407452621"/>
        <rFont val="Trebuchet MS"/>
        <family val="2"/>
      </rPr>
      <t>Buses and chassis</t>
    </r>
  </si>
  <si>
    <r>
      <t>Autoveicoli</t>
    </r>
    <r>
      <rPr>
        <sz val="9"/>
        <color theme="1" tint="0.14999847407452621"/>
        <rFont val="Trebuchet MS"/>
        <family val="2"/>
      </rPr>
      <t>/</t>
    </r>
    <r>
      <rPr>
        <i/>
        <sz val="9"/>
        <color theme="1" tint="0.14999847407452621"/>
        <rFont val="Trebuchet MS"/>
        <family val="2"/>
      </rPr>
      <t>Motor vehicles</t>
    </r>
  </si>
  <si>
    <r>
      <t xml:space="preserve">Aggiornato al 11/02/2019 -  Dati Lamborghini non disponibili </t>
    </r>
    <r>
      <rPr>
        <i/>
        <sz val="8"/>
        <color theme="1" tint="0.14999847407452621"/>
        <rFont val="Trebuchet MS"/>
        <family val="2"/>
      </rPr>
      <t>/ Updated to Feb 11, 2019 - Lamborghini data not available</t>
    </r>
  </si>
  <si>
    <r>
      <t xml:space="preserve">*Veicoli commerciali </t>
    </r>
    <r>
      <rPr>
        <u/>
        <sz val="8"/>
        <rFont val="Trebuchet MS"/>
        <family val="2"/>
      </rPr>
      <t>&lt;</t>
    </r>
    <r>
      <rPr>
        <sz val="8"/>
        <rFont val="Trebuchet MS"/>
        <family val="2"/>
      </rPr>
      <t>3,5 t. di PTT</t>
    </r>
    <r>
      <rPr>
        <i/>
        <sz val="8"/>
        <color theme="1" tint="0.14999847407452621"/>
        <rFont val="Trebuchet MS"/>
        <family val="2"/>
      </rPr>
      <t xml:space="preserve">/C.V. </t>
    </r>
    <r>
      <rPr>
        <i/>
        <u/>
        <sz val="8"/>
        <color theme="1" tint="0.14999847407452621"/>
        <rFont val="Trebuchet MS"/>
        <family val="2"/>
      </rPr>
      <t>&lt;</t>
    </r>
    <r>
      <rPr>
        <i/>
        <sz val="8"/>
        <color theme="1" tint="0.14999847407452621"/>
        <rFont val="Trebuchet MS"/>
        <family val="2"/>
      </rPr>
      <t>3.5 tons GVW</t>
    </r>
  </si>
  <si>
    <r>
      <t>** Dal 2012 IVECO include ASTRA</t>
    </r>
    <r>
      <rPr>
        <i/>
        <sz val="8"/>
        <color theme="1" tint="0.14999847407452621"/>
        <rFont val="Trebuchet MS"/>
        <family val="2"/>
      </rPr>
      <t>/ From 2012 IVECO's figures include ASTRA.</t>
    </r>
  </si>
  <si>
    <r>
      <t xml:space="preserve">Nota: le statistiche riportano la produzione dei soli Associati ANFIA. </t>
    </r>
    <r>
      <rPr>
        <i/>
        <sz val="8"/>
        <color theme="1" tint="0.14999847407452621"/>
        <rFont val="Trebuchet MS"/>
        <family val="2"/>
      </rPr>
      <t>/ Note: statistics refer only to the production of Anfia's members.</t>
    </r>
  </si>
  <si>
    <r>
      <t>Altri</t>
    </r>
    <r>
      <rPr>
        <i/>
        <sz val="9"/>
        <color theme="1" tint="0.14999847407452621"/>
        <rFont val="Trebuchet MS"/>
        <family val="2"/>
      </rPr>
      <t>/Other</t>
    </r>
  </si>
  <si>
    <r>
      <t>Autocarri medi&amp;pesanti</t>
    </r>
    <r>
      <rPr>
        <sz val="9"/>
        <color theme="1" tint="0.14999847407452621"/>
        <rFont val="Trebuchet MS"/>
        <family val="2"/>
      </rPr>
      <t>/</t>
    </r>
    <r>
      <rPr>
        <i/>
        <sz val="9"/>
        <color theme="1" tint="0.14999847407452621"/>
        <rFont val="Trebuchet MS"/>
        <family val="2"/>
      </rPr>
      <t>M&amp;H trucks</t>
    </r>
  </si>
  <si>
    <t>Altro</t>
  </si>
  <si>
    <t>Menarinibus</t>
  </si>
  <si>
    <t xml:space="preserve">PRODUZIONE NAZIONALE - AUTOVEICOLI PER MARCA </t>
  </si>
  <si>
    <t>*** Dati provvisori / Provisional data</t>
  </si>
  <si>
    <t>Dodge</t>
  </si>
  <si>
    <t xml:space="preserve">Aggiornato al 30/04/2023 / Updated April 30, 2023 </t>
  </si>
  <si>
    <t>H1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</si>
</sst>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* #,##0.00_-;\-* #,##0.00_-;_-* \-??_-;_-@_-"/>
    <numFmt numFmtId="165" formatCode="_-* #,##0_-;\-* #,##0_-;_-* \-_-;_-@_-"/>
  </numFmts>
  <fonts count="35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9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i/>
      <sz val="9"/>
      <color theme="1" tint="0.14999847407452621"/>
      <name val="Trebuchet MS"/>
      <family val="2"/>
    </font>
    <font>
      <sz val="9"/>
      <color theme="1" tint="0.14999847407452621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u/>
      <sz val="8"/>
      <name val="Trebuchet MS"/>
      <family val="2"/>
    </font>
    <font>
      <i/>
      <u/>
      <sz val="8"/>
      <color theme="1" tint="0.14999847407452621"/>
      <name val="Trebuchet MS"/>
      <family val="2"/>
    </font>
    <font>
      <i/>
      <sz val="8"/>
      <name val="Trebuchet MS"/>
      <family val="2"/>
    </font>
    <font>
      <b/>
      <i/>
      <sz val="10"/>
      <name val="Trebuchet MS"/>
      <family val="2"/>
    </font>
    <font>
      <i/>
      <sz val="9"/>
      <name val="Trebuchet MS"/>
      <family val="2"/>
    </font>
    <font>
      <b/>
      <i/>
      <sz val="9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5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7" fillId="7" borderId="1" applyNumberFormat="0" applyAlignment="0" applyProtection="0"/>
    <xf numFmtId="41" fontId="1" fillId="0" borderId="0" applyFont="0" applyFill="0" applyBorder="0" applyAlignment="0" applyProtection="0"/>
    <xf numFmtId="165" fontId="8" fillId="0" borderId="0" applyFill="0" applyBorder="0" applyAlignment="0" applyProtection="0"/>
    <xf numFmtId="164" fontId="8" fillId="0" borderId="0" applyFill="0" applyBorder="0" applyAlignment="0" applyProtection="0"/>
    <xf numFmtId="43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2" fillId="0" borderId="0"/>
    <xf numFmtId="0" fontId="8" fillId="0" borderId="0"/>
    <xf numFmtId="0" fontId="2" fillId="0" borderId="0"/>
    <xf numFmtId="0" fontId="8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41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65" fontId="1" fillId="0" borderId="0" applyFill="0" applyBorder="0" applyAlignment="0" applyProtection="0"/>
    <xf numFmtId="164" fontId="1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23" borderId="4" applyNumberFormat="0" applyFont="0" applyAlignment="0" applyProtection="0"/>
  </cellStyleXfs>
  <cellXfs count="105">
    <xf numFmtId="0" fontId="0" fillId="0" borderId="0" xfId="0"/>
    <xf numFmtId="0" fontId="21" fillId="0" borderId="0" xfId="0" applyFont="1" applyAlignment="1">
      <alignment horizontal="left"/>
    </xf>
    <xf numFmtId="3" fontId="21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0" fontId="24" fillId="0" borderId="12" xfId="0" applyFont="1" applyBorder="1" applyAlignment="1">
      <alignment vertical="center"/>
    </xf>
    <xf numFmtId="0" fontId="22" fillId="0" borderId="13" xfId="0" applyFont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24" fillId="0" borderId="14" xfId="0" applyFont="1" applyBorder="1" applyAlignment="1">
      <alignment vertical="center"/>
    </xf>
    <xf numFmtId="0" fontId="22" fillId="0" borderId="15" xfId="0" applyFont="1" applyBorder="1" applyAlignment="1">
      <alignment horizontal="right" vertical="center"/>
    </xf>
    <xf numFmtId="3" fontId="22" fillId="0" borderId="0" xfId="0" applyNumberFormat="1" applyFont="1"/>
    <xf numFmtId="41" fontId="22" fillId="0" borderId="0" xfId="29" applyFont="1"/>
    <xf numFmtId="41" fontId="22" fillId="0" borderId="0" xfId="29" applyFont="1" applyAlignment="1">
      <alignment horizontal="right"/>
    </xf>
    <xf numFmtId="0" fontId="24" fillId="0" borderId="12" xfId="0" applyFont="1" applyBorder="1" applyAlignment="1">
      <alignment horizontal="right" vertical="center"/>
    </xf>
    <xf numFmtId="3" fontId="24" fillId="25" borderId="15" xfId="0" applyNumberFormat="1" applyFont="1" applyFill="1" applyBorder="1" applyAlignment="1">
      <alignment horizontal="right" vertical="center"/>
    </xf>
    <xf numFmtId="3" fontId="24" fillId="0" borderId="15" xfId="0" applyNumberFormat="1" applyFont="1" applyBorder="1" applyAlignment="1">
      <alignment horizontal="right" vertical="center"/>
    </xf>
    <xf numFmtId="0" fontId="24" fillId="0" borderId="13" xfId="0" applyFont="1" applyBorder="1" applyAlignment="1">
      <alignment horizontal="right" vertical="center"/>
    </xf>
    <xf numFmtId="41" fontId="24" fillId="25" borderId="13" xfId="0" applyNumberFormat="1" applyFont="1" applyFill="1" applyBorder="1" applyAlignment="1">
      <alignment horizontal="right" vertical="center"/>
    </xf>
    <xf numFmtId="41" fontId="24" fillId="0" borderId="13" xfId="0" applyNumberFormat="1" applyFont="1" applyBorder="1" applyAlignment="1">
      <alignment horizontal="right" vertical="center"/>
    </xf>
    <xf numFmtId="41" fontId="24" fillId="0" borderId="12" xfId="0" applyNumberFormat="1" applyFont="1" applyBorder="1" applyAlignment="1">
      <alignment horizontal="right" vertical="center"/>
    </xf>
    <xf numFmtId="0" fontId="24" fillId="0" borderId="14" xfId="0" applyFont="1" applyBorder="1" applyAlignment="1">
      <alignment horizontal="right" vertical="center"/>
    </xf>
    <xf numFmtId="41" fontId="24" fillId="25" borderId="15" xfId="0" applyNumberFormat="1" applyFont="1" applyFill="1" applyBorder="1" applyAlignment="1">
      <alignment horizontal="right" vertical="center"/>
    </xf>
    <xf numFmtId="41" fontId="24" fillId="0" borderId="15" xfId="0" applyNumberFormat="1" applyFont="1" applyBorder="1" applyAlignment="1">
      <alignment horizontal="right" vertical="center"/>
    </xf>
    <xf numFmtId="0" fontId="24" fillId="0" borderId="15" xfId="0" applyFont="1" applyBorder="1" applyAlignment="1">
      <alignment horizontal="right" vertical="center"/>
    </xf>
    <xf numFmtId="0" fontId="22" fillId="0" borderId="17" xfId="0" applyFont="1" applyBorder="1"/>
    <xf numFmtId="0" fontId="24" fillId="24" borderId="10" xfId="0" applyFont="1" applyFill="1" applyBorder="1" applyAlignment="1">
      <alignment vertical="center"/>
    </xf>
    <xf numFmtId="1" fontId="24" fillId="24" borderId="10" xfId="0" applyNumberFormat="1" applyFont="1" applyFill="1" applyBorder="1" applyAlignment="1">
      <alignment vertical="center"/>
    </xf>
    <xf numFmtId="0" fontId="24" fillId="24" borderId="11" xfId="0" applyFont="1" applyFill="1" applyBorder="1" applyAlignment="1">
      <alignment vertical="center"/>
    </xf>
    <xf numFmtId="0" fontId="24" fillId="24" borderId="11" xfId="0" applyFont="1" applyFill="1" applyBorder="1" applyAlignment="1">
      <alignment horizontal="right" vertical="center"/>
    </xf>
    <xf numFmtId="0" fontId="24" fillId="24" borderId="16" xfId="0" applyFont="1" applyFill="1" applyBorder="1" applyAlignment="1">
      <alignment horizontal="right" vertical="center"/>
    </xf>
    <xf numFmtId="0" fontId="24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41" fontId="24" fillId="25" borderId="11" xfId="0" applyNumberFormat="1" applyFont="1" applyFill="1" applyBorder="1" applyAlignment="1">
      <alignment horizontal="right" vertical="center"/>
    </xf>
    <xf numFmtId="41" fontId="24" fillId="0" borderId="11" xfId="0" applyNumberFormat="1" applyFont="1" applyBorder="1" applyAlignment="1">
      <alignment horizontal="right" vertical="center"/>
    </xf>
    <xf numFmtId="41" fontId="24" fillId="0" borderId="11" xfId="29" applyFont="1" applyBorder="1" applyAlignment="1">
      <alignment horizontal="right" vertical="center"/>
    </xf>
    <xf numFmtId="0" fontId="24" fillId="0" borderId="10" xfId="0" applyFont="1" applyBorder="1" applyAlignment="1">
      <alignment horizontal="right" vertical="center"/>
    </xf>
    <xf numFmtId="41" fontId="22" fillId="0" borderId="0" xfId="0" applyNumberFormat="1" applyFont="1" applyAlignment="1">
      <alignment vertical="center"/>
    </xf>
    <xf numFmtId="0" fontId="22" fillId="0" borderId="19" xfId="0" applyFont="1" applyBorder="1" applyAlignment="1">
      <alignment horizontal="left" vertical="center" indent="1"/>
    </xf>
    <xf numFmtId="41" fontId="22" fillId="25" borderId="20" xfId="0" applyNumberFormat="1" applyFont="1" applyFill="1" applyBorder="1" applyAlignment="1">
      <alignment horizontal="right" vertical="center"/>
    </xf>
    <xf numFmtId="41" fontId="22" fillId="0" borderId="20" xfId="0" applyNumberFormat="1" applyFont="1" applyBorder="1" applyAlignment="1">
      <alignment horizontal="right" vertical="center"/>
    </xf>
    <xf numFmtId="41" fontId="22" fillId="0" borderId="19" xfId="0" applyNumberFormat="1" applyFont="1" applyBorder="1" applyAlignment="1">
      <alignment horizontal="right" vertical="center"/>
    </xf>
    <xf numFmtId="41" fontId="22" fillId="0" borderId="19" xfId="29" applyFont="1" applyBorder="1" applyAlignment="1">
      <alignment horizontal="right" vertical="center"/>
    </xf>
    <xf numFmtId="41" fontId="22" fillId="0" borderId="20" xfId="29" applyFont="1" applyBorder="1" applyAlignment="1">
      <alignment horizontal="right" vertical="center"/>
    </xf>
    <xf numFmtId="0" fontId="22" fillId="0" borderId="21" xfId="0" applyFont="1" applyBorder="1" applyAlignment="1">
      <alignment horizontal="left" vertical="center" indent="1"/>
    </xf>
    <xf numFmtId="41" fontId="22" fillId="25" borderId="22" xfId="0" applyNumberFormat="1" applyFont="1" applyFill="1" applyBorder="1" applyAlignment="1">
      <alignment horizontal="right" vertical="center"/>
    </xf>
    <xf numFmtId="41" fontId="22" fillId="0" borderId="22" xfId="0" applyNumberFormat="1" applyFont="1" applyBorder="1" applyAlignment="1">
      <alignment horizontal="right" vertical="center"/>
    </xf>
    <xf numFmtId="41" fontId="22" fillId="0" borderId="21" xfId="0" applyNumberFormat="1" applyFont="1" applyBorder="1" applyAlignment="1">
      <alignment horizontal="right" vertical="center"/>
    </xf>
    <xf numFmtId="41" fontId="22" fillId="0" borderId="21" xfId="29" applyFont="1" applyBorder="1" applyAlignment="1">
      <alignment horizontal="right" vertical="center"/>
    </xf>
    <xf numFmtId="41" fontId="22" fillId="0" borderId="22" xfId="29" applyFont="1" applyBorder="1" applyAlignment="1">
      <alignment horizontal="right" vertical="center"/>
    </xf>
    <xf numFmtId="41" fontId="22" fillId="0" borderId="21" xfId="0" quotePrefix="1" applyNumberFormat="1" applyFont="1" applyBorder="1" applyAlignment="1">
      <alignment horizontal="right" vertical="center"/>
    </xf>
    <xf numFmtId="0" fontId="22" fillId="0" borderId="23" xfId="0" applyFont="1" applyBorder="1" applyAlignment="1">
      <alignment horizontal="left" vertical="center" indent="1"/>
    </xf>
    <xf numFmtId="41" fontId="22" fillId="25" borderId="24" xfId="0" applyNumberFormat="1" applyFont="1" applyFill="1" applyBorder="1" applyAlignment="1">
      <alignment horizontal="right" vertical="center"/>
    </xf>
    <xf numFmtId="41" fontId="22" fillId="0" borderId="19" xfId="0" quotePrefix="1" applyNumberFormat="1" applyFont="1" applyBorder="1" applyAlignment="1">
      <alignment horizontal="right" vertical="center"/>
    </xf>
    <xf numFmtId="41" fontId="22" fillId="0" borderId="20" xfId="0" quotePrefix="1" applyNumberFormat="1" applyFont="1" applyBorder="1" applyAlignment="1">
      <alignment horizontal="right" vertical="center"/>
    </xf>
    <xf numFmtId="41" fontId="22" fillId="0" borderId="24" xfId="0" applyNumberFormat="1" applyFont="1" applyBorder="1" applyAlignment="1">
      <alignment horizontal="right" vertical="center"/>
    </xf>
    <xf numFmtId="41" fontId="22" fillId="0" borderId="23" xfId="0" applyNumberFormat="1" applyFont="1" applyBorder="1" applyAlignment="1">
      <alignment horizontal="right" vertical="center"/>
    </xf>
    <xf numFmtId="41" fontId="22" fillId="0" borderId="23" xfId="29" applyFont="1" applyBorder="1" applyAlignment="1">
      <alignment horizontal="right" vertical="center"/>
    </xf>
    <xf numFmtId="41" fontId="22" fillId="0" borderId="24" xfId="29" applyFont="1" applyBorder="1" applyAlignment="1">
      <alignment horizontal="right" vertical="center"/>
    </xf>
    <xf numFmtId="0" fontId="22" fillId="0" borderId="19" xfId="0" applyFont="1" applyBorder="1" applyAlignment="1">
      <alignment horizontal="right" vertical="center"/>
    </xf>
    <xf numFmtId="0" fontId="22" fillId="0" borderId="21" xfId="0" applyFont="1" applyBorder="1" applyAlignment="1">
      <alignment horizontal="right" vertical="center"/>
    </xf>
    <xf numFmtId="41" fontId="22" fillId="0" borderId="22" xfId="0" quotePrefix="1" applyNumberFormat="1" applyFont="1" applyBorder="1" applyAlignment="1">
      <alignment horizontal="right" vertical="center"/>
    </xf>
    <xf numFmtId="0" fontId="22" fillId="0" borderId="21" xfId="0" quotePrefix="1" applyFont="1" applyBorder="1" applyAlignment="1">
      <alignment horizontal="right" vertical="center"/>
    </xf>
    <xf numFmtId="0" fontId="22" fillId="0" borderId="23" xfId="0" applyFont="1" applyBorder="1" applyAlignment="1">
      <alignment vertical="center"/>
    </xf>
    <xf numFmtId="0" fontId="22" fillId="0" borderId="23" xfId="0" applyFont="1" applyBorder="1" applyAlignment="1">
      <alignment horizontal="right" vertical="center"/>
    </xf>
    <xf numFmtId="3" fontId="24" fillId="25" borderId="11" xfId="29" applyNumberFormat="1" applyFont="1" applyFill="1" applyBorder="1" applyAlignment="1">
      <alignment horizontal="right" vertical="center"/>
    </xf>
    <xf numFmtId="0" fontId="22" fillId="0" borderId="12" xfId="0" applyFont="1" applyBorder="1" applyAlignment="1">
      <alignment horizontal="left" vertical="center" indent="1"/>
    </xf>
    <xf numFmtId="41" fontId="22" fillId="25" borderId="13" xfId="0" applyNumberFormat="1" applyFont="1" applyFill="1" applyBorder="1" applyAlignment="1">
      <alignment horizontal="right" vertical="center"/>
    </xf>
    <xf numFmtId="41" fontId="22" fillId="25" borderId="13" xfId="29" applyFont="1" applyFill="1" applyBorder="1" applyAlignment="1">
      <alignment horizontal="right" vertical="center"/>
    </xf>
    <xf numFmtId="0" fontId="27" fillId="0" borderId="0" xfId="35" applyFont="1" applyAlignment="1">
      <alignment horizontal="left"/>
    </xf>
    <xf numFmtId="0" fontId="21" fillId="0" borderId="0" xfId="0" applyFont="1" applyAlignment="1">
      <alignment horizontal="left" indent="13"/>
    </xf>
    <xf numFmtId="0" fontId="23" fillId="0" borderId="0" xfId="0" applyFont="1" applyAlignment="1">
      <alignment horizontal="left" indent="13"/>
    </xf>
    <xf numFmtId="0" fontId="27" fillId="0" borderId="18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31" fillId="0" borderId="0" xfId="0" applyFont="1"/>
    <xf numFmtId="0" fontId="22" fillId="0" borderId="22" xfId="0" quotePrefix="1" applyFont="1" applyBorder="1" applyAlignment="1">
      <alignment horizontal="right" vertical="center"/>
    </xf>
    <xf numFmtId="0" fontId="22" fillId="0" borderId="24" xfId="0" applyFont="1" applyBorder="1" applyAlignment="1">
      <alignment horizontal="right" vertical="center"/>
    </xf>
    <xf numFmtId="0" fontId="24" fillId="0" borderId="11" xfId="0" applyFont="1" applyBorder="1" applyAlignment="1">
      <alignment horizontal="right" vertical="center"/>
    </xf>
    <xf numFmtId="41" fontId="22" fillId="25" borderId="23" xfId="0" applyNumberFormat="1" applyFont="1" applyFill="1" applyBorder="1" applyAlignment="1">
      <alignment horizontal="right" vertical="center"/>
    </xf>
    <xf numFmtId="1" fontId="24" fillId="24" borderId="11" xfId="0" applyNumberFormat="1" applyFont="1" applyFill="1" applyBorder="1" applyAlignment="1">
      <alignment vertical="center"/>
    </xf>
    <xf numFmtId="0" fontId="27" fillId="0" borderId="0" xfId="51" applyFont="1" applyAlignment="1">
      <alignment horizontal="left"/>
    </xf>
    <xf numFmtId="0" fontId="27" fillId="0" borderId="0" xfId="35" applyFont="1" applyAlignment="1">
      <alignment horizontal="left"/>
    </xf>
    <xf numFmtId="0" fontId="21" fillId="0" borderId="0" xfId="0" applyFont="1" applyAlignment="1">
      <alignment horizontal="left" indent="13"/>
    </xf>
    <xf numFmtId="0" fontId="23" fillId="0" borderId="0" xfId="0" applyFont="1" applyAlignment="1">
      <alignment horizontal="left" indent="13"/>
    </xf>
    <xf numFmtId="0" fontId="27" fillId="0" borderId="18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2" fillId="26" borderId="21" xfId="0" applyFont="1" applyFill="1" applyBorder="1" applyAlignment="1">
      <alignment horizontal="left" vertical="center" indent="1"/>
    </xf>
    <xf numFmtId="41" fontId="22" fillId="26" borderId="20" xfId="0" applyNumberFormat="1" applyFont="1" applyFill="1" applyBorder="1" applyAlignment="1">
      <alignment horizontal="right" vertical="center"/>
    </xf>
    <xf numFmtId="41" fontId="22" fillId="26" borderId="22" xfId="0" applyNumberFormat="1" applyFont="1" applyFill="1" applyBorder="1" applyAlignment="1">
      <alignment horizontal="right" vertical="center"/>
    </xf>
    <xf numFmtId="0" fontId="32" fillId="0" borderId="0" xfId="0" applyFont="1" applyAlignment="1">
      <alignment horizontal="left"/>
    </xf>
    <xf numFmtId="0" fontId="32" fillId="0" borderId="0" xfId="0" applyFont="1" applyAlignment="1">
      <alignment horizontal="left" indent="13"/>
    </xf>
    <xf numFmtId="0" fontId="33" fillId="0" borderId="0" xfId="0" applyFont="1"/>
    <xf numFmtId="0" fontId="34" fillId="24" borderId="11" xfId="0" applyFont="1" applyFill="1" applyBorder="1" applyAlignment="1">
      <alignment horizontal="right" vertical="center"/>
    </xf>
    <xf numFmtId="0" fontId="34" fillId="0" borderId="13" xfId="0" applyFont="1" applyBorder="1" applyAlignment="1">
      <alignment horizontal="right" vertical="center"/>
    </xf>
    <xf numFmtId="41" fontId="33" fillId="0" borderId="20" xfId="0" applyNumberFormat="1" applyFont="1" applyBorder="1" applyAlignment="1">
      <alignment horizontal="right" vertical="center"/>
    </xf>
    <xf numFmtId="41" fontId="33" fillId="26" borderId="20" xfId="0" applyNumberFormat="1" applyFont="1" applyFill="1" applyBorder="1" applyAlignment="1">
      <alignment horizontal="right" vertical="center"/>
    </xf>
    <xf numFmtId="41" fontId="33" fillId="25" borderId="22" xfId="0" applyNumberFormat="1" applyFont="1" applyFill="1" applyBorder="1" applyAlignment="1">
      <alignment horizontal="right" vertical="center"/>
    </xf>
    <xf numFmtId="41" fontId="33" fillId="25" borderId="13" xfId="0" applyNumberFormat="1" applyFont="1" applyFill="1" applyBorder="1" applyAlignment="1">
      <alignment horizontal="right" vertical="center"/>
    </xf>
    <xf numFmtId="41" fontId="34" fillId="25" borderId="11" xfId="0" applyNumberFormat="1" applyFont="1" applyFill="1" applyBorder="1" applyAlignment="1">
      <alignment horizontal="right" vertical="center"/>
    </xf>
    <xf numFmtId="41" fontId="34" fillId="0" borderId="13" xfId="0" applyNumberFormat="1" applyFont="1" applyBorder="1" applyAlignment="1">
      <alignment horizontal="right" vertical="center"/>
    </xf>
    <xf numFmtId="41" fontId="33" fillId="0" borderId="22" xfId="0" applyNumberFormat="1" applyFont="1" applyBorder="1" applyAlignment="1">
      <alignment horizontal="right" vertical="center"/>
    </xf>
    <xf numFmtId="41" fontId="33" fillId="26" borderId="22" xfId="0" applyNumberFormat="1" applyFont="1" applyFill="1" applyBorder="1" applyAlignment="1">
      <alignment horizontal="right" vertical="center"/>
    </xf>
    <xf numFmtId="41" fontId="33" fillId="0" borderId="24" xfId="0" applyNumberFormat="1" applyFont="1" applyBorder="1" applyAlignment="1">
      <alignment horizontal="right" vertical="center"/>
    </xf>
    <xf numFmtId="0" fontId="31" fillId="0" borderId="18" xfId="0" applyFont="1" applyBorder="1" applyAlignment="1">
      <alignment horizontal="left"/>
    </xf>
    <xf numFmtId="0" fontId="31" fillId="0" borderId="0" xfId="0" applyFont="1" applyAlignment="1">
      <alignment horizontal="left"/>
    </xf>
    <xf numFmtId="0" fontId="31" fillId="0" borderId="0" xfId="35" applyFont="1" applyAlignment="1">
      <alignment horizontal="left"/>
    </xf>
  </cellXfs>
  <cellStyles count="58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Migliaia [0] 2" xfId="30" xr:uid="{00000000-0005-0000-0000-00001D000000}"/>
    <cellStyle name="Migliaia [0] 2 2" xfId="53" xr:uid="{0C95250F-3001-4955-8B25-585D78DDD39A}"/>
    <cellStyle name="Migliaia [0] 3" xfId="49" xr:uid="{00000000-0005-0000-0000-00001E000000}"/>
    <cellStyle name="Migliaia [0] 4" xfId="52" xr:uid="{7ABFA761-0C82-4871-9788-73ED58F2CB03}"/>
    <cellStyle name="Migliaia 2" xfId="31" xr:uid="{00000000-0005-0000-0000-00001F000000}"/>
    <cellStyle name="Migliaia 2 2" xfId="54" xr:uid="{32FD9357-9DAA-428B-88F2-DB38A78AF69B}"/>
    <cellStyle name="Migliaia 3" xfId="32" xr:uid="{00000000-0005-0000-0000-000020000000}"/>
    <cellStyle name="Migliaia 3 2" xfId="50" xr:uid="{00000000-0005-0000-0000-000021000000}"/>
    <cellStyle name="Migliaia 3 3" xfId="55" xr:uid="{C36B8564-A9C2-4FE6-AFE6-4550097BF8DB}"/>
    <cellStyle name="Neutrale" xfId="33" builtinId="28" customBuiltin="1"/>
    <cellStyle name="Normale" xfId="0" builtinId="0"/>
    <cellStyle name="Normale 2" xfId="34" xr:uid="{00000000-0005-0000-0000-000024000000}"/>
    <cellStyle name="Normale 2 2 2" xfId="35" xr:uid="{00000000-0005-0000-0000-000025000000}"/>
    <cellStyle name="Normale 2 2 2 2" xfId="56" xr:uid="{70049342-5E2A-403C-B372-56D6916B9D64}"/>
    <cellStyle name="Normale 3" xfId="36" xr:uid="{00000000-0005-0000-0000-000026000000}"/>
    <cellStyle name="Normale 4" xfId="51" xr:uid="{6A94E7D3-2B46-4FF1-98F7-398A0267DDFD}"/>
    <cellStyle name="Nota" xfId="37" builtinId="10" customBuiltin="1"/>
    <cellStyle name="Nota 2" xfId="57" xr:uid="{0E9AE307-69C0-44E0-89BB-F1266F7B2B2E}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0</xdr:col>
      <xdr:colOff>1125277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1179489-9277-459C-A64E-EE222C80D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0</xdr:col>
      <xdr:colOff>1111942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133CD39-6B0C-4CE9-95F3-F6DC92600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9/StatisticheItalia/Produzione/Aggiornati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9"/>
  <sheetViews>
    <sheetView showGridLines="0" tabSelected="1" zoomScaleNormal="100" workbookViewId="0">
      <pane ySplit="5" topLeftCell="A6" activePane="bottomLeft" state="frozen"/>
      <selection pane="bottomLeft" activeCell="I29" sqref="I29"/>
    </sheetView>
  </sheetViews>
  <sheetFormatPr defaultColWidth="9" defaultRowHeight="13.2" x14ac:dyDescent="0.3"/>
  <cols>
    <col min="1" max="1" width="31" style="3" bestFit="1" customWidth="1"/>
    <col min="2" max="2" width="10.6640625" style="90" customWidth="1"/>
    <col min="3" max="8" width="10.6640625" style="3" customWidth="1"/>
    <col min="9" max="13" width="10.6640625" style="10" customWidth="1"/>
    <col min="14" max="15" width="10.6640625" style="3" customWidth="1"/>
    <col min="16" max="16384" width="9" style="3"/>
  </cols>
  <sheetData>
    <row r="1" spans="1:16" ht="15" customHeight="1" x14ac:dyDescent="0.35">
      <c r="B1" s="88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1"/>
      <c r="O1" s="1"/>
    </row>
    <row r="2" spans="1:16" ht="15" customHeight="1" x14ac:dyDescent="0.35">
      <c r="A2" s="69" t="s">
        <v>40</v>
      </c>
      <c r="B2" s="8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spans="1:16" ht="15" customHeight="1" x14ac:dyDescent="0.35">
      <c r="A3" s="70" t="s">
        <v>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6" ht="15" customHeight="1" x14ac:dyDescent="0.3"/>
    <row r="5" spans="1:16" s="30" customFormat="1" ht="20.25" customHeight="1" x14ac:dyDescent="0.25">
      <c r="A5" s="25" t="s">
        <v>25</v>
      </c>
      <c r="B5" s="91" t="s">
        <v>44</v>
      </c>
      <c r="C5" s="28">
        <v>2022</v>
      </c>
      <c r="D5" s="28">
        <v>2021</v>
      </c>
      <c r="E5" s="25">
        <v>2020</v>
      </c>
      <c r="F5" s="25">
        <v>2019</v>
      </c>
      <c r="G5" s="25">
        <v>2018</v>
      </c>
      <c r="H5" s="25">
        <v>2017</v>
      </c>
      <c r="I5" s="25">
        <v>2016</v>
      </c>
      <c r="J5" s="27">
        <v>2015</v>
      </c>
      <c r="K5" s="26">
        <v>2014</v>
      </c>
      <c r="L5" s="26">
        <v>2013</v>
      </c>
      <c r="M5" s="26">
        <v>2012</v>
      </c>
      <c r="N5" s="26">
        <v>2011</v>
      </c>
      <c r="O5" s="26">
        <v>2010</v>
      </c>
      <c r="P5" s="78">
        <v>2009</v>
      </c>
    </row>
    <row r="6" spans="1:16" s="7" customFormat="1" ht="15" customHeight="1" x14ac:dyDescent="0.25">
      <c r="A6" s="5" t="s">
        <v>26</v>
      </c>
      <c r="B6" s="92"/>
      <c r="C6" s="16"/>
      <c r="D6" s="16"/>
      <c r="E6" s="5"/>
      <c r="F6" s="5"/>
      <c r="G6" s="5"/>
      <c r="H6" s="13"/>
      <c r="I6" s="13"/>
      <c r="J6" s="16"/>
      <c r="K6" s="14"/>
      <c r="L6" s="14"/>
      <c r="M6" s="14"/>
      <c r="N6" s="14"/>
      <c r="O6" s="15"/>
      <c r="P6" s="15"/>
    </row>
    <row r="7" spans="1:16" s="7" customFormat="1" ht="14.1" customHeight="1" x14ac:dyDescent="0.25">
      <c r="A7" s="37" t="s">
        <v>1</v>
      </c>
      <c r="B7" s="93">
        <v>41677</v>
      </c>
      <c r="C7" s="39">
        <v>59213</v>
      </c>
      <c r="D7" s="39">
        <v>44483</v>
      </c>
      <c r="E7" s="38">
        <v>53791</v>
      </c>
      <c r="F7" s="38">
        <v>66552</v>
      </c>
      <c r="G7" s="38">
        <v>109814</v>
      </c>
      <c r="H7" s="38">
        <v>147245</v>
      </c>
      <c r="I7" s="38">
        <v>86186</v>
      </c>
      <c r="J7" s="38">
        <v>62046</v>
      </c>
      <c r="K7" s="38">
        <v>66466</v>
      </c>
      <c r="L7" s="38">
        <v>75428</v>
      </c>
      <c r="M7" s="38">
        <v>92053</v>
      </c>
      <c r="N7" s="38">
        <v>136127</v>
      </c>
      <c r="O7" s="39">
        <v>122959</v>
      </c>
      <c r="P7" s="39">
        <v>104223</v>
      </c>
    </row>
    <row r="8" spans="1:16" s="7" customFormat="1" ht="14.1" customHeight="1" x14ac:dyDescent="0.25">
      <c r="A8" s="85" t="s">
        <v>5</v>
      </c>
      <c r="B8" s="94">
        <v>6959</v>
      </c>
      <c r="C8" s="86">
        <v>13221</v>
      </c>
      <c r="D8" s="87">
        <v>11156</v>
      </c>
      <c r="E8" s="87">
        <v>9119</v>
      </c>
      <c r="F8" s="87">
        <v>10131</v>
      </c>
      <c r="G8" s="87">
        <v>9416</v>
      </c>
      <c r="H8" s="87">
        <v>8956</v>
      </c>
      <c r="I8" s="87">
        <v>8125</v>
      </c>
      <c r="J8" s="87">
        <v>7873</v>
      </c>
      <c r="K8" s="87">
        <v>7394</v>
      </c>
      <c r="L8" s="87">
        <v>7086</v>
      </c>
      <c r="M8" s="87">
        <v>7663</v>
      </c>
      <c r="N8" s="87">
        <v>7314</v>
      </c>
      <c r="O8" s="87">
        <v>6627</v>
      </c>
      <c r="P8" s="87">
        <v>6213</v>
      </c>
    </row>
    <row r="9" spans="1:16" s="7" customFormat="1" ht="14.1" customHeight="1" x14ac:dyDescent="0.25">
      <c r="A9" s="43" t="s">
        <v>42</v>
      </c>
      <c r="B9" s="93">
        <v>10752</v>
      </c>
      <c r="C9" s="39">
        <v>850</v>
      </c>
      <c r="D9" s="45">
        <v>0</v>
      </c>
      <c r="E9" s="44">
        <v>0</v>
      </c>
      <c r="F9" s="44">
        <v>0</v>
      </c>
      <c r="G9" s="44">
        <v>0</v>
      </c>
      <c r="H9" s="44">
        <v>0</v>
      </c>
      <c r="I9" s="44">
        <v>0</v>
      </c>
      <c r="J9" s="44">
        <v>0</v>
      </c>
      <c r="K9" s="44" t="s">
        <v>3</v>
      </c>
      <c r="L9" s="44" t="s">
        <v>3</v>
      </c>
      <c r="M9" s="44" t="s">
        <v>3</v>
      </c>
      <c r="N9" s="44" t="s">
        <v>3</v>
      </c>
      <c r="O9" s="44" t="s">
        <v>3</v>
      </c>
      <c r="P9" s="44" t="s">
        <v>3</v>
      </c>
    </row>
    <row r="10" spans="1:16" s="7" customFormat="1" ht="14.1" customHeight="1" x14ac:dyDescent="0.25">
      <c r="A10" s="43" t="s">
        <v>6</v>
      </c>
      <c r="B10" s="93">
        <v>135351</v>
      </c>
      <c r="C10" s="39">
        <v>230379</v>
      </c>
      <c r="D10" s="45">
        <v>213632</v>
      </c>
      <c r="E10" s="44">
        <v>202893</v>
      </c>
      <c r="F10" s="44">
        <v>279020</v>
      </c>
      <c r="G10" s="44">
        <v>315011</v>
      </c>
      <c r="H10" s="44">
        <v>349499</v>
      </c>
      <c r="I10" s="44">
        <v>370802</v>
      </c>
      <c r="J10" s="44">
        <v>387507</v>
      </c>
      <c r="K10" s="44">
        <v>255293</v>
      </c>
      <c r="L10" s="44">
        <v>275387</v>
      </c>
      <c r="M10" s="44">
        <v>262041</v>
      </c>
      <c r="N10" s="44">
        <v>263652</v>
      </c>
      <c r="O10" s="45">
        <v>335995</v>
      </c>
      <c r="P10" s="45">
        <v>429684</v>
      </c>
    </row>
    <row r="11" spans="1:16" s="7" customFormat="1" ht="14.1" customHeight="1" x14ac:dyDescent="0.25">
      <c r="A11" s="43" t="s">
        <v>24</v>
      </c>
      <c r="B11" s="93">
        <v>83687</v>
      </c>
      <c r="C11" s="39">
        <v>130052</v>
      </c>
      <c r="D11" s="45">
        <v>141371</v>
      </c>
      <c r="E11" s="44">
        <v>162967</v>
      </c>
      <c r="F11" s="44">
        <v>160528</v>
      </c>
      <c r="G11" s="44">
        <v>198066</v>
      </c>
      <c r="H11" s="44">
        <v>179883</v>
      </c>
      <c r="I11" s="44">
        <v>201007</v>
      </c>
      <c r="J11" s="44">
        <v>172669</v>
      </c>
      <c r="K11" s="44">
        <v>26652</v>
      </c>
      <c r="L11" s="44" t="s">
        <v>3</v>
      </c>
      <c r="M11" s="44" t="s">
        <v>3</v>
      </c>
      <c r="N11" s="44" t="s">
        <v>3</v>
      </c>
      <c r="O11" s="45" t="s">
        <v>3</v>
      </c>
      <c r="P11" s="45" t="s">
        <v>3</v>
      </c>
    </row>
    <row r="12" spans="1:16" s="7" customFormat="1" ht="14.1" customHeight="1" x14ac:dyDescent="0.25">
      <c r="A12" s="85" t="s">
        <v>7</v>
      </c>
      <c r="B12" s="94">
        <v>5341</v>
      </c>
      <c r="C12" s="86">
        <v>9233</v>
      </c>
      <c r="D12" s="87">
        <v>8405</v>
      </c>
      <c r="E12" s="87">
        <v>7358</v>
      </c>
      <c r="F12" s="87">
        <v>8659</v>
      </c>
      <c r="G12" s="87">
        <v>6577</v>
      </c>
      <c r="H12" s="87">
        <v>3934</v>
      </c>
      <c r="I12" s="87">
        <v>3579</v>
      </c>
      <c r="J12" s="87">
        <v>3607</v>
      </c>
      <c r="K12" s="87">
        <v>2604</v>
      </c>
      <c r="L12" s="87">
        <v>2119</v>
      </c>
      <c r="M12" s="87">
        <v>2197</v>
      </c>
      <c r="N12" s="87">
        <v>1738</v>
      </c>
      <c r="O12" s="87">
        <v>1205</v>
      </c>
      <c r="P12" s="87">
        <v>1253</v>
      </c>
    </row>
    <row r="13" spans="1:16" s="7" customFormat="1" ht="14.1" customHeight="1" x14ac:dyDescent="0.25">
      <c r="A13" s="43" t="s">
        <v>8</v>
      </c>
      <c r="B13" s="95">
        <v>0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44">
        <v>0</v>
      </c>
      <c r="I13" s="44">
        <v>0</v>
      </c>
      <c r="J13" s="44">
        <v>0</v>
      </c>
      <c r="K13" s="44">
        <v>2972</v>
      </c>
      <c r="L13" s="44">
        <v>9257</v>
      </c>
      <c r="M13" s="44">
        <v>26659</v>
      </c>
      <c r="N13" s="44">
        <v>70614</v>
      </c>
      <c r="O13" s="45">
        <v>96195</v>
      </c>
      <c r="P13" s="45">
        <v>111800</v>
      </c>
    </row>
    <row r="14" spans="1:16" s="7" customFormat="1" ht="14.1" customHeight="1" x14ac:dyDescent="0.25">
      <c r="A14" s="43" t="s">
        <v>9</v>
      </c>
      <c r="B14" s="93">
        <v>14542</v>
      </c>
      <c r="C14" s="39">
        <v>30246</v>
      </c>
      <c r="D14" s="45">
        <v>23360</v>
      </c>
      <c r="E14" s="44">
        <v>15698</v>
      </c>
      <c r="F14" s="44">
        <v>17582</v>
      </c>
      <c r="G14" s="44">
        <v>34312</v>
      </c>
      <c r="H14" s="44">
        <v>53125</v>
      </c>
      <c r="I14" s="44">
        <v>43272</v>
      </c>
      <c r="J14" s="44">
        <v>29437</v>
      </c>
      <c r="K14" s="44">
        <v>39936</v>
      </c>
      <c r="L14" s="44">
        <v>19188</v>
      </c>
      <c r="M14" s="44">
        <v>6204</v>
      </c>
      <c r="N14" s="44">
        <v>6161</v>
      </c>
      <c r="O14" s="45">
        <v>5842</v>
      </c>
      <c r="P14" s="45">
        <v>4041</v>
      </c>
    </row>
    <row r="15" spans="1:16" s="7" customFormat="1" ht="14.1" customHeight="1" x14ac:dyDescent="0.25">
      <c r="A15" s="43" t="s">
        <v>10</v>
      </c>
      <c r="B15" s="95">
        <v>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  <c r="I15" s="44">
        <v>0</v>
      </c>
      <c r="J15" s="44">
        <v>0</v>
      </c>
      <c r="K15" s="44" t="s">
        <v>3</v>
      </c>
      <c r="L15" s="44" t="s">
        <v>3</v>
      </c>
      <c r="M15" s="44" t="s">
        <v>3</v>
      </c>
      <c r="N15" s="44" t="s">
        <v>3</v>
      </c>
      <c r="O15" s="45">
        <v>4346</v>
      </c>
      <c r="P15" s="45">
        <v>3886</v>
      </c>
    </row>
    <row r="16" spans="1:16" s="7" customFormat="1" x14ac:dyDescent="0.25">
      <c r="A16" s="65" t="s">
        <v>38</v>
      </c>
      <c r="B16" s="96">
        <v>0</v>
      </c>
      <c r="C16" s="66">
        <v>0</v>
      </c>
      <c r="D16" s="66">
        <v>0</v>
      </c>
      <c r="E16" s="66">
        <v>0</v>
      </c>
      <c r="F16" s="66">
        <v>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</row>
    <row r="17" spans="1:16" s="7" customFormat="1" ht="15" customHeight="1" x14ac:dyDescent="0.25">
      <c r="A17" s="31" t="s">
        <v>27</v>
      </c>
      <c r="B17" s="97">
        <f>SUM(B7:B16)</f>
        <v>298309</v>
      </c>
      <c r="C17" s="32">
        <f>SUM(C7:C16)</f>
        <v>473194</v>
      </c>
      <c r="D17" s="32">
        <f>SUM(D7:D16)</f>
        <v>442407</v>
      </c>
      <c r="E17" s="32">
        <f>SUM(E7:E16)</f>
        <v>451826</v>
      </c>
      <c r="F17" s="32">
        <f>SUM(F7:F16)</f>
        <v>542472</v>
      </c>
      <c r="G17" s="32">
        <f t="shared" ref="G17:P17" si="0">SUM(G7:G15)</f>
        <v>673196</v>
      </c>
      <c r="H17" s="32">
        <f t="shared" si="0"/>
        <v>742642</v>
      </c>
      <c r="I17" s="32">
        <f t="shared" si="0"/>
        <v>712971</v>
      </c>
      <c r="J17" s="32">
        <f t="shared" si="0"/>
        <v>663139</v>
      </c>
      <c r="K17" s="32">
        <f t="shared" si="0"/>
        <v>401317</v>
      </c>
      <c r="L17" s="32">
        <f t="shared" si="0"/>
        <v>388465</v>
      </c>
      <c r="M17" s="32">
        <f t="shared" si="0"/>
        <v>396817</v>
      </c>
      <c r="N17" s="32">
        <f t="shared" si="0"/>
        <v>485606</v>
      </c>
      <c r="O17" s="32">
        <f t="shared" si="0"/>
        <v>573169</v>
      </c>
      <c r="P17" s="32">
        <f t="shared" si="0"/>
        <v>661100</v>
      </c>
    </row>
    <row r="18" spans="1:16" s="7" customFormat="1" ht="14.1" customHeight="1" x14ac:dyDescent="0.25">
      <c r="A18" s="5" t="s">
        <v>28</v>
      </c>
      <c r="B18" s="98"/>
      <c r="C18" s="18"/>
      <c r="D18" s="18"/>
      <c r="E18" s="5"/>
      <c r="F18" s="5"/>
      <c r="G18" s="5"/>
      <c r="H18" s="13"/>
      <c r="I18" s="13"/>
      <c r="J18" s="16"/>
      <c r="K18" s="17"/>
      <c r="L18" s="17"/>
      <c r="M18" s="17"/>
      <c r="N18" s="17"/>
      <c r="O18" s="17"/>
      <c r="P18" s="18"/>
    </row>
    <row r="19" spans="1:16" s="7" customFormat="1" ht="14.1" customHeight="1" x14ac:dyDescent="0.25">
      <c r="A19" s="43" t="s">
        <v>12</v>
      </c>
      <c r="B19" s="99"/>
      <c r="C19" s="45">
        <v>0</v>
      </c>
      <c r="D19" s="45">
        <v>0</v>
      </c>
      <c r="E19" s="44" t="s">
        <v>3</v>
      </c>
      <c r="F19" s="44" t="s">
        <v>3</v>
      </c>
      <c r="G19" s="44" t="s">
        <v>3</v>
      </c>
      <c r="H19" s="44" t="s">
        <v>3</v>
      </c>
      <c r="I19" s="44" t="s">
        <v>3</v>
      </c>
      <c r="J19" s="44" t="s">
        <v>3</v>
      </c>
      <c r="K19" s="44" t="s">
        <v>3</v>
      </c>
      <c r="L19" s="44">
        <v>0</v>
      </c>
      <c r="M19" s="44">
        <v>42</v>
      </c>
      <c r="N19" s="44">
        <v>46</v>
      </c>
      <c r="O19" s="44">
        <v>59</v>
      </c>
      <c r="P19" s="45">
        <v>81</v>
      </c>
    </row>
    <row r="20" spans="1:16" s="7" customFormat="1" ht="14.1" customHeight="1" x14ac:dyDescent="0.25">
      <c r="A20" s="43" t="s">
        <v>13</v>
      </c>
      <c r="B20" s="99">
        <v>82313</v>
      </c>
      <c r="C20" s="45">
        <v>96271</v>
      </c>
      <c r="D20" s="45">
        <v>141107</v>
      </c>
      <c r="E20" s="44">
        <v>146531</v>
      </c>
      <c r="F20" s="44">
        <v>153755</v>
      </c>
      <c r="G20" s="44">
        <v>166191</v>
      </c>
      <c r="H20" s="44">
        <v>181429</v>
      </c>
      <c r="I20" s="44">
        <v>185372</v>
      </c>
      <c r="J20" s="44">
        <v>162119</v>
      </c>
      <c r="K20" s="44">
        <v>144408</v>
      </c>
      <c r="L20" s="44">
        <v>124464</v>
      </c>
      <c r="M20" s="44">
        <v>123683</v>
      </c>
      <c r="N20" s="44">
        <v>136184</v>
      </c>
      <c r="O20" s="44">
        <v>114432</v>
      </c>
      <c r="P20" s="45">
        <v>79298</v>
      </c>
    </row>
    <row r="21" spans="1:16" s="7" customFormat="1" ht="14.1" customHeight="1" x14ac:dyDescent="0.25">
      <c r="A21" s="43" t="s">
        <v>14</v>
      </c>
      <c r="B21" s="99">
        <v>25106</v>
      </c>
      <c r="C21" s="45">
        <v>35988</v>
      </c>
      <c r="D21" s="45">
        <v>17672</v>
      </c>
      <c r="E21" s="44">
        <v>11823</v>
      </c>
      <c r="F21" s="44">
        <v>17984</v>
      </c>
      <c r="G21" s="44">
        <v>18578</v>
      </c>
      <c r="H21" s="44">
        <v>18342</v>
      </c>
      <c r="I21" s="44">
        <v>35699</v>
      </c>
      <c r="J21" s="44">
        <v>43396</v>
      </c>
      <c r="K21" s="44">
        <v>27774</v>
      </c>
      <c r="L21" s="44">
        <v>20743</v>
      </c>
      <c r="M21" s="44">
        <v>23859</v>
      </c>
      <c r="N21" s="44">
        <v>30665</v>
      </c>
      <c r="O21" s="45">
        <v>32919</v>
      </c>
      <c r="P21" s="45">
        <v>23455</v>
      </c>
    </row>
    <row r="22" spans="1:16" s="7" customFormat="1" ht="14.1" customHeight="1" x14ac:dyDescent="0.25">
      <c r="A22" s="85" t="s">
        <v>15</v>
      </c>
      <c r="B22" s="100">
        <v>3306</v>
      </c>
      <c r="C22" s="87">
        <v>7199</v>
      </c>
      <c r="D22" s="87">
        <v>6469</v>
      </c>
      <c r="E22" s="87">
        <v>4383</v>
      </c>
      <c r="F22" s="87">
        <v>4217</v>
      </c>
      <c r="G22" s="87">
        <v>3954</v>
      </c>
      <c r="H22" s="87">
        <v>3753</v>
      </c>
      <c r="I22" s="87">
        <v>3193</v>
      </c>
      <c r="J22" s="87">
        <v>2884</v>
      </c>
      <c r="K22" s="87">
        <v>2497</v>
      </c>
      <c r="L22" s="87">
        <v>2112</v>
      </c>
      <c r="M22" s="87">
        <v>2876</v>
      </c>
      <c r="N22" s="87">
        <v>4729</v>
      </c>
      <c r="O22" s="87">
        <v>4840</v>
      </c>
      <c r="P22" s="87">
        <v>8145</v>
      </c>
    </row>
    <row r="23" spans="1:16" s="7" customFormat="1" ht="15" customHeight="1" x14ac:dyDescent="0.25">
      <c r="A23" s="50" t="s">
        <v>16</v>
      </c>
      <c r="B23" s="101">
        <v>33901</v>
      </c>
      <c r="C23" s="54">
        <v>128972</v>
      </c>
      <c r="D23" s="54">
        <v>124773</v>
      </c>
      <c r="E23" s="51">
        <v>114330</v>
      </c>
      <c r="F23" s="51">
        <v>136421</v>
      </c>
      <c r="G23" s="51">
        <v>136152</v>
      </c>
      <c r="H23" s="51">
        <v>128588</v>
      </c>
      <c r="I23" s="51">
        <v>120094</v>
      </c>
      <c r="J23" s="51">
        <v>108966</v>
      </c>
      <c r="K23" s="51">
        <v>96291</v>
      </c>
      <c r="L23" s="51">
        <v>88721</v>
      </c>
      <c r="M23" s="51">
        <v>90726</v>
      </c>
      <c r="N23" s="51">
        <v>98718</v>
      </c>
      <c r="O23" s="51">
        <v>83754</v>
      </c>
      <c r="P23" s="54">
        <v>47110</v>
      </c>
    </row>
    <row r="24" spans="1:16" s="7" customFormat="1" ht="15" customHeight="1" x14ac:dyDescent="0.25">
      <c r="A24" s="31" t="s">
        <v>27</v>
      </c>
      <c r="B24" s="97">
        <f>SUM(B20:B23)</f>
        <v>144626</v>
      </c>
      <c r="C24" s="32">
        <f>SUM(C20:C23)</f>
        <v>268430</v>
      </c>
      <c r="D24" s="32">
        <f>SUM(D20:D23)</f>
        <v>290021</v>
      </c>
      <c r="E24" s="32">
        <f>SUM(E20:E23)</f>
        <v>277067</v>
      </c>
      <c r="F24" s="32">
        <f>SUM(F20:F23)</f>
        <v>312377</v>
      </c>
      <c r="G24" s="32">
        <f>SUM(G20:G23)</f>
        <v>324875</v>
      </c>
      <c r="H24" s="32">
        <f t="shared" ref="H24:P24" si="1">SUM(H19:H23)</f>
        <v>332112</v>
      </c>
      <c r="I24" s="32">
        <f t="shared" si="1"/>
        <v>344358</v>
      </c>
      <c r="J24" s="32">
        <f t="shared" si="1"/>
        <v>317365</v>
      </c>
      <c r="K24" s="32">
        <f t="shared" si="1"/>
        <v>270970</v>
      </c>
      <c r="L24" s="32">
        <f t="shared" si="1"/>
        <v>236040</v>
      </c>
      <c r="M24" s="32">
        <f t="shared" si="1"/>
        <v>241186</v>
      </c>
      <c r="N24" s="32">
        <f t="shared" si="1"/>
        <v>270342</v>
      </c>
      <c r="O24" s="32">
        <f t="shared" si="1"/>
        <v>236004</v>
      </c>
      <c r="P24" s="33">
        <f t="shared" si="1"/>
        <v>158089</v>
      </c>
    </row>
    <row r="25" spans="1:16" s="7" customFormat="1" ht="14.1" customHeight="1" x14ac:dyDescent="0.25">
      <c r="A25" s="5" t="s">
        <v>37</v>
      </c>
      <c r="B25" s="98"/>
      <c r="C25" s="18"/>
      <c r="D25" s="18"/>
      <c r="E25" s="5"/>
      <c r="F25" s="5"/>
      <c r="G25" s="5"/>
      <c r="H25" s="13"/>
      <c r="I25" s="13"/>
      <c r="J25" s="16"/>
      <c r="K25" s="17"/>
      <c r="L25" s="17"/>
      <c r="M25" s="17"/>
      <c r="N25" s="17"/>
      <c r="O25" s="17"/>
      <c r="P25" s="18"/>
    </row>
    <row r="26" spans="1:16" s="7" customFormat="1" ht="14.1" customHeight="1" x14ac:dyDescent="0.25">
      <c r="A26" s="37" t="s">
        <v>17</v>
      </c>
      <c r="B26" s="93" t="s">
        <v>18</v>
      </c>
      <c r="C26" s="39" t="s">
        <v>18</v>
      </c>
      <c r="D26" s="39" t="s">
        <v>18</v>
      </c>
      <c r="E26" s="58" t="s">
        <v>18</v>
      </c>
      <c r="F26" s="58" t="s">
        <v>18</v>
      </c>
      <c r="G26" s="58" t="s">
        <v>18</v>
      </c>
      <c r="H26" s="38" t="s">
        <v>18</v>
      </c>
      <c r="I26" s="38" t="s">
        <v>18</v>
      </c>
      <c r="J26" s="38" t="s">
        <v>18</v>
      </c>
      <c r="K26" s="38" t="s">
        <v>18</v>
      </c>
      <c r="L26" s="38" t="s">
        <v>18</v>
      </c>
      <c r="M26" s="38" t="s">
        <v>18</v>
      </c>
      <c r="N26" s="38">
        <v>1466</v>
      </c>
      <c r="O26" s="39">
        <v>1360</v>
      </c>
      <c r="P26" s="39">
        <v>1320</v>
      </c>
    </row>
    <row r="27" spans="1:16" s="7" customFormat="1" ht="14.1" customHeight="1" x14ac:dyDescent="0.25">
      <c r="A27" s="43" t="s">
        <v>11</v>
      </c>
      <c r="B27" s="99">
        <v>0</v>
      </c>
      <c r="C27" s="45">
        <v>0</v>
      </c>
      <c r="D27" s="45">
        <v>0</v>
      </c>
      <c r="E27" s="59" t="s">
        <v>3</v>
      </c>
      <c r="F27" s="59" t="s">
        <v>3</v>
      </c>
      <c r="G27" s="59" t="s">
        <v>3</v>
      </c>
      <c r="H27" s="44" t="s">
        <v>3</v>
      </c>
      <c r="I27" s="44" t="s">
        <v>3</v>
      </c>
      <c r="J27" s="44" t="s">
        <v>3</v>
      </c>
      <c r="K27" s="44" t="s">
        <v>3</v>
      </c>
      <c r="L27" s="44" t="s">
        <v>3</v>
      </c>
      <c r="M27" s="44" t="s">
        <v>3</v>
      </c>
      <c r="N27" s="44" t="s">
        <v>3</v>
      </c>
      <c r="O27" s="44" t="s">
        <v>3</v>
      </c>
      <c r="P27" s="45" t="s">
        <v>3</v>
      </c>
    </row>
    <row r="28" spans="1:16" s="7" customFormat="1" x14ac:dyDescent="0.25">
      <c r="A28" s="50" t="s">
        <v>19</v>
      </c>
      <c r="B28" s="101">
        <v>43331</v>
      </c>
      <c r="C28" s="54">
        <v>54499</v>
      </c>
      <c r="D28" s="54">
        <v>63167</v>
      </c>
      <c r="E28" s="51">
        <v>47937</v>
      </c>
      <c r="F28" s="51">
        <v>60294</v>
      </c>
      <c r="G28" s="51">
        <v>63886</v>
      </c>
      <c r="H28" s="51">
        <v>67066</v>
      </c>
      <c r="I28" s="51">
        <v>45336</v>
      </c>
      <c r="J28" s="51">
        <v>32954</v>
      </c>
      <c r="K28" s="51">
        <v>25288</v>
      </c>
      <c r="L28" s="51">
        <v>33281</v>
      </c>
      <c r="M28" s="51">
        <v>33276</v>
      </c>
      <c r="N28" s="51">
        <v>32111</v>
      </c>
      <c r="O28" s="54">
        <v>26588</v>
      </c>
      <c r="P28" s="54">
        <v>21726</v>
      </c>
    </row>
    <row r="29" spans="1:16" s="7" customFormat="1" ht="15" customHeight="1" x14ac:dyDescent="0.25">
      <c r="A29" s="31" t="s">
        <v>27</v>
      </c>
      <c r="B29" s="32">
        <f>SUM(B28)</f>
        <v>43331</v>
      </c>
      <c r="C29" s="32">
        <f>SUM(C28)</f>
        <v>54499</v>
      </c>
      <c r="D29" s="32">
        <f>SUM(D28)</f>
        <v>63167</v>
      </c>
      <c r="E29" s="32">
        <f>SUM(E28)</f>
        <v>47937</v>
      </c>
      <c r="F29" s="32">
        <f>SUM(F28)</f>
        <v>60294</v>
      </c>
      <c r="G29" s="32">
        <f>SUM(G28)</f>
        <v>63886</v>
      </c>
      <c r="H29" s="32">
        <f t="shared" ref="H29:P29" si="2">SUM(H26:H28)</f>
        <v>67066</v>
      </c>
      <c r="I29" s="32">
        <f t="shared" si="2"/>
        <v>45336</v>
      </c>
      <c r="J29" s="32">
        <f t="shared" si="2"/>
        <v>32954</v>
      </c>
      <c r="K29" s="32">
        <f t="shared" si="2"/>
        <v>25288</v>
      </c>
      <c r="L29" s="32">
        <f t="shared" si="2"/>
        <v>33281</v>
      </c>
      <c r="M29" s="32">
        <f t="shared" si="2"/>
        <v>33276</v>
      </c>
      <c r="N29" s="32">
        <f t="shared" si="2"/>
        <v>33577</v>
      </c>
      <c r="O29" s="32">
        <f t="shared" si="2"/>
        <v>27948</v>
      </c>
      <c r="P29" s="33">
        <f t="shared" si="2"/>
        <v>23046</v>
      </c>
    </row>
    <row r="30" spans="1:16" s="7" customFormat="1" ht="14.1" customHeight="1" x14ac:dyDescent="0.25">
      <c r="A30" s="5" t="s">
        <v>30</v>
      </c>
      <c r="B30" s="98"/>
      <c r="C30" s="18"/>
      <c r="D30" s="18"/>
      <c r="E30" s="5"/>
      <c r="F30" s="5"/>
      <c r="G30" s="5"/>
      <c r="H30" s="13"/>
      <c r="I30" s="13"/>
      <c r="J30" s="16"/>
      <c r="K30" s="17"/>
      <c r="L30" s="17"/>
      <c r="M30" s="17"/>
      <c r="N30" s="17"/>
      <c r="O30" s="17"/>
      <c r="P30" s="18"/>
    </row>
    <row r="31" spans="1:16" s="7" customFormat="1" ht="14.1" customHeight="1" x14ac:dyDescent="0.25">
      <c r="A31" s="43" t="s">
        <v>39</v>
      </c>
      <c r="B31" s="99">
        <v>81</v>
      </c>
      <c r="C31" s="45">
        <v>107</v>
      </c>
      <c r="D31" s="45">
        <v>236</v>
      </c>
      <c r="E31" s="44">
        <v>287</v>
      </c>
      <c r="F31" s="44">
        <v>57</v>
      </c>
      <c r="G31" s="44">
        <v>35</v>
      </c>
      <c r="H31" s="44">
        <v>177</v>
      </c>
      <c r="I31" s="44">
        <v>158</v>
      </c>
      <c r="J31" s="44">
        <v>119</v>
      </c>
      <c r="K31" s="44">
        <v>104</v>
      </c>
      <c r="L31" s="44">
        <v>110</v>
      </c>
      <c r="M31" s="44">
        <v>31</v>
      </c>
      <c r="N31" s="44">
        <v>303</v>
      </c>
      <c r="O31" s="44">
        <v>235</v>
      </c>
      <c r="P31" s="45">
        <v>203</v>
      </c>
    </row>
    <row r="32" spans="1:16" s="7" customFormat="1" ht="14.1" customHeight="1" x14ac:dyDescent="0.25">
      <c r="A32" s="43" t="s">
        <v>21</v>
      </c>
      <c r="B32" s="99">
        <v>0</v>
      </c>
      <c r="C32" s="45">
        <v>0</v>
      </c>
      <c r="D32" s="45">
        <v>0</v>
      </c>
      <c r="E32" s="59" t="s">
        <v>3</v>
      </c>
      <c r="F32" s="59" t="s">
        <v>3</v>
      </c>
      <c r="G32" s="59" t="s">
        <v>3</v>
      </c>
      <c r="H32" s="61" t="s">
        <v>3</v>
      </c>
      <c r="I32" s="61" t="s">
        <v>3</v>
      </c>
      <c r="J32" s="74" t="s">
        <v>3</v>
      </c>
      <c r="K32" s="44" t="s">
        <v>3</v>
      </c>
      <c r="L32" s="44" t="s">
        <v>3</v>
      </c>
      <c r="M32" s="44" t="s">
        <v>3</v>
      </c>
      <c r="N32" s="44">
        <v>69</v>
      </c>
      <c r="O32" s="44">
        <v>124</v>
      </c>
      <c r="P32" s="45" t="s">
        <v>3</v>
      </c>
    </row>
    <row r="33" spans="1:17" s="7" customFormat="1" x14ac:dyDescent="0.25">
      <c r="A33" s="50" t="s">
        <v>14</v>
      </c>
      <c r="B33" s="101">
        <v>147</v>
      </c>
      <c r="C33" s="54">
        <v>164</v>
      </c>
      <c r="D33" s="54">
        <v>0</v>
      </c>
      <c r="E33" s="62">
        <v>48</v>
      </c>
      <c r="F33" s="62">
        <v>91</v>
      </c>
      <c r="G33" s="62">
        <v>95</v>
      </c>
      <c r="H33" s="63">
        <v>213</v>
      </c>
      <c r="I33" s="63">
        <v>482</v>
      </c>
      <c r="J33" s="75">
        <v>646</v>
      </c>
      <c r="K33" s="51">
        <v>185</v>
      </c>
      <c r="L33" s="51">
        <v>311</v>
      </c>
      <c r="M33" s="51">
        <v>458</v>
      </c>
      <c r="N33" s="51">
        <v>451</v>
      </c>
      <c r="O33" s="54">
        <v>706</v>
      </c>
      <c r="P33" s="54">
        <v>801</v>
      </c>
    </row>
    <row r="34" spans="1:17" s="7" customFormat="1" ht="15" customHeight="1" x14ac:dyDescent="0.25">
      <c r="A34" s="31" t="s">
        <v>27</v>
      </c>
      <c r="B34" s="32">
        <f t="shared" ref="B34:C34" si="3">SUM(B31:B33)</f>
        <v>228</v>
      </c>
      <c r="C34" s="32">
        <f t="shared" si="3"/>
        <v>271</v>
      </c>
      <c r="D34" s="32">
        <f t="shared" ref="D34:P34" si="4">SUM(D31:D33)</f>
        <v>236</v>
      </c>
      <c r="E34" s="31">
        <f t="shared" si="4"/>
        <v>335</v>
      </c>
      <c r="F34" s="31">
        <f t="shared" si="4"/>
        <v>148</v>
      </c>
      <c r="G34" s="31">
        <f t="shared" si="4"/>
        <v>130</v>
      </c>
      <c r="H34" s="35">
        <f t="shared" si="4"/>
        <v>390</v>
      </c>
      <c r="I34" s="35">
        <f t="shared" si="4"/>
        <v>640</v>
      </c>
      <c r="J34" s="76">
        <f t="shared" si="4"/>
        <v>765</v>
      </c>
      <c r="K34" s="32">
        <f t="shared" si="4"/>
        <v>289</v>
      </c>
      <c r="L34" s="32">
        <f t="shared" si="4"/>
        <v>421</v>
      </c>
      <c r="M34" s="32">
        <f t="shared" si="4"/>
        <v>489</v>
      </c>
      <c r="N34" s="32">
        <f t="shared" si="4"/>
        <v>823</v>
      </c>
      <c r="O34" s="33">
        <f t="shared" si="4"/>
        <v>1065</v>
      </c>
      <c r="P34" s="33">
        <f t="shared" si="4"/>
        <v>1004</v>
      </c>
    </row>
    <row r="35" spans="1:17" s="7" customFormat="1" ht="14.1" customHeight="1" x14ac:dyDescent="0.25">
      <c r="A35" s="8" t="s">
        <v>31</v>
      </c>
      <c r="B35" s="23"/>
      <c r="C35" s="23"/>
      <c r="D35" s="23"/>
      <c r="E35" s="8"/>
      <c r="F35" s="8"/>
      <c r="G35" s="8"/>
      <c r="H35" s="20"/>
      <c r="I35" s="20"/>
      <c r="J35" s="23"/>
      <c r="K35" s="21"/>
      <c r="L35" s="21"/>
      <c r="M35" s="21"/>
      <c r="N35" s="21"/>
      <c r="O35" s="21"/>
      <c r="P35" s="22"/>
      <c r="Q35" s="36"/>
    </row>
    <row r="36" spans="1:17" s="7" customFormat="1" ht="14.1" customHeight="1" x14ac:dyDescent="0.25">
      <c r="A36" s="37" t="s">
        <v>1</v>
      </c>
      <c r="B36" s="42">
        <f>+B7</f>
        <v>41677</v>
      </c>
      <c r="C36" s="42">
        <f>+C7</f>
        <v>59213</v>
      </c>
      <c r="D36" s="42">
        <f t="shared" ref="D36:P36" si="5">+D7</f>
        <v>44483</v>
      </c>
      <c r="E36" s="42">
        <f t="shared" si="5"/>
        <v>53791</v>
      </c>
      <c r="F36" s="42">
        <f t="shared" si="5"/>
        <v>66552</v>
      </c>
      <c r="G36" s="42">
        <f t="shared" si="5"/>
        <v>109814</v>
      </c>
      <c r="H36" s="42">
        <f t="shared" si="5"/>
        <v>147245</v>
      </c>
      <c r="I36" s="42">
        <f t="shared" si="5"/>
        <v>86186</v>
      </c>
      <c r="J36" s="42">
        <f t="shared" si="5"/>
        <v>62046</v>
      </c>
      <c r="K36" s="42">
        <f t="shared" si="5"/>
        <v>66466</v>
      </c>
      <c r="L36" s="42">
        <f t="shared" si="5"/>
        <v>75428</v>
      </c>
      <c r="M36" s="42">
        <f t="shared" si="5"/>
        <v>92053</v>
      </c>
      <c r="N36" s="42">
        <f t="shared" si="5"/>
        <v>136127</v>
      </c>
      <c r="O36" s="42">
        <f t="shared" si="5"/>
        <v>122959</v>
      </c>
      <c r="P36" s="42">
        <f t="shared" si="5"/>
        <v>104223</v>
      </c>
      <c r="Q36" s="36"/>
    </row>
    <row r="37" spans="1:17" s="7" customFormat="1" ht="14.1" customHeight="1" x14ac:dyDescent="0.25">
      <c r="A37" s="43" t="s">
        <v>17</v>
      </c>
      <c r="B37" s="48" t="s">
        <v>18</v>
      </c>
      <c r="C37" s="48" t="s">
        <v>18</v>
      </c>
      <c r="D37" s="48" t="s">
        <v>18</v>
      </c>
      <c r="E37" s="48" t="s">
        <v>18</v>
      </c>
      <c r="F37" s="48" t="s">
        <v>18</v>
      </c>
      <c r="G37" s="48" t="s">
        <v>18</v>
      </c>
      <c r="H37" s="48" t="s">
        <v>18</v>
      </c>
      <c r="I37" s="48" t="s">
        <v>18</v>
      </c>
      <c r="J37" s="48" t="s">
        <v>18</v>
      </c>
      <c r="K37" s="48" t="s">
        <v>18</v>
      </c>
      <c r="L37" s="48" t="s">
        <v>18</v>
      </c>
      <c r="M37" s="48" t="s">
        <v>18</v>
      </c>
      <c r="N37" s="48" t="s">
        <v>18</v>
      </c>
      <c r="O37" s="48" t="s">
        <v>18</v>
      </c>
      <c r="P37" s="48" t="s">
        <v>18</v>
      </c>
      <c r="Q37" s="36"/>
    </row>
    <row r="38" spans="1:17" s="7" customFormat="1" ht="14.1" customHeight="1" x14ac:dyDescent="0.25">
      <c r="A38" s="43" t="s">
        <v>39</v>
      </c>
      <c r="B38" s="48">
        <f>+B31</f>
        <v>81</v>
      </c>
      <c r="C38" s="48">
        <f>+C31</f>
        <v>107</v>
      </c>
      <c r="D38" s="48">
        <f t="shared" ref="D38:P38" si="6">+D31</f>
        <v>236</v>
      </c>
      <c r="E38" s="48">
        <f t="shared" si="6"/>
        <v>287</v>
      </c>
      <c r="F38" s="48">
        <f t="shared" si="6"/>
        <v>57</v>
      </c>
      <c r="G38" s="48">
        <f t="shared" si="6"/>
        <v>35</v>
      </c>
      <c r="H38" s="48">
        <f t="shared" si="6"/>
        <v>177</v>
      </c>
      <c r="I38" s="48">
        <f t="shared" si="6"/>
        <v>158</v>
      </c>
      <c r="J38" s="48">
        <f t="shared" si="6"/>
        <v>119</v>
      </c>
      <c r="K38" s="48">
        <f t="shared" si="6"/>
        <v>104</v>
      </c>
      <c r="L38" s="48">
        <f t="shared" si="6"/>
        <v>110</v>
      </c>
      <c r="M38" s="48">
        <f t="shared" si="6"/>
        <v>31</v>
      </c>
      <c r="N38" s="48">
        <f t="shared" si="6"/>
        <v>303</v>
      </c>
      <c r="O38" s="48">
        <f t="shared" si="6"/>
        <v>235</v>
      </c>
      <c r="P38" s="48">
        <f t="shared" si="6"/>
        <v>203</v>
      </c>
      <c r="Q38" s="36"/>
    </row>
    <row r="39" spans="1:17" s="7" customFormat="1" ht="14.1" customHeight="1" x14ac:dyDescent="0.25">
      <c r="A39" s="43" t="s">
        <v>21</v>
      </c>
      <c r="B39" s="60">
        <f>+B32</f>
        <v>0</v>
      </c>
      <c r="C39" s="60">
        <f>+C32</f>
        <v>0</v>
      </c>
      <c r="D39" s="60">
        <f t="shared" ref="D39:P39" si="7">+D32</f>
        <v>0</v>
      </c>
      <c r="E39" s="60" t="str">
        <f t="shared" si="7"/>
        <v>-</v>
      </c>
      <c r="F39" s="60" t="str">
        <f t="shared" si="7"/>
        <v>-</v>
      </c>
      <c r="G39" s="60" t="str">
        <f t="shared" si="7"/>
        <v>-</v>
      </c>
      <c r="H39" s="60" t="str">
        <f t="shared" si="7"/>
        <v>-</v>
      </c>
      <c r="I39" s="60" t="str">
        <f t="shared" si="7"/>
        <v>-</v>
      </c>
      <c r="J39" s="60" t="str">
        <f t="shared" si="7"/>
        <v>-</v>
      </c>
      <c r="K39" s="60" t="str">
        <f t="shared" si="7"/>
        <v>-</v>
      </c>
      <c r="L39" s="60" t="str">
        <f t="shared" si="7"/>
        <v>-</v>
      </c>
      <c r="M39" s="60" t="str">
        <f t="shared" si="7"/>
        <v>-</v>
      </c>
      <c r="N39" s="60">
        <f t="shared" si="7"/>
        <v>69</v>
      </c>
      <c r="O39" s="60">
        <f t="shared" si="7"/>
        <v>124</v>
      </c>
      <c r="P39" s="60" t="str">
        <f t="shared" si="7"/>
        <v>-</v>
      </c>
      <c r="Q39" s="36"/>
    </row>
    <row r="40" spans="1:17" s="7" customFormat="1" ht="14.1" customHeight="1" x14ac:dyDescent="0.25">
      <c r="A40" s="43" t="s">
        <v>42</v>
      </c>
      <c r="B40" s="48">
        <f>B9</f>
        <v>10752</v>
      </c>
      <c r="C40" s="48">
        <f>C9</f>
        <v>850</v>
      </c>
      <c r="D40" s="48">
        <f t="shared" ref="D40:P40" si="8">D9</f>
        <v>0</v>
      </c>
      <c r="E40" s="48">
        <f t="shared" si="8"/>
        <v>0</v>
      </c>
      <c r="F40" s="48">
        <f t="shared" si="8"/>
        <v>0</v>
      </c>
      <c r="G40" s="48">
        <f t="shared" si="8"/>
        <v>0</v>
      </c>
      <c r="H40" s="48">
        <f t="shared" si="8"/>
        <v>0</v>
      </c>
      <c r="I40" s="48">
        <f t="shared" si="8"/>
        <v>0</v>
      </c>
      <c r="J40" s="48">
        <f t="shared" si="8"/>
        <v>0</v>
      </c>
      <c r="K40" s="48" t="str">
        <f t="shared" si="8"/>
        <v>-</v>
      </c>
      <c r="L40" s="48" t="str">
        <f t="shared" si="8"/>
        <v>-</v>
      </c>
      <c r="M40" s="48" t="str">
        <f t="shared" si="8"/>
        <v>-</v>
      </c>
      <c r="N40" s="48" t="str">
        <f t="shared" si="8"/>
        <v>-</v>
      </c>
      <c r="O40" s="48" t="str">
        <f t="shared" si="8"/>
        <v>-</v>
      </c>
      <c r="P40" s="48" t="str">
        <f t="shared" si="8"/>
        <v>-</v>
      </c>
      <c r="Q40" s="36"/>
    </row>
    <row r="41" spans="1:17" s="7" customFormat="1" ht="14.1" customHeight="1" x14ac:dyDescent="0.25">
      <c r="A41" s="43" t="s">
        <v>12</v>
      </c>
      <c r="B41" s="48">
        <f>+B19</f>
        <v>0</v>
      </c>
      <c r="C41" s="48">
        <f>+C19</f>
        <v>0</v>
      </c>
      <c r="D41" s="48">
        <f t="shared" ref="D41:P41" si="9">+D19</f>
        <v>0</v>
      </c>
      <c r="E41" s="48" t="str">
        <f t="shared" si="9"/>
        <v>-</v>
      </c>
      <c r="F41" s="48" t="str">
        <f t="shared" si="9"/>
        <v>-</v>
      </c>
      <c r="G41" s="48" t="str">
        <f t="shared" si="9"/>
        <v>-</v>
      </c>
      <c r="H41" s="48" t="str">
        <f t="shared" si="9"/>
        <v>-</v>
      </c>
      <c r="I41" s="48" t="str">
        <f t="shared" si="9"/>
        <v>-</v>
      </c>
      <c r="J41" s="48" t="str">
        <f t="shared" si="9"/>
        <v>-</v>
      </c>
      <c r="K41" s="48" t="str">
        <f t="shared" si="9"/>
        <v>-</v>
      </c>
      <c r="L41" s="48">
        <f t="shared" si="9"/>
        <v>0</v>
      </c>
      <c r="M41" s="48">
        <f t="shared" si="9"/>
        <v>42</v>
      </c>
      <c r="N41" s="48">
        <f t="shared" si="9"/>
        <v>46</v>
      </c>
      <c r="O41" s="48">
        <f t="shared" si="9"/>
        <v>59</v>
      </c>
      <c r="P41" s="48">
        <f t="shared" si="9"/>
        <v>81</v>
      </c>
      <c r="Q41" s="36"/>
    </row>
    <row r="42" spans="1:17" s="7" customFormat="1" ht="14.1" customHeight="1" x14ac:dyDescent="0.25">
      <c r="A42" s="43" t="s">
        <v>5</v>
      </c>
      <c r="B42" s="48">
        <f>+B8</f>
        <v>6959</v>
      </c>
      <c r="C42" s="48">
        <f>+C8</f>
        <v>13221</v>
      </c>
      <c r="D42" s="48">
        <f t="shared" ref="D42:P42" si="10">+D8</f>
        <v>11156</v>
      </c>
      <c r="E42" s="48">
        <f t="shared" si="10"/>
        <v>9119</v>
      </c>
      <c r="F42" s="48">
        <f t="shared" si="10"/>
        <v>10131</v>
      </c>
      <c r="G42" s="48">
        <f t="shared" si="10"/>
        <v>9416</v>
      </c>
      <c r="H42" s="48">
        <f t="shared" si="10"/>
        <v>8956</v>
      </c>
      <c r="I42" s="48">
        <f t="shared" si="10"/>
        <v>8125</v>
      </c>
      <c r="J42" s="48">
        <f t="shared" si="10"/>
        <v>7873</v>
      </c>
      <c r="K42" s="48">
        <f t="shared" si="10"/>
        <v>7394</v>
      </c>
      <c r="L42" s="48">
        <f t="shared" si="10"/>
        <v>7086</v>
      </c>
      <c r="M42" s="48">
        <f t="shared" si="10"/>
        <v>7663</v>
      </c>
      <c r="N42" s="48">
        <f t="shared" si="10"/>
        <v>7314</v>
      </c>
      <c r="O42" s="48">
        <f t="shared" si="10"/>
        <v>6627</v>
      </c>
      <c r="P42" s="48">
        <f t="shared" si="10"/>
        <v>6213</v>
      </c>
      <c r="Q42" s="36"/>
    </row>
    <row r="43" spans="1:17" s="7" customFormat="1" ht="14.1" customHeight="1" x14ac:dyDescent="0.25">
      <c r="A43" s="43" t="s">
        <v>6</v>
      </c>
      <c r="B43" s="48">
        <f>+B10+B20</f>
        <v>217664</v>
      </c>
      <c r="C43" s="48">
        <f>+C10+C20</f>
        <v>326650</v>
      </c>
      <c r="D43" s="48">
        <f t="shared" ref="D43:P43" si="11">+D10+D20</f>
        <v>354739</v>
      </c>
      <c r="E43" s="48">
        <f t="shared" si="11"/>
        <v>349424</v>
      </c>
      <c r="F43" s="48">
        <f t="shared" si="11"/>
        <v>432775</v>
      </c>
      <c r="G43" s="48">
        <f t="shared" si="11"/>
        <v>481202</v>
      </c>
      <c r="H43" s="48">
        <f t="shared" si="11"/>
        <v>530928</v>
      </c>
      <c r="I43" s="48">
        <f t="shared" si="11"/>
        <v>556174</v>
      </c>
      <c r="J43" s="48">
        <f t="shared" si="11"/>
        <v>549626</v>
      </c>
      <c r="K43" s="48">
        <f t="shared" si="11"/>
        <v>399701</v>
      </c>
      <c r="L43" s="48">
        <f t="shared" si="11"/>
        <v>399851</v>
      </c>
      <c r="M43" s="48">
        <f t="shared" si="11"/>
        <v>385724</v>
      </c>
      <c r="N43" s="48">
        <f t="shared" si="11"/>
        <v>399836</v>
      </c>
      <c r="O43" s="48">
        <f t="shared" si="11"/>
        <v>450427</v>
      </c>
      <c r="P43" s="48">
        <f t="shared" si="11"/>
        <v>508982</v>
      </c>
      <c r="Q43" s="36"/>
    </row>
    <row r="44" spans="1:17" s="7" customFormat="1" ht="14.1" customHeight="1" x14ac:dyDescent="0.25">
      <c r="A44" s="43" t="s">
        <v>22</v>
      </c>
      <c r="B44" s="48">
        <f>+B33+B28+B21</f>
        <v>68584</v>
      </c>
      <c r="C44" s="48">
        <f>+C33+C28+C21</f>
        <v>90651</v>
      </c>
      <c r="D44" s="48">
        <f t="shared" ref="D44:P44" si="12">+D33+D28+D21</f>
        <v>80839</v>
      </c>
      <c r="E44" s="48">
        <f t="shared" si="12"/>
        <v>59808</v>
      </c>
      <c r="F44" s="48">
        <f t="shared" si="12"/>
        <v>78369</v>
      </c>
      <c r="G44" s="48">
        <f t="shared" si="12"/>
        <v>82559</v>
      </c>
      <c r="H44" s="48">
        <f t="shared" si="12"/>
        <v>85621</v>
      </c>
      <c r="I44" s="48">
        <f t="shared" si="12"/>
        <v>81517</v>
      </c>
      <c r="J44" s="48">
        <f t="shared" si="12"/>
        <v>76996</v>
      </c>
      <c r="K44" s="48">
        <f t="shared" si="12"/>
        <v>53247</v>
      </c>
      <c r="L44" s="48">
        <f t="shared" si="12"/>
        <v>54335</v>
      </c>
      <c r="M44" s="48">
        <f t="shared" si="12"/>
        <v>57593</v>
      </c>
      <c r="N44" s="48">
        <f t="shared" si="12"/>
        <v>63227</v>
      </c>
      <c r="O44" s="48">
        <f t="shared" si="12"/>
        <v>60213</v>
      </c>
      <c r="P44" s="48">
        <f t="shared" si="12"/>
        <v>45982</v>
      </c>
      <c r="Q44" s="36"/>
    </row>
    <row r="45" spans="1:17" s="7" customFormat="1" ht="14.1" customHeight="1" x14ac:dyDescent="0.25">
      <c r="A45" s="43" t="s">
        <v>24</v>
      </c>
      <c r="B45" s="48">
        <f>+B11</f>
        <v>83687</v>
      </c>
      <c r="C45" s="48">
        <f>+C11</f>
        <v>130052</v>
      </c>
      <c r="D45" s="48">
        <f t="shared" ref="D45:P45" si="13">+D11</f>
        <v>141371</v>
      </c>
      <c r="E45" s="48">
        <f t="shared" si="13"/>
        <v>162967</v>
      </c>
      <c r="F45" s="48">
        <f t="shared" si="13"/>
        <v>160528</v>
      </c>
      <c r="G45" s="48">
        <f t="shared" si="13"/>
        <v>198066</v>
      </c>
      <c r="H45" s="48">
        <f t="shared" si="13"/>
        <v>179883</v>
      </c>
      <c r="I45" s="48">
        <f t="shared" si="13"/>
        <v>201007</v>
      </c>
      <c r="J45" s="48">
        <f t="shared" si="13"/>
        <v>172669</v>
      </c>
      <c r="K45" s="48">
        <f t="shared" si="13"/>
        <v>26652</v>
      </c>
      <c r="L45" s="48" t="str">
        <f t="shared" si="13"/>
        <v>-</v>
      </c>
      <c r="M45" s="48" t="str">
        <f t="shared" si="13"/>
        <v>-</v>
      </c>
      <c r="N45" s="48" t="str">
        <f t="shared" si="13"/>
        <v>-</v>
      </c>
      <c r="O45" s="48" t="str">
        <f t="shared" si="13"/>
        <v>-</v>
      </c>
      <c r="P45" s="48" t="str">
        <f t="shared" si="13"/>
        <v>-</v>
      </c>
      <c r="Q45" s="36"/>
    </row>
    <row r="46" spans="1:17" s="7" customFormat="1" ht="14.1" customHeight="1" x14ac:dyDescent="0.25">
      <c r="A46" s="43" t="s">
        <v>7</v>
      </c>
      <c r="B46" s="48">
        <f>+B12</f>
        <v>5341</v>
      </c>
      <c r="C46" s="48">
        <f>+C12</f>
        <v>9233</v>
      </c>
      <c r="D46" s="48">
        <f t="shared" ref="D46:P46" si="14">+D12</f>
        <v>8405</v>
      </c>
      <c r="E46" s="48">
        <f t="shared" si="14"/>
        <v>7358</v>
      </c>
      <c r="F46" s="48">
        <f t="shared" si="14"/>
        <v>8659</v>
      </c>
      <c r="G46" s="48">
        <f t="shared" si="14"/>
        <v>6577</v>
      </c>
      <c r="H46" s="48">
        <f t="shared" si="14"/>
        <v>3934</v>
      </c>
      <c r="I46" s="48">
        <f t="shared" si="14"/>
        <v>3579</v>
      </c>
      <c r="J46" s="48">
        <f t="shared" si="14"/>
        <v>3607</v>
      </c>
      <c r="K46" s="48">
        <f t="shared" si="14"/>
        <v>2604</v>
      </c>
      <c r="L46" s="48">
        <f t="shared" si="14"/>
        <v>2119</v>
      </c>
      <c r="M46" s="48">
        <f t="shared" si="14"/>
        <v>2197</v>
      </c>
      <c r="N46" s="48">
        <f t="shared" si="14"/>
        <v>1738</v>
      </c>
      <c r="O46" s="48">
        <f t="shared" si="14"/>
        <v>1205</v>
      </c>
      <c r="P46" s="48">
        <f t="shared" si="14"/>
        <v>1253</v>
      </c>
      <c r="Q46" s="36"/>
    </row>
    <row r="47" spans="1:17" s="7" customFormat="1" ht="14.1" customHeight="1" x14ac:dyDescent="0.25">
      <c r="A47" s="43" t="s">
        <v>8</v>
      </c>
      <c r="B47" s="48">
        <f>+B13</f>
        <v>0</v>
      </c>
      <c r="C47" s="48">
        <f>+C13</f>
        <v>0</v>
      </c>
      <c r="D47" s="48">
        <f t="shared" ref="D47:P47" si="15">+D13</f>
        <v>0</v>
      </c>
      <c r="E47" s="48">
        <f t="shared" si="15"/>
        <v>0</v>
      </c>
      <c r="F47" s="48">
        <f t="shared" si="15"/>
        <v>0</v>
      </c>
      <c r="G47" s="48">
        <f t="shared" si="15"/>
        <v>0</v>
      </c>
      <c r="H47" s="48">
        <f t="shared" si="15"/>
        <v>0</v>
      </c>
      <c r="I47" s="48">
        <f t="shared" si="15"/>
        <v>0</v>
      </c>
      <c r="J47" s="48">
        <f t="shared" si="15"/>
        <v>0</v>
      </c>
      <c r="K47" s="48">
        <f t="shared" si="15"/>
        <v>2972</v>
      </c>
      <c r="L47" s="48">
        <f t="shared" si="15"/>
        <v>9257</v>
      </c>
      <c r="M47" s="48">
        <f t="shared" si="15"/>
        <v>26659</v>
      </c>
      <c r="N47" s="48">
        <f t="shared" si="15"/>
        <v>70614</v>
      </c>
      <c r="O47" s="48">
        <f t="shared" si="15"/>
        <v>96195</v>
      </c>
      <c r="P47" s="48">
        <f t="shared" si="15"/>
        <v>111800</v>
      </c>
      <c r="Q47" s="36"/>
    </row>
    <row r="48" spans="1:17" s="7" customFormat="1" ht="14.1" customHeight="1" x14ac:dyDescent="0.25">
      <c r="A48" s="43" t="s">
        <v>9</v>
      </c>
      <c r="B48" s="48">
        <f>+B14</f>
        <v>14542</v>
      </c>
      <c r="C48" s="48">
        <f>+C14</f>
        <v>30246</v>
      </c>
      <c r="D48" s="48">
        <f t="shared" ref="D48:P48" si="16">+D14</f>
        <v>23360</v>
      </c>
      <c r="E48" s="48">
        <f t="shared" si="16"/>
        <v>15698</v>
      </c>
      <c r="F48" s="48">
        <f t="shared" si="16"/>
        <v>17582</v>
      </c>
      <c r="G48" s="48">
        <f t="shared" si="16"/>
        <v>34312</v>
      </c>
      <c r="H48" s="48">
        <f t="shared" si="16"/>
        <v>53125</v>
      </c>
      <c r="I48" s="48">
        <f t="shared" si="16"/>
        <v>43272</v>
      </c>
      <c r="J48" s="48">
        <f t="shared" si="16"/>
        <v>29437</v>
      </c>
      <c r="K48" s="48">
        <f t="shared" si="16"/>
        <v>39936</v>
      </c>
      <c r="L48" s="48">
        <f t="shared" si="16"/>
        <v>19188</v>
      </c>
      <c r="M48" s="48">
        <f t="shared" si="16"/>
        <v>6204</v>
      </c>
      <c r="N48" s="48">
        <f t="shared" si="16"/>
        <v>6161</v>
      </c>
      <c r="O48" s="48">
        <f t="shared" si="16"/>
        <v>5842</v>
      </c>
      <c r="P48" s="48">
        <f t="shared" si="16"/>
        <v>4041</v>
      </c>
      <c r="Q48" s="36"/>
    </row>
    <row r="49" spans="1:17" s="7" customFormat="1" ht="14.1" customHeight="1" x14ac:dyDescent="0.25">
      <c r="A49" s="43" t="s">
        <v>15</v>
      </c>
      <c r="B49" s="48">
        <f>+B22</f>
        <v>3306</v>
      </c>
      <c r="C49" s="48">
        <f>+C22</f>
        <v>7199</v>
      </c>
      <c r="D49" s="48">
        <f t="shared" ref="D49:P49" si="17">+D22</f>
        <v>6469</v>
      </c>
      <c r="E49" s="48">
        <f t="shared" si="17"/>
        <v>4383</v>
      </c>
      <c r="F49" s="48">
        <f t="shared" si="17"/>
        <v>4217</v>
      </c>
      <c r="G49" s="48">
        <f t="shared" si="17"/>
        <v>3954</v>
      </c>
      <c r="H49" s="48">
        <f t="shared" si="17"/>
        <v>3753</v>
      </c>
      <c r="I49" s="48">
        <f t="shared" si="17"/>
        <v>3193</v>
      </c>
      <c r="J49" s="48">
        <f t="shared" si="17"/>
        <v>2884</v>
      </c>
      <c r="K49" s="48">
        <f t="shared" si="17"/>
        <v>2497</v>
      </c>
      <c r="L49" s="48">
        <f t="shared" si="17"/>
        <v>2112</v>
      </c>
      <c r="M49" s="48">
        <f t="shared" si="17"/>
        <v>2876</v>
      </c>
      <c r="N49" s="48">
        <f t="shared" si="17"/>
        <v>4729</v>
      </c>
      <c r="O49" s="48">
        <f t="shared" si="17"/>
        <v>4840</v>
      </c>
      <c r="P49" s="48">
        <f t="shared" si="17"/>
        <v>8145</v>
      </c>
      <c r="Q49" s="36"/>
    </row>
    <row r="50" spans="1:17" s="7" customFormat="1" ht="14.1" customHeight="1" x14ac:dyDescent="0.25">
      <c r="A50" s="43" t="s">
        <v>10</v>
      </c>
      <c r="B50" s="48">
        <f>+B15</f>
        <v>0</v>
      </c>
      <c r="C50" s="48">
        <f>+C15</f>
        <v>0</v>
      </c>
      <c r="D50" s="48">
        <f t="shared" ref="D50:P50" si="18">+D15</f>
        <v>0</v>
      </c>
      <c r="E50" s="48">
        <f t="shared" si="18"/>
        <v>0</v>
      </c>
      <c r="F50" s="48">
        <f t="shared" si="18"/>
        <v>0</v>
      </c>
      <c r="G50" s="48">
        <f t="shared" si="18"/>
        <v>0</v>
      </c>
      <c r="H50" s="48">
        <f t="shared" si="18"/>
        <v>0</v>
      </c>
      <c r="I50" s="48">
        <f t="shared" si="18"/>
        <v>0</v>
      </c>
      <c r="J50" s="48">
        <f t="shared" si="18"/>
        <v>0</v>
      </c>
      <c r="K50" s="48" t="str">
        <f t="shared" si="18"/>
        <v>-</v>
      </c>
      <c r="L50" s="48" t="str">
        <f t="shared" si="18"/>
        <v>-</v>
      </c>
      <c r="M50" s="48" t="str">
        <f t="shared" si="18"/>
        <v>-</v>
      </c>
      <c r="N50" s="48" t="str">
        <f t="shared" si="18"/>
        <v>-</v>
      </c>
      <c r="O50" s="48">
        <f t="shared" si="18"/>
        <v>4346</v>
      </c>
      <c r="P50" s="48">
        <f t="shared" si="18"/>
        <v>3886</v>
      </c>
      <c r="Q50" s="36"/>
    </row>
    <row r="51" spans="1:17" s="7" customFormat="1" x14ac:dyDescent="0.25">
      <c r="A51" s="43" t="s">
        <v>16</v>
      </c>
      <c r="B51" s="48">
        <f>+B23</f>
        <v>33901</v>
      </c>
      <c r="C51" s="48">
        <f>+C23</f>
        <v>128972</v>
      </c>
      <c r="D51" s="48">
        <f t="shared" ref="D51:P51" si="19">+D23</f>
        <v>124773</v>
      </c>
      <c r="E51" s="48">
        <f t="shared" si="19"/>
        <v>114330</v>
      </c>
      <c r="F51" s="48">
        <f t="shared" si="19"/>
        <v>136421</v>
      </c>
      <c r="G51" s="48">
        <f t="shared" si="19"/>
        <v>136152</v>
      </c>
      <c r="H51" s="48">
        <f t="shared" si="19"/>
        <v>128588</v>
      </c>
      <c r="I51" s="48">
        <f t="shared" si="19"/>
        <v>120094</v>
      </c>
      <c r="J51" s="48">
        <f t="shared" si="19"/>
        <v>108966</v>
      </c>
      <c r="K51" s="48">
        <f t="shared" si="19"/>
        <v>96291</v>
      </c>
      <c r="L51" s="48">
        <f t="shared" si="19"/>
        <v>88721</v>
      </c>
      <c r="M51" s="48">
        <f t="shared" si="19"/>
        <v>90726</v>
      </c>
      <c r="N51" s="48">
        <f t="shared" si="19"/>
        <v>98718</v>
      </c>
      <c r="O51" s="48">
        <f t="shared" si="19"/>
        <v>83754</v>
      </c>
      <c r="P51" s="48">
        <f t="shared" si="19"/>
        <v>47110</v>
      </c>
      <c r="Q51" s="36"/>
    </row>
    <row r="52" spans="1:17" x14ac:dyDescent="0.3">
      <c r="A52" s="65" t="s">
        <v>38</v>
      </c>
      <c r="B52" s="67">
        <f>+B16</f>
        <v>0</v>
      </c>
      <c r="C52" s="67">
        <f>+C16</f>
        <v>0</v>
      </c>
      <c r="D52" s="67">
        <f t="shared" ref="D52:P52" si="20">+D16</f>
        <v>0</v>
      </c>
      <c r="E52" s="67">
        <f t="shared" si="20"/>
        <v>0</v>
      </c>
      <c r="F52" s="67">
        <f t="shared" si="20"/>
        <v>0</v>
      </c>
      <c r="G52" s="67">
        <f t="shared" si="20"/>
        <v>0</v>
      </c>
      <c r="H52" s="67">
        <f t="shared" si="20"/>
        <v>0</v>
      </c>
      <c r="I52" s="67">
        <f t="shared" si="20"/>
        <v>0</v>
      </c>
      <c r="J52" s="67">
        <f t="shared" si="20"/>
        <v>0</v>
      </c>
      <c r="K52" s="67">
        <f t="shared" si="20"/>
        <v>0</v>
      </c>
      <c r="L52" s="67">
        <f t="shared" si="20"/>
        <v>0</v>
      </c>
      <c r="M52" s="67">
        <f t="shared" si="20"/>
        <v>0</v>
      </c>
      <c r="N52" s="67">
        <f t="shared" si="20"/>
        <v>0</v>
      </c>
      <c r="O52" s="67">
        <f t="shared" si="20"/>
        <v>0</v>
      </c>
      <c r="P52" s="67">
        <f t="shared" si="20"/>
        <v>0</v>
      </c>
    </row>
    <row r="53" spans="1:17" x14ac:dyDescent="0.3">
      <c r="A53" s="31" t="s">
        <v>27</v>
      </c>
      <c r="B53" s="32">
        <f>SUM(B36:B51)</f>
        <v>486494</v>
      </c>
      <c r="C53" s="32">
        <f>SUM(C36:C51)</f>
        <v>796394</v>
      </c>
      <c r="D53" s="32">
        <f>SUM(D36:D51)</f>
        <v>795831</v>
      </c>
      <c r="E53" s="32">
        <f>SUM(E36:E52)</f>
        <v>777165</v>
      </c>
      <c r="F53" s="32">
        <f>SUM(F36:F52)</f>
        <v>915291</v>
      </c>
      <c r="G53" s="32">
        <f t="shared" ref="G53:P53" si="21">SUM(G36:G51)</f>
        <v>1062087</v>
      </c>
      <c r="H53" s="32">
        <f t="shared" si="21"/>
        <v>1142210</v>
      </c>
      <c r="I53" s="32">
        <f t="shared" si="21"/>
        <v>1103305</v>
      </c>
      <c r="J53" s="32">
        <f t="shared" si="21"/>
        <v>1014223</v>
      </c>
      <c r="K53" s="32">
        <f t="shared" si="21"/>
        <v>697864</v>
      </c>
      <c r="L53" s="32">
        <f t="shared" si="21"/>
        <v>658207</v>
      </c>
      <c r="M53" s="32">
        <f t="shared" si="21"/>
        <v>671768</v>
      </c>
      <c r="N53" s="32">
        <f t="shared" si="21"/>
        <v>788882</v>
      </c>
      <c r="O53" s="32">
        <f t="shared" si="21"/>
        <v>836826</v>
      </c>
      <c r="P53" s="32">
        <f t="shared" si="21"/>
        <v>841919</v>
      </c>
    </row>
    <row r="54" spans="1:17" x14ac:dyDescent="0.3">
      <c r="A54" s="71" t="s">
        <v>43</v>
      </c>
      <c r="B54" s="102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</row>
    <row r="55" spans="1:17" x14ac:dyDescent="0.3">
      <c r="A55" s="72" t="s">
        <v>33</v>
      </c>
      <c r="B55" s="103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</row>
    <row r="56" spans="1:17" x14ac:dyDescent="0.3">
      <c r="A56" s="72" t="s">
        <v>34</v>
      </c>
      <c r="B56" s="103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</row>
    <row r="57" spans="1:17" x14ac:dyDescent="0.3">
      <c r="A57" s="79" t="s">
        <v>41</v>
      </c>
      <c r="B57" s="103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</row>
    <row r="58" spans="1:17" x14ac:dyDescent="0.3">
      <c r="A58" s="68"/>
      <c r="B58" s="104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</row>
    <row r="59" spans="1:17" x14ac:dyDescent="0.3">
      <c r="A59" s="73"/>
    </row>
  </sheetData>
  <phoneticPr fontId="20" type="noConversion"/>
  <printOptions horizontalCentered="1"/>
  <pageMargins left="0.59055118110236227" right="0.59055118110236227" top="0.43307086614173229" bottom="0.19685039370078741" header="0.31496062992125984" footer="0.19685039370078741"/>
  <pageSetup paperSize="9" fitToHeight="0" orientation="landscape" r:id="rId1"/>
  <headerFooter alignWithMargins="0">
    <oddFooter>&amp;L&amp;"Trebuchet MS,Grassetto"&amp;11Statistiche Italia - PRODUZIONE
Automobile in cifre &amp;C&amp;"Trebuchet MS,Normale"&amp;9&amp;P/&amp;N&amp;R&amp;"Trebuchet MS,Grassetto"&amp;11ANFIA - Studi e statistiche</oddFooter>
  </headerFooter>
  <rowBreaks count="1" manualBreakCount="1">
    <brk id="33" max="16383" man="1"/>
  </rowBreaks>
  <ignoredErrors>
    <ignoredError sqref="G17:J17 C24:D24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64FD9-A0D6-472B-9AD7-6A0A57D15A19}">
  <sheetPr>
    <pageSetUpPr fitToPage="1"/>
  </sheetPr>
  <dimension ref="A1:L683"/>
  <sheetViews>
    <sheetView showGridLines="0" zoomScaleNormal="100" workbookViewId="0">
      <pane ySplit="5" topLeftCell="A23" activePane="bottomLeft" state="frozen"/>
      <selection pane="bottomLeft" activeCell="A2" sqref="A2:K2"/>
    </sheetView>
  </sheetViews>
  <sheetFormatPr defaultColWidth="9" defaultRowHeight="13.2" x14ac:dyDescent="0.3"/>
  <cols>
    <col min="1" max="1" width="31" style="3" customWidth="1"/>
    <col min="2" max="7" width="11.109375" style="3" customWidth="1"/>
    <col min="8" max="10" width="11.109375" style="4" customWidth="1"/>
    <col min="11" max="11" width="11.109375" style="3" customWidth="1"/>
    <col min="12" max="16384" width="9" style="3"/>
  </cols>
  <sheetData>
    <row r="1" spans="1:11" ht="15" customHeight="1" x14ac:dyDescent="0.35">
      <c r="B1" s="1"/>
      <c r="C1" s="1"/>
      <c r="D1" s="1"/>
      <c r="E1" s="1"/>
      <c r="F1" s="1"/>
    </row>
    <row r="2" spans="1:11" ht="15" customHeight="1" x14ac:dyDescent="0.35">
      <c r="A2" s="81" t="s">
        <v>23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spans="1:11" ht="15" customHeight="1" x14ac:dyDescent="0.35">
      <c r="A3" s="82" t="s">
        <v>0</v>
      </c>
      <c r="B3" s="82"/>
      <c r="C3" s="82"/>
      <c r="D3" s="82"/>
      <c r="E3" s="82"/>
      <c r="F3" s="82"/>
      <c r="G3" s="82"/>
      <c r="H3" s="82"/>
      <c r="I3" s="82"/>
      <c r="J3" s="82"/>
      <c r="K3" s="82"/>
    </row>
    <row r="4" spans="1:11" ht="15" customHeight="1" x14ac:dyDescent="0.3">
      <c r="K4" s="24"/>
    </row>
    <row r="5" spans="1:11" s="30" customFormat="1" ht="20.25" customHeight="1" x14ac:dyDescent="0.25">
      <c r="A5" s="25" t="s">
        <v>25</v>
      </c>
      <c r="B5" s="25">
        <v>2008</v>
      </c>
      <c r="C5" s="25">
        <v>2007</v>
      </c>
      <c r="D5" s="25">
        <v>2006</v>
      </c>
      <c r="E5" s="25">
        <v>2005</v>
      </c>
      <c r="F5" s="27">
        <v>2004</v>
      </c>
      <c r="G5" s="25">
        <v>2003</v>
      </c>
      <c r="H5" s="25">
        <v>2002</v>
      </c>
      <c r="I5" s="27">
        <v>2001</v>
      </c>
      <c r="J5" s="28">
        <v>2000</v>
      </c>
      <c r="K5" s="29">
        <v>1999</v>
      </c>
    </row>
    <row r="6" spans="1:11" s="7" customFormat="1" ht="15" customHeight="1" x14ac:dyDescent="0.25">
      <c r="A6" s="5" t="s">
        <v>26</v>
      </c>
      <c r="B6" s="13"/>
      <c r="C6" s="13"/>
      <c r="D6" s="13"/>
      <c r="E6" s="13"/>
      <c r="F6" s="16"/>
      <c r="G6" s="13"/>
      <c r="H6" s="13"/>
      <c r="I6" s="6"/>
      <c r="J6" s="6"/>
      <c r="K6" s="6"/>
    </row>
    <row r="7" spans="1:11" s="7" customFormat="1" ht="14.1" customHeight="1" x14ac:dyDescent="0.25">
      <c r="A7" s="37" t="s">
        <v>1</v>
      </c>
      <c r="B7" s="40">
        <v>109859</v>
      </c>
      <c r="C7" s="40">
        <v>151811</v>
      </c>
      <c r="D7" s="40">
        <v>157775</v>
      </c>
      <c r="E7" s="40">
        <v>132441</v>
      </c>
      <c r="F7" s="39">
        <v>162116</v>
      </c>
      <c r="G7" s="40">
        <v>182469</v>
      </c>
      <c r="H7" s="41">
        <v>187437</v>
      </c>
      <c r="I7" s="42">
        <v>213638</v>
      </c>
      <c r="J7" s="42">
        <v>206836</v>
      </c>
      <c r="K7" s="42">
        <v>208336</v>
      </c>
    </row>
    <row r="8" spans="1:11" s="7" customFormat="1" ht="14.1" customHeight="1" x14ac:dyDescent="0.25">
      <c r="A8" s="43" t="s">
        <v>2</v>
      </c>
      <c r="B8" s="46">
        <v>0</v>
      </c>
      <c r="C8" s="46">
        <v>0</v>
      </c>
      <c r="D8" s="46">
        <v>1990</v>
      </c>
      <c r="E8" s="46">
        <v>6127</v>
      </c>
      <c r="F8" s="45">
        <v>13395</v>
      </c>
      <c r="G8" s="46">
        <v>22095</v>
      </c>
      <c r="H8" s="47">
        <v>35252</v>
      </c>
      <c r="I8" s="48">
        <v>33009</v>
      </c>
      <c r="J8" s="48">
        <v>25861</v>
      </c>
      <c r="K8" s="48">
        <v>142</v>
      </c>
    </row>
    <row r="9" spans="1:11" s="7" customFormat="1" ht="14.1" customHeight="1" x14ac:dyDescent="0.25">
      <c r="A9" s="43" t="s">
        <v>4</v>
      </c>
      <c r="B9" s="49">
        <v>0</v>
      </c>
      <c r="C9" s="49">
        <v>0</v>
      </c>
      <c r="D9" s="49">
        <v>0</v>
      </c>
      <c r="E9" s="49">
        <v>0</v>
      </c>
      <c r="F9" s="45">
        <v>4</v>
      </c>
      <c r="G9" s="46">
        <v>11</v>
      </c>
      <c r="H9" s="47">
        <v>13</v>
      </c>
      <c r="I9" s="48">
        <v>14</v>
      </c>
      <c r="J9" s="48">
        <v>4</v>
      </c>
      <c r="K9" s="48">
        <v>3</v>
      </c>
    </row>
    <row r="10" spans="1:11" s="7" customFormat="1" ht="14.1" customHeight="1" x14ac:dyDescent="0.25">
      <c r="A10" s="43" t="s">
        <v>5</v>
      </c>
      <c r="B10" s="46">
        <v>6722</v>
      </c>
      <c r="C10" s="46">
        <v>6561</v>
      </c>
      <c r="D10" s="46">
        <v>5875</v>
      </c>
      <c r="E10" s="46">
        <v>5361</v>
      </c>
      <c r="F10" s="45">
        <v>4954</v>
      </c>
      <c r="G10" s="46">
        <v>4500</v>
      </c>
      <c r="H10" s="47">
        <v>4269</v>
      </c>
      <c r="I10" s="48">
        <v>4315</v>
      </c>
      <c r="J10" s="48">
        <v>4022</v>
      </c>
      <c r="K10" s="48">
        <v>3670</v>
      </c>
    </row>
    <row r="11" spans="1:11" s="7" customFormat="1" ht="14.1" customHeight="1" x14ac:dyDescent="0.25">
      <c r="A11" s="43" t="s">
        <v>6</v>
      </c>
      <c r="B11" s="46">
        <v>406394</v>
      </c>
      <c r="C11" s="46">
        <v>608801</v>
      </c>
      <c r="D11" s="46">
        <v>591122</v>
      </c>
      <c r="E11" s="46">
        <v>458237</v>
      </c>
      <c r="F11" s="45">
        <v>514553</v>
      </c>
      <c r="G11" s="46">
        <v>674677</v>
      </c>
      <c r="H11" s="47">
        <v>765703</v>
      </c>
      <c r="I11" s="48">
        <v>850293</v>
      </c>
      <c r="J11" s="48">
        <v>979804</v>
      </c>
      <c r="K11" s="48">
        <v>1011396</v>
      </c>
    </row>
    <row r="12" spans="1:11" s="7" customFormat="1" ht="14.1" customHeight="1" x14ac:dyDescent="0.25">
      <c r="A12" s="43" t="s">
        <v>24</v>
      </c>
      <c r="B12" s="46">
        <v>0</v>
      </c>
      <c r="C12" s="46" t="s">
        <v>3</v>
      </c>
      <c r="D12" s="46" t="s">
        <v>3</v>
      </c>
      <c r="E12" s="46" t="s">
        <v>3</v>
      </c>
      <c r="F12" s="45" t="s">
        <v>3</v>
      </c>
      <c r="G12" s="46" t="s">
        <v>3</v>
      </c>
      <c r="H12" s="47" t="s">
        <v>3</v>
      </c>
      <c r="I12" s="48" t="s">
        <v>3</v>
      </c>
      <c r="J12" s="48" t="s">
        <v>3</v>
      </c>
      <c r="K12" s="48" t="s">
        <v>3</v>
      </c>
    </row>
    <row r="13" spans="1:11" s="7" customFormat="1" ht="14.1" customHeight="1" x14ac:dyDescent="0.25">
      <c r="A13" s="43" t="s">
        <v>7</v>
      </c>
      <c r="B13" s="46">
        <v>2422</v>
      </c>
      <c r="C13" s="46">
        <v>2563</v>
      </c>
      <c r="D13" s="46">
        <v>2097</v>
      </c>
      <c r="E13" s="46">
        <v>1410</v>
      </c>
      <c r="F13" s="45">
        <v>1680</v>
      </c>
      <c r="G13" s="46">
        <v>1304</v>
      </c>
      <c r="H13" s="47">
        <v>442</v>
      </c>
      <c r="I13" s="48">
        <v>259</v>
      </c>
      <c r="J13" s="48">
        <v>287</v>
      </c>
      <c r="K13" s="48">
        <v>253</v>
      </c>
    </row>
    <row r="14" spans="1:11" s="7" customFormat="1" ht="14.1" customHeight="1" x14ac:dyDescent="0.25">
      <c r="A14" s="43" t="s">
        <v>8</v>
      </c>
      <c r="B14" s="46">
        <v>109230</v>
      </c>
      <c r="C14" s="46">
        <v>113626</v>
      </c>
      <c r="D14" s="46">
        <v>118116</v>
      </c>
      <c r="E14" s="46">
        <v>109768</v>
      </c>
      <c r="F14" s="45">
        <v>110565</v>
      </c>
      <c r="G14" s="46">
        <v>98797</v>
      </c>
      <c r="H14" s="47">
        <v>105297</v>
      </c>
      <c r="I14" s="48">
        <v>132960</v>
      </c>
      <c r="J14" s="48">
        <v>168083</v>
      </c>
      <c r="K14" s="48">
        <v>157720</v>
      </c>
    </row>
    <row r="15" spans="1:11" s="7" customFormat="1" ht="14.1" customHeight="1" x14ac:dyDescent="0.25">
      <c r="A15" s="43" t="s">
        <v>9</v>
      </c>
      <c r="B15" s="46">
        <v>9292</v>
      </c>
      <c r="C15" s="46">
        <v>7669</v>
      </c>
      <c r="D15" s="46">
        <v>5788</v>
      </c>
      <c r="E15" s="46">
        <v>5694</v>
      </c>
      <c r="F15" s="45">
        <v>5151</v>
      </c>
      <c r="G15" s="46">
        <v>2937</v>
      </c>
      <c r="H15" s="47">
        <v>3485</v>
      </c>
      <c r="I15" s="48">
        <v>1852</v>
      </c>
      <c r="J15" s="48">
        <v>2039</v>
      </c>
      <c r="K15" s="48">
        <v>1900</v>
      </c>
    </row>
    <row r="16" spans="1:11" s="7" customFormat="1" ht="14.1" customHeight="1" x14ac:dyDescent="0.25">
      <c r="A16" s="43" t="s">
        <v>10</v>
      </c>
      <c r="B16" s="46">
        <v>15302</v>
      </c>
      <c r="C16" s="46">
        <v>19829</v>
      </c>
      <c r="D16" s="46">
        <v>9739</v>
      </c>
      <c r="E16" s="46">
        <v>6490</v>
      </c>
      <c r="F16" s="45">
        <v>21160</v>
      </c>
      <c r="G16" s="46">
        <v>39664</v>
      </c>
      <c r="H16" s="47">
        <v>23871</v>
      </c>
      <c r="I16" s="48">
        <v>35440</v>
      </c>
      <c r="J16" s="48">
        <v>35348</v>
      </c>
      <c r="K16" s="48">
        <v>27039</v>
      </c>
    </row>
    <row r="17" spans="1:11" s="7" customFormat="1" ht="14.1" customHeight="1" x14ac:dyDescent="0.25">
      <c r="A17" s="50" t="s">
        <v>36</v>
      </c>
      <c r="B17" s="77" t="s">
        <v>3</v>
      </c>
      <c r="C17" s="51">
        <v>0</v>
      </c>
      <c r="D17" s="51">
        <v>0</v>
      </c>
      <c r="E17" s="51">
        <v>0</v>
      </c>
      <c r="F17" s="51">
        <v>0</v>
      </c>
      <c r="G17" s="51">
        <v>0</v>
      </c>
      <c r="H17" s="51">
        <v>0</v>
      </c>
      <c r="I17" s="51">
        <v>0</v>
      </c>
      <c r="J17" s="51">
        <v>0</v>
      </c>
      <c r="K17" s="51">
        <v>0</v>
      </c>
    </row>
    <row r="18" spans="1:11" s="7" customFormat="1" x14ac:dyDescent="0.25">
      <c r="A18" s="31" t="s">
        <v>27</v>
      </c>
      <c r="B18" s="32">
        <f t="shared" ref="B18:K18" si="0">SUM(B7:B17)</f>
        <v>659221</v>
      </c>
      <c r="C18" s="32">
        <f t="shared" si="0"/>
        <v>910860</v>
      </c>
      <c r="D18" s="32">
        <f t="shared" si="0"/>
        <v>892502</v>
      </c>
      <c r="E18" s="32">
        <f t="shared" si="0"/>
        <v>725528</v>
      </c>
      <c r="F18" s="32">
        <f t="shared" si="0"/>
        <v>833578</v>
      </c>
      <c r="G18" s="32">
        <f t="shared" si="0"/>
        <v>1026454</v>
      </c>
      <c r="H18" s="32">
        <f t="shared" si="0"/>
        <v>1125769</v>
      </c>
      <c r="I18" s="32">
        <f t="shared" si="0"/>
        <v>1271780</v>
      </c>
      <c r="J18" s="32">
        <f t="shared" si="0"/>
        <v>1422284</v>
      </c>
      <c r="K18" s="32">
        <f t="shared" si="0"/>
        <v>1410459</v>
      </c>
    </row>
    <row r="19" spans="1:11" s="7" customFormat="1" ht="15" customHeight="1" x14ac:dyDescent="0.25">
      <c r="A19" s="5" t="s">
        <v>28</v>
      </c>
      <c r="B19" s="13"/>
      <c r="C19" s="13"/>
      <c r="D19" s="13"/>
      <c r="E19" s="13"/>
      <c r="F19" s="16"/>
      <c r="G19" s="13"/>
      <c r="H19" s="13"/>
      <c r="I19" s="6"/>
      <c r="J19" s="6"/>
      <c r="K19" s="6"/>
    </row>
    <row r="20" spans="1:11" s="7" customFormat="1" ht="14.1" customHeight="1" x14ac:dyDescent="0.25">
      <c r="A20" s="37" t="s">
        <v>11</v>
      </c>
      <c r="B20" s="52">
        <v>0</v>
      </c>
      <c r="C20" s="52">
        <v>0</v>
      </c>
      <c r="D20" s="52" t="s">
        <v>3</v>
      </c>
      <c r="E20" s="52" t="s">
        <v>3</v>
      </c>
      <c r="F20" s="53" t="s">
        <v>3</v>
      </c>
      <c r="G20" s="40">
        <v>190</v>
      </c>
      <c r="H20" s="41">
        <v>328</v>
      </c>
      <c r="I20" s="42">
        <v>238</v>
      </c>
      <c r="J20" s="42">
        <v>212</v>
      </c>
      <c r="K20" s="42">
        <v>253</v>
      </c>
    </row>
    <row r="21" spans="1:11" s="7" customFormat="1" ht="14.1" customHeight="1" x14ac:dyDescent="0.25">
      <c r="A21" s="43" t="s">
        <v>12</v>
      </c>
      <c r="B21" s="46">
        <v>0</v>
      </c>
      <c r="C21" s="46" t="s">
        <v>3</v>
      </c>
      <c r="D21" s="46" t="s">
        <v>3</v>
      </c>
      <c r="E21" s="46" t="s">
        <v>3</v>
      </c>
      <c r="F21" s="45" t="s">
        <v>3</v>
      </c>
      <c r="G21" s="46" t="s">
        <v>3</v>
      </c>
      <c r="H21" s="47" t="s">
        <v>3</v>
      </c>
      <c r="I21" s="48" t="s">
        <v>3</v>
      </c>
      <c r="J21" s="48" t="s">
        <v>3</v>
      </c>
      <c r="K21" s="48" t="s">
        <v>3</v>
      </c>
    </row>
    <row r="22" spans="1:11" s="7" customFormat="1" ht="14.1" customHeight="1" x14ac:dyDescent="0.25">
      <c r="A22" s="43" t="s">
        <v>13</v>
      </c>
      <c r="B22" s="46">
        <v>154017</v>
      </c>
      <c r="C22" s="46">
        <v>154332</v>
      </c>
      <c r="D22" s="46">
        <v>129796</v>
      </c>
      <c r="E22" s="46">
        <v>126258</v>
      </c>
      <c r="F22" s="45">
        <v>126124</v>
      </c>
      <c r="G22" s="46">
        <v>124972</v>
      </c>
      <c r="H22" s="47">
        <v>127351</v>
      </c>
      <c r="I22" s="48">
        <v>126321</v>
      </c>
      <c r="J22" s="48">
        <v>133393</v>
      </c>
      <c r="K22" s="48">
        <v>121806</v>
      </c>
    </row>
    <row r="23" spans="1:11" s="7" customFormat="1" ht="14.1" customHeight="1" x14ac:dyDescent="0.25">
      <c r="A23" s="43" t="s">
        <v>14</v>
      </c>
      <c r="B23" s="46">
        <v>42982</v>
      </c>
      <c r="C23" s="46">
        <v>51054</v>
      </c>
      <c r="D23" s="46">
        <v>47601</v>
      </c>
      <c r="E23" s="46">
        <v>45393</v>
      </c>
      <c r="F23" s="45">
        <v>45430</v>
      </c>
      <c r="G23" s="46">
        <v>41629</v>
      </c>
      <c r="H23" s="47">
        <v>42390</v>
      </c>
      <c r="I23" s="48">
        <v>44793</v>
      </c>
      <c r="J23" s="48">
        <v>45394</v>
      </c>
      <c r="K23" s="48">
        <v>42036</v>
      </c>
    </row>
    <row r="24" spans="1:11" s="7" customFormat="1" ht="14.1" customHeight="1" x14ac:dyDescent="0.25">
      <c r="A24" s="43" t="s">
        <v>15</v>
      </c>
      <c r="B24" s="46">
        <v>7370</v>
      </c>
      <c r="C24" s="46">
        <v>6993</v>
      </c>
      <c r="D24" s="46">
        <v>6284</v>
      </c>
      <c r="E24" s="46">
        <v>7487</v>
      </c>
      <c r="F24" s="45">
        <v>6717</v>
      </c>
      <c r="G24" s="46">
        <v>8008</v>
      </c>
      <c r="H24" s="47">
        <v>9740</v>
      </c>
      <c r="I24" s="48">
        <v>8753</v>
      </c>
      <c r="J24" s="48">
        <v>9333</v>
      </c>
      <c r="K24" s="48">
        <v>9174</v>
      </c>
    </row>
    <row r="25" spans="1:11" s="7" customFormat="1" ht="14.1" customHeight="1" x14ac:dyDescent="0.25">
      <c r="A25" s="50" t="s">
        <v>16</v>
      </c>
      <c r="B25" s="55">
        <v>110608</v>
      </c>
      <c r="C25" s="55">
        <v>108510</v>
      </c>
      <c r="D25" s="55">
        <v>88524</v>
      </c>
      <c r="E25" s="55">
        <v>90611</v>
      </c>
      <c r="F25" s="54">
        <v>89372</v>
      </c>
      <c r="G25" s="55">
        <v>81076</v>
      </c>
      <c r="H25" s="56">
        <v>79832</v>
      </c>
      <c r="I25" s="57">
        <v>84980</v>
      </c>
      <c r="J25" s="57">
        <v>81918</v>
      </c>
      <c r="K25" s="57">
        <v>71986</v>
      </c>
    </row>
    <row r="26" spans="1:11" s="7" customFormat="1" ht="15" customHeight="1" x14ac:dyDescent="0.25">
      <c r="A26" s="31" t="s">
        <v>27</v>
      </c>
      <c r="B26" s="34">
        <f>SUM(B22:B25)</f>
        <v>314977</v>
      </c>
      <c r="C26" s="34">
        <f>SUM(C22:C25)</f>
        <v>320889</v>
      </c>
      <c r="D26" s="34">
        <f>SUM(D22:D25)</f>
        <v>272205</v>
      </c>
      <c r="E26" s="34">
        <f>SUM(E22:E25)</f>
        <v>269749</v>
      </c>
      <c r="F26" s="34">
        <f>SUM(F22:F25)</f>
        <v>267643</v>
      </c>
      <c r="G26" s="34">
        <f t="shared" ref="G26:K26" si="1">+G25+G24+G23+G22+G20</f>
        <v>255875</v>
      </c>
      <c r="H26" s="34">
        <f t="shared" si="1"/>
        <v>259641</v>
      </c>
      <c r="I26" s="34">
        <f t="shared" si="1"/>
        <v>265085</v>
      </c>
      <c r="J26" s="34">
        <f t="shared" si="1"/>
        <v>270250</v>
      </c>
      <c r="K26" s="34">
        <f t="shared" si="1"/>
        <v>245255</v>
      </c>
    </row>
    <row r="27" spans="1:11" s="7" customFormat="1" ht="15" customHeight="1" x14ac:dyDescent="0.25">
      <c r="A27" s="5" t="s">
        <v>29</v>
      </c>
      <c r="B27" s="13"/>
      <c r="C27" s="13"/>
      <c r="D27" s="13"/>
      <c r="E27" s="13"/>
      <c r="F27" s="16"/>
      <c r="G27" s="13"/>
      <c r="H27" s="13"/>
      <c r="I27" s="6"/>
      <c r="J27" s="6"/>
      <c r="K27" s="6"/>
    </row>
    <row r="28" spans="1:11" s="7" customFormat="1" ht="14.1" customHeight="1" x14ac:dyDescent="0.25">
      <c r="A28" s="37" t="s">
        <v>17</v>
      </c>
      <c r="B28" s="40">
        <v>2749</v>
      </c>
      <c r="C28" s="40">
        <f>2264+203</f>
        <v>2467</v>
      </c>
      <c r="D28" s="40">
        <f>2270+214</f>
        <v>2484</v>
      </c>
      <c r="E28" s="40">
        <v>2026</v>
      </c>
      <c r="F28" s="39">
        <v>1641</v>
      </c>
      <c r="G28" s="40">
        <v>1748</v>
      </c>
      <c r="H28" s="41">
        <v>1707</v>
      </c>
      <c r="I28" s="42">
        <v>1633</v>
      </c>
      <c r="J28" s="42">
        <v>1761</v>
      </c>
      <c r="K28" s="42">
        <v>1248</v>
      </c>
    </row>
    <row r="29" spans="1:11" s="7" customFormat="1" ht="14.1" customHeight="1" x14ac:dyDescent="0.25">
      <c r="A29" s="43" t="s">
        <v>11</v>
      </c>
      <c r="B29" s="49">
        <v>0</v>
      </c>
      <c r="C29" s="49">
        <v>0</v>
      </c>
      <c r="D29" s="49">
        <v>0</v>
      </c>
      <c r="E29" s="49">
        <v>0</v>
      </c>
      <c r="F29" s="60">
        <v>0</v>
      </c>
      <c r="G29" s="46">
        <v>53</v>
      </c>
      <c r="H29" s="47">
        <v>79</v>
      </c>
      <c r="I29" s="48">
        <v>91</v>
      </c>
      <c r="J29" s="48">
        <v>85</v>
      </c>
      <c r="K29" s="48">
        <v>49</v>
      </c>
    </row>
    <row r="30" spans="1:11" s="7" customFormat="1" ht="14.1" customHeight="1" x14ac:dyDescent="0.25">
      <c r="A30" s="50" t="s">
        <v>19</v>
      </c>
      <c r="B30" s="55">
        <v>45483</v>
      </c>
      <c r="C30" s="55">
        <f>48287+360</f>
        <v>48647</v>
      </c>
      <c r="D30" s="55">
        <f>40792+744</f>
        <v>41536</v>
      </c>
      <c r="E30" s="55">
        <v>37590</v>
      </c>
      <c r="F30" s="54">
        <v>36167</v>
      </c>
      <c r="G30" s="55">
        <v>34651</v>
      </c>
      <c r="H30" s="56">
        <v>37288</v>
      </c>
      <c r="I30" s="57">
        <v>38901</v>
      </c>
      <c r="J30" s="57">
        <v>40772</v>
      </c>
      <c r="K30" s="57">
        <v>41175</v>
      </c>
    </row>
    <row r="31" spans="1:11" s="7" customFormat="1" x14ac:dyDescent="0.25">
      <c r="A31" s="31" t="s">
        <v>27</v>
      </c>
      <c r="B31" s="34">
        <f t="shared" ref="B31:K31" si="2">SUM(B28:B30)</f>
        <v>48232</v>
      </c>
      <c r="C31" s="34">
        <f t="shared" si="2"/>
        <v>51114</v>
      </c>
      <c r="D31" s="34">
        <f t="shared" si="2"/>
        <v>44020</v>
      </c>
      <c r="E31" s="34">
        <f t="shared" si="2"/>
        <v>39616</v>
      </c>
      <c r="F31" s="34">
        <f t="shared" si="2"/>
        <v>37808</v>
      </c>
      <c r="G31" s="34">
        <f t="shared" si="2"/>
        <v>36452</v>
      </c>
      <c r="H31" s="34">
        <f t="shared" si="2"/>
        <v>39074</v>
      </c>
      <c r="I31" s="34">
        <f t="shared" si="2"/>
        <v>40625</v>
      </c>
      <c r="J31" s="34">
        <f t="shared" si="2"/>
        <v>42618</v>
      </c>
      <c r="K31" s="34">
        <f t="shared" si="2"/>
        <v>42472</v>
      </c>
    </row>
    <row r="32" spans="1:11" s="7" customFormat="1" ht="15" customHeight="1" x14ac:dyDescent="0.25">
      <c r="A32" s="5" t="s">
        <v>30</v>
      </c>
      <c r="B32" s="13"/>
      <c r="C32" s="13"/>
      <c r="D32" s="13"/>
      <c r="E32" s="13"/>
      <c r="F32" s="16"/>
      <c r="G32" s="19"/>
      <c r="H32" s="13"/>
      <c r="I32" s="6"/>
      <c r="J32" s="6"/>
      <c r="K32" s="6"/>
    </row>
    <row r="33" spans="1:12" s="7" customFormat="1" ht="14.1" customHeight="1" x14ac:dyDescent="0.25">
      <c r="A33" s="37" t="s">
        <v>20</v>
      </c>
      <c r="B33" s="40">
        <v>121</v>
      </c>
      <c r="C33" s="40">
        <v>250</v>
      </c>
      <c r="D33" s="40">
        <v>387</v>
      </c>
      <c r="E33" s="40">
        <v>390</v>
      </c>
      <c r="F33" s="39">
        <v>376</v>
      </c>
      <c r="G33" s="40">
        <v>207</v>
      </c>
      <c r="H33" s="41">
        <v>166</v>
      </c>
      <c r="I33" s="42">
        <v>282</v>
      </c>
      <c r="J33" s="42">
        <v>370</v>
      </c>
      <c r="K33" s="42">
        <v>417</v>
      </c>
    </row>
    <row r="34" spans="1:12" s="7" customFormat="1" ht="14.1" customHeight="1" x14ac:dyDescent="0.25">
      <c r="A34" s="43" t="s">
        <v>21</v>
      </c>
      <c r="B34" s="46">
        <v>0</v>
      </c>
      <c r="C34" s="45" t="s">
        <v>3</v>
      </c>
      <c r="D34" s="45" t="s">
        <v>3</v>
      </c>
      <c r="E34" s="45" t="s">
        <v>3</v>
      </c>
      <c r="F34" s="45" t="s">
        <v>3</v>
      </c>
      <c r="G34" s="45" t="s">
        <v>3</v>
      </c>
      <c r="H34" s="45" t="s">
        <v>3</v>
      </c>
      <c r="I34" s="45" t="s">
        <v>3</v>
      </c>
      <c r="J34" s="45" t="s">
        <v>3</v>
      </c>
      <c r="K34" s="45" t="s">
        <v>3</v>
      </c>
    </row>
    <row r="35" spans="1:12" s="7" customFormat="1" ht="14.1" customHeight="1" x14ac:dyDescent="0.25">
      <c r="A35" s="50" t="s">
        <v>14</v>
      </c>
      <c r="B35" s="55">
        <v>1223</v>
      </c>
      <c r="C35" s="55">
        <v>1199</v>
      </c>
      <c r="D35" s="55">
        <v>2480</v>
      </c>
      <c r="E35" s="55">
        <v>3069</v>
      </c>
      <c r="F35" s="54">
        <v>2700</v>
      </c>
      <c r="G35" s="55">
        <v>2643</v>
      </c>
      <c r="H35" s="56">
        <v>2431</v>
      </c>
      <c r="I35" s="57">
        <v>1924</v>
      </c>
      <c r="J35" s="57">
        <v>2793</v>
      </c>
      <c r="K35" s="57">
        <v>2653</v>
      </c>
    </row>
    <row r="36" spans="1:12" s="7" customFormat="1" x14ac:dyDescent="0.25">
      <c r="A36" s="31" t="s">
        <v>27</v>
      </c>
      <c r="B36" s="34">
        <f t="shared" ref="B36" si="3">SUM(B33:B35)</f>
        <v>1344</v>
      </c>
      <c r="C36" s="34">
        <f t="shared" ref="C36" si="4">SUM(C33:C35)</f>
        <v>1449</v>
      </c>
      <c r="D36" s="34">
        <f t="shared" ref="D36:K36" si="5">SUM(D33:D35)</f>
        <v>2867</v>
      </c>
      <c r="E36" s="34">
        <f t="shared" si="5"/>
        <v>3459</v>
      </c>
      <c r="F36" s="34">
        <f t="shared" si="5"/>
        <v>3076</v>
      </c>
      <c r="G36" s="34">
        <f t="shared" si="5"/>
        <v>2850</v>
      </c>
      <c r="H36" s="34">
        <f t="shared" si="5"/>
        <v>2597</v>
      </c>
      <c r="I36" s="34">
        <f t="shared" si="5"/>
        <v>2206</v>
      </c>
      <c r="J36" s="34">
        <f t="shared" si="5"/>
        <v>3163</v>
      </c>
      <c r="K36" s="34">
        <f t="shared" si="5"/>
        <v>3070</v>
      </c>
    </row>
    <row r="37" spans="1:12" s="7" customFormat="1" ht="15" customHeight="1" x14ac:dyDescent="0.25">
      <c r="A37" s="8" t="s">
        <v>31</v>
      </c>
      <c r="B37" s="20"/>
      <c r="C37" s="20"/>
      <c r="D37" s="20"/>
      <c r="E37" s="20"/>
      <c r="F37" s="23"/>
      <c r="G37" s="20"/>
      <c r="H37" s="20"/>
      <c r="I37" s="9"/>
      <c r="J37" s="9"/>
      <c r="K37" s="9"/>
    </row>
    <row r="38" spans="1:12" s="7" customFormat="1" ht="14.1" customHeight="1" x14ac:dyDescent="0.25">
      <c r="A38" s="37" t="s">
        <v>1</v>
      </c>
      <c r="B38" s="41">
        <v>109859</v>
      </c>
      <c r="C38" s="42">
        <f t="shared" ref="C38:K38" si="6">+C7</f>
        <v>151811</v>
      </c>
      <c r="D38" s="42">
        <f t="shared" si="6"/>
        <v>157775</v>
      </c>
      <c r="E38" s="42">
        <f t="shared" si="6"/>
        <v>132441</v>
      </c>
      <c r="F38" s="42">
        <f t="shared" si="6"/>
        <v>162116</v>
      </c>
      <c r="G38" s="42">
        <f t="shared" si="6"/>
        <v>182469</v>
      </c>
      <c r="H38" s="42">
        <f t="shared" si="6"/>
        <v>187437</v>
      </c>
      <c r="I38" s="42">
        <f t="shared" si="6"/>
        <v>213638</v>
      </c>
      <c r="J38" s="42">
        <f t="shared" si="6"/>
        <v>206836</v>
      </c>
      <c r="K38" s="42">
        <f t="shared" si="6"/>
        <v>208336</v>
      </c>
      <c r="L38" s="36"/>
    </row>
    <row r="39" spans="1:12" s="7" customFormat="1" ht="14.1" customHeight="1" x14ac:dyDescent="0.25">
      <c r="A39" s="43" t="s">
        <v>17</v>
      </c>
      <c r="B39" s="47">
        <v>2749</v>
      </c>
      <c r="C39" s="48">
        <f t="shared" ref="C39:K39" si="7">+C28</f>
        <v>2467</v>
      </c>
      <c r="D39" s="48">
        <f t="shared" si="7"/>
        <v>2484</v>
      </c>
      <c r="E39" s="48">
        <f t="shared" si="7"/>
        <v>2026</v>
      </c>
      <c r="F39" s="48">
        <f t="shared" si="7"/>
        <v>1641</v>
      </c>
      <c r="G39" s="48">
        <f t="shared" si="7"/>
        <v>1748</v>
      </c>
      <c r="H39" s="48">
        <f t="shared" si="7"/>
        <v>1707</v>
      </c>
      <c r="I39" s="48">
        <f t="shared" si="7"/>
        <v>1633</v>
      </c>
      <c r="J39" s="48">
        <f t="shared" si="7"/>
        <v>1761</v>
      </c>
      <c r="K39" s="48">
        <f t="shared" si="7"/>
        <v>1248</v>
      </c>
      <c r="L39" s="36"/>
    </row>
    <row r="40" spans="1:12" s="7" customFormat="1" ht="14.1" customHeight="1" x14ac:dyDescent="0.25">
      <c r="A40" s="43" t="s">
        <v>2</v>
      </c>
      <c r="B40" s="47" t="s">
        <v>3</v>
      </c>
      <c r="C40" s="48">
        <f t="shared" ref="C40:K40" si="8">+C8</f>
        <v>0</v>
      </c>
      <c r="D40" s="48">
        <f t="shared" si="8"/>
        <v>1990</v>
      </c>
      <c r="E40" s="48">
        <f t="shared" si="8"/>
        <v>6127</v>
      </c>
      <c r="F40" s="48">
        <f t="shared" si="8"/>
        <v>13395</v>
      </c>
      <c r="G40" s="48">
        <f t="shared" si="8"/>
        <v>22095</v>
      </c>
      <c r="H40" s="48">
        <f t="shared" si="8"/>
        <v>35252</v>
      </c>
      <c r="I40" s="48">
        <f t="shared" si="8"/>
        <v>33009</v>
      </c>
      <c r="J40" s="48">
        <f t="shared" si="8"/>
        <v>25861</v>
      </c>
      <c r="K40" s="48">
        <f t="shared" si="8"/>
        <v>142</v>
      </c>
      <c r="L40" s="36"/>
    </row>
    <row r="41" spans="1:12" s="7" customFormat="1" ht="14.1" customHeight="1" x14ac:dyDescent="0.25">
      <c r="A41" s="43" t="s">
        <v>20</v>
      </c>
      <c r="B41" s="47">
        <v>121</v>
      </c>
      <c r="C41" s="48">
        <f t="shared" ref="C41:K41" si="9">+C33</f>
        <v>250</v>
      </c>
      <c r="D41" s="48">
        <f t="shared" si="9"/>
        <v>387</v>
      </c>
      <c r="E41" s="48">
        <f t="shared" si="9"/>
        <v>390</v>
      </c>
      <c r="F41" s="48">
        <f t="shared" si="9"/>
        <v>376</v>
      </c>
      <c r="G41" s="48">
        <f t="shared" si="9"/>
        <v>207</v>
      </c>
      <c r="H41" s="48">
        <f t="shared" si="9"/>
        <v>166</v>
      </c>
      <c r="I41" s="48">
        <f t="shared" si="9"/>
        <v>282</v>
      </c>
      <c r="J41" s="48">
        <f t="shared" si="9"/>
        <v>370</v>
      </c>
      <c r="K41" s="48">
        <f t="shared" si="9"/>
        <v>417</v>
      </c>
      <c r="L41" s="36"/>
    </row>
    <row r="42" spans="1:12" s="7" customFormat="1" ht="14.1" customHeight="1" x14ac:dyDescent="0.25">
      <c r="A42" s="43" t="s">
        <v>11</v>
      </c>
      <c r="B42" s="49" t="s">
        <v>3</v>
      </c>
      <c r="C42" s="49">
        <f t="shared" ref="C42:F42" si="10">SUM(C20)</f>
        <v>0</v>
      </c>
      <c r="D42" s="49">
        <f t="shared" si="10"/>
        <v>0</v>
      </c>
      <c r="E42" s="49">
        <f t="shared" si="10"/>
        <v>0</v>
      </c>
      <c r="F42" s="60">
        <f t="shared" si="10"/>
        <v>0</v>
      </c>
      <c r="G42" s="48">
        <f t="shared" ref="G42:K42" si="11">+G29+G20</f>
        <v>243</v>
      </c>
      <c r="H42" s="48">
        <f t="shared" si="11"/>
        <v>407</v>
      </c>
      <c r="I42" s="48">
        <f t="shared" si="11"/>
        <v>329</v>
      </c>
      <c r="J42" s="48">
        <f t="shared" si="11"/>
        <v>297</v>
      </c>
      <c r="K42" s="48">
        <f t="shared" si="11"/>
        <v>302</v>
      </c>
      <c r="L42" s="36"/>
    </row>
    <row r="43" spans="1:12" s="7" customFormat="1" ht="14.1" customHeight="1" x14ac:dyDescent="0.25">
      <c r="A43" s="43" t="s">
        <v>21</v>
      </c>
      <c r="B43" s="49" t="s">
        <v>3</v>
      </c>
      <c r="C43" s="49" t="str">
        <f t="shared" ref="C43:K43" si="12">+C34</f>
        <v>-</v>
      </c>
      <c r="D43" s="49" t="str">
        <f t="shared" si="12"/>
        <v>-</v>
      </c>
      <c r="E43" s="49" t="str">
        <f t="shared" si="12"/>
        <v>-</v>
      </c>
      <c r="F43" s="49" t="str">
        <f t="shared" si="12"/>
        <v>-</v>
      </c>
      <c r="G43" s="49" t="str">
        <f t="shared" si="12"/>
        <v>-</v>
      </c>
      <c r="H43" s="49" t="str">
        <f t="shared" si="12"/>
        <v>-</v>
      </c>
      <c r="I43" s="49" t="str">
        <f t="shared" si="12"/>
        <v>-</v>
      </c>
      <c r="J43" s="49" t="str">
        <f t="shared" si="12"/>
        <v>-</v>
      </c>
      <c r="K43" s="60" t="str">
        <f t="shared" si="12"/>
        <v>-</v>
      </c>
      <c r="L43" s="36"/>
    </row>
    <row r="44" spans="1:12" s="7" customFormat="1" ht="14.1" customHeight="1" x14ac:dyDescent="0.25">
      <c r="A44" s="43" t="s">
        <v>4</v>
      </c>
      <c r="B44" s="47" t="s">
        <v>3</v>
      </c>
      <c r="C44" s="48">
        <f t="shared" ref="C44:E44" si="13">SUM(C9)</f>
        <v>0</v>
      </c>
      <c r="D44" s="48">
        <f t="shared" si="13"/>
        <v>0</v>
      </c>
      <c r="E44" s="48">
        <f t="shared" si="13"/>
        <v>0</v>
      </c>
      <c r="F44" s="48">
        <f t="shared" ref="F44:K44" si="14">+F9</f>
        <v>4</v>
      </c>
      <c r="G44" s="48">
        <f t="shared" si="14"/>
        <v>11</v>
      </c>
      <c r="H44" s="48">
        <f t="shared" si="14"/>
        <v>13</v>
      </c>
      <c r="I44" s="48">
        <f t="shared" si="14"/>
        <v>14</v>
      </c>
      <c r="J44" s="48">
        <f t="shared" si="14"/>
        <v>4</v>
      </c>
      <c r="K44" s="48">
        <f t="shared" si="14"/>
        <v>3</v>
      </c>
      <c r="L44" s="36"/>
    </row>
    <row r="45" spans="1:12" s="7" customFormat="1" ht="14.1" customHeight="1" x14ac:dyDescent="0.25">
      <c r="A45" s="43" t="s">
        <v>12</v>
      </c>
      <c r="B45" s="47" t="s">
        <v>3</v>
      </c>
      <c r="C45" s="48" t="s">
        <v>3</v>
      </c>
      <c r="D45" s="48" t="s">
        <v>3</v>
      </c>
      <c r="E45" s="48" t="s">
        <v>3</v>
      </c>
      <c r="F45" s="48" t="s">
        <v>3</v>
      </c>
      <c r="G45" s="48" t="s">
        <v>3</v>
      </c>
      <c r="H45" s="48" t="s">
        <v>3</v>
      </c>
      <c r="I45" s="48" t="s">
        <v>3</v>
      </c>
      <c r="J45" s="48" t="s">
        <v>3</v>
      </c>
      <c r="K45" s="48" t="s">
        <v>3</v>
      </c>
      <c r="L45" s="36"/>
    </row>
    <row r="46" spans="1:12" s="7" customFormat="1" ht="14.1" customHeight="1" x14ac:dyDescent="0.25">
      <c r="A46" s="43" t="s">
        <v>5</v>
      </c>
      <c r="B46" s="47">
        <v>6722</v>
      </c>
      <c r="C46" s="48">
        <f t="shared" ref="C46:K46" si="15">+C10</f>
        <v>6561</v>
      </c>
      <c r="D46" s="48">
        <f t="shared" si="15"/>
        <v>5875</v>
      </c>
      <c r="E46" s="48">
        <f t="shared" si="15"/>
        <v>5361</v>
      </c>
      <c r="F46" s="48">
        <f t="shared" si="15"/>
        <v>4954</v>
      </c>
      <c r="G46" s="48">
        <f t="shared" si="15"/>
        <v>4500</v>
      </c>
      <c r="H46" s="48">
        <f t="shared" si="15"/>
        <v>4269</v>
      </c>
      <c r="I46" s="48">
        <f t="shared" si="15"/>
        <v>4315</v>
      </c>
      <c r="J46" s="48">
        <f t="shared" si="15"/>
        <v>4022</v>
      </c>
      <c r="K46" s="48">
        <f t="shared" si="15"/>
        <v>3670</v>
      </c>
      <c r="L46" s="36"/>
    </row>
    <row r="47" spans="1:12" s="7" customFormat="1" ht="14.1" customHeight="1" x14ac:dyDescent="0.25">
      <c r="A47" s="43" t="s">
        <v>6</v>
      </c>
      <c r="B47" s="47">
        <v>560411</v>
      </c>
      <c r="C47" s="48">
        <f t="shared" ref="C47:K47" si="16">+C22+C11</f>
        <v>763133</v>
      </c>
      <c r="D47" s="48">
        <f t="shared" si="16"/>
        <v>720918</v>
      </c>
      <c r="E47" s="48">
        <f t="shared" si="16"/>
        <v>584495</v>
      </c>
      <c r="F47" s="48">
        <f t="shared" si="16"/>
        <v>640677</v>
      </c>
      <c r="G47" s="48">
        <f t="shared" si="16"/>
        <v>799649</v>
      </c>
      <c r="H47" s="48">
        <f t="shared" si="16"/>
        <v>893054</v>
      </c>
      <c r="I47" s="48">
        <f t="shared" si="16"/>
        <v>976614</v>
      </c>
      <c r="J47" s="48">
        <f t="shared" si="16"/>
        <v>1113197</v>
      </c>
      <c r="K47" s="48">
        <f t="shared" si="16"/>
        <v>1133202</v>
      </c>
      <c r="L47" s="36"/>
    </row>
    <row r="48" spans="1:12" s="7" customFormat="1" ht="14.1" customHeight="1" x14ac:dyDescent="0.25">
      <c r="A48" s="43" t="s">
        <v>22</v>
      </c>
      <c r="B48" s="47">
        <v>89688</v>
      </c>
      <c r="C48" s="48">
        <f t="shared" ref="C48:K48" si="17">+C35+C30+C23</f>
        <v>100900</v>
      </c>
      <c r="D48" s="48">
        <f t="shared" si="17"/>
        <v>91617</v>
      </c>
      <c r="E48" s="48">
        <f t="shared" si="17"/>
        <v>86052</v>
      </c>
      <c r="F48" s="48">
        <f t="shared" si="17"/>
        <v>84297</v>
      </c>
      <c r="G48" s="48">
        <f t="shared" si="17"/>
        <v>78923</v>
      </c>
      <c r="H48" s="48">
        <f t="shared" si="17"/>
        <v>82109</v>
      </c>
      <c r="I48" s="48">
        <f t="shared" si="17"/>
        <v>85618</v>
      </c>
      <c r="J48" s="48">
        <f t="shared" si="17"/>
        <v>88959</v>
      </c>
      <c r="K48" s="48">
        <f t="shared" si="17"/>
        <v>85864</v>
      </c>
      <c r="L48" s="36"/>
    </row>
    <row r="49" spans="1:12" s="7" customFormat="1" ht="14.1" customHeight="1" x14ac:dyDescent="0.25">
      <c r="A49" s="43" t="s">
        <v>24</v>
      </c>
      <c r="B49" s="47">
        <v>0</v>
      </c>
      <c r="C49" s="48" t="s">
        <v>3</v>
      </c>
      <c r="D49" s="48" t="s">
        <v>3</v>
      </c>
      <c r="E49" s="48" t="s">
        <v>3</v>
      </c>
      <c r="F49" s="48" t="s">
        <v>3</v>
      </c>
      <c r="G49" s="48" t="s">
        <v>3</v>
      </c>
      <c r="H49" s="48" t="s">
        <v>3</v>
      </c>
      <c r="I49" s="48" t="s">
        <v>3</v>
      </c>
      <c r="J49" s="48" t="s">
        <v>3</v>
      </c>
      <c r="K49" s="48" t="s">
        <v>3</v>
      </c>
      <c r="L49" s="36"/>
    </row>
    <row r="50" spans="1:12" s="7" customFormat="1" ht="14.1" customHeight="1" x14ac:dyDescent="0.25">
      <c r="A50" s="43" t="s">
        <v>7</v>
      </c>
      <c r="B50" s="47">
        <v>2422</v>
      </c>
      <c r="C50" s="48">
        <f t="shared" ref="C50:G52" si="18">+C13</f>
        <v>2563</v>
      </c>
      <c r="D50" s="48">
        <f t="shared" si="18"/>
        <v>2097</v>
      </c>
      <c r="E50" s="48">
        <f t="shared" si="18"/>
        <v>1410</v>
      </c>
      <c r="F50" s="48">
        <f t="shared" si="18"/>
        <v>1680</v>
      </c>
      <c r="G50" s="48">
        <f t="shared" si="18"/>
        <v>1304</v>
      </c>
      <c r="H50" s="48">
        <f t="shared" ref="H50:K52" si="19">+H13</f>
        <v>442</v>
      </c>
      <c r="I50" s="48">
        <f t="shared" si="19"/>
        <v>259</v>
      </c>
      <c r="J50" s="48">
        <f t="shared" si="19"/>
        <v>287</v>
      </c>
      <c r="K50" s="48">
        <f t="shared" si="19"/>
        <v>253</v>
      </c>
      <c r="L50" s="36"/>
    </row>
    <row r="51" spans="1:12" s="7" customFormat="1" ht="14.1" customHeight="1" x14ac:dyDescent="0.25">
      <c r="A51" s="43" t="s">
        <v>8</v>
      </c>
      <c r="B51" s="47">
        <v>109230</v>
      </c>
      <c r="C51" s="48">
        <f t="shared" si="18"/>
        <v>113626</v>
      </c>
      <c r="D51" s="48">
        <f t="shared" si="18"/>
        <v>118116</v>
      </c>
      <c r="E51" s="48">
        <f t="shared" si="18"/>
        <v>109768</v>
      </c>
      <c r="F51" s="48">
        <f t="shared" si="18"/>
        <v>110565</v>
      </c>
      <c r="G51" s="48">
        <f t="shared" si="18"/>
        <v>98797</v>
      </c>
      <c r="H51" s="48">
        <f t="shared" si="19"/>
        <v>105297</v>
      </c>
      <c r="I51" s="48">
        <f t="shared" si="19"/>
        <v>132960</v>
      </c>
      <c r="J51" s="48">
        <f t="shared" si="19"/>
        <v>168083</v>
      </c>
      <c r="K51" s="48">
        <f t="shared" si="19"/>
        <v>157720</v>
      </c>
      <c r="L51" s="36"/>
    </row>
    <row r="52" spans="1:12" s="7" customFormat="1" ht="14.1" customHeight="1" x14ac:dyDescent="0.25">
      <c r="A52" s="43" t="s">
        <v>9</v>
      </c>
      <c r="B52" s="47">
        <v>9292</v>
      </c>
      <c r="C52" s="48">
        <f t="shared" si="18"/>
        <v>7669</v>
      </c>
      <c r="D52" s="48">
        <f t="shared" si="18"/>
        <v>5788</v>
      </c>
      <c r="E52" s="48">
        <f t="shared" si="18"/>
        <v>5694</v>
      </c>
      <c r="F52" s="48">
        <f t="shared" si="18"/>
        <v>5151</v>
      </c>
      <c r="G52" s="48">
        <f t="shared" si="18"/>
        <v>2937</v>
      </c>
      <c r="H52" s="48">
        <f t="shared" si="19"/>
        <v>3485</v>
      </c>
      <c r="I52" s="48">
        <f t="shared" si="19"/>
        <v>1852</v>
      </c>
      <c r="J52" s="48">
        <f t="shared" si="19"/>
        <v>2039</v>
      </c>
      <c r="K52" s="48">
        <f t="shared" si="19"/>
        <v>1900</v>
      </c>
      <c r="L52" s="36"/>
    </row>
    <row r="53" spans="1:12" s="7" customFormat="1" ht="14.1" customHeight="1" x14ac:dyDescent="0.25">
      <c r="A53" s="43" t="s">
        <v>15</v>
      </c>
      <c r="B53" s="47">
        <v>7370</v>
      </c>
      <c r="C53" s="48">
        <f t="shared" ref="C53:K53" si="20">+C24</f>
        <v>6993</v>
      </c>
      <c r="D53" s="48">
        <f t="shared" si="20"/>
        <v>6284</v>
      </c>
      <c r="E53" s="48">
        <f t="shared" si="20"/>
        <v>7487</v>
      </c>
      <c r="F53" s="48">
        <f t="shared" si="20"/>
        <v>6717</v>
      </c>
      <c r="G53" s="48">
        <f t="shared" si="20"/>
        <v>8008</v>
      </c>
      <c r="H53" s="48">
        <f t="shared" si="20"/>
        <v>9740</v>
      </c>
      <c r="I53" s="48">
        <f t="shared" si="20"/>
        <v>8753</v>
      </c>
      <c r="J53" s="48">
        <f t="shared" si="20"/>
        <v>9333</v>
      </c>
      <c r="K53" s="48">
        <f t="shared" si="20"/>
        <v>9174</v>
      </c>
      <c r="L53" s="36"/>
    </row>
    <row r="54" spans="1:12" s="7" customFormat="1" ht="14.1" customHeight="1" x14ac:dyDescent="0.25">
      <c r="A54" s="43" t="s">
        <v>10</v>
      </c>
      <c r="B54" s="47">
        <v>15302</v>
      </c>
      <c r="C54" s="48">
        <f t="shared" ref="C54:K54" si="21">+C16</f>
        <v>19829</v>
      </c>
      <c r="D54" s="48">
        <f t="shared" si="21"/>
        <v>9739</v>
      </c>
      <c r="E54" s="48">
        <f t="shared" si="21"/>
        <v>6490</v>
      </c>
      <c r="F54" s="48">
        <f t="shared" si="21"/>
        <v>21160</v>
      </c>
      <c r="G54" s="48">
        <f t="shared" si="21"/>
        <v>39664</v>
      </c>
      <c r="H54" s="48">
        <f t="shared" si="21"/>
        <v>23871</v>
      </c>
      <c r="I54" s="48">
        <f t="shared" si="21"/>
        <v>35440</v>
      </c>
      <c r="J54" s="48">
        <f t="shared" si="21"/>
        <v>35348</v>
      </c>
      <c r="K54" s="48">
        <f t="shared" si="21"/>
        <v>27039</v>
      </c>
      <c r="L54" s="36"/>
    </row>
    <row r="55" spans="1:12" s="7" customFormat="1" ht="14.1" customHeight="1" x14ac:dyDescent="0.25">
      <c r="A55" s="43" t="s">
        <v>16</v>
      </c>
      <c r="B55" s="47">
        <v>110608</v>
      </c>
      <c r="C55" s="48">
        <f t="shared" ref="C55:K55" si="22">+C25</f>
        <v>108510</v>
      </c>
      <c r="D55" s="48">
        <f t="shared" si="22"/>
        <v>88524</v>
      </c>
      <c r="E55" s="48">
        <f t="shared" si="22"/>
        <v>90611</v>
      </c>
      <c r="F55" s="48">
        <f t="shared" si="22"/>
        <v>89372</v>
      </c>
      <c r="G55" s="48">
        <f t="shared" si="22"/>
        <v>81076</v>
      </c>
      <c r="H55" s="48">
        <f t="shared" si="22"/>
        <v>79832</v>
      </c>
      <c r="I55" s="48">
        <f t="shared" si="22"/>
        <v>84980</v>
      </c>
      <c r="J55" s="48">
        <f t="shared" si="22"/>
        <v>81918</v>
      </c>
      <c r="K55" s="48">
        <f t="shared" si="22"/>
        <v>71986</v>
      </c>
      <c r="L55" s="36"/>
    </row>
    <row r="56" spans="1:12" s="7" customFormat="1" ht="14.1" customHeight="1" x14ac:dyDescent="0.25">
      <c r="A56" s="50" t="s">
        <v>36</v>
      </c>
      <c r="B56" s="77">
        <v>0</v>
      </c>
      <c r="C56" s="51">
        <f t="shared" ref="C56:K56" si="23">C17</f>
        <v>0</v>
      </c>
      <c r="D56" s="51">
        <f t="shared" si="23"/>
        <v>0</v>
      </c>
      <c r="E56" s="51">
        <f t="shared" si="23"/>
        <v>0</v>
      </c>
      <c r="F56" s="51">
        <f t="shared" si="23"/>
        <v>0</v>
      </c>
      <c r="G56" s="51">
        <f t="shared" si="23"/>
        <v>0</v>
      </c>
      <c r="H56" s="51">
        <f t="shared" si="23"/>
        <v>0</v>
      </c>
      <c r="I56" s="51">
        <f t="shared" si="23"/>
        <v>0</v>
      </c>
      <c r="J56" s="51">
        <f t="shared" si="23"/>
        <v>0</v>
      </c>
      <c r="K56" s="51">
        <f t="shared" si="23"/>
        <v>0</v>
      </c>
    </row>
    <row r="57" spans="1:12" s="7" customFormat="1" x14ac:dyDescent="0.25">
      <c r="A57" s="31" t="s">
        <v>27</v>
      </c>
      <c r="B57" s="64">
        <f t="shared" ref="B57:K57" si="24">SUM(B38:B56)</f>
        <v>1023774</v>
      </c>
      <c r="C57" s="64">
        <f t="shared" si="24"/>
        <v>1284312</v>
      </c>
      <c r="D57" s="64">
        <f t="shared" si="24"/>
        <v>1211594</v>
      </c>
      <c r="E57" s="64">
        <f t="shared" si="24"/>
        <v>1038352</v>
      </c>
      <c r="F57" s="64">
        <f t="shared" si="24"/>
        <v>1142105</v>
      </c>
      <c r="G57" s="64">
        <f t="shared" si="24"/>
        <v>1321631</v>
      </c>
      <c r="H57" s="64">
        <f t="shared" si="24"/>
        <v>1427081</v>
      </c>
      <c r="I57" s="64">
        <f t="shared" si="24"/>
        <v>1579696</v>
      </c>
      <c r="J57" s="64">
        <f t="shared" si="24"/>
        <v>1738315</v>
      </c>
      <c r="K57" s="64">
        <f t="shared" si="24"/>
        <v>1701256</v>
      </c>
      <c r="L57" s="36"/>
    </row>
    <row r="58" spans="1:12" ht="27.75" customHeight="1" x14ac:dyDescent="0.3">
      <c r="A58" s="83" t="s">
        <v>32</v>
      </c>
      <c r="B58" s="83"/>
      <c r="C58" s="83"/>
      <c r="D58" s="83"/>
      <c r="E58" s="83"/>
      <c r="F58" s="83"/>
      <c r="G58" s="83"/>
      <c r="H58" s="83"/>
      <c r="I58" s="83"/>
      <c r="J58" s="83"/>
      <c r="K58" s="83"/>
    </row>
    <row r="59" spans="1:12" x14ac:dyDescent="0.3">
      <c r="A59" s="84" t="s">
        <v>33</v>
      </c>
      <c r="B59" s="84"/>
      <c r="C59" s="84"/>
      <c r="D59" s="84"/>
      <c r="E59" s="84"/>
      <c r="F59" s="84"/>
      <c r="G59" s="84"/>
      <c r="H59" s="84"/>
      <c r="I59" s="84"/>
      <c r="J59" s="84"/>
      <c r="K59" s="84"/>
    </row>
    <row r="60" spans="1:12" x14ac:dyDescent="0.3">
      <c r="A60" s="84" t="s">
        <v>34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</row>
    <row r="61" spans="1:12" x14ac:dyDescent="0.3">
      <c r="A61" s="80" t="s">
        <v>35</v>
      </c>
      <c r="B61" s="80"/>
      <c r="C61" s="80"/>
      <c r="D61" s="80"/>
      <c r="E61" s="80"/>
      <c r="F61" s="80"/>
      <c r="G61" s="80"/>
      <c r="H61" s="80"/>
      <c r="I61" s="80"/>
      <c r="J61" s="80"/>
      <c r="K61" s="80"/>
    </row>
    <row r="62" spans="1:12" x14ac:dyDescent="0.3">
      <c r="G62" s="11"/>
      <c r="H62" s="12"/>
      <c r="I62" s="12"/>
      <c r="J62" s="12"/>
    </row>
    <row r="63" spans="1:12" x14ac:dyDescent="0.3">
      <c r="G63" s="11"/>
      <c r="H63" s="12"/>
      <c r="I63" s="12"/>
      <c r="J63" s="12"/>
    </row>
    <row r="64" spans="1:12" x14ac:dyDescent="0.3">
      <c r="G64" s="11"/>
      <c r="H64" s="12"/>
      <c r="I64" s="12"/>
      <c r="J64" s="12"/>
    </row>
    <row r="65" spans="7:10" x14ac:dyDescent="0.3">
      <c r="G65" s="11"/>
      <c r="H65" s="12"/>
      <c r="I65" s="12"/>
      <c r="J65" s="12"/>
    </row>
    <row r="66" spans="7:10" x14ac:dyDescent="0.3">
      <c r="G66" s="11"/>
      <c r="H66" s="12"/>
      <c r="I66" s="12"/>
      <c r="J66" s="12"/>
    </row>
    <row r="67" spans="7:10" x14ac:dyDescent="0.3">
      <c r="G67" s="11"/>
      <c r="H67" s="12"/>
      <c r="I67" s="12"/>
      <c r="J67" s="12"/>
    </row>
    <row r="68" spans="7:10" x14ac:dyDescent="0.3">
      <c r="G68" s="11"/>
      <c r="H68" s="12"/>
      <c r="I68" s="12"/>
      <c r="J68" s="12"/>
    </row>
    <row r="69" spans="7:10" x14ac:dyDescent="0.3">
      <c r="G69" s="11"/>
      <c r="H69" s="12"/>
      <c r="I69" s="12"/>
      <c r="J69" s="12"/>
    </row>
    <row r="70" spans="7:10" x14ac:dyDescent="0.3">
      <c r="G70" s="11"/>
      <c r="H70" s="12"/>
      <c r="I70" s="12"/>
      <c r="J70" s="12"/>
    </row>
    <row r="71" spans="7:10" x14ac:dyDescent="0.3">
      <c r="G71" s="11"/>
      <c r="H71" s="12"/>
      <c r="I71" s="12"/>
      <c r="J71" s="12"/>
    </row>
    <row r="72" spans="7:10" x14ac:dyDescent="0.3">
      <c r="G72" s="11"/>
      <c r="H72" s="12"/>
      <c r="I72" s="12"/>
      <c r="J72" s="12"/>
    </row>
    <row r="73" spans="7:10" x14ac:dyDescent="0.3">
      <c r="G73" s="11"/>
      <c r="H73" s="12"/>
      <c r="I73" s="12"/>
      <c r="J73" s="12"/>
    </row>
    <row r="74" spans="7:10" x14ac:dyDescent="0.3">
      <c r="G74" s="11"/>
      <c r="H74" s="12"/>
      <c r="I74" s="12"/>
      <c r="J74" s="12"/>
    </row>
    <row r="75" spans="7:10" x14ac:dyDescent="0.3">
      <c r="G75" s="11"/>
      <c r="H75" s="12"/>
      <c r="I75" s="12"/>
      <c r="J75" s="12"/>
    </row>
    <row r="76" spans="7:10" x14ac:dyDescent="0.3">
      <c r="G76" s="11"/>
      <c r="H76" s="12"/>
      <c r="I76" s="12"/>
      <c r="J76" s="12"/>
    </row>
    <row r="77" spans="7:10" x14ac:dyDescent="0.3">
      <c r="G77" s="11"/>
      <c r="H77" s="12"/>
      <c r="I77" s="12"/>
      <c r="J77" s="12"/>
    </row>
    <row r="78" spans="7:10" x14ac:dyDescent="0.3">
      <c r="G78" s="11"/>
      <c r="H78" s="12"/>
      <c r="I78" s="12"/>
      <c r="J78" s="12"/>
    </row>
    <row r="79" spans="7:10" x14ac:dyDescent="0.3">
      <c r="G79" s="11"/>
      <c r="H79" s="12"/>
      <c r="I79" s="12"/>
      <c r="J79" s="12"/>
    </row>
    <row r="80" spans="7:10" x14ac:dyDescent="0.3">
      <c r="G80" s="11"/>
      <c r="H80" s="12"/>
      <c r="I80" s="12"/>
      <c r="J80" s="12"/>
    </row>
    <row r="81" spans="7:10" x14ac:dyDescent="0.3">
      <c r="G81" s="11"/>
      <c r="H81" s="12"/>
      <c r="I81" s="12"/>
      <c r="J81" s="12"/>
    </row>
    <row r="82" spans="7:10" x14ac:dyDescent="0.3">
      <c r="G82" s="11"/>
      <c r="H82" s="12"/>
      <c r="I82" s="12"/>
      <c r="J82" s="12"/>
    </row>
    <row r="83" spans="7:10" x14ac:dyDescent="0.3">
      <c r="G83" s="11"/>
      <c r="H83" s="12"/>
      <c r="I83" s="12"/>
      <c r="J83" s="12"/>
    </row>
    <row r="84" spans="7:10" x14ac:dyDescent="0.3">
      <c r="G84" s="11"/>
      <c r="H84" s="12"/>
      <c r="I84" s="12"/>
      <c r="J84" s="12"/>
    </row>
    <row r="85" spans="7:10" x14ac:dyDescent="0.3">
      <c r="G85" s="11"/>
      <c r="H85" s="12"/>
      <c r="I85" s="12"/>
      <c r="J85" s="12"/>
    </row>
    <row r="86" spans="7:10" x14ac:dyDescent="0.3">
      <c r="G86" s="11"/>
      <c r="H86" s="12"/>
      <c r="I86" s="12"/>
      <c r="J86" s="12"/>
    </row>
    <row r="87" spans="7:10" x14ac:dyDescent="0.3">
      <c r="G87" s="11"/>
      <c r="H87" s="12"/>
      <c r="I87" s="12"/>
      <c r="J87" s="12"/>
    </row>
    <row r="88" spans="7:10" x14ac:dyDescent="0.3">
      <c r="G88" s="11"/>
      <c r="H88" s="12"/>
      <c r="I88" s="12"/>
      <c r="J88" s="12"/>
    </row>
    <row r="89" spans="7:10" x14ac:dyDescent="0.3">
      <c r="G89" s="11"/>
      <c r="H89" s="12"/>
      <c r="I89" s="12"/>
      <c r="J89" s="12"/>
    </row>
    <row r="90" spans="7:10" x14ac:dyDescent="0.3">
      <c r="G90" s="11"/>
      <c r="H90" s="12"/>
      <c r="I90" s="12"/>
      <c r="J90" s="12"/>
    </row>
    <row r="91" spans="7:10" x14ac:dyDescent="0.3">
      <c r="G91" s="11"/>
      <c r="H91" s="12"/>
      <c r="I91" s="12"/>
      <c r="J91" s="12"/>
    </row>
    <row r="92" spans="7:10" x14ac:dyDescent="0.3">
      <c r="G92" s="11"/>
      <c r="H92" s="12"/>
      <c r="I92" s="12"/>
      <c r="J92" s="12"/>
    </row>
    <row r="93" spans="7:10" x14ac:dyDescent="0.3">
      <c r="G93" s="11"/>
      <c r="H93" s="12"/>
      <c r="I93" s="12"/>
      <c r="J93" s="12"/>
    </row>
    <row r="94" spans="7:10" x14ac:dyDescent="0.3">
      <c r="G94" s="11"/>
      <c r="H94" s="12"/>
      <c r="I94" s="12"/>
      <c r="J94" s="12"/>
    </row>
    <row r="95" spans="7:10" x14ac:dyDescent="0.3">
      <c r="G95" s="11"/>
      <c r="H95" s="12"/>
      <c r="I95" s="12"/>
      <c r="J95" s="12"/>
    </row>
    <row r="96" spans="7:10" x14ac:dyDescent="0.3">
      <c r="G96" s="11"/>
      <c r="H96" s="12"/>
      <c r="I96" s="12"/>
      <c r="J96" s="12"/>
    </row>
    <row r="97" spans="7:10" x14ac:dyDescent="0.3">
      <c r="G97" s="11"/>
      <c r="H97" s="12"/>
      <c r="I97" s="12"/>
      <c r="J97" s="12"/>
    </row>
    <row r="98" spans="7:10" x14ac:dyDescent="0.3">
      <c r="G98" s="11"/>
      <c r="H98" s="12"/>
      <c r="I98" s="12"/>
      <c r="J98" s="12"/>
    </row>
    <row r="99" spans="7:10" x14ac:dyDescent="0.3">
      <c r="G99" s="11"/>
      <c r="H99" s="12"/>
      <c r="I99" s="12"/>
      <c r="J99" s="12"/>
    </row>
    <row r="100" spans="7:10" x14ac:dyDescent="0.3">
      <c r="G100" s="11"/>
      <c r="H100" s="12"/>
      <c r="I100" s="12"/>
      <c r="J100" s="12"/>
    </row>
    <row r="101" spans="7:10" x14ac:dyDescent="0.3">
      <c r="G101" s="11"/>
      <c r="H101" s="12"/>
      <c r="I101" s="12"/>
      <c r="J101" s="12"/>
    </row>
    <row r="102" spans="7:10" x14ac:dyDescent="0.3">
      <c r="G102" s="11"/>
      <c r="H102" s="12"/>
      <c r="I102" s="12"/>
      <c r="J102" s="12"/>
    </row>
    <row r="103" spans="7:10" x14ac:dyDescent="0.3">
      <c r="G103" s="11"/>
      <c r="H103" s="12"/>
      <c r="I103" s="12"/>
      <c r="J103" s="12"/>
    </row>
    <row r="104" spans="7:10" x14ac:dyDescent="0.3">
      <c r="G104" s="11"/>
      <c r="H104" s="12"/>
      <c r="I104" s="12"/>
      <c r="J104" s="12"/>
    </row>
    <row r="105" spans="7:10" x14ac:dyDescent="0.3">
      <c r="G105" s="11"/>
      <c r="H105" s="12"/>
      <c r="I105" s="12"/>
      <c r="J105" s="12"/>
    </row>
    <row r="106" spans="7:10" x14ac:dyDescent="0.3">
      <c r="G106" s="11"/>
      <c r="H106" s="12"/>
      <c r="I106" s="12"/>
      <c r="J106" s="12"/>
    </row>
    <row r="107" spans="7:10" x14ac:dyDescent="0.3">
      <c r="G107" s="11"/>
      <c r="H107" s="12"/>
      <c r="I107" s="12"/>
      <c r="J107" s="12"/>
    </row>
    <row r="108" spans="7:10" x14ac:dyDescent="0.3">
      <c r="G108" s="11"/>
      <c r="H108" s="12"/>
      <c r="I108" s="12"/>
      <c r="J108" s="12"/>
    </row>
    <row r="109" spans="7:10" x14ac:dyDescent="0.3">
      <c r="G109" s="11"/>
      <c r="H109" s="12"/>
      <c r="I109" s="12"/>
      <c r="J109" s="12"/>
    </row>
    <row r="110" spans="7:10" x14ac:dyDescent="0.3">
      <c r="G110" s="11"/>
      <c r="H110" s="12"/>
      <c r="I110" s="12"/>
      <c r="J110" s="12"/>
    </row>
    <row r="111" spans="7:10" x14ac:dyDescent="0.3">
      <c r="G111" s="11"/>
      <c r="H111" s="12"/>
      <c r="I111" s="12"/>
      <c r="J111" s="12"/>
    </row>
    <row r="112" spans="7:10" x14ac:dyDescent="0.3">
      <c r="G112" s="11"/>
      <c r="H112" s="12"/>
      <c r="I112" s="12"/>
      <c r="J112" s="12"/>
    </row>
    <row r="113" spans="7:10" x14ac:dyDescent="0.3">
      <c r="G113" s="11"/>
      <c r="H113" s="12"/>
      <c r="I113" s="12"/>
      <c r="J113" s="12"/>
    </row>
    <row r="114" spans="7:10" x14ac:dyDescent="0.3">
      <c r="G114" s="11"/>
      <c r="H114" s="12"/>
      <c r="I114" s="12"/>
      <c r="J114" s="12"/>
    </row>
    <row r="115" spans="7:10" x14ac:dyDescent="0.3">
      <c r="G115" s="11"/>
      <c r="H115" s="12"/>
      <c r="I115" s="12"/>
      <c r="J115" s="12"/>
    </row>
    <row r="116" spans="7:10" x14ac:dyDescent="0.3">
      <c r="G116" s="11"/>
      <c r="H116" s="12"/>
      <c r="I116" s="12"/>
      <c r="J116" s="12"/>
    </row>
    <row r="117" spans="7:10" x14ac:dyDescent="0.3">
      <c r="G117" s="11"/>
      <c r="H117" s="12"/>
      <c r="I117" s="12"/>
      <c r="J117" s="12"/>
    </row>
    <row r="118" spans="7:10" x14ac:dyDescent="0.3">
      <c r="G118" s="11"/>
      <c r="H118" s="12"/>
      <c r="I118" s="12"/>
      <c r="J118" s="12"/>
    </row>
    <row r="119" spans="7:10" x14ac:dyDescent="0.3">
      <c r="G119" s="11"/>
      <c r="H119" s="12"/>
      <c r="I119" s="12"/>
      <c r="J119" s="12"/>
    </row>
    <row r="120" spans="7:10" x14ac:dyDescent="0.3">
      <c r="G120" s="11"/>
      <c r="H120" s="12"/>
      <c r="I120" s="12"/>
      <c r="J120" s="12"/>
    </row>
    <row r="121" spans="7:10" x14ac:dyDescent="0.3">
      <c r="G121" s="11"/>
      <c r="H121" s="12"/>
      <c r="I121" s="12"/>
      <c r="J121" s="12"/>
    </row>
    <row r="122" spans="7:10" x14ac:dyDescent="0.3">
      <c r="G122" s="11"/>
      <c r="H122" s="12"/>
      <c r="I122" s="12"/>
      <c r="J122" s="12"/>
    </row>
    <row r="123" spans="7:10" x14ac:dyDescent="0.3">
      <c r="G123" s="11"/>
      <c r="H123" s="12"/>
      <c r="I123" s="12"/>
      <c r="J123" s="12"/>
    </row>
    <row r="124" spans="7:10" x14ac:dyDescent="0.3">
      <c r="G124" s="11"/>
      <c r="H124" s="12"/>
      <c r="I124" s="12"/>
      <c r="J124" s="12"/>
    </row>
    <row r="125" spans="7:10" x14ac:dyDescent="0.3">
      <c r="G125" s="11"/>
      <c r="H125" s="12"/>
      <c r="I125" s="12"/>
      <c r="J125" s="12"/>
    </row>
    <row r="126" spans="7:10" x14ac:dyDescent="0.3">
      <c r="G126" s="11"/>
      <c r="H126" s="12"/>
      <c r="I126" s="12"/>
      <c r="J126" s="12"/>
    </row>
    <row r="127" spans="7:10" x14ac:dyDescent="0.3">
      <c r="G127" s="11"/>
      <c r="H127" s="12"/>
      <c r="I127" s="12"/>
      <c r="J127" s="12"/>
    </row>
    <row r="128" spans="7:10" x14ac:dyDescent="0.3">
      <c r="G128" s="11"/>
      <c r="H128" s="12"/>
      <c r="I128" s="12"/>
      <c r="J128" s="12"/>
    </row>
    <row r="129" spans="7:10" x14ac:dyDescent="0.3">
      <c r="G129" s="11"/>
      <c r="H129" s="12"/>
      <c r="I129" s="12"/>
      <c r="J129" s="12"/>
    </row>
    <row r="130" spans="7:10" x14ac:dyDescent="0.3">
      <c r="G130" s="11"/>
      <c r="H130" s="12"/>
      <c r="I130" s="12"/>
      <c r="J130" s="12"/>
    </row>
    <row r="131" spans="7:10" x14ac:dyDescent="0.3">
      <c r="G131" s="11"/>
      <c r="H131" s="12"/>
      <c r="I131" s="12"/>
      <c r="J131" s="12"/>
    </row>
    <row r="132" spans="7:10" x14ac:dyDescent="0.3">
      <c r="G132" s="11"/>
      <c r="H132" s="12"/>
      <c r="I132" s="12"/>
      <c r="J132" s="12"/>
    </row>
    <row r="133" spans="7:10" x14ac:dyDescent="0.3">
      <c r="G133" s="11"/>
      <c r="H133" s="12"/>
      <c r="I133" s="12"/>
      <c r="J133" s="12"/>
    </row>
    <row r="134" spans="7:10" x14ac:dyDescent="0.3">
      <c r="G134" s="11"/>
      <c r="H134" s="12"/>
      <c r="I134" s="12"/>
      <c r="J134" s="12"/>
    </row>
    <row r="135" spans="7:10" x14ac:dyDescent="0.3">
      <c r="G135" s="11"/>
      <c r="H135" s="12"/>
      <c r="I135" s="12"/>
      <c r="J135" s="12"/>
    </row>
    <row r="136" spans="7:10" x14ac:dyDescent="0.3">
      <c r="G136" s="11"/>
      <c r="H136" s="12"/>
      <c r="I136" s="12"/>
      <c r="J136" s="12"/>
    </row>
    <row r="137" spans="7:10" x14ac:dyDescent="0.3">
      <c r="G137" s="11"/>
      <c r="H137" s="12"/>
      <c r="I137" s="12"/>
      <c r="J137" s="12"/>
    </row>
    <row r="138" spans="7:10" x14ac:dyDescent="0.3">
      <c r="G138" s="11"/>
      <c r="H138" s="12"/>
      <c r="I138" s="12"/>
      <c r="J138" s="12"/>
    </row>
    <row r="139" spans="7:10" x14ac:dyDescent="0.3">
      <c r="G139" s="11"/>
      <c r="H139" s="12"/>
      <c r="I139" s="12"/>
      <c r="J139" s="12"/>
    </row>
    <row r="140" spans="7:10" x14ac:dyDescent="0.3">
      <c r="G140" s="11"/>
      <c r="H140" s="12"/>
      <c r="I140" s="12"/>
      <c r="J140" s="12"/>
    </row>
    <row r="141" spans="7:10" x14ac:dyDescent="0.3">
      <c r="G141" s="11"/>
      <c r="H141" s="12"/>
      <c r="I141" s="12"/>
      <c r="J141" s="12"/>
    </row>
    <row r="142" spans="7:10" x14ac:dyDescent="0.3">
      <c r="G142" s="11"/>
      <c r="H142" s="12"/>
      <c r="I142" s="12"/>
      <c r="J142" s="12"/>
    </row>
    <row r="143" spans="7:10" x14ac:dyDescent="0.3">
      <c r="G143" s="11"/>
      <c r="H143" s="12"/>
      <c r="I143" s="12"/>
      <c r="J143" s="12"/>
    </row>
    <row r="144" spans="7:10" x14ac:dyDescent="0.3">
      <c r="G144" s="11"/>
    </row>
    <row r="145" spans="7:7" x14ac:dyDescent="0.3">
      <c r="G145" s="11"/>
    </row>
    <row r="146" spans="7:7" x14ac:dyDescent="0.3">
      <c r="G146" s="11"/>
    </row>
    <row r="147" spans="7:7" x14ac:dyDescent="0.3">
      <c r="G147" s="11"/>
    </row>
    <row r="148" spans="7:7" x14ac:dyDescent="0.3">
      <c r="G148" s="11"/>
    </row>
    <row r="149" spans="7:7" x14ac:dyDescent="0.3">
      <c r="G149" s="11"/>
    </row>
    <row r="150" spans="7:7" x14ac:dyDescent="0.3">
      <c r="G150" s="11"/>
    </row>
    <row r="151" spans="7:7" x14ac:dyDescent="0.3">
      <c r="G151" s="11"/>
    </row>
    <row r="152" spans="7:7" x14ac:dyDescent="0.3">
      <c r="G152" s="11"/>
    </row>
    <row r="153" spans="7:7" x14ac:dyDescent="0.3">
      <c r="G153" s="11"/>
    </row>
    <row r="154" spans="7:7" x14ac:dyDescent="0.3">
      <c r="G154" s="11"/>
    </row>
    <row r="155" spans="7:7" x14ac:dyDescent="0.3">
      <c r="G155" s="11"/>
    </row>
    <row r="156" spans="7:7" x14ac:dyDescent="0.3">
      <c r="G156" s="11"/>
    </row>
    <row r="157" spans="7:7" x14ac:dyDescent="0.3">
      <c r="G157" s="11"/>
    </row>
    <row r="158" spans="7:7" x14ac:dyDescent="0.3">
      <c r="G158" s="11"/>
    </row>
    <row r="159" spans="7:7" x14ac:dyDescent="0.3">
      <c r="G159" s="11"/>
    </row>
    <row r="160" spans="7:7" x14ac:dyDescent="0.3">
      <c r="G160" s="11"/>
    </row>
    <row r="161" spans="7:7" x14ac:dyDescent="0.3">
      <c r="G161" s="11"/>
    </row>
    <row r="162" spans="7:7" x14ac:dyDescent="0.3">
      <c r="G162" s="11"/>
    </row>
    <row r="163" spans="7:7" x14ac:dyDescent="0.3">
      <c r="G163" s="11"/>
    </row>
    <row r="164" spans="7:7" x14ac:dyDescent="0.3">
      <c r="G164" s="11"/>
    </row>
    <row r="165" spans="7:7" x14ac:dyDescent="0.3">
      <c r="G165" s="11"/>
    </row>
    <row r="166" spans="7:7" x14ac:dyDescent="0.3">
      <c r="G166" s="11"/>
    </row>
    <row r="167" spans="7:7" x14ac:dyDescent="0.3">
      <c r="G167" s="11"/>
    </row>
    <row r="168" spans="7:7" x14ac:dyDescent="0.3">
      <c r="G168" s="11"/>
    </row>
    <row r="169" spans="7:7" x14ac:dyDescent="0.3">
      <c r="G169" s="11"/>
    </row>
    <row r="170" spans="7:7" x14ac:dyDescent="0.3">
      <c r="G170" s="11"/>
    </row>
    <row r="171" spans="7:7" x14ac:dyDescent="0.3">
      <c r="G171" s="11"/>
    </row>
    <row r="172" spans="7:7" x14ac:dyDescent="0.3">
      <c r="G172" s="11"/>
    </row>
    <row r="173" spans="7:7" x14ac:dyDescent="0.3">
      <c r="G173" s="11"/>
    </row>
    <row r="174" spans="7:7" x14ac:dyDescent="0.3">
      <c r="G174" s="11"/>
    </row>
    <row r="175" spans="7:7" x14ac:dyDescent="0.3">
      <c r="G175" s="11"/>
    </row>
    <row r="176" spans="7:7" x14ac:dyDescent="0.3">
      <c r="G176" s="11"/>
    </row>
    <row r="177" spans="7:7" x14ac:dyDescent="0.3">
      <c r="G177" s="11"/>
    </row>
    <row r="178" spans="7:7" x14ac:dyDescent="0.3">
      <c r="G178" s="11"/>
    </row>
    <row r="179" spans="7:7" x14ac:dyDescent="0.3">
      <c r="G179" s="11"/>
    </row>
    <row r="180" spans="7:7" x14ac:dyDescent="0.3">
      <c r="G180" s="11"/>
    </row>
    <row r="181" spans="7:7" x14ac:dyDescent="0.3">
      <c r="G181" s="11"/>
    </row>
    <row r="182" spans="7:7" x14ac:dyDescent="0.3">
      <c r="G182" s="11"/>
    </row>
    <row r="183" spans="7:7" x14ac:dyDescent="0.3">
      <c r="G183" s="11"/>
    </row>
    <row r="184" spans="7:7" x14ac:dyDescent="0.3">
      <c r="G184" s="11"/>
    </row>
    <row r="185" spans="7:7" x14ac:dyDescent="0.3">
      <c r="G185" s="11"/>
    </row>
    <row r="186" spans="7:7" x14ac:dyDescent="0.3">
      <c r="G186" s="11"/>
    </row>
    <row r="187" spans="7:7" x14ac:dyDescent="0.3">
      <c r="G187" s="11"/>
    </row>
    <row r="188" spans="7:7" x14ac:dyDescent="0.3">
      <c r="G188" s="11"/>
    </row>
    <row r="189" spans="7:7" x14ac:dyDescent="0.3">
      <c r="G189" s="11"/>
    </row>
    <row r="190" spans="7:7" x14ac:dyDescent="0.3">
      <c r="G190" s="11"/>
    </row>
    <row r="191" spans="7:7" x14ac:dyDescent="0.3">
      <c r="G191" s="11"/>
    </row>
    <row r="192" spans="7:7" x14ac:dyDescent="0.3">
      <c r="G192" s="11"/>
    </row>
    <row r="193" spans="7:7" x14ac:dyDescent="0.3">
      <c r="G193" s="11"/>
    </row>
    <row r="194" spans="7:7" x14ac:dyDescent="0.3">
      <c r="G194" s="11"/>
    </row>
    <row r="195" spans="7:7" x14ac:dyDescent="0.3">
      <c r="G195" s="11"/>
    </row>
    <row r="196" spans="7:7" x14ac:dyDescent="0.3">
      <c r="G196" s="11"/>
    </row>
    <row r="197" spans="7:7" x14ac:dyDescent="0.3">
      <c r="G197" s="11"/>
    </row>
    <row r="198" spans="7:7" x14ac:dyDescent="0.3">
      <c r="G198" s="11"/>
    </row>
    <row r="199" spans="7:7" x14ac:dyDescent="0.3">
      <c r="G199" s="11"/>
    </row>
    <row r="200" spans="7:7" x14ac:dyDescent="0.3">
      <c r="G200" s="11"/>
    </row>
    <row r="201" spans="7:7" x14ac:dyDescent="0.3">
      <c r="G201" s="11"/>
    </row>
    <row r="202" spans="7:7" x14ac:dyDescent="0.3">
      <c r="G202" s="11"/>
    </row>
    <row r="203" spans="7:7" x14ac:dyDescent="0.3">
      <c r="G203" s="11"/>
    </row>
    <row r="204" spans="7:7" x14ac:dyDescent="0.3">
      <c r="G204" s="11"/>
    </row>
    <row r="205" spans="7:7" x14ac:dyDescent="0.3">
      <c r="G205" s="11"/>
    </row>
    <row r="206" spans="7:7" x14ac:dyDescent="0.3">
      <c r="G206" s="11"/>
    </row>
    <row r="207" spans="7:7" x14ac:dyDescent="0.3">
      <c r="G207" s="11"/>
    </row>
    <row r="208" spans="7:7" x14ac:dyDescent="0.3">
      <c r="G208" s="11"/>
    </row>
    <row r="209" spans="7:7" x14ac:dyDescent="0.3">
      <c r="G209" s="11"/>
    </row>
    <row r="210" spans="7:7" x14ac:dyDescent="0.3">
      <c r="G210" s="11"/>
    </row>
    <row r="211" spans="7:7" x14ac:dyDescent="0.3">
      <c r="G211" s="11"/>
    </row>
    <row r="212" spans="7:7" x14ac:dyDescent="0.3">
      <c r="G212" s="11"/>
    </row>
    <row r="213" spans="7:7" x14ac:dyDescent="0.3">
      <c r="G213" s="11"/>
    </row>
    <row r="214" spans="7:7" x14ac:dyDescent="0.3">
      <c r="G214" s="11"/>
    </row>
    <row r="215" spans="7:7" x14ac:dyDescent="0.3">
      <c r="G215" s="11"/>
    </row>
    <row r="216" spans="7:7" x14ac:dyDescent="0.3">
      <c r="G216" s="11"/>
    </row>
    <row r="217" spans="7:7" x14ac:dyDescent="0.3">
      <c r="G217" s="11"/>
    </row>
    <row r="218" spans="7:7" x14ac:dyDescent="0.3">
      <c r="G218" s="11"/>
    </row>
    <row r="219" spans="7:7" x14ac:dyDescent="0.3">
      <c r="G219" s="11"/>
    </row>
    <row r="220" spans="7:7" x14ac:dyDescent="0.3">
      <c r="G220" s="11"/>
    </row>
    <row r="221" spans="7:7" x14ac:dyDescent="0.3">
      <c r="G221" s="11"/>
    </row>
    <row r="222" spans="7:7" x14ac:dyDescent="0.3">
      <c r="G222" s="11"/>
    </row>
    <row r="223" spans="7:7" x14ac:dyDescent="0.3">
      <c r="G223" s="11"/>
    </row>
    <row r="224" spans="7:7" x14ac:dyDescent="0.3">
      <c r="G224" s="11"/>
    </row>
    <row r="225" spans="7:7" x14ac:dyDescent="0.3">
      <c r="G225" s="11"/>
    </row>
    <row r="226" spans="7:7" x14ac:dyDescent="0.3">
      <c r="G226" s="11"/>
    </row>
    <row r="227" spans="7:7" x14ac:dyDescent="0.3">
      <c r="G227" s="11"/>
    </row>
    <row r="228" spans="7:7" x14ac:dyDescent="0.3">
      <c r="G228" s="11"/>
    </row>
    <row r="229" spans="7:7" x14ac:dyDescent="0.3">
      <c r="G229" s="11"/>
    </row>
    <row r="230" spans="7:7" x14ac:dyDescent="0.3">
      <c r="G230" s="11"/>
    </row>
    <row r="231" spans="7:7" x14ac:dyDescent="0.3">
      <c r="G231" s="11"/>
    </row>
    <row r="232" spans="7:7" x14ac:dyDescent="0.3">
      <c r="G232" s="11"/>
    </row>
    <row r="233" spans="7:7" x14ac:dyDescent="0.3">
      <c r="G233" s="11"/>
    </row>
    <row r="234" spans="7:7" x14ac:dyDescent="0.3">
      <c r="G234" s="11"/>
    </row>
    <row r="235" spans="7:7" x14ac:dyDescent="0.3">
      <c r="G235" s="11"/>
    </row>
    <row r="236" spans="7:7" x14ac:dyDescent="0.3">
      <c r="G236" s="11"/>
    </row>
    <row r="237" spans="7:7" x14ac:dyDescent="0.3">
      <c r="G237" s="11"/>
    </row>
    <row r="238" spans="7:7" x14ac:dyDescent="0.3">
      <c r="G238" s="11"/>
    </row>
    <row r="239" spans="7:7" x14ac:dyDescent="0.3">
      <c r="G239" s="11"/>
    </row>
    <row r="240" spans="7:7" x14ac:dyDescent="0.3">
      <c r="G240" s="11"/>
    </row>
    <row r="241" spans="7:7" x14ac:dyDescent="0.3">
      <c r="G241" s="11"/>
    </row>
    <row r="242" spans="7:7" x14ac:dyDescent="0.3">
      <c r="G242" s="11"/>
    </row>
    <row r="243" spans="7:7" x14ac:dyDescent="0.3">
      <c r="G243" s="11"/>
    </row>
    <row r="244" spans="7:7" x14ac:dyDescent="0.3">
      <c r="G244" s="11"/>
    </row>
    <row r="245" spans="7:7" x14ac:dyDescent="0.3">
      <c r="G245" s="11"/>
    </row>
    <row r="246" spans="7:7" x14ac:dyDescent="0.3">
      <c r="G246" s="11"/>
    </row>
    <row r="247" spans="7:7" x14ac:dyDescent="0.3">
      <c r="G247" s="11"/>
    </row>
    <row r="248" spans="7:7" x14ac:dyDescent="0.3">
      <c r="G248" s="11"/>
    </row>
    <row r="249" spans="7:7" x14ac:dyDescent="0.3">
      <c r="G249" s="11"/>
    </row>
    <row r="250" spans="7:7" x14ac:dyDescent="0.3">
      <c r="G250" s="11"/>
    </row>
    <row r="251" spans="7:7" x14ac:dyDescent="0.3">
      <c r="G251" s="11"/>
    </row>
    <row r="252" spans="7:7" x14ac:dyDescent="0.3">
      <c r="G252" s="11"/>
    </row>
    <row r="253" spans="7:7" x14ac:dyDescent="0.3">
      <c r="G253" s="11"/>
    </row>
    <row r="254" spans="7:7" x14ac:dyDescent="0.3">
      <c r="G254" s="11"/>
    </row>
    <row r="255" spans="7:7" x14ac:dyDescent="0.3">
      <c r="G255" s="11"/>
    </row>
    <row r="256" spans="7:7" x14ac:dyDescent="0.3">
      <c r="G256" s="11"/>
    </row>
    <row r="257" spans="7:7" x14ac:dyDescent="0.3">
      <c r="G257" s="11"/>
    </row>
    <row r="258" spans="7:7" x14ac:dyDescent="0.3">
      <c r="G258" s="11"/>
    </row>
    <row r="259" spans="7:7" x14ac:dyDescent="0.3">
      <c r="G259" s="11"/>
    </row>
    <row r="260" spans="7:7" x14ac:dyDescent="0.3">
      <c r="G260" s="11"/>
    </row>
    <row r="261" spans="7:7" x14ac:dyDescent="0.3">
      <c r="G261" s="11"/>
    </row>
    <row r="262" spans="7:7" x14ac:dyDescent="0.3">
      <c r="G262" s="11"/>
    </row>
    <row r="263" spans="7:7" x14ac:dyDescent="0.3">
      <c r="G263" s="11"/>
    </row>
    <row r="264" spans="7:7" x14ac:dyDescent="0.3">
      <c r="G264" s="11"/>
    </row>
    <row r="265" spans="7:7" x14ac:dyDescent="0.3">
      <c r="G265" s="11"/>
    </row>
    <row r="266" spans="7:7" x14ac:dyDescent="0.3">
      <c r="G266" s="11"/>
    </row>
    <row r="267" spans="7:7" x14ac:dyDescent="0.3">
      <c r="G267" s="11"/>
    </row>
    <row r="268" spans="7:7" x14ac:dyDescent="0.3">
      <c r="G268" s="11"/>
    </row>
    <row r="269" spans="7:7" x14ac:dyDescent="0.3">
      <c r="G269" s="11"/>
    </row>
    <row r="270" spans="7:7" x14ac:dyDescent="0.3">
      <c r="G270" s="11"/>
    </row>
    <row r="271" spans="7:7" x14ac:dyDescent="0.3">
      <c r="G271" s="11"/>
    </row>
    <row r="272" spans="7:7" x14ac:dyDescent="0.3">
      <c r="G272" s="11"/>
    </row>
    <row r="273" spans="7:7" x14ac:dyDescent="0.3">
      <c r="G273" s="11"/>
    </row>
    <row r="274" spans="7:7" x14ac:dyDescent="0.3">
      <c r="G274" s="11"/>
    </row>
    <row r="275" spans="7:7" x14ac:dyDescent="0.3">
      <c r="G275" s="11"/>
    </row>
    <row r="276" spans="7:7" x14ac:dyDescent="0.3">
      <c r="G276" s="11"/>
    </row>
    <row r="277" spans="7:7" x14ac:dyDescent="0.3">
      <c r="G277" s="11"/>
    </row>
    <row r="278" spans="7:7" x14ac:dyDescent="0.3">
      <c r="G278" s="11"/>
    </row>
    <row r="279" spans="7:7" x14ac:dyDescent="0.3">
      <c r="G279" s="11"/>
    </row>
    <row r="280" spans="7:7" x14ac:dyDescent="0.3">
      <c r="G280" s="11"/>
    </row>
    <row r="281" spans="7:7" x14ac:dyDescent="0.3">
      <c r="G281" s="11"/>
    </row>
    <row r="282" spans="7:7" x14ac:dyDescent="0.3">
      <c r="G282" s="11"/>
    </row>
    <row r="283" spans="7:7" x14ac:dyDescent="0.3">
      <c r="G283" s="11"/>
    </row>
    <row r="284" spans="7:7" x14ac:dyDescent="0.3">
      <c r="G284" s="11"/>
    </row>
    <row r="285" spans="7:7" x14ac:dyDescent="0.3">
      <c r="G285" s="11"/>
    </row>
    <row r="286" spans="7:7" x14ac:dyDescent="0.3">
      <c r="G286" s="11"/>
    </row>
    <row r="287" spans="7:7" x14ac:dyDescent="0.3">
      <c r="G287" s="11"/>
    </row>
    <row r="288" spans="7:7" x14ac:dyDescent="0.3">
      <c r="G288" s="11"/>
    </row>
    <row r="289" spans="7:7" x14ac:dyDescent="0.3">
      <c r="G289" s="11"/>
    </row>
    <row r="290" spans="7:7" x14ac:dyDescent="0.3">
      <c r="G290" s="11"/>
    </row>
    <row r="291" spans="7:7" x14ac:dyDescent="0.3">
      <c r="G291" s="11"/>
    </row>
    <row r="292" spans="7:7" x14ac:dyDescent="0.3">
      <c r="G292" s="11"/>
    </row>
    <row r="293" spans="7:7" x14ac:dyDescent="0.3">
      <c r="G293" s="11"/>
    </row>
    <row r="294" spans="7:7" x14ac:dyDescent="0.3">
      <c r="G294" s="11"/>
    </row>
    <row r="295" spans="7:7" x14ac:dyDescent="0.3">
      <c r="G295" s="11"/>
    </row>
    <row r="296" spans="7:7" x14ac:dyDescent="0.3">
      <c r="G296" s="11"/>
    </row>
    <row r="297" spans="7:7" x14ac:dyDescent="0.3">
      <c r="G297" s="11"/>
    </row>
    <row r="298" spans="7:7" x14ac:dyDescent="0.3">
      <c r="G298" s="11"/>
    </row>
    <row r="299" spans="7:7" x14ac:dyDescent="0.3">
      <c r="G299" s="11"/>
    </row>
    <row r="300" spans="7:7" x14ac:dyDescent="0.3">
      <c r="G300" s="11"/>
    </row>
    <row r="301" spans="7:7" x14ac:dyDescent="0.3">
      <c r="G301" s="11"/>
    </row>
    <row r="302" spans="7:7" x14ac:dyDescent="0.3">
      <c r="G302" s="11"/>
    </row>
    <row r="303" spans="7:7" x14ac:dyDescent="0.3">
      <c r="G303" s="11"/>
    </row>
    <row r="304" spans="7:7" x14ac:dyDescent="0.3">
      <c r="G304" s="11"/>
    </row>
    <row r="305" spans="7:7" x14ac:dyDescent="0.3">
      <c r="G305" s="11"/>
    </row>
    <row r="306" spans="7:7" x14ac:dyDescent="0.3">
      <c r="G306" s="11"/>
    </row>
    <row r="307" spans="7:7" x14ac:dyDescent="0.3">
      <c r="G307" s="11"/>
    </row>
    <row r="308" spans="7:7" x14ac:dyDescent="0.3">
      <c r="G308" s="11"/>
    </row>
    <row r="309" spans="7:7" x14ac:dyDescent="0.3">
      <c r="G309" s="11"/>
    </row>
    <row r="310" spans="7:7" x14ac:dyDescent="0.3">
      <c r="G310" s="11"/>
    </row>
    <row r="311" spans="7:7" x14ac:dyDescent="0.3">
      <c r="G311" s="11"/>
    </row>
    <row r="312" spans="7:7" x14ac:dyDescent="0.3">
      <c r="G312" s="11"/>
    </row>
    <row r="313" spans="7:7" x14ac:dyDescent="0.3">
      <c r="G313" s="11"/>
    </row>
    <row r="314" spans="7:7" x14ac:dyDescent="0.3">
      <c r="G314" s="11"/>
    </row>
    <row r="315" spans="7:7" x14ac:dyDescent="0.3">
      <c r="G315" s="11"/>
    </row>
    <row r="316" spans="7:7" x14ac:dyDescent="0.3">
      <c r="G316" s="11"/>
    </row>
    <row r="317" spans="7:7" x14ac:dyDescent="0.3">
      <c r="G317" s="11"/>
    </row>
    <row r="318" spans="7:7" x14ac:dyDescent="0.3">
      <c r="G318" s="11"/>
    </row>
    <row r="319" spans="7:7" x14ac:dyDescent="0.3">
      <c r="G319" s="11"/>
    </row>
    <row r="320" spans="7:7" x14ac:dyDescent="0.3">
      <c r="G320" s="11"/>
    </row>
    <row r="321" spans="7:7" x14ac:dyDescent="0.3">
      <c r="G321" s="11"/>
    </row>
    <row r="322" spans="7:7" x14ac:dyDescent="0.3">
      <c r="G322" s="11"/>
    </row>
    <row r="323" spans="7:7" x14ac:dyDescent="0.3">
      <c r="G323" s="11"/>
    </row>
    <row r="324" spans="7:7" x14ac:dyDescent="0.3">
      <c r="G324" s="11"/>
    </row>
    <row r="325" spans="7:7" x14ac:dyDescent="0.3">
      <c r="G325" s="11"/>
    </row>
    <row r="326" spans="7:7" x14ac:dyDescent="0.3">
      <c r="G326" s="11"/>
    </row>
    <row r="327" spans="7:7" x14ac:dyDescent="0.3">
      <c r="G327" s="11"/>
    </row>
    <row r="328" spans="7:7" x14ac:dyDescent="0.3">
      <c r="G328" s="11"/>
    </row>
    <row r="329" spans="7:7" x14ac:dyDescent="0.3">
      <c r="G329" s="11"/>
    </row>
    <row r="330" spans="7:7" x14ac:dyDescent="0.3">
      <c r="G330" s="11"/>
    </row>
    <row r="331" spans="7:7" x14ac:dyDescent="0.3">
      <c r="G331" s="11"/>
    </row>
    <row r="332" spans="7:7" x14ac:dyDescent="0.3">
      <c r="G332" s="11"/>
    </row>
    <row r="333" spans="7:7" x14ac:dyDescent="0.3">
      <c r="G333" s="11"/>
    </row>
    <row r="334" spans="7:7" x14ac:dyDescent="0.3">
      <c r="G334" s="11"/>
    </row>
    <row r="335" spans="7:7" x14ac:dyDescent="0.3">
      <c r="G335" s="11"/>
    </row>
    <row r="336" spans="7:7" x14ac:dyDescent="0.3">
      <c r="G336" s="11"/>
    </row>
    <row r="337" spans="7:7" x14ac:dyDescent="0.3">
      <c r="G337" s="11"/>
    </row>
    <row r="338" spans="7:7" x14ac:dyDescent="0.3">
      <c r="G338" s="11"/>
    </row>
    <row r="339" spans="7:7" x14ac:dyDescent="0.3">
      <c r="G339" s="11"/>
    </row>
    <row r="340" spans="7:7" x14ac:dyDescent="0.3">
      <c r="G340" s="11"/>
    </row>
    <row r="341" spans="7:7" x14ac:dyDescent="0.3">
      <c r="G341" s="11"/>
    </row>
    <row r="342" spans="7:7" x14ac:dyDescent="0.3">
      <c r="G342" s="11"/>
    </row>
    <row r="343" spans="7:7" x14ac:dyDescent="0.3">
      <c r="G343" s="11"/>
    </row>
    <row r="344" spans="7:7" x14ac:dyDescent="0.3">
      <c r="G344" s="11"/>
    </row>
    <row r="345" spans="7:7" x14ac:dyDescent="0.3">
      <c r="G345" s="11"/>
    </row>
    <row r="346" spans="7:7" x14ac:dyDescent="0.3">
      <c r="G346" s="11"/>
    </row>
    <row r="347" spans="7:7" x14ac:dyDescent="0.3">
      <c r="G347" s="11"/>
    </row>
    <row r="348" spans="7:7" x14ac:dyDescent="0.3">
      <c r="G348" s="11"/>
    </row>
    <row r="349" spans="7:7" x14ac:dyDescent="0.3">
      <c r="G349" s="11"/>
    </row>
    <row r="350" spans="7:7" x14ac:dyDescent="0.3">
      <c r="G350" s="11"/>
    </row>
    <row r="351" spans="7:7" x14ac:dyDescent="0.3">
      <c r="G351" s="11"/>
    </row>
    <row r="352" spans="7:7" x14ac:dyDescent="0.3">
      <c r="G352" s="11"/>
    </row>
    <row r="353" spans="7:7" x14ac:dyDescent="0.3">
      <c r="G353" s="11"/>
    </row>
    <row r="354" spans="7:7" x14ac:dyDescent="0.3">
      <c r="G354" s="11"/>
    </row>
    <row r="355" spans="7:7" x14ac:dyDescent="0.3">
      <c r="G355" s="11"/>
    </row>
    <row r="356" spans="7:7" x14ac:dyDescent="0.3">
      <c r="G356" s="11"/>
    </row>
    <row r="357" spans="7:7" x14ac:dyDescent="0.3">
      <c r="G357" s="11"/>
    </row>
    <row r="358" spans="7:7" x14ac:dyDescent="0.3">
      <c r="G358" s="11"/>
    </row>
    <row r="359" spans="7:7" x14ac:dyDescent="0.3">
      <c r="G359" s="11"/>
    </row>
    <row r="360" spans="7:7" x14ac:dyDescent="0.3">
      <c r="G360" s="11"/>
    </row>
    <row r="361" spans="7:7" x14ac:dyDescent="0.3">
      <c r="G361" s="11"/>
    </row>
    <row r="362" spans="7:7" x14ac:dyDescent="0.3">
      <c r="G362" s="11"/>
    </row>
    <row r="363" spans="7:7" x14ac:dyDescent="0.3">
      <c r="G363" s="11"/>
    </row>
    <row r="364" spans="7:7" x14ac:dyDescent="0.3">
      <c r="G364" s="11"/>
    </row>
    <row r="365" spans="7:7" x14ac:dyDescent="0.3">
      <c r="G365" s="11"/>
    </row>
    <row r="366" spans="7:7" x14ac:dyDescent="0.3">
      <c r="G366" s="11"/>
    </row>
    <row r="367" spans="7:7" x14ac:dyDescent="0.3">
      <c r="G367" s="11"/>
    </row>
    <row r="368" spans="7:7" x14ac:dyDescent="0.3">
      <c r="G368" s="11"/>
    </row>
    <row r="369" spans="7:7" x14ac:dyDescent="0.3">
      <c r="G369" s="11"/>
    </row>
    <row r="370" spans="7:7" x14ac:dyDescent="0.3">
      <c r="G370" s="11"/>
    </row>
    <row r="371" spans="7:7" x14ac:dyDescent="0.3">
      <c r="G371" s="11"/>
    </row>
    <row r="372" spans="7:7" x14ac:dyDescent="0.3">
      <c r="G372" s="11"/>
    </row>
    <row r="373" spans="7:7" x14ac:dyDescent="0.3">
      <c r="G373" s="11"/>
    </row>
    <row r="374" spans="7:7" x14ac:dyDescent="0.3">
      <c r="G374" s="11"/>
    </row>
    <row r="375" spans="7:7" x14ac:dyDescent="0.3">
      <c r="G375" s="11"/>
    </row>
    <row r="376" spans="7:7" x14ac:dyDescent="0.3">
      <c r="G376" s="11"/>
    </row>
    <row r="377" spans="7:7" x14ac:dyDescent="0.3">
      <c r="G377" s="11"/>
    </row>
    <row r="378" spans="7:7" x14ac:dyDescent="0.3">
      <c r="G378" s="11"/>
    </row>
    <row r="379" spans="7:7" x14ac:dyDescent="0.3">
      <c r="G379" s="11"/>
    </row>
    <row r="380" spans="7:7" x14ac:dyDescent="0.3">
      <c r="G380" s="11"/>
    </row>
    <row r="381" spans="7:7" x14ac:dyDescent="0.3">
      <c r="G381" s="11"/>
    </row>
    <row r="382" spans="7:7" x14ac:dyDescent="0.3">
      <c r="G382" s="11"/>
    </row>
    <row r="383" spans="7:7" x14ac:dyDescent="0.3">
      <c r="G383" s="11"/>
    </row>
    <row r="384" spans="7:7" x14ac:dyDescent="0.3">
      <c r="G384" s="11"/>
    </row>
    <row r="385" spans="7:7" x14ac:dyDescent="0.3">
      <c r="G385" s="11"/>
    </row>
    <row r="386" spans="7:7" x14ac:dyDescent="0.3">
      <c r="G386" s="11"/>
    </row>
    <row r="387" spans="7:7" x14ac:dyDescent="0.3">
      <c r="G387" s="11"/>
    </row>
    <row r="388" spans="7:7" x14ac:dyDescent="0.3">
      <c r="G388" s="11"/>
    </row>
    <row r="389" spans="7:7" x14ac:dyDescent="0.3">
      <c r="G389" s="11"/>
    </row>
    <row r="390" spans="7:7" x14ac:dyDescent="0.3">
      <c r="G390" s="11"/>
    </row>
    <row r="391" spans="7:7" x14ac:dyDescent="0.3">
      <c r="G391" s="11"/>
    </row>
    <row r="392" spans="7:7" x14ac:dyDescent="0.3">
      <c r="G392" s="11"/>
    </row>
    <row r="393" spans="7:7" x14ac:dyDescent="0.3">
      <c r="G393" s="11"/>
    </row>
    <row r="394" spans="7:7" x14ac:dyDescent="0.3">
      <c r="G394" s="11"/>
    </row>
    <row r="395" spans="7:7" x14ac:dyDescent="0.3">
      <c r="G395" s="11"/>
    </row>
    <row r="396" spans="7:7" x14ac:dyDescent="0.3">
      <c r="G396" s="11"/>
    </row>
    <row r="397" spans="7:7" x14ac:dyDescent="0.3">
      <c r="G397" s="11"/>
    </row>
    <row r="398" spans="7:7" x14ac:dyDescent="0.3">
      <c r="G398" s="11"/>
    </row>
    <row r="399" spans="7:7" x14ac:dyDescent="0.3">
      <c r="G399" s="11"/>
    </row>
    <row r="400" spans="7:7" x14ac:dyDescent="0.3">
      <c r="G400" s="11"/>
    </row>
    <row r="401" spans="7:7" x14ac:dyDescent="0.3">
      <c r="G401" s="11"/>
    </row>
    <row r="402" spans="7:7" x14ac:dyDescent="0.3">
      <c r="G402" s="11"/>
    </row>
    <row r="403" spans="7:7" x14ac:dyDescent="0.3">
      <c r="G403" s="11"/>
    </row>
    <row r="404" spans="7:7" x14ac:dyDescent="0.3">
      <c r="G404" s="11"/>
    </row>
    <row r="405" spans="7:7" x14ac:dyDescent="0.3">
      <c r="G405" s="11"/>
    </row>
    <row r="406" spans="7:7" x14ac:dyDescent="0.3">
      <c r="G406" s="11"/>
    </row>
    <row r="407" spans="7:7" x14ac:dyDescent="0.3">
      <c r="G407" s="11"/>
    </row>
    <row r="408" spans="7:7" x14ac:dyDescent="0.3">
      <c r="G408" s="11"/>
    </row>
    <row r="409" spans="7:7" x14ac:dyDescent="0.3">
      <c r="G409" s="11"/>
    </row>
    <row r="410" spans="7:7" x14ac:dyDescent="0.3">
      <c r="G410" s="11"/>
    </row>
    <row r="411" spans="7:7" x14ac:dyDescent="0.3">
      <c r="G411" s="11"/>
    </row>
    <row r="412" spans="7:7" x14ac:dyDescent="0.3">
      <c r="G412" s="11"/>
    </row>
    <row r="413" spans="7:7" x14ac:dyDescent="0.3">
      <c r="G413" s="11"/>
    </row>
    <row r="414" spans="7:7" x14ac:dyDescent="0.3">
      <c r="G414" s="11"/>
    </row>
    <row r="415" spans="7:7" x14ac:dyDescent="0.3">
      <c r="G415" s="11"/>
    </row>
    <row r="416" spans="7:7" x14ac:dyDescent="0.3">
      <c r="G416" s="11"/>
    </row>
    <row r="417" spans="7:7" x14ac:dyDescent="0.3">
      <c r="G417" s="11"/>
    </row>
    <row r="418" spans="7:7" x14ac:dyDescent="0.3">
      <c r="G418" s="11"/>
    </row>
    <row r="419" spans="7:7" x14ac:dyDescent="0.3">
      <c r="G419" s="11"/>
    </row>
    <row r="420" spans="7:7" x14ac:dyDescent="0.3">
      <c r="G420" s="11"/>
    </row>
    <row r="421" spans="7:7" x14ac:dyDescent="0.3">
      <c r="G421" s="11"/>
    </row>
    <row r="422" spans="7:7" x14ac:dyDescent="0.3">
      <c r="G422" s="11"/>
    </row>
    <row r="423" spans="7:7" x14ac:dyDescent="0.3">
      <c r="G423" s="11"/>
    </row>
    <row r="424" spans="7:7" x14ac:dyDescent="0.3">
      <c r="G424" s="11"/>
    </row>
    <row r="425" spans="7:7" x14ac:dyDescent="0.3">
      <c r="G425" s="11"/>
    </row>
    <row r="426" spans="7:7" x14ac:dyDescent="0.3">
      <c r="G426" s="11"/>
    </row>
    <row r="427" spans="7:7" x14ac:dyDescent="0.3">
      <c r="G427" s="11"/>
    </row>
    <row r="428" spans="7:7" x14ac:dyDescent="0.3">
      <c r="G428" s="11"/>
    </row>
    <row r="429" spans="7:7" x14ac:dyDescent="0.3">
      <c r="G429" s="11"/>
    </row>
    <row r="430" spans="7:7" x14ac:dyDescent="0.3">
      <c r="G430" s="11"/>
    </row>
    <row r="431" spans="7:7" x14ac:dyDescent="0.3">
      <c r="G431" s="11"/>
    </row>
    <row r="432" spans="7:7" x14ac:dyDescent="0.3">
      <c r="G432" s="11"/>
    </row>
    <row r="433" spans="7:7" x14ac:dyDescent="0.3">
      <c r="G433" s="11"/>
    </row>
    <row r="434" spans="7:7" x14ac:dyDescent="0.3">
      <c r="G434" s="11"/>
    </row>
    <row r="435" spans="7:7" x14ac:dyDescent="0.3">
      <c r="G435" s="11"/>
    </row>
    <row r="436" spans="7:7" x14ac:dyDescent="0.3">
      <c r="G436" s="11"/>
    </row>
    <row r="437" spans="7:7" x14ac:dyDescent="0.3">
      <c r="G437" s="11"/>
    </row>
    <row r="438" spans="7:7" x14ac:dyDescent="0.3">
      <c r="G438" s="11"/>
    </row>
    <row r="439" spans="7:7" x14ac:dyDescent="0.3">
      <c r="G439" s="11"/>
    </row>
    <row r="440" spans="7:7" x14ac:dyDescent="0.3">
      <c r="G440" s="11"/>
    </row>
    <row r="441" spans="7:7" x14ac:dyDescent="0.3">
      <c r="G441" s="11"/>
    </row>
    <row r="442" spans="7:7" x14ac:dyDescent="0.3">
      <c r="G442" s="11"/>
    </row>
    <row r="443" spans="7:7" x14ac:dyDescent="0.3">
      <c r="G443" s="11"/>
    </row>
    <row r="444" spans="7:7" x14ac:dyDescent="0.3">
      <c r="G444" s="11"/>
    </row>
    <row r="445" spans="7:7" x14ac:dyDescent="0.3">
      <c r="G445" s="11"/>
    </row>
    <row r="446" spans="7:7" x14ac:dyDescent="0.3">
      <c r="G446" s="11"/>
    </row>
    <row r="447" spans="7:7" x14ac:dyDescent="0.3">
      <c r="G447" s="11"/>
    </row>
    <row r="448" spans="7:7" x14ac:dyDescent="0.3">
      <c r="G448" s="11"/>
    </row>
    <row r="449" spans="7:7" x14ac:dyDescent="0.3">
      <c r="G449" s="11"/>
    </row>
    <row r="450" spans="7:7" x14ac:dyDescent="0.3">
      <c r="G450" s="11"/>
    </row>
    <row r="451" spans="7:7" x14ac:dyDescent="0.3">
      <c r="G451" s="11"/>
    </row>
    <row r="452" spans="7:7" x14ac:dyDescent="0.3">
      <c r="G452" s="11"/>
    </row>
    <row r="453" spans="7:7" x14ac:dyDescent="0.3">
      <c r="G453" s="11"/>
    </row>
    <row r="454" spans="7:7" x14ac:dyDescent="0.3">
      <c r="G454" s="11"/>
    </row>
    <row r="455" spans="7:7" x14ac:dyDescent="0.3">
      <c r="G455" s="11"/>
    </row>
    <row r="456" spans="7:7" x14ac:dyDescent="0.3">
      <c r="G456" s="11"/>
    </row>
    <row r="457" spans="7:7" x14ac:dyDescent="0.3">
      <c r="G457" s="11"/>
    </row>
    <row r="458" spans="7:7" x14ac:dyDescent="0.3">
      <c r="G458" s="11"/>
    </row>
    <row r="459" spans="7:7" x14ac:dyDescent="0.3">
      <c r="G459" s="11"/>
    </row>
    <row r="460" spans="7:7" x14ac:dyDescent="0.3">
      <c r="G460" s="11"/>
    </row>
    <row r="461" spans="7:7" x14ac:dyDescent="0.3">
      <c r="G461" s="11"/>
    </row>
    <row r="462" spans="7:7" x14ac:dyDescent="0.3">
      <c r="G462" s="11"/>
    </row>
    <row r="463" spans="7:7" x14ac:dyDescent="0.3">
      <c r="G463" s="11"/>
    </row>
    <row r="464" spans="7:7" x14ac:dyDescent="0.3">
      <c r="G464" s="11"/>
    </row>
    <row r="465" spans="7:7" x14ac:dyDescent="0.3">
      <c r="G465" s="11"/>
    </row>
    <row r="466" spans="7:7" x14ac:dyDescent="0.3">
      <c r="G466" s="11"/>
    </row>
    <row r="467" spans="7:7" x14ac:dyDescent="0.3">
      <c r="G467" s="11"/>
    </row>
    <row r="468" spans="7:7" x14ac:dyDescent="0.3">
      <c r="G468" s="11"/>
    </row>
    <row r="469" spans="7:7" x14ac:dyDescent="0.3">
      <c r="G469" s="11"/>
    </row>
    <row r="470" spans="7:7" x14ac:dyDescent="0.3">
      <c r="G470" s="11"/>
    </row>
    <row r="471" spans="7:7" x14ac:dyDescent="0.3">
      <c r="G471" s="11"/>
    </row>
    <row r="472" spans="7:7" x14ac:dyDescent="0.3">
      <c r="G472" s="11"/>
    </row>
    <row r="473" spans="7:7" x14ac:dyDescent="0.3">
      <c r="G473" s="11"/>
    </row>
    <row r="474" spans="7:7" x14ac:dyDescent="0.3">
      <c r="G474" s="11"/>
    </row>
    <row r="475" spans="7:7" x14ac:dyDescent="0.3">
      <c r="G475" s="11"/>
    </row>
    <row r="476" spans="7:7" x14ac:dyDescent="0.3">
      <c r="G476" s="11"/>
    </row>
    <row r="477" spans="7:7" x14ac:dyDescent="0.3">
      <c r="G477" s="11"/>
    </row>
    <row r="478" spans="7:7" x14ac:dyDescent="0.3">
      <c r="G478" s="11"/>
    </row>
    <row r="479" spans="7:7" x14ac:dyDescent="0.3">
      <c r="G479" s="11"/>
    </row>
    <row r="480" spans="7:7" x14ac:dyDescent="0.3">
      <c r="G480" s="11"/>
    </row>
    <row r="481" spans="7:7" x14ac:dyDescent="0.3">
      <c r="G481" s="11"/>
    </row>
    <row r="482" spans="7:7" x14ac:dyDescent="0.3">
      <c r="G482" s="11"/>
    </row>
    <row r="483" spans="7:7" x14ac:dyDescent="0.3">
      <c r="G483" s="11"/>
    </row>
    <row r="484" spans="7:7" x14ac:dyDescent="0.3">
      <c r="G484" s="11"/>
    </row>
    <row r="485" spans="7:7" x14ac:dyDescent="0.3">
      <c r="G485" s="11"/>
    </row>
    <row r="486" spans="7:7" x14ac:dyDescent="0.3">
      <c r="G486" s="11"/>
    </row>
    <row r="487" spans="7:7" x14ac:dyDescent="0.3">
      <c r="G487" s="11"/>
    </row>
    <row r="488" spans="7:7" x14ac:dyDescent="0.3">
      <c r="G488" s="11"/>
    </row>
    <row r="489" spans="7:7" x14ac:dyDescent="0.3">
      <c r="G489" s="11"/>
    </row>
    <row r="490" spans="7:7" x14ac:dyDescent="0.3">
      <c r="G490" s="11"/>
    </row>
    <row r="491" spans="7:7" x14ac:dyDescent="0.3">
      <c r="G491" s="11"/>
    </row>
    <row r="492" spans="7:7" x14ac:dyDescent="0.3">
      <c r="G492" s="11"/>
    </row>
    <row r="493" spans="7:7" x14ac:dyDescent="0.3">
      <c r="G493" s="11"/>
    </row>
    <row r="494" spans="7:7" x14ac:dyDescent="0.3">
      <c r="G494" s="11"/>
    </row>
    <row r="495" spans="7:7" x14ac:dyDescent="0.3">
      <c r="G495" s="11"/>
    </row>
    <row r="496" spans="7:7" x14ac:dyDescent="0.3">
      <c r="G496" s="11"/>
    </row>
    <row r="497" spans="7:7" x14ac:dyDescent="0.3">
      <c r="G497" s="11"/>
    </row>
    <row r="498" spans="7:7" x14ac:dyDescent="0.3">
      <c r="G498" s="11"/>
    </row>
    <row r="499" spans="7:7" x14ac:dyDescent="0.3">
      <c r="G499" s="11"/>
    </row>
    <row r="500" spans="7:7" x14ac:dyDescent="0.3">
      <c r="G500" s="11"/>
    </row>
    <row r="501" spans="7:7" x14ac:dyDescent="0.3">
      <c r="G501" s="11"/>
    </row>
    <row r="502" spans="7:7" x14ac:dyDescent="0.3">
      <c r="G502" s="11"/>
    </row>
    <row r="503" spans="7:7" x14ac:dyDescent="0.3">
      <c r="G503" s="11"/>
    </row>
    <row r="504" spans="7:7" x14ac:dyDescent="0.3">
      <c r="G504" s="11"/>
    </row>
    <row r="505" spans="7:7" x14ac:dyDescent="0.3">
      <c r="G505" s="11"/>
    </row>
    <row r="506" spans="7:7" x14ac:dyDescent="0.3">
      <c r="G506" s="11"/>
    </row>
    <row r="507" spans="7:7" x14ac:dyDescent="0.3">
      <c r="G507" s="11"/>
    </row>
    <row r="508" spans="7:7" x14ac:dyDescent="0.3">
      <c r="G508" s="11"/>
    </row>
    <row r="509" spans="7:7" x14ac:dyDescent="0.3">
      <c r="G509" s="11"/>
    </row>
    <row r="510" spans="7:7" x14ac:dyDescent="0.3">
      <c r="G510" s="11"/>
    </row>
    <row r="511" spans="7:7" x14ac:dyDescent="0.3">
      <c r="G511" s="11"/>
    </row>
    <row r="512" spans="7:7" x14ac:dyDescent="0.3">
      <c r="G512" s="11"/>
    </row>
    <row r="513" spans="7:7" x14ac:dyDescent="0.3">
      <c r="G513" s="11"/>
    </row>
    <row r="514" spans="7:7" x14ac:dyDescent="0.3">
      <c r="G514" s="11"/>
    </row>
    <row r="515" spans="7:7" x14ac:dyDescent="0.3">
      <c r="G515" s="11"/>
    </row>
    <row r="516" spans="7:7" x14ac:dyDescent="0.3">
      <c r="G516" s="11"/>
    </row>
    <row r="517" spans="7:7" x14ac:dyDescent="0.3">
      <c r="G517" s="11"/>
    </row>
    <row r="518" spans="7:7" x14ac:dyDescent="0.3">
      <c r="G518" s="11"/>
    </row>
    <row r="519" spans="7:7" x14ac:dyDescent="0.3">
      <c r="G519" s="11"/>
    </row>
    <row r="520" spans="7:7" x14ac:dyDescent="0.3">
      <c r="G520" s="11"/>
    </row>
    <row r="521" spans="7:7" x14ac:dyDescent="0.3">
      <c r="G521" s="11"/>
    </row>
    <row r="522" spans="7:7" x14ac:dyDescent="0.3">
      <c r="G522" s="11"/>
    </row>
    <row r="523" spans="7:7" x14ac:dyDescent="0.3">
      <c r="G523" s="11"/>
    </row>
    <row r="524" spans="7:7" x14ac:dyDescent="0.3">
      <c r="G524" s="11"/>
    </row>
    <row r="525" spans="7:7" x14ac:dyDescent="0.3">
      <c r="G525" s="11"/>
    </row>
    <row r="526" spans="7:7" x14ac:dyDescent="0.3">
      <c r="G526" s="11"/>
    </row>
    <row r="527" spans="7:7" x14ac:dyDescent="0.3">
      <c r="G527" s="11"/>
    </row>
    <row r="528" spans="7:7" x14ac:dyDescent="0.3">
      <c r="G528" s="11"/>
    </row>
    <row r="529" spans="7:7" x14ac:dyDescent="0.3">
      <c r="G529" s="11"/>
    </row>
    <row r="530" spans="7:7" x14ac:dyDescent="0.3">
      <c r="G530" s="11"/>
    </row>
    <row r="531" spans="7:7" x14ac:dyDescent="0.3">
      <c r="G531" s="11"/>
    </row>
    <row r="532" spans="7:7" x14ac:dyDescent="0.3">
      <c r="G532" s="11"/>
    </row>
    <row r="533" spans="7:7" x14ac:dyDescent="0.3">
      <c r="G533" s="11"/>
    </row>
    <row r="534" spans="7:7" x14ac:dyDescent="0.3">
      <c r="G534" s="11"/>
    </row>
    <row r="535" spans="7:7" x14ac:dyDescent="0.3">
      <c r="G535" s="11"/>
    </row>
    <row r="536" spans="7:7" x14ac:dyDescent="0.3">
      <c r="G536" s="11"/>
    </row>
    <row r="537" spans="7:7" x14ac:dyDescent="0.3">
      <c r="G537" s="11"/>
    </row>
    <row r="538" spans="7:7" x14ac:dyDescent="0.3">
      <c r="G538" s="11"/>
    </row>
    <row r="539" spans="7:7" x14ac:dyDescent="0.3">
      <c r="G539" s="11"/>
    </row>
    <row r="540" spans="7:7" x14ac:dyDescent="0.3">
      <c r="G540" s="11"/>
    </row>
    <row r="541" spans="7:7" x14ac:dyDescent="0.3">
      <c r="G541" s="11"/>
    </row>
    <row r="542" spans="7:7" x14ac:dyDescent="0.3">
      <c r="G542" s="11"/>
    </row>
    <row r="543" spans="7:7" x14ac:dyDescent="0.3">
      <c r="G543" s="11"/>
    </row>
    <row r="544" spans="7:7" x14ac:dyDescent="0.3">
      <c r="G544" s="11"/>
    </row>
    <row r="545" spans="7:7" x14ac:dyDescent="0.3">
      <c r="G545" s="11"/>
    </row>
    <row r="546" spans="7:7" x14ac:dyDescent="0.3">
      <c r="G546" s="11"/>
    </row>
    <row r="547" spans="7:7" x14ac:dyDescent="0.3">
      <c r="G547" s="11"/>
    </row>
    <row r="548" spans="7:7" x14ac:dyDescent="0.3">
      <c r="G548" s="11"/>
    </row>
    <row r="549" spans="7:7" x14ac:dyDescent="0.3">
      <c r="G549" s="11"/>
    </row>
    <row r="550" spans="7:7" x14ac:dyDescent="0.3">
      <c r="G550" s="11"/>
    </row>
    <row r="551" spans="7:7" x14ac:dyDescent="0.3">
      <c r="G551" s="11"/>
    </row>
    <row r="552" spans="7:7" x14ac:dyDescent="0.3">
      <c r="G552" s="11"/>
    </row>
    <row r="553" spans="7:7" x14ac:dyDescent="0.3">
      <c r="G553" s="11"/>
    </row>
    <row r="554" spans="7:7" x14ac:dyDescent="0.3">
      <c r="G554" s="11"/>
    </row>
    <row r="555" spans="7:7" x14ac:dyDescent="0.3">
      <c r="G555" s="11"/>
    </row>
    <row r="556" spans="7:7" x14ac:dyDescent="0.3">
      <c r="G556" s="11"/>
    </row>
    <row r="557" spans="7:7" x14ac:dyDescent="0.3">
      <c r="G557" s="11"/>
    </row>
    <row r="558" spans="7:7" x14ac:dyDescent="0.3">
      <c r="G558" s="11"/>
    </row>
    <row r="559" spans="7:7" x14ac:dyDescent="0.3">
      <c r="G559" s="11"/>
    </row>
    <row r="560" spans="7:7" x14ac:dyDescent="0.3">
      <c r="G560" s="11"/>
    </row>
    <row r="561" spans="7:7" x14ac:dyDescent="0.3">
      <c r="G561" s="11"/>
    </row>
    <row r="562" spans="7:7" x14ac:dyDescent="0.3">
      <c r="G562" s="11"/>
    </row>
    <row r="563" spans="7:7" x14ac:dyDescent="0.3">
      <c r="G563" s="11"/>
    </row>
    <row r="564" spans="7:7" x14ac:dyDescent="0.3">
      <c r="G564" s="11"/>
    </row>
    <row r="565" spans="7:7" x14ac:dyDescent="0.3">
      <c r="G565" s="11"/>
    </row>
    <row r="566" spans="7:7" x14ac:dyDescent="0.3">
      <c r="G566" s="11"/>
    </row>
    <row r="567" spans="7:7" x14ac:dyDescent="0.3">
      <c r="G567" s="11"/>
    </row>
    <row r="568" spans="7:7" x14ac:dyDescent="0.3">
      <c r="G568" s="11"/>
    </row>
    <row r="569" spans="7:7" x14ac:dyDescent="0.3">
      <c r="G569" s="11"/>
    </row>
    <row r="570" spans="7:7" x14ac:dyDescent="0.3">
      <c r="G570" s="11"/>
    </row>
    <row r="571" spans="7:7" x14ac:dyDescent="0.3">
      <c r="G571" s="11"/>
    </row>
    <row r="572" spans="7:7" x14ac:dyDescent="0.3">
      <c r="G572" s="11"/>
    </row>
    <row r="573" spans="7:7" x14ac:dyDescent="0.3">
      <c r="G573" s="11"/>
    </row>
    <row r="574" spans="7:7" x14ac:dyDescent="0.3">
      <c r="G574" s="11"/>
    </row>
    <row r="575" spans="7:7" x14ac:dyDescent="0.3">
      <c r="G575" s="11"/>
    </row>
    <row r="576" spans="7:7" x14ac:dyDescent="0.3">
      <c r="G576" s="11"/>
    </row>
    <row r="577" spans="7:7" x14ac:dyDescent="0.3">
      <c r="G577" s="11"/>
    </row>
    <row r="578" spans="7:7" x14ac:dyDescent="0.3">
      <c r="G578" s="11"/>
    </row>
    <row r="579" spans="7:7" x14ac:dyDescent="0.3">
      <c r="G579" s="11"/>
    </row>
    <row r="580" spans="7:7" x14ac:dyDescent="0.3">
      <c r="G580" s="11"/>
    </row>
    <row r="581" spans="7:7" x14ac:dyDescent="0.3">
      <c r="G581" s="11"/>
    </row>
    <row r="582" spans="7:7" x14ac:dyDescent="0.3">
      <c r="G582" s="11"/>
    </row>
    <row r="583" spans="7:7" x14ac:dyDescent="0.3">
      <c r="G583" s="11"/>
    </row>
    <row r="584" spans="7:7" x14ac:dyDescent="0.3">
      <c r="G584" s="11"/>
    </row>
    <row r="585" spans="7:7" x14ac:dyDescent="0.3">
      <c r="G585" s="11"/>
    </row>
    <row r="586" spans="7:7" x14ac:dyDescent="0.3">
      <c r="G586" s="11"/>
    </row>
    <row r="587" spans="7:7" x14ac:dyDescent="0.3">
      <c r="G587" s="11"/>
    </row>
    <row r="588" spans="7:7" x14ac:dyDescent="0.3">
      <c r="G588" s="11"/>
    </row>
    <row r="589" spans="7:7" x14ac:dyDescent="0.3">
      <c r="G589" s="11"/>
    </row>
    <row r="590" spans="7:7" x14ac:dyDescent="0.3">
      <c r="G590" s="11"/>
    </row>
    <row r="591" spans="7:7" x14ac:dyDescent="0.3">
      <c r="G591" s="11"/>
    </row>
    <row r="592" spans="7:7" x14ac:dyDescent="0.3">
      <c r="G592" s="11"/>
    </row>
    <row r="593" spans="7:7" x14ac:dyDescent="0.3">
      <c r="G593" s="11"/>
    </row>
    <row r="594" spans="7:7" x14ac:dyDescent="0.3">
      <c r="G594" s="11"/>
    </row>
    <row r="595" spans="7:7" x14ac:dyDescent="0.3">
      <c r="G595" s="11"/>
    </row>
    <row r="596" spans="7:7" x14ac:dyDescent="0.3">
      <c r="G596" s="11"/>
    </row>
    <row r="597" spans="7:7" x14ac:dyDescent="0.3">
      <c r="G597" s="11"/>
    </row>
    <row r="598" spans="7:7" x14ac:dyDescent="0.3">
      <c r="G598" s="11"/>
    </row>
    <row r="599" spans="7:7" x14ac:dyDescent="0.3">
      <c r="G599" s="11"/>
    </row>
    <row r="600" spans="7:7" x14ac:dyDescent="0.3">
      <c r="G600" s="11"/>
    </row>
    <row r="601" spans="7:7" x14ac:dyDescent="0.3">
      <c r="G601" s="11"/>
    </row>
    <row r="602" spans="7:7" x14ac:dyDescent="0.3">
      <c r="G602" s="11"/>
    </row>
    <row r="603" spans="7:7" x14ac:dyDescent="0.3">
      <c r="G603" s="11"/>
    </row>
    <row r="604" spans="7:7" x14ac:dyDescent="0.3">
      <c r="G604" s="11"/>
    </row>
    <row r="605" spans="7:7" x14ac:dyDescent="0.3">
      <c r="G605" s="11"/>
    </row>
    <row r="606" spans="7:7" x14ac:dyDescent="0.3">
      <c r="G606" s="11"/>
    </row>
    <row r="607" spans="7:7" x14ac:dyDescent="0.3">
      <c r="G607" s="11"/>
    </row>
    <row r="608" spans="7:7" x14ac:dyDescent="0.3">
      <c r="G608" s="11"/>
    </row>
    <row r="609" spans="7:7" x14ac:dyDescent="0.3">
      <c r="G609" s="11"/>
    </row>
    <row r="610" spans="7:7" x14ac:dyDescent="0.3">
      <c r="G610" s="11"/>
    </row>
    <row r="611" spans="7:7" x14ac:dyDescent="0.3">
      <c r="G611" s="11"/>
    </row>
    <row r="612" spans="7:7" x14ac:dyDescent="0.3">
      <c r="G612" s="11"/>
    </row>
    <row r="613" spans="7:7" x14ac:dyDescent="0.3">
      <c r="G613" s="11"/>
    </row>
    <row r="614" spans="7:7" x14ac:dyDescent="0.3">
      <c r="G614" s="11"/>
    </row>
    <row r="615" spans="7:7" x14ac:dyDescent="0.3">
      <c r="G615" s="11"/>
    </row>
    <row r="616" spans="7:7" x14ac:dyDescent="0.3">
      <c r="G616" s="11"/>
    </row>
    <row r="617" spans="7:7" x14ac:dyDescent="0.3">
      <c r="G617" s="11"/>
    </row>
    <row r="618" spans="7:7" x14ac:dyDescent="0.3">
      <c r="G618" s="11"/>
    </row>
    <row r="619" spans="7:7" x14ac:dyDescent="0.3">
      <c r="G619" s="11"/>
    </row>
    <row r="620" spans="7:7" x14ac:dyDescent="0.3">
      <c r="G620" s="11"/>
    </row>
    <row r="621" spans="7:7" x14ac:dyDescent="0.3">
      <c r="G621" s="11"/>
    </row>
    <row r="622" spans="7:7" x14ac:dyDescent="0.3">
      <c r="G622" s="11"/>
    </row>
    <row r="623" spans="7:7" x14ac:dyDescent="0.3">
      <c r="G623" s="11"/>
    </row>
    <row r="624" spans="7:7" x14ac:dyDescent="0.3">
      <c r="G624" s="11"/>
    </row>
    <row r="625" spans="7:7" x14ac:dyDescent="0.3">
      <c r="G625" s="11"/>
    </row>
    <row r="626" spans="7:7" x14ac:dyDescent="0.3">
      <c r="G626" s="11"/>
    </row>
    <row r="627" spans="7:7" x14ac:dyDescent="0.3">
      <c r="G627" s="11"/>
    </row>
    <row r="628" spans="7:7" x14ac:dyDescent="0.3">
      <c r="G628" s="11"/>
    </row>
    <row r="629" spans="7:7" x14ac:dyDescent="0.3">
      <c r="G629" s="11"/>
    </row>
    <row r="630" spans="7:7" x14ac:dyDescent="0.3">
      <c r="G630" s="11"/>
    </row>
    <row r="631" spans="7:7" x14ac:dyDescent="0.3">
      <c r="G631" s="11"/>
    </row>
    <row r="632" spans="7:7" x14ac:dyDescent="0.3">
      <c r="G632" s="11"/>
    </row>
    <row r="633" spans="7:7" x14ac:dyDescent="0.3">
      <c r="G633" s="11"/>
    </row>
    <row r="634" spans="7:7" x14ac:dyDescent="0.3">
      <c r="G634" s="11"/>
    </row>
    <row r="635" spans="7:7" x14ac:dyDescent="0.3">
      <c r="G635" s="11"/>
    </row>
    <row r="636" spans="7:7" x14ac:dyDescent="0.3">
      <c r="G636" s="11"/>
    </row>
    <row r="637" spans="7:7" x14ac:dyDescent="0.3">
      <c r="G637" s="11"/>
    </row>
    <row r="638" spans="7:7" x14ac:dyDescent="0.3">
      <c r="G638" s="11"/>
    </row>
    <row r="639" spans="7:7" x14ac:dyDescent="0.3">
      <c r="G639" s="11"/>
    </row>
    <row r="640" spans="7:7" x14ac:dyDescent="0.3">
      <c r="G640" s="11"/>
    </row>
    <row r="641" spans="7:7" x14ac:dyDescent="0.3">
      <c r="G641" s="11"/>
    </row>
    <row r="642" spans="7:7" x14ac:dyDescent="0.3">
      <c r="G642" s="11"/>
    </row>
    <row r="643" spans="7:7" x14ac:dyDescent="0.3">
      <c r="G643" s="11"/>
    </row>
    <row r="644" spans="7:7" x14ac:dyDescent="0.3">
      <c r="G644" s="11"/>
    </row>
    <row r="645" spans="7:7" x14ac:dyDescent="0.3">
      <c r="G645" s="11"/>
    </row>
    <row r="646" spans="7:7" x14ac:dyDescent="0.3">
      <c r="G646" s="11"/>
    </row>
    <row r="647" spans="7:7" x14ac:dyDescent="0.3">
      <c r="G647" s="11"/>
    </row>
    <row r="648" spans="7:7" x14ac:dyDescent="0.3">
      <c r="G648" s="11"/>
    </row>
    <row r="649" spans="7:7" x14ac:dyDescent="0.3">
      <c r="G649" s="11"/>
    </row>
    <row r="650" spans="7:7" x14ac:dyDescent="0.3">
      <c r="G650" s="11"/>
    </row>
    <row r="651" spans="7:7" x14ac:dyDescent="0.3">
      <c r="G651" s="11"/>
    </row>
    <row r="652" spans="7:7" x14ac:dyDescent="0.3">
      <c r="G652" s="11"/>
    </row>
    <row r="653" spans="7:7" x14ac:dyDescent="0.3">
      <c r="G653" s="11"/>
    </row>
    <row r="654" spans="7:7" x14ac:dyDescent="0.3">
      <c r="G654" s="11"/>
    </row>
    <row r="655" spans="7:7" x14ac:dyDescent="0.3">
      <c r="G655" s="11"/>
    </row>
    <row r="656" spans="7:7" x14ac:dyDescent="0.3">
      <c r="G656" s="11"/>
    </row>
    <row r="657" spans="7:7" x14ac:dyDescent="0.3">
      <c r="G657" s="11"/>
    </row>
    <row r="658" spans="7:7" x14ac:dyDescent="0.3">
      <c r="G658" s="11"/>
    </row>
    <row r="659" spans="7:7" x14ac:dyDescent="0.3">
      <c r="G659" s="11"/>
    </row>
    <row r="660" spans="7:7" x14ac:dyDescent="0.3">
      <c r="G660" s="11"/>
    </row>
    <row r="661" spans="7:7" x14ac:dyDescent="0.3">
      <c r="G661" s="11"/>
    </row>
    <row r="662" spans="7:7" x14ac:dyDescent="0.3">
      <c r="G662" s="11"/>
    </row>
    <row r="663" spans="7:7" x14ac:dyDescent="0.3">
      <c r="G663" s="11"/>
    </row>
    <row r="664" spans="7:7" x14ac:dyDescent="0.3">
      <c r="G664" s="11"/>
    </row>
    <row r="665" spans="7:7" x14ac:dyDescent="0.3">
      <c r="G665" s="11"/>
    </row>
    <row r="666" spans="7:7" x14ac:dyDescent="0.3">
      <c r="G666" s="11"/>
    </row>
    <row r="667" spans="7:7" x14ac:dyDescent="0.3">
      <c r="G667" s="11"/>
    </row>
    <row r="668" spans="7:7" x14ac:dyDescent="0.3">
      <c r="G668" s="11"/>
    </row>
    <row r="669" spans="7:7" x14ac:dyDescent="0.3">
      <c r="G669" s="11"/>
    </row>
    <row r="670" spans="7:7" x14ac:dyDescent="0.3">
      <c r="G670" s="11"/>
    </row>
    <row r="671" spans="7:7" x14ac:dyDescent="0.3">
      <c r="G671" s="11"/>
    </row>
    <row r="672" spans="7:7" x14ac:dyDescent="0.3">
      <c r="G672" s="11"/>
    </row>
    <row r="673" spans="7:7" x14ac:dyDescent="0.3">
      <c r="G673" s="11"/>
    </row>
    <row r="674" spans="7:7" x14ac:dyDescent="0.3">
      <c r="G674" s="11"/>
    </row>
    <row r="675" spans="7:7" x14ac:dyDescent="0.3">
      <c r="G675" s="11"/>
    </row>
    <row r="676" spans="7:7" x14ac:dyDescent="0.3">
      <c r="G676" s="11"/>
    </row>
    <row r="677" spans="7:7" x14ac:dyDescent="0.3">
      <c r="G677" s="11"/>
    </row>
    <row r="678" spans="7:7" x14ac:dyDescent="0.3">
      <c r="G678" s="11"/>
    </row>
    <row r="679" spans="7:7" x14ac:dyDescent="0.3">
      <c r="G679" s="11"/>
    </row>
    <row r="680" spans="7:7" x14ac:dyDescent="0.3">
      <c r="G680" s="11"/>
    </row>
    <row r="681" spans="7:7" x14ac:dyDescent="0.3">
      <c r="G681" s="11"/>
    </row>
    <row r="682" spans="7:7" x14ac:dyDescent="0.3">
      <c r="G682" s="11"/>
    </row>
    <row r="683" spans="7:7" x14ac:dyDescent="0.3">
      <c r="G683" s="11"/>
    </row>
  </sheetData>
  <mergeCells count="6">
    <mergeCell ref="A61:K61"/>
    <mergeCell ref="A2:K2"/>
    <mergeCell ref="A3:K3"/>
    <mergeCell ref="A58:K58"/>
    <mergeCell ref="A59:K59"/>
    <mergeCell ref="A60:K60"/>
  </mergeCells>
  <pageMargins left="0.62992125984251968" right="0.47244094488188981" top="0.62992125984251968" bottom="0.74803149606299213" header="0.31496062992125984" footer="0.31496062992125984"/>
  <pageSetup paperSize="9" scale="58" orientation="portrait" r:id="rId1"/>
  <headerFooter alignWithMargins="0">
    <oddFooter>&amp;L&amp;"Trebuchet MS,Grassetto"Statistiche Italia - PRODUZIONE
Automobile in cifre &amp;C&amp;"Trebuchet MS,Normale"&amp;9&amp;P/&amp;N&amp;R&amp;"Trebuchet MS,Grassetto"ANFIA - Studi e statistiche</oddFooter>
  </headerFooter>
  <colBreaks count="1" manualBreakCount="1">
    <brk id="4" max="57" man="1"/>
  </colBreaks>
  <ignoredErrors>
    <ignoredError sqref="B26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marca_make (2009-2021)</vt:lpstr>
      <vt:lpstr>marca_make (1999-2008)</vt:lpstr>
      <vt:lpstr>'marca_make (1999-2008)'!Area_stampa</vt:lpstr>
      <vt:lpstr>'marca_make (2009-2021)'!Area_stampa</vt:lpstr>
      <vt:lpstr>'marca_make (1999-2008)'!Titoli_stampa</vt:lpstr>
      <vt:lpstr>'marca_make (2009-2021)'!Titoli_stampa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2021-06-03T15:42:43Z</cp:lastPrinted>
  <dcterms:created xsi:type="dcterms:W3CDTF">2012-12-05T13:30:02Z</dcterms:created>
  <dcterms:modified xsi:type="dcterms:W3CDTF">2023-09-25T07:46:14Z</dcterms:modified>
</cp:coreProperties>
</file>