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Produzione\Aggiornati (e pubblicati)\"/>
    </mc:Choice>
  </mc:AlternateContent>
  <xr:revisionPtr revIDLastSave="0" documentId="13_ncr:1_{E11D1D2B-8B37-4DBE-9853-C1FC60D53F63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TREND MESI_monthly trend" sheetId="1" r:id="rId1"/>
  </sheets>
  <externalReferences>
    <externalReference r:id="rId2"/>
  </externalReferences>
  <definedNames>
    <definedName name="_xlnm.Print_Area" localSheetId="0">'TREND MESI_monthly trend'!$A$1:$N$157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'TREND MESI_monthly trend'!$1:$6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4" i="1" l="1"/>
  <c r="N35" i="1"/>
  <c r="N33" i="1" l="1"/>
  <c r="N32" i="1"/>
  <c r="N149" i="1" s="1"/>
  <c r="N31" i="1"/>
  <c r="N148" i="1" s="1"/>
  <c r="N150" i="1" l="1"/>
  <c r="N30" i="1"/>
  <c r="N147" i="1" s="1"/>
  <c r="N29" i="1"/>
  <c r="N146" i="1" s="1"/>
  <c r="N28" i="1"/>
  <c r="N145" i="1" s="1"/>
  <c r="N27" i="1"/>
  <c r="N144" i="1" s="1"/>
  <c r="N26" i="1"/>
  <c r="N143" i="1" s="1"/>
  <c r="N111" i="1"/>
  <c r="N53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82" i="1"/>
  <c r="N25" i="1"/>
  <c r="N142" i="1" s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66" i="1"/>
  <c r="N67" i="1"/>
  <c r="N68" i="1"/>
  <c r="N69" i="1"/>
  <c r="N70" i="1"/>
  <c r="N71" i="1"/>
  <c r="N72" i="1"/>
  <c r="N73" i="1"/>
  <c r="N74" i="1"/>
  <c r="C75" i="1"/>
  <c r="C134" i="1" s="1"/>
  <c r="D75" i="1"/>
  <c r="D134" i="1" s="1"/>
  <c r="E75" i="1"/>
  <c r="E134" i="1" s="1"/>
  <c r="F75" i="1"/>
  <c r="F134" i="1" s="1"/>
  <c r="G75" i="1"/>
  <c r="G134" i="1" s="1"/>
  <c r="H75" i="1"/>
  <c r="H134" i="1" s="1"/>
  <c r="I75" i="1"/>
  <c r="I134" i="1" s="1"/>
  <c r="J75" i="1"/>
  <c r="J134" i="1" s="1"/>
  <c r="K75" i="1"/>
  <c r="K134" i="1" s="1"/>
  <c r="L75" i="1"/>
  <c r="L134" i="1" s="1"/>
  <c r="M75" i="1"/>
  <c r="M134" i="1" s="1"/>
  <c r="N76" i="1"/>
  <c r="N77" i="1"/>
  <c r="N78" i="1"/>
  <c r="N79" i="1"/>
  <c r="N80" i="1"/>
  <c r="N81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B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38" i="1" l="1"/>
  <c r="N135" i="1"/>
  <c r="N132" i="1"/>
  <c r="N140" i="1"/>
  <c r="N75" i="1"/>
  <c r="N134" i="1" s="1"/>
  <c r="N126" i="1"/>
  <c r="N139" i="1"/>
  <c r="N141" i="1"/>
  <c r="N127" i="1"/>
  <c r="N131" i="1"/>
  <c r="N130" i="1"/>
  <c r="N128" i="1"/>
  <c r="N129" i="1"/>
  <c r="N136" i="1"/>
  <c r="N137" i="1"/>
  <c r="N125" i="1"/>
  <c r="N133" i="1"/>
</calcChain>
</file>

<file path=xl/sharedStrings.xml><?xml version="1.0" encoding="utf-8"?>
<sst xmlns="http://schemas.openxmlformats.org/spreadsheetml/2006/main" count="567" uniqueCount="40">
  <si>
    <t xml:space="preserve">DOMESTIC PRODUCTION - MONTHLY FIGURES </t>
  </si>
  <si>
    <t>Anni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</si>
  <si>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</si>
  <si>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</si>
  <si>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</si>
  <si>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</si>
  <si>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</si>
  <si>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</si>
  <si>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</si>
  <si>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</si>
  <si>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</si>
  <si>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</si>
  <si>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</si>
  <si>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</si>
  <si>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</t>
  </si>
  <si>
    <t>Years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</si>
  <si>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</si>
  <si>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</si>
  <si>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</si>
  <si>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</si>
  <si>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</si>
  <si>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</si>
  <si>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</si>
  <si>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</si>
  <si>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</si>
  <si>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</si>
  <si>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</si>
  <si>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</si>
  <si>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</si>
  <si>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…</t>
  </si>
  <si>
    <t xml:space="preserve">PRODUZIONE NAZIONALE - DATI MENSILI </t>
  </si>
  <si>
    <r>
      <t>Il dettaglio mensile dal 2012 per VCL, autocarri, bus non è disponibile</t>
    </r>
    <r>
      <rPr>
        <sz val="8"/>
        <color theme="1" tint="0.14999847407452621"/>
        <rFont val="Trebuchet MS"/>
        <family val="2"/>
      </rPr>
      <t xml:space="preserve"> / </t>
    </r>
    <r>
      <rPr>
        <i/>
        <sz val="8"/>
        <color theme="1" tint="0.14999847407452621"/>
        <rFont val="Trebuchet MS"/>
        <family val="2"/>
      </rPr>
      <t>The monthly trend from 2012 for LCV, trucks, buses is not available</t>
    </r>
  </si>
  <si>
    <r>
      <t xml:space="preserve">Autovetture </t>
    </r>
    <r>
      <rPr>
        <sz val="9"/>
        <color theme="1" tint="0.14999847407452621"/>
        <rFont val="Trebuchet MS"/>
        <family val="2"/>
      </rPr>
      <t xml:space="preserve">/ </t>
    </r>
    <r>
      <rPr>
        <i/>
        <sz val="9"/>
        <color theme="1" tint="0.14999847407452621"/>
        <rFont val="Trebuchet MS"/>
        <family val="2"/>
      </rPr>
      <t>Passenger cars</t>
    </r>
  </si>
  <si>
    <r>
      <t xml:space="preserve">Veicoli commerciali </t>
    </r>
    <r>
      <rPr>
        <b/>
        <u/>
        <sz val="9"/>
        <rFont val="Trebuchet MS"/>
        <family val="2"/>
      </rPr>
      <t xml:space="preserve">&lt; </t>
    </r>
    <r>
      <rPr>
        <b/>
        <sz val="9"/>
        <rFont val="Trebuchet MS"/>
        <family val="2"/>
      </rPr>
      <t xml:space="preserve">3,5 t. di PTT </t>
    </r>
    <r>
      <rPr>
        <i/>
        <sz val="9"/>
        <color theme="1" tint="0.14999847407452621"/>
        <rFont val="Trebuchet MS"/>
        <family val="2"/>
      </rPr>
      <t xml:space="preserve">/ Light trucks </t>
    </r>
    <r>
      <rPr>
        <i/>
        <u/>
        <sz val="9"/>
        <color theme="1" tint="0.14999847407452621"/>
        <rFont val="Trebuchet MS"/>
        <family val="2"/>
      </rPr>
      <t>&lt;</t>
    </r>
    <r>
      <rPr>
        <i/>
        <sz val="9"/>
        <color theme="1" tint="0.14999847407452621"/>
        <rFont val="Trebuchet MS"/>
        <family val="2"/>
      </rPr>
      <t xml:space="preserve"> 3.5 tons GVW</t>
    </r>
  </si>
  <si>
    <r>
      <t xml:space="preserve">Autocarri </t>
    </r>
    <r>
      <rPr>
        <i/>
        <sz val="9"/>
        <color theme="1" tint="0.14999847407452621"/>
        <rFont val="Trebuchet MS"/>
        <family val="2"/>
      </rPr>
      <t>/ Medium&amp;Heavy trucks</t>
    </r>
  </si>
  <si>
    <r>
      <t xml:space="preserve">Autobus (*) </t>
    </r>
    <r>
      <rPr>
        <sz val="9"/>
        <color theme="1" tint="0.14999847407452621"/>
        <rFont val="Trebuchet MS"/>
        <family val="2"/>
      </rPr>
      <t xml:space="preserve">/ </t>
    </r>
    <r>
      <rPr>
        <i/>
        <sz val="9"/>
        <color theme="1" tint="0.14999847407452621"/>
        <rFont val="Trebuchet MS"/>
        <family val="2"/>
      </rPr>
      <t>Buses (*)</t>
    </r>
  </si>
  <si>
    <r>
      <t xml:space="preserve">Autoveicoli </t>
    </r>
    <r>
      <rPr>
        <i/>
        <sz val="9"/>
        <color theme="1" tint="0.14999847407452621"/>
        <rFont val="Trebuchet MS"/>
        <family val="2"/>
      </rPr>
      <t>/ Motor vehicles</t>
    </r>
  </si>
  <si>
    <t>** Dati provvisori / Provisional data</t>
  </si>
  <si>
    <r>
      <t xml:space="preserve">* Unità complete e autotelai </t>
    </r>
    <r>
      <rPr>
        <sz val="8"/>
        <color theme="1" tint="0.14999847407452621"/>
        <rFont val="Trebuchet MS"/>
        <family val="2"/>
      </rPr>
      <t xml:space="preserve">/ * </t>
    </r>
    <r>
      <rPr>
        <i/>
        <sz val="8"/>
        <color theme="1" tint="0.14999847407452621"/>
        <rFont val="Trebuchet MS"/>
        <family val="2"/>
      </rPr>
      <t>Complete vehicles and chassis</t>
    </r>
  </si>
  <si>
    <t xml:space="preserve">Aggiornato al 30/04/2023 / Updated April 30,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</si>
</sst>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_-* #,##0.00_-;\-* #,##0.00_-;_-* \-??_-;_-@_-"/>
    <numFmt numFmtId="166" formatCode="_-* #,##0_-;\-* #,##0_-;_-* \-_-;_-@_-"/>
  </numFmts>
  <fonts count="34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b/>
      <i/>
      <sz val="9"/>
      <name val="Trebuchet MS"/>
      <family val="2"/>
    </font>
    <font>
      <i/>
      <sz val="9"/>
      <name val="Trebuchet MS"/>
      <family val="2"/>
    </font>
    <font>
      <b/>
      <u/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sz val="8"/>
      <name val="Trebuchet MS"/>
      <family val="2"/>
    </font>
    <font>
      <sz val="9"/>
      <color theme="1" tint="0.14999847407452621"/>
      <name val="Trebuchet MS"/>
      <family val="2"/>
    </font>
    <font>
      <sz val="8"/>
      <color theme="1" tint="0.14999847407452621"/>
      <name val="Trebuchet MS"/>
      <family val="2"/>
    </font>
    <font>
      <i/>
      <u/>
      <sz val="9"/>
      <color theme="1" tint="0.14999847407452621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theme="0" tint="-0.24994659260841701"/>
      </right>
      <top/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hair">
        <color theme="0" tint="-0.24994659260841701"/>
      </bottom>
      <diagonal/>
    </border>
    <border>
      <left style="hair">
        <color theme="0" tint="-0.24994659260841701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hair">
        <color theme="0" tint="-0.24994659260841701"/>
      </right>
      <top style="hair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/>
      <diagonal/>
    </border>
    <border>
      <left style="hair">
        <color theme="0" tint="-0.24994659260841701"/>
      </left>
      <right style="thin">
        <color indexed="64"/>
      </right>
      <top style="hair">
        <color theme="0" tint="-0.24994659260841701"/>
      </top>
      <bottom/>
      <diagonal/>
    </border>
  </borders>
  <cellStyleXfs count="4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7" fillId="7" borderId="1" applyNumberFormat="0" applyAlignment="0" applyProtection="0"/>
    <xf numFmtId="41" fontId="1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ill="0" applyBorder="0" applyAlignment="0" applyProtection="0"/>
    <xf numFmtId="43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2" fillId="0" borderId="0"/>
    <xf numFmtId="0" fontId="8" fillId="0" borderId="0"/>
    <xf numFmtId="0" fontId="2" fillId="0" borderId="0"/>
    <xf numFmtId="0" fontId="8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</cellStyleXfs>
  <cellXfs count="54">
    <xf numFmtId="0" fontId="0" fillId="0" borderId="0" xfId="0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12" xfId="0" applyFont="1" applyBorder="1" applyAlignment="1">
      <alignment horizontal="center"/>
    </xf>
    <xf numFmtId="0" fontId="23" fillId="24" borderId="10" xfId="0" applyFont="1" applyFill="1" applyBorder="1" applyAlignment="1">
      <alignment horizontal="center" vertical="center"/>
    </xf>
    <xf numFmtId="0" fontId="28" fillId="24" borderId="11" xfId="0" applyFont="1" applyFill="1" applyBorder="1" applyAlignment="1">
      <alignment horizontal="center" vertical="center"/>
    </xf>
    <xf numFmtId="0" fontId="22" fillId="0" borderId="12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5" fillId="0" borderId="12" xfId="0" applyFont="1" applyBorder="1" applyAlignment="1">
      <alignment horizontal="center" vertical="center"/>
    </xf>
    <xf numFmtId="41" fontId="30" fillId="0" borderId="16" xfId="0" applyNumberFormat="1" applyFont="1" applyBorder="1" applyAlignment="1">
      <alignment vertical="center"/>
    </xf>
    <xf numFmtId="41" fontId="30" fillId="0" borderId="17" xfId="0" applyNumberFormat="1" applyFont="1" applyBorder="1" applyAlignment="1">
      <alignment vertical="center"/>
    </xf>
    <xf numFmtId="41" fontId="30" fillId="0" borderId="19" xfId="0" applyNumberFormat="1" applyFont="1" applyBorder="1" applyAlignment="1">
      <alignment vertical="center"/>
    </xf>
    <xf numFmtId="41" fontId="30" fillId="0" borderId="20" xfId="0" applyNumberFormat="1" applyFont="1" applyBorder="1" applyAlignment="1">
      <alignment vertical="center"/>
    </xf>
    <xf numFmtId="0" fontId="30" fillId="0" borderId="18" xfId="0" applyFont="1" applyBorder="1" applyAlignment="1">
      <alignment horizontal="center" vertical="center"/>
    </xf>
    <xf numFmtId="41" fontId="30" fillId="25" borderId="20" xfId="0" applyNumberFormat="1" applyFont="1" applyFill="1" applyBorder="1" applyAlignment="1">
      <alignment vertical="center"/>
    </xf>
    <xf numFmtId="41" fontId="30" fillId="25" borderId="19" xfId="0" applyNumberFormat="1" applyFont="1" applyFill="1" applyBorder="1" applyAlignment="1">
      <alignment horizontal="right" vertical="center"/>
    </xf>
    <xf numFmtId="41" fontId="30" fillId="25" borderId="22" xfId="0" applyNumberFormat="1" applyFont="1" applyFill="1" applyBorder="1" applyAlignment="1">
      <alignment horizontal="right" vertical="center"/>
    </xf>
    <xf numFmtId="41" fontId="30" fillId="25" borderId="23" xfId="0" applyNumberFormat="1" applyFont="1" applyFill="1" applyBorder="1" applyAlignment="1">
      <alignment vertical="center"/>
    </xf>
    <xf numFmtId="41" fontId="30" fillId="0" borderId="16" xfId="29" applyFont="1" applyBorder="1" applyAlignment="1">
      <alignment vertical="center"/>
    </xf>
    <xf numFmtId="41" fontId="30" fillId="0" borderId="19" xfId="29" applyFont="1" applyBorder="1" applyAlignment="1">
      <alignment vertical="center"/>
    </xf>
    <xf numFmtId="164" fontId="30" fillId="0" borderId="19" xfId="29" applyNumberFormat="1" applyFont="1" applyBorder="1" applyAlignment="1">
      <alignment horizontal="right" vertical="center"/>
    </xf>
    <xf numFmtId="41" fontId="30" fillId="0" borderId="19" xfId="29" applyFont="1" applyBorder="1" applyAlignment="1">
      <alignment horizontal="right" vertical="center"/>
    </xf>
    <xf numFmtId="164" fontId="30" fillId="0" borderId="22" xfId="29" applyNumberFormat="1" applyFont="1" applyBorder="1" applyAlignment="1">
      <alignment horizontal="right" vertical="center"/>
    </xf>
    <xf numFmtId="41" fontId="30" fillId="0" borderId="23" xfId="0" applyNumberFormat="1" applyFont="1" applyBorder="1" applyAlignment="1">
      <alignment vertical="center"/>
    </xf>
    <xf numFmtId="0" fontId="30" fillId="0" borderId="0" xfId="0" applyFont="1" applyAlignment="1">
      <alignment vertical="center"/>
    </xf>
    <xf numFmtId="164" fontId="30" fillId="25" borderId="19" xfId="29" applyNumberFormat="1" applyFont="1" applyFill="1" applyBorder="1" applyAlignment="1">
      <alignment horizontal="right" vertical="center"/>
    </xf>
    <xf numFmtId="41" fontId="30" fillId="25" borderId="19" xfId="29" applyFont="1" applyFill="1" applyBorder="1" applyAlignment="1">
      <alignment horizontal="right" vertical="center"/>
    </xf>
    <xf numFmtId="164" fontId="30" fillId="25" borderId="22" xfId="29" applyNumberFormat="1" applyFont="1" applyFill="1" applyBorder="1" applyAlignment="1">
      <alignment horizontal="right" vertical="center"/>
    </xf>
    <xf numFmtId="41" fontId="30" fillId="25" borderId="22" xfId="29" applyFont="1" applyFill="1" applyBorder="1" applyAlignment="1">
      <alignment horizontal="right" vertical="center"/>
    </xf>
    <xf numFmtId="41" fontId="30" fillId="0" borderId="0" xfId="0" applyNumberFormat="1" applyFont="1" applyAlignment="1">
      <alignment vertical="center"/>
    </xf>
    <xf numFmtId="41" fontId="30" fillId="26" borderId="20" xfId="0" applyNumberFormat="1" applyFont="1" applyFill="1" applyBorder="1" applyAlignment="1">
      <alignment vertical="center"/>
    </xf>
    <xf numFmtId="0" fontId="30" fillId="0" borderId="15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0" fillId="25" borderId="18" xfId="0" applyFont="1" applyFill="1" applyBorder="1" applyAlignment="1">
      <alignment horizontal="center" vertical="center"/>
    </xf>
    <xf numFmtId="0" fontId="30" fillId="25" borderId="21" xfId="0" applyFont="1" applyFill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164" fontId="30" fillId="25" borderId="25" xfId="29" applyNumberFormat="1" applyFont="1" applyFill="1" applyBorder="1" applyAlignment="1">
      <alignment horizontal="right" vertical="center"/>
    </xf>
    <xf numFmtId="41" fontId="30" fillId="25" borderId="25" xfId="29" applyFont="1" applyFill="1" applyBorder="1" applyAlignment="1">
      <alignment horizontal="right" vertical="center"/>
    </xf>
    <xf numFmtId="41" fontId="30" fillId="25" borderId="26" xfId="0" applyNumberFormat="1" applyFont="1" applyFill="1" applyBorder="1" applyAlignment="1">
      <alignment vertical="center"/>
    </xf>
    <xf numFmtId="164" fontId="30" fillId="0" borderId="25" xfId="29" applyNumberFormat="1" applyFont="1" applyBorder="1" applyAlignment="1">
      <alignment horizontal="right" vertical="center"/>
    </xf>
    <xf numFmtId="41" fontId="30" fillId="0" borderId="26" xfId="0" applyNumberFormat="1" applyFont="1" applyBorder="1" applyAlignment="1">
      <alignment vertical="center"/>
    </xf>
    <xf numFmtId="0" fontId="30" fillId="25" borderId="24" xfId="0" applyFont="1" applyFill="1" applyBorder="1" applyAlignment="1">
      <alignment horizontal="center" vertical="center"/>
    </xf>
    <xf numFmtId="41" fontId="30" fillId="25" borderId="25" xfId="0" applyNumberFormat="1" applyFont="1" applyFill="1" applyBorder="1" applyAlignment="1">
      <alignment horizontal="right" vertical="center"/>
    </xf>
    <xf numFmtId="0" fontId="30" fillId="0" borderId="14" xfId="0" applyFont="1" applyBorder="1" applyAlignment="1">
      <alignment horizontal="center" vertical="center"/>
    </xf>
    <xf numFmtId="164" fontId="30" fillId="0" borderId="14" xfId="29" applyNumberFormat="1" applyFont="1" applyBorder="1" applyAlignment="1">
      <alignment horizontal="right" vertical="center"/>
    </xf>
    <xf numFmtId="41" fontId="30" fillId="0" borderId="14" xfId="0" applyNumberFormat="1" applyFont="1" applyBorder="1" applyAlignment="1">
      <alignment vertical="center"/>
    </xf>
    <xf numFmtId="0" fontId="30" fillId="0" borderId="0" xfId="0" applyFont="1" applyAlignment="1">
      <alignment horizontal="left"/>
    </xf>
    <xf numFmtId="0" fontId="21" fillId="0" borderId="0" xfId="0" applyFont="1" applyAlignment="1">
      <alignment horizontal="left" vertical="center" indent="13"/>
    </xf>
    <xf numFmtId="0" fontId="27" fillId="0" borderId="0" xfId="0" applyFont="1" applyAlignment="1">
      <alignment horizontal="left" vertical="center" indent="13"/>
    </xf>
    <xf numFmtId="0" fontId="23" fillId="0" borderId="0" xfId="0" applyFont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30" fillId="0" borderId="14" xfId="0" applyFont="1" applyBorder="1" applyAlignment="1">
      <alignment horizontal="left"/>
    </xf>
    <xf numFmtId="0" fontId="30" fillId="0" borderId="0" xfId="0" applyFont="1" applyAlignment="1">
      <alignment horizontal="left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080" b="1" i="0" u="none" strike="noStrike" baseline="0">
                <a:solidFill>
                  <a:srgbClr val="003366"/>
                </a:solidFill>
                <a:latin typeface="Arial"/>
                <a:cs typeface="Arial"/>
              </a:rPr>
              <a:t>ITALIA - Produzione nazionale di autovetture - Andamento mensile</a:t>
            </a:r>
          </a:p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 sz="1080" b="1" i="0" u="none" strike="noStrike" baseline="0">
                <a:solidFill>
                  <a:srgbClr val="003366"/>
                </a:solidFill>
                <a:latin typeface="Arial"/>
                <a:cs typeface="Arial"/>
              </a:rPr>
              <a:t>ITALY - Domestic production of cars - Monthly trend</a:t>
            </a:r>
          </a:p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 sz="1080" b="1" i="0" u="none" strike="noStrike" baseline="0">
              <a:solidFill>
                <a:srgbClr val="003366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27104611923509564"/>
          <c:y val="3.353922992635629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1995</c:v>
          </c:tx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128824</c:v>
              </c:pt>
              <c:pt idx="1">
                <c:v>119012</c:v>
              </c:pt>
              <c:pt idx="2">
                <c:v>146017</c:v>
              </c:pt>
              <c:pt idx="3">
                <c:v>118260</c:v>
              </c:pt>
              <c:pt idx="4">
                <c:v>138548</c:v>
              </c:pt>
              <c:pt idx="5">
                <c:v>132245</c:v>
              </c:pt>
              <c:pt idx="6">
                <c:v>115938</c:v>
              </c:pt>
              <c:pt idx="7">
                <c:v>41616</c:v>
              </c:pt>
              <c:pt idx="8">
                <c:v>127007</c:v>
              </c:pt>
              <c:pt idx="9">
                <c:v>125436</c:v>
              </c:pt>
              <c:pt idx="10">
                <c:v>130458</c:v>
              </c:pt>
              <c:pt idx="11">
                <c:v>98998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AB0-4B18-9B74-4B2C0DDEFDA2}"/>
            </c:ext>
          </c:extLst>
        </c:ser>
        <c:ser>
          <c:idx val="1"/>
          <c:order val="1"/>
          <c:tx>
            <c:v>2000</c:v>
          </c:tx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121841</c:v>
              </c:pt>
              <c:pt idx="1">
                <c:v>135757</c:v>
              </c:pt>
              <c:pt idx="2">
                <c:v>149814</c:v>
              </c:pt>
              <c:pt idx="3">
                <c:v>118434</c:v>
              </c:pt>
              <c:pt idx="4">
                <c:v>142307</c:v>
              </c:pt>
              <c:pt idx="5">
                <c:v>127383</c:v>
              </c:pt>
              <c:pt idx="6">
                <c:v>119989</c:v>
              </c:pt>
              <c:pt idx="7">
                <c:v>30368</c:v>
              </c:pt>
              <c:pt idx="8">
                <c:v>132102</c:v>
              </c:pt>
              <c:pt idx="9">
                <c:v>119712</c:v>
              </c:pt>
              <c:pt idx="10">
                <c:v>130819</c:v>
              </c:pt>
              <c:pt idx="11">
                <c:v>93758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AB0-4B18-9B74-4B2C0DDEFDA2}"/>
            </c:ext>
          </c:extLst>
        </c:ser>
        <c:ser>
          <c:idx val="2"/>
          <c:order val="2"/>
          <c:tx>
            <c:v>2005</c:v>
          </c:tx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57194</c:v>
              </c:pt>
              <c:pt idx="1">
                <c:v>58424</c:v>
              </c:pt>
              <c:pt idx="2">
                <c:v>70301</c:v>
              </c:pt>
              <c:pt idx="3">
                <c:v>61396</c:v>
              </c:pt>
              <c:pt idx="4">
                <c:v>45106</c:v>
              </c:pt>
              <c:pt idx="5">
                <c:v>66048</c:v>
              </c:pt>
              <c:pt idx="6">
                <c:v>63186</c:v>
              </c:pt>
              <c:pt idx="7">
                <c:v>15591</c:v>
              </c:pt>
              <c:pt idx="8">
                <c:v>68604</c:v>
              </c:pt>
              <c:pt idx="9">
                <c:v>71253</c:v>
              </c:pt>
              <c:pt idx="10">
                <c:v>75257</c:v>
              </c:pt>
              <c:pt idx="11">
                <c:v>73168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DAB0-4B18-9B74-4B2C0DDEFDA2}"/>
            </c:ext>
          </c:extLst>
        </c:ser>
        <c:ser>
          <c:idx val="3"/>
          <c:order val="3"/>
          <c:tx>
            <c:v>2009</c:v>
          </c:tx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30358</c:v>
              </c:pt>
              <c:pt idx="1">
                <c:v>41638</c:v>
              </c:pt>
              <c:pt idx="2">
                <c:v>73273</c:v>
              </c:pt>
              <c:pt idx="3">
                <c:v>65084</c:v>
              </c:pt>
              <c:pt idx="4">
                <c:v>68524</c:v>
              </c:pt>
              <c:pt idx="5">
                <c:v>60738</c:v>
              </c:pt>
              <c:pt idx="6">
                <c:v>65704</c:v>
              </c:pt>
              <c:pt idx="7">
                <c:v>20222</c:v>
              </c:pt>
              <c:pt idx="8">
                <c:v>43062</c:v>
              </c:pt>
              <c:pt idx="9">
                <c:v>60026</c:v>
              </c:pt>
              <c:pt idx="10">
                <c:v>55539</c:v>
              </c:pt>
              <c:pt idx="11">
                <c:v>46932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DAB0-4B18-9B74-4B2C0DDEF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9735183"/>
        <c:axId val="1"/>
      </c:lineChart>
      <c:catAx>
        <c:axId val="151973518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/>
                  <a:t>mesi / months</a:t>
                </a:r>
              </a:p>
            </c:rich>
          </c:tx>
          <c:layout>
            <c:manualLayout>
              <c:xMode val="edge"/>
              <c:yMode val="edge"/>
              <c:x val="0.49425086570061089"/>
              <c:y val="0.851258823229620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/>
                  <a:t>unità / units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519735183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63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/>
              <a:t>ANDAMENTO MENSILE DELLA PRODUZIONE DI VEICOLI COMMERCIALI</a:t>
            </a:r>
          </a:p>
        </c:rich>
      </c:tx>
      <c:layout>
        <c:manualLayout>
          <c:xMode val="edge"/>
          <c:yMode val="edge"/>
          <c:x val="0.16140778431576919"/>
          <c:y val="3.030298397166373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1995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16377</c:v>
              </c:pt>
              <c:pt idx="1">
                <c:v>18524</c:v>
              </c:pt>
              <c:pt idx="2">
                <c:v>19390</c:v>
              </c:pt>
              <c:pt idx="3">
                <c:v>15843</c:v>
              </c:pt>
              <c:pt idx="4">
                <c:v>21938</c:v>
              </c:pt>
              <c:pt idx="5">
                <c:v>19987</c:v>
              </c:pt>
              <c:pt idx="6">
                <c:v>17458</c:v>
              </c:pt>
              <c:pt idx="7">
                <c:v>6291</c:v>
              </c:pt>
              <c:pt idx="8">
                <c:v>18711</c:v>
              </c:pt>
              <c:pt idx="9">
                <c:v>18116</c:v>
              </c:pt>
              <c:pt idx="10">
                <c:v>16686</c:v>
              </c:pt>
              <c:pt idx="11">
                <c:v>12339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A3D-403F-BE1F-DBB3D018FC80}"/>
            </c:ext>
          </c:extLst>
        </c:ser>
        <c:ser>
          <c:idx val="1"/>
          <c:order val="1"/>
          <c:tx>
            <c:v>2000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18762</c:v>
              </c:pt>
              <c:pt idx="1">
                <c:v>23968</c:v>
              </c:pt>
              <c:pt idx="2">
                <c:v>28202</c:v>
              </c:pt>
              <c:pt idx="3">
                <c:v>21054</c:v>
              </c:pt>
              <c:pt idx="4">
                <c:v>27781</c:v>
              </c:pt>
              <c:pt idx="5">
                <c:v>25011</c:v>
              </c:pt>
              <c:pt idx="6">
                <c:v>24146</c:v>
              </c:pt>
              <c:pt idx="7">
                <c:v>9412</c:v>
              </c:pt>
              <c:pt idx="8">
                <c:v>26246</c:v>
              </c:pt>
              <c:pt idx="9">
                <c:v>24583</c:v>
              </c:pt>
              <c:pt idx="10">
                <c:v>24003</c:v>
              </c:pt>
              <c:pt idx="11">
                <c:v>17082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A3D-403F-BE1F-DBB3D018FC80}"/>
            </c:ext>
          </c:extLst>
        </c:ser>
        <c:ser>
          <c:idx val="2"/>
          <c:order val="2"/>
          <c:tx>
            <c:v>2005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20827</c:v>
              </c:pt>
              <c:pt idx="1">
                <c:v>20111</c:v>
              </c:pt>
              <c:pt idx="2">
                <c:v>25484</c:v>
              </c:pt>
              <c:pt idx="3">
                <c:v>24205</c:v>
              </c:pt>
              <c:pt idx="4">
                <c:v>26867</c:v>
              </c:pt>
              <c:pt idx="5">
                <c:v>24608</c:v>
              </c:pt>
              <c:pt idx="6">
                <c:v>24743</c:v>
              </c:pt>
              <c:pt idx="7">
                <c:v>8298</c:v>
              </c:pt>
              <c:pt idx="8">
                <c:v>25547</c:v>
              </c:pt>
              <c:pt idx="9">
                <c:v>24108</c:v>
              </c:pt>
              <c:pt idx="10">
                <c:v>24194</c:v>
              </c:pt>
              <c:pt idx="11">
                <c:v>20757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1A3D-403F-BE1F-DBB3D018FC80}"/>
            </c:ext>
          </c:extLst>
        </c:ser>
        <c:ser>
          <c:idx val="3"/>
          <c:order val="3"/>
          <c:tx>
            <c:v>2009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10676</c:v>
              </c:pt>
              <c:pt idx="1">
                <c:v>11744</c:v>
              </c:pt>
              <c:pt idx="2">
                <c:v>14309</c:v>
              </c:pt>
              <c:pt idx="3">
                <c:v>10973</c:v>
              </c:pt>
              <c:pt idx="4">
                <c:v>10363</c:v>
              </c:pt>
              <c:pt idx="5">
                <c:v>12542</c:v>
              </c:pt>
              <c:pt idx="6">
                <c:v>16828</c:v>
              </c:pt>
              <c:pt idx="7">
                <c:v>5424</c:v>
              </c:pt>
              <c:pt idx="8">
                <c:v>17496</c:v>
              </c:pt>
              <c:pt idx="9">
                <c:v>15397</c:v>
              </c:pt>
              <c:pt idx="10">
                <c:v>17232</c:v>
              </c:pt>
              <c:pt idx="11">
                <c:v>15105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1A3D-403F-BE1F-DBB3D018FC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9735983"/>
        <c:axId val="1"/>
      </c:lineChart>
      <c:catAx>
        <c:axId val="15197359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/>
                  <a:t>Volume di Produzione</a:t>
                </a:r>
              </a:p>
            </c:rich>
          </c:tx>
          <c:layout>
            <c:manualLayout>
              <c:xMode val="edge"/>
              <c:yMode val="edge"/>
              <c:x val="1.9417518658543131E-2"/>
              <c:y val="0.314685421603852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519735983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/>
              <a:t>ANDAMENTO DELLA PRODUZIONE DI AUTOCARRI</a:t>
            </a:r>
          </a:p>
        </c:rich>
      </c:tx>
      <c:layout>
        <c:manualLayout>
          <c:xMode val="edge"/>
          <c:yMode val="edge"/>
          <c:x val="0.2578032444739588"/>
          <c:y val="3.0185765614249675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1995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2315</c:v>
              </c:pt>
              <c:pt idx="1">
                <c:v>1991</c:v>
              </c:pt>
              <c:pt idx="2">
                <c:v>2649</c:v>
              </c:pt>
              <c:pt idx="3">
                <c:v>2096</c:v>
              </c:pt>
              <c:pt idx="4">
                <c:v>2793</c:v>
              </c:pt>
              <c:pt idx="5">
                <c:v>3211</c:v>
              </c:pt>
              <c:pt idx="6">
                <c:v>2255</c:v>
              </c:pt>
              <c:pt idx="7">
                <c:v>2123</c:v>
              </c:pt>
              <c:pt idx="8">
                <c:v>3351</c:v>
              </c:pt>
              <c:pt idx="9">
                <c:v>3288</c:v>
              </c:pt>
              <c:pt idx="10">
                <c:v>2966</c:v>
              </c:pt>
              <c:pt idx="11">
                <c:v>3159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D9C-45E6-9995-28DEC8E1FAF3}"/>
            </c:ext>
          </c:extLst>
        </c:ser>
        <c:ser>
          <c:idx val="1"/>
          <c:order val="1"/>
          <c:tx>
            <c:v>2000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3400</c:v>
              </c:pt>
              <c:pt idx="1">
                <c:v>3499</c:v>
              </c:pt>
              <c:pt idx="2">
                <c:v>4335</c:v>
              </c:pt>
              <c:pt idx="3">
                <c:v>2915</c:v>
              </c:pt>
              <c:pt idx="4">
                <c:v>4092</c:v>
              </c:pt>
              <c:pt idx="5">
                <c:v>4154</c:v>
              </c:pt>
              <c:pt idx="6">
                <c:v>4024</c:v>
              </c:pt>
              <c:pt idx="7">
                <c:v>1652</c:v>
              </c:pt>
              <c:pt idx="8">
                <c:v>4025</c:v>
              </c:pt>
              <c:pt idx="9">
                <c:v>4199</c:v>
              </c:pt>
              <c:pt idx="10">
                <c:v>3662</c:v>
              </c:pt>
              <c:pt idx="11">
                <c:v>2661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D9C-45E6-9995-28DEC8E1FAF3}"/>
            </c:ext>
          </c:extLst>
        </c:ser>
        <c:ser>
          <c:idx val="2"/>
          <c:order val="2"/>
          <c:tx>
            <c:v>2005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3119</c:v>
              </c:pt>
              <c:pt idx="1">
                <c:v>3088</c:v>
              </c:pt>
              <c:pt idx="2">
                <c:v>3947</c:v>
              </c:pt>
              <c:pt idx="3">
                <c:v>3257</c:v>
              </c:pt>
              <c:pt idx="4">
                <c:v>3737</c:v>
              </c:pt>
              <c:pt idx="5">
                <c:v>3413</c:v>
              </c:pt>
              <c:pt idx="6">
                <c:v>3772</c:v>
              </c:pt>
              <c:pt idx="7">
                <c:v>1277</c:v>
              </c:pt>
              <c:pt idx="8">
                <c:v>3603</c:v>
              </c:pt>
              <c:pt idx="9">
                <c:v>3385</c:v>
              </c:pt>
              <c:pt idx="10">
                <c:v>3828</c:v>
              </c:pt>
              <c:pt idx="11">
                <c:v>3190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8D9C-45E6-9995-28DEC8E1FAF3}"/>
            </c:ext>
          </c:extLst>
        </c:ser>
        <c:ser>
          <c:idx val="3"/>
          <c:order val="3"/>
          <c:tx>
            <c:v>2009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1959</c:v>
              </c:pt>
              <c:pt idx="1">
                <c:v>1971</c:v>
              </c:pt>
              <c:pt idx="2">
                <c:v>1429</c:v>
              </c:pt>
              <c:pt idx="3">
                <c:v>1930</c:v>
              </c:pt>
              <c:pt idx="4">
                <c:v>1699</c:v>
              </c:pt>
              <c:pt idx="5">
                <c:v>2262</c:v>
              </c:pt>
              <c:pt idx="6">
                <c:v>2804</c:v>
              </c:pt>
              <c:pt idx="7">
                <c:v>639</c:v>
              </c:pt>
              <c:pt idx="8">
                <c:v>2178</c:v>
              </c:pt>
              <c:pt idx="9">
                <c:v>1838</c:v>
              </c:pt>
              <c:pt idx="10">
                <c:v>2354</c:v>
              </c:pt>
              <c:pt idx="11">
                <c:v>1983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8D9C-45E6-9995-28DEC8E1FA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9737583"/>
        <c:axId val="1"/>
      </c:lineChart>
      <c:catAx>
        <c:axId val="1519737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/>
                  <a:t>Volume di Produzione</a:t>
                </a:r>
              </a:p>
            </c:rich>
          </c:tx>
          <c:layout>
            <c:manualLayout>
              <c:xMode val="edge"/>
              <c:yMode val="edge"/>
              <c:x val="1.9456851026151852E-2"/>
              <c:y val="0.315790586856254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519737583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/>
              <a:t>ANDAMENTO MENSILE DELLA PRODUZIONE DI AUTOBUS</a:t>
            </a:r>
          </a:p>
        </c:rich>
      </c:tx>
      <c:layout>
        <c:manualLayout>
          <c:xMode val="edge"/>
          <c:yMode val="edge"/>
          <c:x val="0.22177133655394524"/>
          <c:y val="3.030314641326768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1995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1149</c:v>
              </c:pt>
              <c:pt idx="1">
                <c:v>1002</c:v>
              </c:pt>
              <c:pt idx="2">
                <c:v>468</c:v>
              </c:pt>
              <c:pt idx="3">
                <c:v>1231</c:v>
              </c:pt>
              <c:pt idx="4">
                <c:v>725</c:v>
              </c:pt>
              <c:pt idx="5">
                <c:v>660</c:v>
              </c:pt>
              <c:pt idx="6">
                <c:v>765</c:v>
              </c:pt>
              <c:pt idx="7">
                <c:v>161</c:v>
              </c:pt>
              <c:pt idx="8">
                <c:v>2601</c:v>
              </c:pt>
              <c:pt idx="9">
                <c:v>273</c:v>
              </c:pt>
              <c:pt idx="10">
                <c:v>1495</c:v>
              </c:pt>
              <c:pt idx="11">
                <c:v>524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400-4059-BF90-18783F9D4564}"/>
            </c:ext>
          </c:extLst>
        </c:ser>
        <c:ser>
          <c:idx val="1"/>
          <c:order val="1"/>
          <c:tx>
            <c:v>2000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256</c:v>
              </c:pt>
              <c:pt idx="1">
                <c:v>307</c:v>
              </c:pt>
              <c:pt idx="2">
                <c:v>339</c:v>
              </c:pt>
              <c:pt idx="3">
                <c:v>262</c:v>
              </c:pt>
              <c:pt idx="4">
                <c:v>245</c:v>
              </c:pt>
              <c:pt idx="5">
                <c:v>289</c:v>
              </c:pt>
              <c:pt idx="6">
                <c:v>234</c:v>
              </c:pt>
              <c:pt idx="7">
                <c:v>114</c:v>
              </c:pt>
              <c:pt idx="8">
                <c:v>288</c:v>
              </c:pt>
              <c:pt idx="9">
                <c:v>275</c:v>
              </c:pt>
              <c:pt idx="10">
                <c:v>251</c:v>
              </c:pt>
              <c:pt idx="11">
                <c:v>303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400-4059-BF90-18783F9D4564}"/>
            </c:ext>
          </c:extLst>
        </c:ser>
        <c:ser>
          <c:idx val="2"/>
          <c:order val="2"/>
          <c:tx>
            <c:v>2005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252</c:v>
              </c:pt>
              <c:pt idx="1">
                <c:v>328</c:v>
              </c:pt>
              <c:pt idx="2">
                <c:v>404</c:v>
              </c:pt>
              <c:pt idx="3">
                <c:v>358</c:v>
              </c:pt>
              <c:pt idx="4">
                <c:v>315</c:v>
              </c:pt>
              <c:pt idx="5">
                <c:v>320</c:v>
              </c:pt>
              <c:pt idx="6">
                <c:v>325</c:v>
              </c:pt>
              <c:pt idx="7">
                <c:v>69</c:v>
              </c:pt>
              <c:pt idx="8">
                <c:v>276</c:v>
              </c:pt>
              <c:pt idx="9">
                <c:v>277</c:v>
              </c:pt>
              <c:pt idx="10">
                <c:v>286</c:v>
              </c:pt>
              <c:pt idx="11">
                <c:v>249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C400-4059-BF90-18783F9D4564}"/>
            </c:ext>
          </c:extLst>
        </c:ser>
        <c:ser>
          <c:idx val="3"/>
          <c:order val="3"/>
          <c:tx>
            <c:v>2009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50</c:v>
              </c:pt>
              <c:pt idx="1">
                <c:v>74</c:v>
              </c:pt>
              <c:pt idx="2">
                <c:v>98</c:v>
              </c:pt>
              <c:pt idx="3">
                <c:v>47</c:v>
              </c:pt>
              <c:pt idx="4">
                <c:v>96</c:v>
              </c:pt>
              <c:pt idx="5">
                <c:v>57</c:v>
              </c:pt>
              <c:pt idx="6">
                <c:v>93</c:v>
              </c:pt>
              <c:pt idx="7">
                <c:v>32</c:v>
              </c:pt>
              <c:pt idx="8">
                <c:v>125</c:v>
              </c:pt>
              <c:pt idx="9">
                <c:v>80</c:v>
              </c:pt>
              <c:pt idx="10">
                <c:v>80</c:v>
              </c:pt>
              <c:pt idx="11">
                <c:v>172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C400-4059-BF90-18783F9D4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5919231"/>
        <c:axId val="1"/>
      </c:lineChart>
      <c:catAx>
        <c:axId val="11959192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/>
                  <a:t>Volume della Produzione</a:t>
                </a:r>
              </a:p>
            </c:rich>
          </c:tx>
          <c:layout>
            <c:manualLayout>
              <c:xMode val="edge"/>
              <c:yMode val="edge"/>
              <c:x val="1.9496367301913349E-2"/>
              <c:y val="0.289044197942410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195919231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/>
              <a:t>ANDAMENTO MENSILE DELLA PRODUZIONE DI AUTOVEICOLI</a:t>
            </a:r>
          </a:p>
        </c:rich>
      </c:tx>
      <c:layout>
        <c:manualLayout>
          <c:xMode val="edge"/>
          <c:yMode val="edge"/>
          <c:x val="0.20308092211365145"/>
          <c:y val="3.0660295227224361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1995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148665</c:v>
              </c:pt>
              <c:pt idx="1">
                <c:v>140529</c:v>
              </c:pt>
              <c:pt idx="2">
                <c:v>168524</c:v>
              </c:pt>
              <c:pt idx="3">
                <c:v>137430</c:v>
              </c:pt>
              <c:pt idx="4">
                <c:v>164004</c:v>
              </c:pt>
              <c:pt idx="5">
                <c:v>156103</c:v>
              </c:pt>
              <c:pt idx="6">
                <c:v>136416</c:v>
              </c:pt>
              <c:pt idx="7">
                <c:v>50191</c:v>
              </c:pt>
              <c:pt idx="8">
                <c:v>151670</c:v>
              </c:pt>
              <c:pt idx="9">
                <c:v>147113</c:v>
              </c:pt>
              <c:pt idx="10">
                <c:v>151605</c:v>
              </c:pt>
              <c:pt idx="11">
                <c:v>115020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D14-4873-AE4E-A34476516929}"/>
            </c:ext>
          </c:extLst>
        </c:ser>
        <c:ser>
          <c:idx val="1"/>
          <c:order val="1"/>
          <c:tx>
            <c:v>2000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144259</c:v>
              </c:pt>
              <c:pt idx="1">
                <c:v>163531</c:v>
              </c:pt>
              <c:pt idx="2">
                <c:v>182690</c:v>
              </c:pt>
              <c:pt idx="3">
                <c:v>142665</c:v>
              </c:pt>
              <c:pt idx="4">
                <c:v>174425</c:v>
              </c:pt>
              <c:pt idx="5">
                <c:v>156837</c:v>
              </c:pt>
              <c:pt idx="6">
                <c:v>148393</c:v>
              </c:pt>
              <c:pt idx="7">
                <c:v>41546</c:v>
              </c:pt>
              <c:pt idx="8">
                <c:v>162661</c:v>
              </c:pt>
              <c:pt idx="9">
                <c:v>148769</c:v>
              </c:pt>
              <c:pt idx="10">
                <c:v>158735</c:v>
              </c:pt>
              <c:pt idx="11">
                <c:v>113804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D14-4873-AE4E-A34476516929}"/>
            </c:ext>
          </c:extLst>
        </c:ser>
        <c:ser>
          <c:idx val="2"/>
          <c:order val="2"/>
          <c:tx>
            <c:v>2005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81392</c:v>
              </c:pt>
              <c:pt idx="1">
                <c:v>81951</c:v>
              </c:pt>
              <c:pt idx="2">
                <c:v>100136</c:v>
              </c:pt>
              <c:pt idx="3">
                <c:v>89216</c:v>
              </c:pt>
              <c:pt idx="4">
                <c:v>76025</c:v>
              </c:pt>
              <c:pt idx="5">
                <c:v>94389</c:v>
              </c:pt>
              <c:pt idx="6">
                <c:v>92026</c:v>
              </c:pt>
              <c:pt idx="7">
                <c:v>25235</c:v>
              </c:pt>
              <c:pt idx="8">
                <c:v>98030</c:v>
              </c:pt>
              <c:pt idx="9">
                <c:v>99023</c:v>
              </c:pt>
              <c:pt idx="10">
                <c:v>103565</c:v>
              </c:pt>
              <c:pt idx="11">
                <c:v>97364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2D14-4873-AE4E-A34476516929}"/>
            </c:ext>
          </c:extLst>
        </c:ser>
        <c:ser>
          <c:idx val="3"/>
          <c:order val="3"/>
          <c:tx>
            <c:v>2009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strLit>
              <c:ptCount val="12"/>
              <c:pt idx="0">
                <c:v>G</c:v>
              </c:pt>
              <c:pt idx="1">
                <c:v>F</c:v>
              </c:pt>
              <c:pt idx="2">
                <c:v>M</c:v>
              </c:pt>
              <c:pt idx="3">
                <c:v>A</c:v>
              </c:pt>
              <c:pt idx="4">
                <c:v>M</c:v>
              </c:pt>
              <c:pt idx="5">
                <c:v>G</c:v>
              </c:pt>
              <c:pt idx="6">
                <c:v>L</c:v>
              </c:pt>
              <c:pt idx="7">
                <c:v>A</c:v>
              </c:pt>
              <c:pt idx="8">
                <c:v>S</c:v>
              </c:pt>
              <c:pt idx="9">
                <c:v>O</c:v>
              </c:pt>
              <c:pt idx="10">
                <c:v>N</c:v>
              </c:pt>
              <c:pt idx="11">
                <c:v>D</c:v>
              </c:pt>
            </c:strLit>
          </c:cat>
          <c:val>
            <c:numLit>
              <c:formatCode>General</c:formatCode>
              <c:ptCount val="12"/>
              <c:pt idx="0">
                <c:v>43043</c:v>
              </c:pt>
              <c:pt idx="1">
                <c:v>55427</c:v>
              </c:pt>
              <c:pt idx="2">
                <c:v>89109</c:v>
              </c:pt>
              <c:pt idx="3">
                <c:v>78034</c:v>
              </c:pt>
              <c:pt idx="4">
                <c:v>80682</c:v>
              </c:pt>
              <c:pt idx="5">
                <c:v>75599</c:v>
              </c:pt>
              <c:pt idx="6">
                <c:v>85429</c:v>
              </c:pt>
              <c:pt idx="7">
                <c:v>26317</c:v>
              </c:pt>
              <c:pt idx="8">
                <c:v>92861</c:v>
              </c:pt>
              <c:pt idx="9">
                <c:v>77341</c:v>
              </c:pt>
              <c:pt idx="10">
                <c:v>75205</c:v>
              </c:pt>
              <c:pt idx="11">
                <c:v>64192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2D14-4873-AE4E-A34476516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5920031"/>
        <c:axId val="1"/>
      </c:lineChart>
      <c:catAx>
        <c:axId val="11959200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/>
                  <a:t>Volume della Produzione</a:t>
                </a:r>
              </a:p>
            </c:rich>
          </c:tx>
          <c:layout>
            <c:manualLayout>
              <c:xMode val="edge"/>
              <c:yMode val="edge"/>
              <c:x val="1.9456851026151852E-2"/>
              <c:y val="0.2877357529326033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195920031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jpe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179</xdr:row>
      <xdr:rowOff>0</xdr:rowOff>
    </xdr:from>
    <xdr:to>
      <xdr:col>13</xdr:col>
      <xdr:colOff>9525</xdr:colOff>
      <xdr:row>179</xdr:row>
      <xdr:rowOff>0</xdr:rowOff>
    </xdr:to>
    <xdr:graphicFrame macro="">
      <xdr:nvGraphicFramePr>
        <xdr:cNvPr id="1310" name="Chart 1">
          <a:extLst>
            <a:ext uri="{FF2B5EF4-FFF2-40B4-BE49-F238E27FC236}">
              <a16:creationId xmlns:a16="http://schemas.microsoft.com/office/drawing/2014/main" id="{2E9A36D8-4BC4-4D67-A75D-720A0DF07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179</xdr:row>
      <xdr:rowOff>0</xdr:rowOff>
    </xdr:from>
    <xdr:to>
      <xdr:col>12</xdr:col>
      <xdr:colOff>600075</xdr:colOff>
      <xdr:row>179</xdr:row>
      <xdr:rowOff>0</xdr:rowOff>
    </xdr:to>
    <xdr:graphicFrame macro="">
      <xdr:nvGraphicFramePr>
        <xdr:cNvPr id="1311" name="Chart 2">
          <a:extLst>
            <a:ext uri="{FF2B5EF4-FFF2-40B4-BE49-F238E27FC236}">
              <a16:creationId xmlns:a16="http://schemas.microsoft.com/office/drawing/2014/main" id="{62FEAE62-BDFB-40A6-8A15-461F7341A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179</xdr:row>
      <xdr:rowOff>0</xdr:rowOff>
    </xdr:from>
    <xdr:to>
      <xdr:col>12</xdr:col>
      <xdr:colOff>581025</xdr:colOff>
      <xdr:row>179</xdr:row>
      <xdr:rowOff>0</xdr:rowOff>
    </xdr:to>
    <xdr:graphicFrame macro="">
      <xdr:nvGraphicFramePr>
        <xdr:cNvPr id="1312" name="Chart 3">
          <a:extLst>
            <a:ext uri="{FF2B5EF4-FFF2-40B4-BE49-F238E27FC236}">
              <a16:creationId xmlns:a16="http://schemas.microsoft.com/office/drawing/2014/main" id="{EB7F9D27-5794-48F9-9582-B6A009B20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</xdr:colOff>
      <xdr:row>179</xdr:row>
      <xdr:rowOff>0</xdr:rowOff>
    </xdr:from>
    <xdr:to>
      <xdr:col>12</xdr:col>
      <xdr:colOff>581025</xdr:colOff>
      <xdr:row>179</xdr:row>
      <xdr:rowOff>0</xdr:rowOff>
    </xdr:to>
    <xdr:graphicFrame macro="">
      <xdr:nvGraphicFramePr>
        <xdr:cNvPr id="1313" name="Chart 4">
          <a:extLst>
            <a:ext uri="{FF2B5EF4-FFF2-40B4-BE49-F238E27FC236}">
              <a16:creationId xmlns:a16="http://schemas.microsoft.com/office/drawing/2014/main" id="{CE164DBA-9AAF-4E45-BD18-F1E89AAB34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28575</xdr:colOff>
      <xdr:row>179</xdr:row>
      <xdr:rowOff>0</xdr:rowOff>
    </xdr:from>
    <xdr:to>
      <xdr:col>13</xdr:col>
      <xdr:colOff>0</xdr:colOff>
      <xdr:row>179</xdr:row>
      <xdr:rowOff>0</xdr:rowOff>
    </xdr:to>
    <xdr:graphicFrame macro="">
      <xdr:nvGraphicFramePr>
        <xdr:cNvPr id="1314" name="Chart 5">
          <a:extLst>
            <a:ext uri="{FF2B5EF4-FFF2-40B4-BE49-F238E27FC236}">
              <a16:creationId xmlns:a16="http://schemas.microsoft.com/office/drawing/2014/main" id="{C6ECC206-EFAE-47D7-98CC-ECBBE6F5C1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42332</xdr:colOff>
      <xdr:row>0</xdr:row>
      <xdr:rowOff>42332</xdr:rowOff>
    </xdr:from>
    <xdr:to>
      <xdr:col>1</xdr:col>
      <xdr:colOff>492816</xdr:colOff>
      <xdr:row>3</xdr:row>
      <xdr:rowOff>1587</xdr:rowOff>
    </xdr:to>
    <xdr:pic>
      <xdr:nvPicPr>
        <xdr:cNvPr id="7" name="Picture 5" descr="Logo ANFIA PANTONE">
          <a:extLst>
            <a:ext uri="{FF2B5EF4-FFF2-40B4-BE49-F238E27FC236}">
              <a16:creationId xmlns:a16="http://schemas.microsoft.com/office/drawing/2014/main" id="{6191B9BB-9F6E-460B-9DE7-063CE5DF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2" y="42332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0.03336</cdr:x>
      <cdr:y>0.94903</cdr:y>
    </cdr:from>
    <cdr:to>
      <cdr:x>0.36599</cdr:x>
      <cdr:y>0.98544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33350" y="3724275"/>
          <a:ext cx="1552575" cy="1428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800" i="1">
              <a:latin typeface="Arial" pitchFamily="34" charset="0"/>
              <a:cs typeface="Arial" pitchFamily="34" charset="0"/>
            </a:rPr>
            <a:t>Fonte: </a:t>
          </a:r>
          <a:r>
            <a:rPr lang="it-IT" sz="800">
              <a:latin typeface="Arial" pitchFamily="34" charset="0"/>
              <a:cs typeface="Arial" pitchFamily="34" charset="0"/>
            </a:rPr>
            <a:t>ANFIA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9/StatisticheItalia/Produzione/Aggiornati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60"/>
  <sheetViews>
    <sheetView showGridLines="0" tabSelected="1" zoomScaleNormal="100" zoomScaleSheetLayoutView="100" workbookViewId="0">
      <pane ySplit="6" topLeftCell="A7" activePane="bottomLeft" state="frozen"/>
      <selection pane="bottomLeft" activeCell="A4" sqref="A4"/>
    </sheetView>
  </sheetViews>
  <sheetFormatPr defaultColWidth="9.140625" defaultRowHeight="15" x14ac:dyDescent="0.35"/>
  <cols>
    <col min="1" max="13" width="9.140625" style="1"/>
    <col min="14" max="14" width="10" style="1" bestFit="1" customWidth="1"/>
    <col min="15" max="16384" width="9.140625" style="1"/>
  </cols>
  <sheetData>
    <row r="1" spans="1:14" ht="18" customHeight="1" x14ac:dyDescent="0.35"/>
    <row r="2" spans="1:14" ht="18" customHeight="1" x14ac:dyDescent="0.35">
      <c r="A2" s="48" t="s">
        <v>30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</row>
    <row r="3" spans="1:14" ht="18" customHeight="1" x14ac:dyDescent="0.35">
      <c r="A3" s="49" t="s">
        <v>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s="2" customFormat="1" ht="18" customHeight="1" x14ac:dyDescent="0.35"/>
    <row r="5" spans="1:14" s="2" customFormat="1" x14ac:dyDescent="0.35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  <c r="H5" s="5" t="s">
        <v>8</v>
      </c>
      <c r="I5" s="5" t="s">
        <v>9</v>
      </c>
      <c r="J5" s="5" t="s">
        <v>10</v>
      </c>
      <c r="K5" s="5" t="s">
        <v>11</v>
      </c>
      <c r="L5" s="5" t="s">
        <v>12</v>
      </c>
      <c r="M5" s="5" t="s">
        <v>13</v>
      </c>
      <c r="N5" s="5" t="s">
        <v>14</v>
      </c>
    </row>
    <row r="6" spans="1:14" s="3" customFormat="1" x14ac:dyDescent="0.35">
      <c r="A6" s="6" t="s">
        <v>15</v>
      </c>
      <c r="B6" s="6" t="s">
        <v>16</v>
      </c>
      <c r="C6" s="6" t="s">
        <v>17</v>
      </c>
      <c r="D6" s="6" t="s">
        <v>18</v>
      </c>
      <c r="E6" s="6" t="s">
        <v>19</v>
      </c>
      <c r="F6" s="6" t="s">
        <v>20</v>
      </c>
      <c r="G6" s="6" t="s">
        <v>21</v>
      </c>
      <c r="H6" s="6" t="s">
        <v>22</v>
      </c>
      <c r="I6" s="6" t="s">
        <v>23</v>
      </c>
      <c r="J6" s="6" t="s">
        <v>24</v>
      </c>
      <c r="K6" s="6" t="s">
        <v>25</v>
      </c>
      <c r="L6" s="6" t="s">
        <v>26</v>
      </c>
      <c r="M6" s="6" t="s">
        <v>27</v>
      </c>
      <c r="N6" s="6" t="s">
        <v>28</v>
      </c>
    </row>
    <row r="7" spans="1:14" s="8" customFormat="1" ht="18" customHeight="1" x14ac:dyDescent="0.2">
      <c r="A7" s="7"/>
      <c r="B7" s="50" t="s">
        <v>32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1"/>
    </row>
    <row r="8" spans="1:14" s="25" customFormat="1" ht="14.1" customHeight="1" x14ac:dyDescent="0.2">
      <c r="A8" s="32">
        <v>1995</v>
      </c>
      <c r="B8" s="19">
        <v>128824</v>
      </c>
      <c r="C8" s="19">
        <v>119012</v>
      </c>
      <c r="D8" s="19">
        <v>146017</v>
      </c>
      <c r="E8" s="19">
        <v>118260</v>
      </c>
      <c r="F8" s="19">
        <v>138548</v>
      </c>
      <c r="G8" s="19">
        <v>132245</v>
      </c>
      <c r="H8" s="19">
        <v>115938</v>
      </c>
      <c r="I8" s="19">
        <v>41616</v>
      </c>
      <c r="J8" s="19">
        <v>127007</v>
      </c>
      <c r="K8" s="19">
        <v>125436</v>
      </c>
      <c r="L8" s="19">
        <v>130458</v>
      </c>
      <c r="M8" s="19">
        <v>98998</v>
      </c>
      <c r="N8" s="11">
        <f t="shared" ref="N8:N24" si="0">SUM(B8:M8)</f>
        <v>1422359</v>
      </c>
    </row>
    <row r="9" spans="1:14" s="25" customFormat="1" ht="14.1" customHeight="1" x14ac:dyDescent="0.2">
      <c r="A9" s="14">
        <v>1996</v>
      </c>
      <c r="B9" s="20">
        <v>120606</v>
      </c>
      <c r="C9" s="20">
        <v>122201</v>
      </c>
      <c r="D9" s="20">
        <v>131778</v>
      </c>
      <c r="E9" s="20">
        <v>125581</v>
      </c>
      <c r="F9" s="20">
        <v>138036</v>
      </c>
      <c r="G9" s="20">
        <v>116935</v>
      </c>
      <c r="H9" s="20">
        <v>131969</v>
      </c>
      <c r="I9" s="20">
        <v>13103</v>
      </c>
      <c r="J9" s="20">
        <v>118940</v>
      </c>
      <c r="K9" s="20">
        <v>124998</v>
      </c>
      <c r="L9" s="20">
        <v>100584</v>
      </c>
      <c r="M9" s="20">
        <v>73264</v>
      </c>
      <c r="N9" s="13">
        <f t="shared" si="0"/>
        <v>1317995</v>
      </c>
    </row>
    <row r="10" spans="1:14" s="25" customFormat="1" ht="14.1" customHeight="1" x14ac:dyDescent="0.2">
      <c r="A10" s="14">
        <v>1997</v>
      </c>
      <c r="B10" s="20">
        <v>105164</v>
      </c>
      <c r="C10" s="20">
        <v>129755</v>
      </c>
      <c r="D10" s="20">
        <v>136245</v>
      </c>
      <c r="E10" s="20">
        <v>143598</v>
      </c>
      <c r="F10" s="20">
        <v>154355</v>
      </c>
      <c r="G10" s="20">
        <v>148087</v>
      </c>
      <c r="H10" s="20">
        <v>158791</v>
      </c>
      <c r="I10" s="20">
        <v>45204</v>
      </c>
      <c r="J10" s="20">
        <v>155566</v>
      </c>
      <c r="K10" s="20">
        <v>158056</v>
      </c>
      <c r="L10" s="20">
        <v>137539</v>
      </c>
      <c r="M10" s="20">
        <v>101587</v>
      </c>
      <c r="N10" s="13">
        <f t="shared" si="0"/>
        <v>1573947</v>
      </c>
    </row>
    <row r="11" spans="1:14" s="25" customFormat="1" ht="14.1" customHeight="1" x14ac:dyDescent="0.2">
      <c r="A11" s="14">
        <v>1998</v>
      </c>
      <c r="B11" s="20">
        <v>119702</v>
      </c>
      <c r="C11" s="20">
        <v>128832</v>
      </c>
      <c r="D11" s="20">
        <v>150667</v>
      </c>
      <c r="E11" s="20">
        <v>140227</v>
      </c>
      <c r="F11" s="20">
        <v>133174</v>
      </c>
      <c r="G11" s="20">
        <v>134935</v>
      </c>
      <c r="H11" s="20">
        <v>139835</v>
      </c>
      <c r="I11" s="20">
        <v>9227</v>
      </c>
      <c r="J11" s="20">
        <v>132969</v>
      </c>
      <c r="K11" s="20">
        <v>126064</v>
      </c>
      <c r="L11" s="20">
        <v>101588</v>
      </c>
      <c r="M11" s="20">
        <v>85162</v>
      </c>
      <c r="N11" s="13">
        <f t="shared" si="0"/>
        <v>1402382</v>
      </c>
    </row>
    <row r="12" spans="1:14" s="25" customFormat="1" ht="14.1" customHeight="1" x14ac:dyDescent="0.2">
      <c r="A12" s="14">
        <v>1999</v>
      </c>
      <c r="B12" s="20">
        <v>103753</v>
      </c>
      <c r="C12" s="20">
        <v>112376</v>
      </c>
      <c r="D12" s="20">
        <v>132903</v>
      </c>
      <c r="E12" s="20">
        <v>122106</v>
      </c>
      <c r="F12" s="20">
        <v>124169</v>
      </c>
      <c r="G12" s="20">
        <v>129869</v>
      </c>
      <c r="H12" s="20">
        <v>132394</v>
      </c>
      <c r="I12" s="20">
        <v>22687</v>
      </c>
      <c r="J12" s="20">
        <v>132372</v>
      </c>
      <c r="K12" s="20">
        <v>132013</v>
      </c>
      <c r="L12" s="20">
        <v>138720</v>
      </c>
      <c r="M12" s="20">
        <v>127097</v>
      </c>
      <c r="N12" s="13">
        <f t="shared" si="0"/>
        <v>1410459</v>
      </c>
    </row>
    <row r="13" spans="1:14" s="25" customFormat="1" ht="14.1" customHeight="1" x14ac:dyDescent="0.2">
      <c r="A13" s="14">
        <v>2000</v>
      </c>
      <c r="B13" s="20">
        <v>121841</v>
      </c>
      <c r="C13" s="20">
        <v>135757</v>
      </c>
      <c r="D13" s="20">
        <v>149814</v>
      </c>
      <c r="E13" s="20">
        <v>118434</v>
      </c>
      <c r="F13" s="20">
        <v>142307</v>
      </c>
      <c r="G13" s="20">
        <v>127383</v>
      </c>
      <c r="H13" s="20">
        <v>119989</v>
      </c>
      <c r="I13" s="20">
        <v>30368</v>
      </c>
      <c r="J13" s="20">
        <v>132102</v>
      </c>
      <c r="K13" s="20">
        <v>119712</v>
      </c>
      <c r="L13" s="20">
        <v>130819</v>
      </c>
      <c r="M13" s="20">
        <v>93758</v>
      </c>
      <c r="N13" s="13">
        <f t="shared" si="0"/>
        <v>1422284</v>
      </c>
    </row>
    <row r="14" spans="1:14" s="25" customFormat="1" ht="14.1" customHeight="1" x14ac:dyDescent="0.2">
      <c r="A14" s="14">
        <v>2001</v>
      </c>
      <c r="B14" s="20">
        <v>121957</v>
      </c>
      <c r="C14" s="20">
        <v>122821</v>
      </c>
      <c r="D14" s="20">
        <v>140967</v>
      </c>
      <c r="E14" s="20">
        <v>111263</v>
      </c>
      <c r="F14" s="20">
        <v>115250</v>
      </c>
      <c r="G14" s="20">
        <v>123536</v>
      </c>
      <c r="H14" s="20">
        <v>107163</v>
      </c>
      <c r="I14" s="20">
        <v>20693</v>
      </c>
      <c r="J14" s="20">
        <v>104605</v>
      </c>
      <c r="K14" s="20">
        <v>101634</v>
      </c>
      <c r="L14" s="20">
        <v>112149</v>
      </c>
      <c r="M14" s="20">
        <v>89742</v>
      </c>
      <c r="N14" s="13">
        <f t="shared" si="0"/>
        <v>1271780</v>
      </c>
    </row>
    <row r="15" spans="1:14" s="25" customFormat="1" ht="14.1" customHeight="1" x14ac:dyDescent="0.2">
      <c r="A15" s="14">
        <v>2002</v>
      </c>
      <c r="B15" s="20">
        <v>116871</v>
      </c>
      <c r="C15" s="20">
        <v>112962</v>
      </c>
      <c r="D15" s="20">
        <v>125858</v>
      </c>
      <c r="E15" s="20">
        <v>101853</v>
      </c>
      <c r="F15" s="20">
        <v>112528</v>
      </c>
      <c r="G15" s="20">
        <v>89264</v>
      </c>
      <c r="H15" s="20">
        <v>93875</v>
      </c>
      <c r="I15" s="20">
        <v>4860</v>
      </c>
      <c r="J15" s="20">
        <v>106053</v>
      </c>
      <c r="K15" s="20">
        <v>103339</v>
      </c>
      <c r="L15" s="20">
        <v>85415</v>
      </c>
      <c r="M15" s="20">
        <v>72891</v>
      </c>
      <c r="N15" s="13">
        <f t="shared" si="0"/>
        <v>1125769</v>
      </c>
    </row>
    <row r="16" spans="1:14" s="25" customFormat="1" ht="14.1" customHeight="1" x14ac:dyDescent="0.2">
      <c r="A16" s="14">
        <v>2003</v>
      </c>
      <c r="B16" s="20">
        <v>86607</v>
      </c>
      <c r="C16" s="20">
        <v>64873</v>
      </c>
      <c r="D16" s="20">
        <v>108818</v>
      </c>
      <c r="E16" s="20">
        <v>103192</v>
      </c>
      <c r="F16" s="20">
        <v>101881</v>
      </c>
      <c r="G16" s="20">
        <v>89516</v>
      </c>
      <c r="H16" s="20">
        <v>94252</v>
      </c>
      <c r="I16" s="20">
        <v>18837</v>
      </c>
      <c r="J16" s="20">
        <v>99273</v>
      </c>
      <c r="K16" s="20">
        <v>94282</v>
      </c>
      <c r="L16" s="20">
        <v>91037</v>
      </c>
      <c r="M16" s="20">
        <v>73886</v>
      </c>
      <c r="N16" s="13">
        <f t="shared" si="0"/>
        <v>1026454</v>
      </c>
    </row>
    <row r="17" spans="1:14" s="25" customFormat="1" ht="14.1" customHeight="1" x14ac:dyDescent="0.2">
      <c r="A17" s="14">
        <v>2004</v>
      </c>
      <c r="B17" s="21">
        <v>74556</v>
      </c>
      <c r="C17" s="22">
        <v>77747</v>
      </c>
      <c r="D17" s="22">
        <v>77529</v>
      </c>
      <c r="E17" s="22">
        <v>55480</v>
      </c>
      <c r="F17" s="22">
        <v>84747</v>
      </c>
      <c r="G17" s="22">
        <v>78509</v>
      </c>
      <c r="H17" s="22">
        <v>92270</v>
      </c>
      <c r="I17" s="22">
        <v>9887</v>
      </c>
      <c r="J17" s="22">
        <v>87259</v>
      </c>
      <c r="K17" s="22">
        <v>74263</v>
      </c>
      <c r="L17" s="22">
        <v>64684</v>
      </c>
      <c r="M17" s="22">
        <v>56647</v>
      </c>
      <c r="N17" s="13">
        <f t="shared" si="0"/>
        <v>833578</v>
      </c>
    </row>
    <row r="18" spans="1:14" s="25" customFormat="1" ht="14.1" customHeight="1" x14ac:dyDescent="0.2">
      <c r="A18" s="14">
        <v>2005</v>
      </c>
      <c r="B18" s="21">
        <v>57194</v>
      </c>
      <c r="C18" s="22">
        <v>58424</v>
      </c>
      <c r="D18" s="22">
        <v>70301</v>
      </c>
      <c r="E18" s="22">
        <v>61396</v>
      </c>
      <c r="F18" s="22">
        <v>45106</v>
      </c>
      <c r="G18" s="22">
        <v>66048</v>
      </c>
      <c r="H18" s="22">
        <v>63186</v>
      </c>
      <c r="I18" s="22">
        <v>15591</v>
      </c>
      <c r="J18" s="22">
        <v>68604</v>
      </c>
      <c r="K18" s="22">
        <v>71253</v>
      </c>
      <c r="L18" s="22">
        <v>75257</v>
      </c>
      <c r="M18" s="22">
        <v>73168</v>
      </c>
      <c r="N18" s="13">
        <f t="shared" si="0"/>
        <v>725528</v>
      </c>
    </row>
    <row r="19" spans="1:14" s="25" customFormat="1" ht="14.1" customHeight="1" x14ac:dyDescent="0.2">
      <c r="A19" s="14">
        <v>2006</v>
      </c>
      <c r="B19" s="21">
        <v>77091</v>
      </c>
      <c r="C19" s="22">
        <v>78339</v>
      </c>
      <c r="D19" s="22">
        <v>95634</v>
      </c>
      <c r="E19" s="22">
        <v>64254</v>
      </c>
      <c r="F19" s="22">
        <v>85707</v>
      </c>
      <c r="G19" s="22">
        <v>80878</v>
      </c>
      <c r="H19" s="22">
        <v>76004</v>
      </c>
      <c r="I19" s="22">
        <v>30503</v>
      </c>
      <c r="J19" s="22">
        <v>84841</v>
      </c>
      <c r="K19" s="22">
        <v>84634</v>
      </c>
      <c r="L19" s="22">
        <v>79442</v>
      </c>
      <c r="M19" s="22">
        <v>55175</v>
      </c>
      <c r="N19" s="13">
        <f t="shared" si="0"/>
        <v>892502</v>
      </c>
    </row>
    <row r="20" spans="1:14" s="25" customFormat="1" ht="14.1" customHeight="1" x14ac:dyDescent="0.2">
      <c r="A20" s="14">
        <v>2007</v>
      </c>
      <c r="B20" s="21">
        <v>66884</v>
      </c>
      <c r="C20" s="22">
        <v>72699</v>
      </c>
      <c r="D20" s="22">
        <v>87420</v>
      </c>
      <c r="E20" s="22">
        <v>67236</v>
      </c>
      <c r="F20" s="22">
        <v>95603</v>
      </c>
      <c r="G20" s="22">
        <v>93702</v>
      </c>
      <c r="H20" s="22">
        <v>89617</v>
      </c>
      <c r="I20" s="22">
        <v>29430</v>
      </c>
      <c r="J20" s="22">
        <v>88849</v>
      </c>
      <c r="K20" s="22">
        <v>95762</v>
      </c>
      <c r="L20" s="22">
        <v>78248</v>
      </c>
      <c r="M20" s="22">
        <v>45410</v>
      </c>
      <c r="N20" s="13">
        <f t="shared" si="0"/>
        <v>910860</v>
      </c>
    </row>
    <row r="21" spans="1:14" s="25" customFormat="1" ht="14.1" customHeight="1" x14ac:dyDescent="0.2">
      <c r="A21" s="14">
        <v>2008</v>
      </c>
      <c r="B21" s="21">
        <v>61506</v>
      </c>
      <c r="C21" s="22">
        <v>55965</v>
      </c>
      <c r="D21" s="22">
        <v>79911</v>
      </c>
      <c r="E21" s="22">
        <v>69836</v>
      </c>
      <c r="F21" s="22">
        <v>81698</v>
      </c>
      <c r="G21" s="22">
        <v>69628</v>
      </c>
      <c r="H21" s="22">
        <v>68623</v>
      </c>
      <c r="I21" s="22">
        <v>2108</v>
      </c>
      <c r="J21" s="22">
        <v>67385</v>
      </c>
      <c r="K21" s="22">
        <v>52449</v>
      </c>
      <c r="L21" s="22">
        <v>28377</v>
      </c>
      <c r="M21" s="22">
        <v>21735</v>
      </c>
      <c r="N21" s="13">
        <f t="shared" si="0"/>
        <v>659221</v>
      </c>
    </row>
    <row r="22" spans="1:14" s="25" customFormat="1" ht="14.1" customHeight="1" x14ac:dyDescent="0.2">
      <c r="A22" s="14">
        <v>2009</v>
      </c>
      <c r="B22" s="21">
        <v>30358</v>
      </c>
      <c r="C22" s="22">
        <v>41638</v>
      </c>
      <c r="D22" s="22">
        <v>73273</v>
      </c>
      <c r="E22" s="22">
        <v>65084</v>
      </c>
      <c r="F22" s="22">
        <v>68524</v>
      </c>
      <c r="G22" s="22">
        <v>60738</v>
      </c>
      <c r="H22" s="22">
        <v>65704</v>
      </c>
      <c r="I22" s="22">
        <v>20222</v>
      </c>
      <c r="J22" s="22">
        <v>73062</v>
      </c>
      <c r="K22" s="22">
        <v>60026</v>
      </c>
      <c r="L22" s="22">
        <v>55539</v>
      </c>
      <c r="M22" s="22">
        <v>46932</v>
      </c>
      <c r="N22" s="13">
        <f t="shared" si="0"/>
        <v>661100</v>
      </c>
    </row>
    <row r="23" spans="1:14" s="25" customFormat="1" ht="14.1" customHeight="1" x14ac:dyDescent="0.2">
      <c r="A23" s="14">
        <v>2010</v>
      </c>
      <c r="B23" s="21">
        <v>48375</v>
      </c>
      <c r="C23" s="22">
        <v>44964</v>
      </c>
      <c r="D23" s="22">
        <v>51741</v>
      </c>
      <c r="E23" s="22">
        <v>55735</v>
      </c>
      <c r="F23" s="22">
        <v>63480</v>
      </c>
      <c r="G23" s="22">
        <v>54411</v>
      </c>
      <c r="H23" s="22">
        <v>56368</v>
      </c>
      <c r="I23" s="22">
        <v>14716</v>
      </c>
      <c r="J23" s="22">
        <v>54964</v>
      </c>
      <c r="K23" s="22">
        <v>45834</v>
      </c>
      <c r="L23" s="22">
        <v>43709</v>
      </c>
      <c r="M23" s="22">
        <v>38872</v>
      </c>
      <c r="N23" s="13">
        <f t="shared" si="0"/>
        <v>573169</v>
      </c>
    </row>
    <row r="24" spans="1:14" s="25" customFormat="1" ht="14.1" customHeight="1" x14ac:dyDescent="0.2">
      <c r="A24" s="14">
        <v>2011</v>
      </c>
      <c r="B24" s="26">
        <v>47747</v>
      </c>
      <c r="C24" s="27">
        <v>50231</v>
      </c>
      <c r="D24" s="27">
        <v>58268</v>
      </c>
      <c r="E24" s="27">
        <v>37140</v>
      </c>
      <c r="F24" s="27">
        <v>52986</v>
      </c>
      <c r="G24" s="27">
        <v>49232</v>
      </c>
      <c r="H24" s="27">
        <v>37131</v>
      </c>
      <c r="I24" s="27">
        <v>15611</v>
      </c>
      <c r="J24" s="27">
        <v>42064</v>
      </c>
      <c r="K24" s="27">
        <v>39275</v>
      </c>
      <c r="L24" s="27">
        <v>26794</v>
      </c>
      <c r="M24" s="27">
        <v>29127</v>
      </c>
      <c r="N24" s="15">
        <f t="shared" si="0"/>
        <v>485606</v>
      </c>
    </row>
    <row r="25" spans="1:14" s="25" customFormat="1" ht="14.1" customHeight="1" x14ac:dyDescent="0.2">
      <c r="A25" s="14">
        <v>2012</v>
      </c>
      <c r="B25" s="26">
        <v>27584</v>
      </c>
      <c r="C25" s="27">
        <v>48168</v>
      </c>
      <c r="D25" s="27">
        <v>33829</v>
      </c>
      <c r="E25" s="27">
        <v>48525</v>
      </c>
      <c r="F25" s="27">
        <v>44815</v>
      </c>
      <c r="G25" s="27">
        <v>35864</v>
      </c>
      <c r="H25" s="27">
        <v>39398</v>
      </c>
      <c r="I25" s="27">
        <v>6710</v>
      </c>
      <c r="J25" s="27">
        <v>35941</v>
      </c>
      <c r="K25" s="27">
        <v>31128</v>
      </c>
      <c r="L25" s="27">
        <v>25675</v>
      </c>
      <c r="M25" s="27">
        <v>19180</v>
      </c>
      <c r="N25" s="15">
        <f t="shared" ref="N25:N32" si="1">SUM(B25:M25)</f>
        <v>396817</v>
      </c>
    </row>
    <row r="26" spans="1:14" s="25" customFormat="1" ht="14.1" customHeight="1" x14ac:dyDescent="0.2">
      <c r="A26" s="14">
        <v>2013</v>
      </c>
      <c r="B26" s="26">
        <v>30845</v>
      </c>
      <c r="C26" s="27">
        <v>34931</v>
      </c>
      <c r="D26" s="27">
        <v>35229</v>
      </c>
      <c r="E26" s="27">
        <v>37645</v>
      </c>
      <c r="F26" s="27">
        <v>44333</v>
      </c>
      <c r="G26" s="27">
        <v>39865</v>
      </c>
      <c r="H26" s="27">
        <v>34466</v>
      </c>
      <c r="I26" s="27">
        <v>7127</v>
      </c>
      <c r="J26" s="27">
        <v>38892</v>
      </c>
      <c r="K26" s="27">
        <v>29163</v>
      </c>
      <c r="L26" s="27">
        <v>33489</v>
      </c>
      <c r="M26" s="27">
        <v>22480</v>
      </c>
      <c r="N26" s="15">
        <f t="shared" si="1"/>
        <v>388465</v>
      </c>
    </row>
    <row r="27" spans="1:14" s="25" customFormat="1" ht="14.1" customHeight="1" x14ac:dyDescent="0.2">
      <c r="A27" s="14">
        <v>2014</v>
      </c>
      <c r="B27" s="26">
        <v>28232</v>
      </c>
      <c r="C27" s="27">
        <v>33647</v>
      </c>
      <c r="D27" s="27">
        <v>41469</v>
      </c>
      <c r="E27" s="27">
        <v>32587</v>
      </c>
      <c r="F27" s="27">
        <v>36783</v>
      </c>
      <c r="G27" s="27">
        <v>37726</v>
      </c>
      <c r="H27" s="27">
        <v>35465</v>
      </c>
      <c r="I27" s="27">
        <v>9407</v>
      </c>
      <c r="J27" s="27">
        <v>36359</v>
      </c>
      <c r="K27" s="27">
        <v>33371</v>
      </c>
      <c r="L27" s="27">
        <v>40390</v>
      </c>
      <c r="M27" s="27">
        <v>35881</v>
      </c>
      <c r="N27" s="15">
        <f t="shared" si="1"/>
        <v>401317</v>
      </c>
    </row>
    <row r="28" spans="1:14" s="25" customFormat="1" ht="14.1" customHeight="1" x14ac:dyDescent="0.2">
      <c r="A28" s="14">
        <v>2015</v>
      </c>
      <c r="B28" s="26">
        <v>39285</v>
      </c>
      <c r="C28" s="27">
        <v>50606</v>
      </c>
      <c r="D28" s="27">
        <v>65502</v>
      </c>
      <c r="E28" s="27">
        <v>59913</v>
      </c>
      <c r="F28" s="27">
        <v>62053</v>
      </c>
      <c r="G28" s="27">
        <v>66071</v>
      </c>
      <c r="H28" s="27">
        <v>60994</v>
      </c>
      <c r="I28" s="27">
        <v>23002</v>
      </c>
      <c r="J28" s="27">
        <v>65991</v>
      </c>
      <c r="K28" s="27">
        <v>65538</v>
      </c>
      <c r="L28" s="27">
        <v>62441</v>
      </c>
      <c r="M28" s="27">
        <v>41743</v>
      </c>
      <c r="N28" s="15">
        <f t="shared" si="1"/>
        <v>663139</v>
      </c>
    </row>
    <row r="29" spans="1:14" s="25" customFormat="1" ht="14.1" customHeight="1" x14ac:dyDescent="0.2">
      <c r="A29" s="14">
        <v>2016</v>
      </c>
      <c r="B29" s="26">
        <v>56979</v>
      </c>
      <c r="C29" s="27">
        <v>61123</v>
      </c>
      <c r="D29" s="27">
        <v>64377</v>
      </c>
      <c r="E29" s="27">
        <v>62627</v>
      </c>
      <c r="F29" s="27">
        <v>68356</v>
      </c>
      <c r="G29" s="27">
        <v>59184</v>
      </c>
      <c r="H29" s="27">
        <v>64542</v>
      </c>
      <c r="I29" s="27">
        <v>31555</v>
      </c>
      <c r="J29" s="27">
        <v>67760</v>
      </c>
      <c r="K29" s="27">
        <v>61625</v>
      </c>
      <c r="L29" s="27">
        <v>63544</v>
      </c>
      <c r="M29" s="27">
        <v>51299</v>
      </c>
      <c r="N29" s="15">
        <f t="shared" si="1"/>
        <v>712971</v>
      </c>
    </row>
    <row r="30" spans="1:14" s="25" customFormat="1" ht="14.1" customHeight="1" x14ac:dyDescent="0.2">
      <c r="A30" s="14">
        <v>2017</v>
      </c>
      <c r="B30" s="26">
        <v>54959</v>
      </c>
      <c r="C30" s="27">
        <v>64721</v>
      </c>
      <c r="D30" s="27">
        <v>80223</v>
      </c>
      <c r="E30" s="27">
        <v>57458</v>
      </c>
      <c r="F30" s="27">
        <v>79995</v>
      </c>
      <c r="G30" s="27">
        <v>74368</v>
      </c>
      <c r="H30" s="27">
        <v>66574</v>
      </c>
      <c r="I30" s="27">
        <v>22709</v>
      </c>
      <c r="J30" s="27">
        <v>64867</v>
      </c>
      <c r="K30" s="27">
        <v>67318</v>
      </c>
      <c r="L30" s="27">
        <v>64316</v>
      </c>
      <c r="M30" s="27">
        <v>45134</v>
      </c>
      <c r="N30" s="15">
        <f t="shared" si="1"/>
        <v>742642</v>
      </c>
    </row>
    <row r="31" spans="1:14" s="25" customFormat="1" ht="14.1" customHeight="1" x14ac:dyDescent="0.2">
      <c r="A31" s="36">
        <v>2018</v>
      </c>
      <c r="B31" s="37">
        <v>49663</v>
      </c>
      <c r="C31" s="38">
        <v>60269</v>
      </c>
      <c r="D31" s="38">
        <v>65385</v>
      </c>
      <c r="E31" s="38">
        <v>62317</v>
      </c>
      <c r="F31" s="38">
        <v>74314</v>
      </c>
      <c r="G31" s="38">
        <v>73698</v>
      </c>
      <c r="H31" s="38">
        <v>61857</v>
      </c>
      <c r="I31" s="38">
        <v>22372</v>
      </c>
      <c r="J31" s="38">
        <v>60275</v>
      </c>
      <c r="K31" s="38">
        <v>55837</v>
      </c>
      <c r="L31" s="38">
        <v>47359</v>
      </c>
      <c r="M31" s="38">
        <v>39850</v>
      </c>
      <c r="N31" s="39">
        <f t="shared" si="1"/>
        <v>673196</v>
      </c>
    </row>
    <row r="32" spans="1:14" s="25" customFormat="1" ht="14.1" customHeight="1" x14ac:dyDescent="0.2">
      <c r="A32" s="36">
        <v>2019</v>
      </c>
      <c r="B32" s="37">
        <v>37787</v>
      </c>
      <c r="C32" s="38">
        <v>54051</v>
      </c>
      <c r="D32" s="38">
        <v>53069</v>
      </c>
      <c r="E32" s="38">
        <v>49184</v>
      </c>
      <c r="F32" s="38">
        <v>63336</v>
      </c>
      <c r="G32" s="38">
        <v>57238</v>
      </c>
      <c r="H32" s="38">
        <v>50523</v>
      </c>
      <c r="I32" s="38">
        <v>10971</v>
      </c>
      <c r="J32" s="38">
        <v>49863</v>
      </c>
      <c r="K32" s="38">
        <v>40293</v>
      </c>
      <c r="L32" s="38">
        <v>46402</v>
      </c>
      <c r="M32" s="38">
        <v>29755</v>
      </c>
      <c r="N32" s="39">
        <f t="shared" si="1"/>
        <v>542472</v>
      </c>
    </row>
    <row r="33" spans="1:15" s="25" customFormat="1" ht="14.1" customHeight="1" x14ac:dyDescent="0.2">
      <c r="A33" s="36">
        <v>2020</v>
      </c>
      <c r="B33" s="37">
        <v>35218</v>
      </c>
      <c r="C33" s="38">
        <v>52205</v>
      </c>
      <c r="D33" s="38">
        <v>19482</v>
      </c>
      <c r="E33" s="38">
        <v>413</v>
      </c>
      <c r="F33" s="38">
        <v>9884</v>
      </c>
      <c r="G33" s="38">
        <v>20853</v>
      </c>
      <c r="H33" s="38">
        <v>52483</v>
      </c>
      <c r="I33" s="38">
        <v>20414</v>
      </c>
      <c r="J33" s="38">
        <v>68255</v>
      </c>
      <c r="K33" s="38">
        <v>62417</v>
      </c>
      <c r="L33" s="38">
        <v>66047</v>
      </c>
      <c r="M33" s="38">
        <v>44049</v>
      </c>
      <c r="N33" s="39">
        <f t="shared" ref="N33:N35" si="2">SUM(B33:M33)</f>
        <v>451720</v>
      </c>
    </row>
    <row r="34" spans="1:15" x14ac:dyDescent="0.35">
      <c r="A34" s="36">
        <v>2021</v>
      </c>
      <c r="B34" s="37">
        <v>38432</v>
      </c>
      <c r="C34" s="38">
        <v>38813</v>
      </c>
      <c r="D34" s="38">
        <v>51983</v>
      </c>
      <c r="E34" s="38">
        <v>43889</v>
      </c>
      <c r="F34" s="38">
        <v>40147</v>
      </c>
      <c r="G34" s="38">
        <v>35274</v>
      </c>
      <c r="H34" s="38">
        <v>37278</v>
      </c>
      <c r="I34" s="38">
        <v>7481</v>
      </c>
      <c r="J34" s="38">
        <v>31759</v>
      </c>
      <c r="K34" s="38">
        <v>35233</v>
      </c>
      <c r="L34" s="38">
        <v>41804</v>
      </c>
      <c r="M34" s="38">
        <v>40314</v>
      </c>
      <c r="N34" s="39">
        <f>SUM(B34:M34)</f>
        <v>442407</v>
      </c>
    </row>
    <row r="35" spans="1:15" s="25" customFormat="1" ht="14.1" customHeight="1" x14ac:dyDescent="0.2">
      <c r="A35" s="33">
        <v>2022</v>
      </c>
      <c r="B35" s="28">
        <v>39527.666666666672</v>
      </c>
      <c r="C35" s="29">
        <v>39097.666666666672</v>
      </c>
      <c r="D35" s="29">
        <v>37298.666666666672</v>
      </c>
      <c r="E35" s="29">
        <v>45164</v>
      </c>
      <c r="F35" s="29">
        <v>49577</v>
      </c>
      <c r="G35" s="29">
        <v>28615</v>
      </c>
      <c r="H35" s="29">
        <v>44854</v>
      </c>
      <c r="I35" s="29">
        <v>14437</v>
      </c>
      <c r="J35" s="29">
        <v>39938</v>
      </c>
      <c r="K35" s="29">
        <v>42318</v>
      </c>
      <c r="L35" s="29">
        <v>47987</v>
      </c>
      <c r="M35" s="29">
        <v>44380</v>
      </c>
      <c r="N35" s="18">
        <f t="shared" si="2"/>
        <v>473194</v>
      </c>
    </row>
    <row r="36" spans="1:15" s="25" customFormat="1" ht="14.1" customHeight="1" x14ac:dyDescent="0.35">
      <c r="A36" s="4"/>
      <c r="B36" s="50" t="s">
        <v>33</v>
      </c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1"/>
    </row>
    <row r="37" spans="1:15" s="25" customFormat="1" ht="14.1" customHeight="1" x14ac:dyDescent="0.2">
      <c r="A37" s="32">
        <v>1995</v>
      </c>
      <c r="B37" s="19">
        <v>16377</v>
      </c>
      <c r="C37" s="19">
        <v>18524</v>
      </c>
      <c r="D37" s="19">
        <v>19390</v>
      </c>
      <c r="E37" s="19">
        <v>15843</v>
      </c>
      <c r="F37" s="19">
        <v>21938</v>
      </c>
      <c r="G37" s="19">
        <v>19987</v>
      </c>
      <c r="H37" s="19">
        <v>17458</v>
      </c>
      <c r="I37" s="19">
        <v>6291</v>
      </c>
      <c r="J37" s="19">
        <v>18711</v>
      </c>
      <c r="K37" s="19">
        <v>18116</v>
      </c>
      <c r="L37" s="19">
        <v>16686</v>
      </c>
      <c r="M37" s="19">
        <v>12339</v>
      </c>
      <c r="N37" s="11">
        <f t="shared" ref="N37:N53" si="3">SUM(B37:M37)</f>
        <v>201660</v>
      </c>
    </row>
    <row r="38" spans="1:15" s="25" customFormat="1" ht="14.1" customHeight="1" x14ac:dyDescent="0.2">
      <c r="A38" s="14">
        <v>1996</v>
      </c>
      <c r="B38" s="20">
        <v>17637</v>
      </c>
      <c r="C38" s="20">
        <v>18370</v>
      </c>
      <c r="D38" s="20">
        <v>19622</v>
      </c>
      <c r="E38" s="20">
        <v>13674</v>
      </c>
      <c r="F38" s="20">
        <v>20840</v>
      </c>
      <c r="G38" s="20">
        <v>15666</v>
      </c>
      <c r="H38" s="20">
        <v>17263</v>
      </c>
      <c r="I38" s="20">
        <v>1072</v>
      </c>
      <c r="J38" s="20">
        <v>18190</v>
      </c>
      <c r="K38" s="20">
        <v>18906</v>
      </c>
      <c r="L38" s="20">
        <v>16221</v>
      </c>
      <c r="M38" s="20">
        <v>13152</v>
      </c>
      <c r="N38" s="13">
        <f t="shared" si="3"/>
        <v>190613</v>
      </c>
    </row>
    <row r="39" spans="1:15" s="25" customFormat="1" ht="14.1" customHeight="1" x14ac:dyDescent="0.2">
      <c r="A39" s="14">
        <v>1997</v>
      </c>
      <c r="B39" s="20">
        <v>15733</v>
      </c>
      <c r="C39" s="20">
        <v>18539</v>
      </c>
      <c r="D39" s="20">
        <v>19508</v>
      </c>
      <c r="E39" s="20">
        <v>19494</v>
      </c>
      <c r="F39" s="20">
        <v>19388</v>
      </c>
      <c r="G39" s="20">
        <v>19237</v>
      </c>
      <c r="H39" s="20">
        <v>20569</v>
      </c>
      <c r="I39" s="20">
        <v>1616</v>
      </c>
      <c r="J39" s="20">
        <v>20724</v>
      </c>
      <c r="K39" s="20">
        <v>21600</v>
      </c>
      <c r="L39" s="20">
        <v>21500</v>
      </c>
      <c r="M39" s="20">
        <v>16655</v>
      </c>
      <c r="N39" s="13">
        <f t="shared" si="3"/>
        <v>214563</v>
      </c>
    </row>
    <row r="40" spans="1:15" s="25" customFormat="1" ht="14.1" customHeight="1" x14ac:dyDescent="0.2">
      <c r="A40" s="14">
        <v>1998</v>
      </c>
      <c r="B40" s="20">
        <v>18860</v>
      </c>
      <c r="C40" s="20">
        <v>20236</v>
      </c>
      <c r="D40" s="20">
        <v>21235</v>
      </c>
      <c r="E40" s="20">
        <v>20854</v>
      </c>
      <c r="F40" s="20">
        <v>20863</v>
      </c>
      <c r="G40" s="20">
        <v>21724</v>
      </c>
      <c r="H40" s="20">
        <v>23699</v>
      </c>
      <c r="I40" s="20">
        <v>2459</v>
      </c>
      <c r="J40" s="20">
        <v>24531</v>
      </c>
      <c r="K40" s="20">
        <v>24185</v>
      </c>
      <c r="L40" s="20">
        <v>23035</v>
      </c>
      <c r="M40" s="20">
        <v>20419</v>
      </c>
      <c r="N40" s="13">
        <f t="shared" si="3"/>
        <v>242100</v>
      </c>
    </row>
    <row r="41" spans="1:15" s="25" customFormat="1" ht="14.1" customHeight="1" x14ac:dyDescent="0.2">
      <c r="A41" s="14">
        <v>1999</v>
      </c>
      <c r="B41" s="20">
        <v>18188</v>
      </c>
      <c r="C41" s="20">
        <v>19118</v>
      </c>
      <c r="D41" s="20">
        <v>22745</v>
      </c>
      <c r="E41" s="20">
        <v>20255</v>
      </c>
      <c r="F41" s="20">
        <v>20540</v>
      </c>
      <c r="G41" s="20">
        <v>21763</v>
      </c>
      <c r="H41" s="20">
        <v>22173</v>
      </c>
      <c r="I41" s="20">
        <v>6968</v>
      </c>
      <c r="J41" s="20">
        <v>24168</v>
      </c>
      <c r="K41" s="20">
        <v>22990</v>
      </c>
      <c r="L41" s="20">
        <v>23815</v>
      </c>
      <c r="M41" s="20">
        <v>22532</v>
      </c>
      <c r="N41" s="13">
        <f t="shared" si="3"/>
        <v>245255</v>
      </c>
    </row>
    <row r="42" spans="1:15" s="25" customFormat="1" ht="14.1" customHeight="1" x14ac:dyDescent="0.2">
      <c r="A42" s="14">
        <v>2000</v>
      </c>
      <c r="B42" s="20">
        <v>18762</v>
      </c>
      <c r="C42" s="20">
        <v>23968</v>
      </c>
      <c r="D42" s="20">
        <v>28202</v>
      </c>
      <c r="E42" s="20">
        <v>21054</v>
      </c>
      <c r="F42" s="20">
        <v>27781</v>
      </c>
      <c r="G42" s="20">
        <v>25011</v>
      </c>
      <c r="H42" s="20">
        <v>24146</v>
      </c>
      <c r="I42" s="20">
        <v>9412</v>
      </c>
      <c r="J42" s="20">
        <v>26246</v>
      </c>
      <c r="K42" s="20">
        <v>24583</v>
      </c>
      <c r="L42" s="20">
        <v>24003</v>
      </c>
      <c r="M42" s="20">
        <v>17082</v>
      </c>
      <c r="N42" s="13">
        <f t="shared" si="3"/>
        <v>270250</v>
      </c>
    </row>
    <row r="43" spans="1:15" s="25" customFormat="1" ht="14.1" customHeight="1" x14ac:dyDescent="0.2">
      <c r="A43" s="14">
        <v>2001</v>
      </c>
      <c r="B43" s="20">
        <v>23906</v>
      </c>
      <c r="C43" s="20">
        <v>24820</v>
      </c>
      <c r="D43" s="20">
        <v>27546</v>
      </c>
      <c r="E43" s="20">
        <v>22090</v>
      </c>
      <c r="F43" s="20">
        <v>26297</v>
      </c>
      <c r="G43" s="20">
        <v>25569</v>
      </c>
      <c r="H43" s="20">
        <v>18780</v>
      </c>
      <c r="I43" s="20">
        <v>8997</v>
      </c>
      <c r="J43" s="20">
        <v>20768</v>
      </c>
      <c r="K43" s="20">
        <v>21518</v>
      </c>
      <c r="L43" s="20">
        <v>24801</v>
      </c>
      <c r="M43" s="20">
        <v>19993</v>
      </c>
      <c r="N43" s="13">
        <f t="shared" si="3"/>
        <v>265085</v>
      </c>
    </row>
    <row r="44" spans="1:15" s="25" customFormat="1" ht="14.1" customHeight="1" x14ac:dyDescent="0.2">
      <c r="A44" s="14">
        <v>2002</v>
      </c>
      <c r="B44" s="20">
        <v>19576</v>
      </c>
      <c r="C44" s="20">
        <v>21398</v>
      </c>
      <c r="D44" s="20">
        <v>23719</v>
      </c>
      <c r="E44" s="20">
        <v>21692</v>
      </c>
      <c r="F44" s="20">
        <v>25731</v>
      </c>
      <c r="G44" s="20">
        <v>23209</v>
      </c>
      <c r="H44" s="20">
        <v>24213</v>
      </c>
      <c r="I44" s="20">
        <v>5800</v>
      </c>
      <c r="J44" s="20">
        <v>25365</v>
      </c>
      <c r="K44" s="20">
        <v>27871</v>
      </c>
      <c r="L44" s="20">
        <v>24148</v>
      </c>
      <c r="M44" s="20">
        <v>16919</v>
      </c>
      <c r="N44" s="13">
        <f t="shared" si="3"/>
        <v>259641</v>
      </c>
    </row>
    <row r="45" spans="1:15" s="25" customFormat="1" ht="14.1" customHeight="1" x14ac:dyDescent="0.2">
      <c r="A45" s="14">
        <v>2003</v>
      </c>
      <c r="B45" s="20">
        <v>20948</v>
      </c>
      <c r="C45" s="20">
        <v>20558</v>
      </c>
      <c r="D45" s="20">
        <v>24430</v>
      </c>
      <c r="E45" s="20">
        <v>24130</v>
      </c>
      <c r="F45" s="20">
        <v>25152</v>
      </c>
      <c r="G45" s="20">
        <v>24194</v>
      </c>
      <c r="H45" s="20">
        <v>22228</v>
      </c>
      <c r="I45" s="20">
        <v>5519</v>
      </c>
      <c r="J45" s="20">
        <v>24246</v>
      </c>
      <c r="K45" s="20">
        <v>23716</v>
      </c>
      <c r="L45" s="20">
        <v>22593</v>
      </c>
      <c r="M45" s="20">
        <v>18161</v>
      </c>
      <c r="N45" s="13">
        <f t="shared" si="3"/>
        <v>255875</v>
      </c>
      <c r="O45" s="30"/>
    </row>
    <row r="46" spans="1:15" s="25" customFormat="1" ht="14.1" customHeight="1" x14ac:dyDescent="0.2">
      <c r="A46" s="14">
        <v>2004</v>
      </c>
      <c r="B46" s="21">
        <v>20808</v>
      </c>
      <c r="C46" s="22">
        <v>22323</v>
      </c>
      <c r="D46" s="22">
        <v>24903</v>
      </c>
      <c r="E46" s="22">
        <v>19598</v>
      </c>
      <c r="F46" s="22">
        <v>24439</v>
      </c>
      <c r="G46" s="22">
        <v>24325</v>
      </c>
      <c r="H46" s="22">
        <v>26966</v>
      </c>
      <c r="I46" s="22">
        <v>4749</v>
      </c>
      <c r="J46" s="22">
        <v>26747</v>
      </c>
      <c r="K46" s="22">
        <v>26028</v>
      </c>
      <c r="L46" s="22">
        <v>24470</v>
      </c>
      <c r="M46" s="22">
        <v>22287</v>
      </c>
      <c r="N46" s="13">
        <f t="shared" si="3"/>
        <v>267643</v>
      </c>
    </row>
    <row r="47" spans="1:15" s="25" customFormat="1" ht="14.1" customHeight="1" x14ac:dyDescent="0.2">
      <c r="A47" s="14">
        <v>2005</v>
      </c>
      <c r="B47" s="21">
        <v>20827</v>
      </c>
      <c r="C47" s="22">
        <v>20111</v>
      </c>
      <c r="D47" s="22">
        <v>25484</v>
      </c>
      <c r="E47" s="22">
        <v>24205</v>
      </c>
      <c r="F47" s="22">
        <v>26867</v>
      </c>
      <c r="G47" s="22">
        <v>24608</v>
      </c>
      <c r="H47" s="22">
        <v>24743</v>
      </c>
      <c r="I47" s="22">
        <v>8298</v>
      </c>
      <c r="J47" s="22">
        <v>25547</v>
      </c>
      <c r="K47" s="22">
        <v>24108</v>
      </c>
      <c r="L47" s="22">
        <v>24194</v>
      </c>
      <c r="M47" s="22">
        <v>20757</v>
      </c>
      <c r="N47" s="13">
        <f t="shared" si="3"/>
        <v>269749</v>
      </c>
    </row>
    <row r="48" spans="1:15" s="25" customFormat="1" ht="14.1" customHeight="1" x14ac:dyDescent="0.2">
      <c r="A48" s="14">
        <v>2006</v>
      </c>
      <c r="B48" s="21">
        <v>21233</v>
      </c>
      <c r="C48" s="22">
        <v>20934</v>
      </c>
      <c r="D48" s="22">
        <v>26945</v>
      </c>
      <c r="E48" s="22">
        <v>20783</v>
      </c>
      <c r="F48" s="22">
        <v>26000</v>
      </c>
      <c r="G48" s="22">
        <v>24077</v>
      </c>
      <c r="H48" s="22">
        <v>21313</v>
      </c>
      <c r="I48" s="22">
        <v>10002</v>
      </c>
      <c r="J48" s="22">
        <v>26036</v>
      </c>
      <c r="K48" s="22">
        <v>27230</v>
      </c>
      <c r="L48" s="22">
        <v>26325</v>
      </c>
      <c r="M48" s="22">
        <v>21327</v>
      </c>
      <c r="N48" s="13">
        <f t="shared" si="3"/>
        <v>272205</v>
      </c>
    </row>
    <row r="49" spans="1:14" s="25" customFormat="1" ht="14.1" customHeight="1" x14ac:dyDescent="0.2">
      <c r="A49" s="14">
        <v>2007</v>
      </c>
      <c r="B49" s="21">
        <v>26534</v>
      </c>
      <c r="C49" s="22">
        <v>27263</v>
      </c>
      <c r="D49" s="22">
        <v>30043</v>
      </c>
      <c r="E49" s="22">
        <v>24808</v>
      </c>
      <c r="F49" s="22">
        <v>29938</v>
      </c>
      <c r="G49" s="22">
        <v>29286</v>
      </c>
      <c r="H49" s="22">
        <v>27797</v>
      </c>
      <c r="I49" s="22">
        <v>12755</v>
      </c>
      <c r="J49" s="22">
        <v>30170</v>
      </c>
      <c r="K49" s="22">
        <v>32522</v>
      </c>
      <c r="L49" s="22">
        <v>29201</v>
      </c>
      <c r="M49" s="22">
        <v>20572</v>
      </c>
      <c r="N49" s="13">
        <f t="shared" si="3"/>
        <v>320889</v>
      </c>
    </row>
    <row r="50" spans="1:14" s="25" customFormat="1" ht="14.1" customHeight="1" x14ac:dyDescent="0.2">
      <c r="A50" s="14">
        <v>2008</v>
      </c>
      <c r="B50" s="21">
        <v>29604</v>
      </c>
      <c r="C50" s="22">
        <v>31872</v>
      </c>
      <c r="D50" s="22">
        <v>31585</v>
      </c>
      <c r="E50" s="22">
        <v>30778</v>
      </c>
      <c r="F50" s="22">
        <v>32637</v>
      </c>
      <c r="G50" s="22">
        <v>28632</v>
      </c>
      <c r="H50" s="22">
        <v>31472</v>
      </c>
      <c r="I50" s="22">
        <v>9048</v>
      </c>
      <c r="J50" s="22">
        <v>28698</v>
      </c>
      <c r="K50" s="22">
        <v>28371</v>
      </c>
      <c r="L50" s="22">
        <v>23850</v>
      </c>
      <c r="M50" s="22">
        <v>8430</v>
      </c>
      <c r="N50" s="13">
        <f t="shared" si="3"/>
        <v>314977</v>
      </c>
    </row>
    <row r="51" spans="1:14" s="25" customFormat="1" ht="14.1" customHeight="1" x14ac:dyDescent="0.2">
      <c r="A51" s="14">
        <v>2009</v>
      </c>
      <c r="B51" s="21">
        <v>10676</v>
      </c>
      <c r="C51" s="22">
        <v>11744</v>
      </c>
      <c r="D51" s="22">
        <v>14309</v>
      </c>
      <c r="E51" s="22">
        <v>10973</v>
      </c>
      <c r="F51" s="22">
        <v>10363</v>
      </c>
      <c r="G51" s="22">
        <v>12542</v>
      </c>
      <c r="H51" s="22">
        <v>16828</v>
      </c>
      <c r="I51" s="22">
        <v>5424</v>
      </c>
      <c r="J51" s="22">
        <v>17496</v>
      </c>
      <c r="K51" s="22">
        <v>15397</v>
      </c>
      <c r="L51" s="22">
        <v>17232</v>
      </c>
      <c r="M51" s="22">
        <v>15105</v>
      </c>
      <c r="N51" s="13">
        <f t="shared" si="3"/>
        <v>158089</v>
      </c>
    </row>
    <row r="52" spans="1:14" s="25" customFormat="1" ht="14.1" customHeight="1" x14ac:dyDescent="0.2">
      <c r="A52" s="14">
        <v>2010</v>
      </c>
      <c r="B52" s="21">
        <v>17395</v>
      </c>
      <c r="C52" s="22">
        <v>14377</v>
      </c>
      <c r="D52" s="22">
        <v>24400</v>
      </c>
      <c r="E52" s="22">
        <v>22065</v>
      </c>
      <c r="F52" s="22">
        <v>20890</v>
      </c>
      <c r="G52" s="22">
        <v>19823</v>
      </c>
      <c r="H52" s="22">
        <v>22144</v>
      </c>
      <c r="I52" s="22">
        <v>6593</v>
      </c>
      <c r="J52" s="22">
        <v>24291</v>
      </c>
      <c r="K52" s="22">
        <v>23514</v>
      </c>
      <c r="L52" s="22">
        <v>21519</v>
      </c>
      <c r="M52" s="22">
        <v>18993</v>
      </c>
      <c r="N52" s="13">
        <f t="shared" si="3"/>
        <v>236004</v>
      </c>
    </row>
    <row r="53" spans="1:14" s="25" customFormat="1" ht="14.1" customHeight="1" x14ac:dyDescent="0.2">
      <c r="A53" s="14">
        <v>2011</v>
      </c>
      <c r="B53" s="21">
        <v>19153</v>
      </c>
      <c r="C53" s="21">
        <v>21976</v>
      </c>
      <c r="D53" s="21">
        <v>26275</v>
      </c>
      <c r="E53" s="21">
        <v>24830</v>
      </c>
      <c r="F53" s="21">
        <v>26407</v>
      </c>
      <c r="G53" s="21">
        <v>25311</v>
      </c>
      <c r="H53" s="21">
        <v>23637</v>
      </c>
      <c r="I53" s="21">
        <v>9098</v>
      </c>
      <c r="J53" s="21">
        <v>26237</v>
      </c>
      <c r="K53" s="21">
        <v>24635</v>
      </c>
      <c r="L53" s="21">
        <v>25081</v>
      </c>
      <c r="M53" s="21">
        <v>17702</v>
      </c>
      <c r="N53" s="13">
        <f t="shared" si="3"/>
        <v>270342</v>
      </c>
    </row>
    <row r="54" spans="1:14" s="25" customFormat="1" ht="14.1" customHeight="1" x14ac:dyDescent="0.2">
      <c r="A54" s="14">
        <v>2012</v>
      </c>
      <c r="B54" s="21" t="s">
        <v>29</v>
      </c>
      <c r="C54" s="21" t="s">
        <v>29</v>
      </c>
      <c r="D54" s="21" t="s">
        <v>29</v>
      </c>
      <c r="E54" s="21" t="s">
        <v>29</v>
      </c>
      <c r="F54" s="21" t="s">
        <v>29</v>
      </c>
      <c r="G54" s="21" t="s">
        <v>29</v>
      </c>
      <c r="H54" s="21" t="s">
        <v>29</v>
      </c>
      <c r="I54" s="21" t="s">
        <v>29</v>
      </c>
      <c r="J54" s="21" t="s">
        <v>29</v>
      </c>
      <c r="K54" s="21" t="s">
        <v>29</v>
      </c>
      <c r="L54" s="21" t="s">
        <v>29</v>
      </c>
      <c r="M54" s="21" t="s">
        <v>29</v>
      </c>
      <c r="N54" s="13">
        <v>241186</v>
      </c>
    </row>
    <row r="55" spans="1:14" s="25" customFormat="1" ht="14.1" customHeight="1" x14ac:dyDescent="0.2">
      <c r="A55" s="14">
        <v>2013</v>
      </c>
      <c r="B55" s="21" t="s">
        <v>29</v>
      </c>
      <c r="C55" s="21" t="s">
        <v>29</v>
      </c>
      <c r="D55" s="21" t="s">
        <v>29</v>
      </c>
      <c r="E55" s="21" t="s">
        <v>29</v>
      </c>
      <c r="F55" s="21" t="s">
        <v>29</v>
      </c>
      <c r="G55" s="21" t="s">
        <v>29</v>
      </c>
      <c r="H55" s="21" t="s">
        <v>29</v>
      </c>
      <c r="I55" s="21" t="s">
        <v>29</v>
      </c>
      <c r="J55" s="21" t="s">
        <v>29</v>
      </c>
      <c r="K55" s="21" t="s">
        <v>29</v>
      </c>
      <c r="L55" s="21" t="s">
        <v>29</v>
      </c>
      <c r="M55" s="21" t="s">
        <v>29</v>
      </c>
      <c r="N55" s="31">
        <v>236040</v>
      </c>
    </row>
    <row r="56" spans="1:14" s="25" customFormat="1" ht="14.1" customHeight="1" x14ac:dyDescent="0.2">
      <c r="A56" s="14">
        <v>2014</v>
      </c>
      <c r="B56" s="21" t="s">
        <v>29</v>
      </c>
      <c r="C56" s="21" t="s">
        <v>29</v>
      </c>
      <c r="D56" s="21" t="s">
        <v>29</v>
      </c>
      <c r="E56" s="21" t="s">
        <v>29</v>
      </c>
      <c r="F56" s="21" t="s">
        <v>29</v>
      </c>
      <c r="G56" s="21" t="s">
        <v>29</v>
      </c>
      <c r="H56" s="21" t="s">
        <v>29</v>
      </c>
      <c r="I56" s="21" t="s">
        <v>29</v>
      </c>
      <c r="J56" s="21" t="s">
        <v>29</v>
      </c>
      <c r="K56" s="21" t="s">
        <v>29</v>
      </c>
      <c r="L56" s="21" t="s">
        <v>29</v>
      </c>
      <c r="M56" s="21" t="s">
        <v>29</v>
      </c>
      <c r="N56" s="13">
        <v>270970</v>
      </c>
    </row>
    <row r="57" spans="1:14" s="25" customFormat="1" ht="14.1" customHeight="1" x14ac:dyDescent="0.2">
      <c r="A57" s="14">
        <v>2015</v>
      </c>
      <c r="B57" s="21" t="s">
        <v>29</v>
      </c>
      <c r="C57" s="21" t="s">
        <v>29</v>
      </c>
      <c r="D57" s="21" t="s">
        <v>29</v>
      </c>
      <c r="E57" s="21" t="s">
        <v>29</v>
      </c>
      <c r="F57" s="21" t="s">
        <v>29</v>
      </c>
      <c r="G57" s="21" t="s">
        <v>29</v>
      </c>
      <c r="H57" s="21" t="s">
        <v>29</v>
      </c>
      <c r="I57" s="21" t="s">
        <v>29</v>
      </c>
      <c r="J57" s="21" t="s">
        <v>29</v>
      </c>
      <c r="K57" s="21" t="s">
        <v>29</v>
      </c>
      <c r="L57" s="21" t="s">
        <v>29</v>
      </c>
      <c r="M57" s="21" t="s">
        <v>29</v>
      </c>
      <c r="N57" s="13">
        <v>317365</v>
      </c>
    </row>
    <row r="58" spans="1:14" s="25" customFormat="1" ht="14.1" customHeight="1" x14ac:dyDescent="0.2">
      <c r="A58" s="14">
        <v>2016</v>
      </c>
      <c r="B58" s="21" t="s">
        <v>29</v>
      </c>
      <c r="C58" s="21" t="s">
        <v>29</v>
      </c>
      <c r="D58" s="21" t="s">
        <v>29</v>
      </c>
      <c r="E58" s="21" t="s">
        <v>29</v>
      </c>
      <c r="F58" s="21" t="s">
        <v>29</v>
      </c>
      <c r="G58" s="21" t="s">
        <v>29</v>
      </c>
      <c r="H58" s="21" t="s">
        <v>29</v>
      </c>
      <c r="I58" s="21" t="s">
        <v>29</v>
      </c>
      <c r="J58" s="21" t="s">
        <v>29</v>
      </c>
      <c r="K58" s="21" t="s">
        <v>29</v>
      </c>
      <c r="L58" s="21" t="s">
        <v>29</v>
      </c>
      <c r="M58" s="21" t="s">
        <v>29</v>
      </c>
      <c r="N58" s="13">
        <v>344358</v>
      </c>
    </row>
    <row r="59" spans="1:14" s="8" customFormat="1" x14ac:dyDescent="0.2">
      <c r="A59" s="14">
        <v>2017</v>
      </c>
      <c r="B59" s="21" t="s">
        <v>29</v>
      </c>
      <c r="C59" s="21" t="s">
        <v>29</v>
      </c>
      <c r="D59" s="21" t="s">
        <v>29</v>
      </c>
      <c r="E59" s="21" t="s">
        <v>29</v>
      </c>
      <c r="F59" s="21" t="s">
        <v>29</v>
      </c>
      <c r="G59" s="21" t="s">
        <v>29</v>
      </c>
      <c r="H59" s="21" t="s">
        <v>29</v>
      </c>
      <c r="I59" s="21" t="s">
        <v>29</v>
      </c>
      <c r="J59" s="21" t="s">
        <v>29</v>
      </c>
      <c r="K59" s="21" t="s">
        <v>29</v>
      </c>
      <c r="L59" s="21" t="s">
        <v>29</v>
      </c>
      <c r="M59" s="21" t="s">
        <v>29</v>
      </c>
      <c r="N59" s="13">
        <v>332112</v>
      </c>
    </row>
    <row r="60" spans="1:14" s="8" customFormat="1" x14ac:dyDescent="0.2">
      <c r="A60" s="36">
        <v>2018</v>
      </c>
      <c r="B60" s="40" t="s">
        <v>29</v>
      </c>
      <c r="C60" s="40" t="s">
        <v>29</v>
      </c>
      <c r="D60" s="40" t="s">
        <v>29</v>
      </c>
      <c r="E60" s="40" t="s">
        <v>29</v>
      </c>
      <c r="F60" s="40" t="s">
        <v>29</v>
      </c>
      <c r="G60" s="40" t="s">
        <v>29</v>
      </c>
      <c r="H60" s="40" t="s">
        <v>29</v>
      </c>
      <c r="I60" s="40" t="s">
        <v>29</v>
      </c>
      <c r="J60" s="40" t="s">
        <v>29</v>
      </c>
      <c r="K60" s="40" t="s">
        <v>29</v>
      </c>
      <c r="L60" s="40" t="s">
        <v>29</v>
      </c>
      <c r="M60" s="40" t="s">
        <v>29</v>
      </c>
      <c r="N60" s="41">
        <v>324875</v>
      </c>
    </row>
    <row r="61" spans="1:14" s="8" customFormat="1" x14ac:dyDescent="0.2">
      <c r="A61" s="36">
        <v>2019</v>
      </c>
      <c r="B61" s="40" t="s">
        <v>29</v>
      </c>
      <c r="C61" s="40" t="s">
        <v>29</v>
      </c>
      <c r="D61" s="40" t="s">
        <v>29</v>
      </c>
      <c r="E61" s="40" t="s">
        <v>29</v>
      </c>
      <c r="F61" s="40" t="s">
        <v>29</v>
      </c>
      <c r="G61" s="40" t="s">
        <v>29</v>
      </c>
      <c r="H61" s="40" t="s">
        <v>29</v>
      </c>
      <c r="I61" s="40" t="s">
        <v>29</v>
      </c>
      <c r="J61" s="40" t="s">
        <v>29</v>
      </c>
      <c r="K61" s="40" t="s">
        <v>29</v>
      </c>
      <c r="L61" s="40" t="s">
        <v>29</v>
      </c>
      <c r="M61" s="40" t="s">
        <v>29</v>
      </c>
      <c r="N61" s="41">
        <v>312377</v>
      </c>
    </row>
    <row r="62" spans="1:14" s="8" customFormat="1" ht="14.1" customHeight="1" x14ac:dyDescent="0.2">
      <c r="A62" s="36">
        <v>2020</v>
      </c>
      <c r="B62" s="40" t="s">
        <v>29</v>
      </c>
      <c r="C62" s="40" t="s">
        <v>29</v>
      </c>
      <c r="D62" s="40" t="s">
        <v>29</v>
      </c>
      <c r="E62" s="40" t="s">
        <v>29</v>
      </c>
      <c r="F62" s="40" t="s">
        <v>29</v>
      </c>
      <c r="G62" s="40" t="s">
        <v>29</v>
      </c>
      <c r="H62" s="40" t="s">
        <v>29</v>
      </c>
      <c r="I62" s="40" t="s">
        <v>29</v>
      </c>
      <c r="J62" s="40" t="s">
        <v>29</v>
      </c>
      <c r="K62" s="40" t="s">
        <v>29</v>
      </c>
      <c r="L62" s="40" t="s">
        <v>29</v>
      </c>
      <c r="M62" s="40" t="s">
        <v>29</v>
      </c>
      <c r="N62" s="41">
        <v>277067</v>
      </c>
    </row>
    <row r="63" spans="1:14" s="8" customFormat="1" ht="14.1" customHeight="1" x14ac:dyDescent="0.2">
      <c r="A63" s="36">
        <v>2021</v>
      </c>
      <c r="B63" s="40" t="s">
        <v>29</v>
      </c>
      <c r="C63" s="40" t="s">
        <v>29</v>
      </c>
      <c r="D63" s="40" t="s">
        <v>29</v>
      </c>
      <c r="E63" s="40" t="s">
        <v>29</v>
      </c>
      <c r="F63" s="40" t="s">
        <v>29</v>
      </c>
      <c r="G63" s="40" t="s">
        <v>29</v>
      </c>
      <c r="H63" s="40" t="s">
        <v>29</v>
      </c>
      <c r="I63" s="40" t="s">
        <v>29</v>
      </c>
      <c r="J63" s="40" t="s">
        <v>29</v>
      </c>
      <c r="K63" s="40" t="s">
        <v>29</v>
      </c>
      <c r="L63" s="40" t="s">
        <v>29</v>
      </c>
      <c r="M63" s="40" t="s">
        <v>29</v>
      </c>
      <c r="N63" s="41">
        <v>290021</v>
      </c>
    </row>
    <row r="64" spans="1:14" s="8" customFormat="1" ht="14.1" customHeight="1" x14ac:dyDescent="0.2">
      <c r="A64" s="33">
        <v>2022</v>
      </c>
      <c r="B64" s="23" t="s">
        <v>29</v>
      </c>
      <c r="C64" s="23" t="s">
        <v>29</v>
      </c>
      <c r="D64" s="23" t="s">
        <v>29</v>
      </c>
      <c r="E64" s="23" t="s">
        <v>29</v>
      </c>
      <c r="F64" s="23" t="s">
        <v>29</v>
      </c>
      <c r="G64" s="23" t="s">
        <v>29</v>
      </c>
      <c r="H64" s="23" t="s">
        <v>29</v>
      </c>
      <c r="I64" s="23" t="s">
        <v>29</v>
      </c>
      <c r="J64" s="23" t="s">
        <v>29</v>
      </c>
      <c r="K64" s="23" t="s">
        <v>29</v>
      </c>
      <c r="L64" s="23" t="s">
        <v>29</v>
      </c>
      <c r="M64" s="23" t="s">
        <v>29</v>
      </c>
      <c r="N64" s="24">
        <v>268430</v>
      </c>
    </row>
    <row r="65" spans="1:14" s="8" customFormat="1" ht="14.1" customHeight="1" x14ac:dyDescent="0.2">
      <c r="A65" s="9"/>
      <c r="B65" s="50" t="s">
        <v>34</v>
      </c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1"/>
    </row>
    <row r="66" spans="1:14" s="8" customFormat="1" ht="14.1" customHeight="1" x14ac:dyDescent="0.2">
      <c r="A66" s="32">
        <v>1995</v>
      </c>
      <c r="B66" s="19">
        <v>2315</v>
      </c>
      <c r="C66" s="19">
        <v>1991</v>
      </c>
      <c r="D66" s="19">
        <v>2649</v>
      </c>
      <c r="E66" s="19">
        <v>2096</v>
      </c>
      <c r="F66" s="19">
        <v>2793</v>
      </c>
      <c r="G66" s="19">
        <v>3211</v>
      </c>
      <c r="H66" s="19">
        <v>2255</v>
      </c>
      <c r="I66" s="19">
        <v>2123</v>
      </c>
      <c r="J66" s="19">
        <v>3351</v>
      </c>
      <c r="K66" s="19">
        <v>3288</v>
      </c>
      <c r="L66" s="19">
        <v>2966</v>
      </c>
      <c r="M66" s="19">
        <v>3159</v>
      </c>
      <c r="N66" s="11">
        <f t="shared" ref="N66:N82" si="4">SUM(B66:M66)</f>
        <v>32197</v>
      </c>
    </row>
    <row r="67" spans="1:14" s="8" customFormat="1" ht="14.1" customHeight="1" x14ac:dyDescent="0.2">
      <c r="A67" s="14">
        <v>1996</v>
      </c>
      <c r="B67" s="20">
        <v>2796</v>
      </c>
      <c r="C67" s="20">
        <v>3092</v>
      </c>
      <c r="D67" s="20">
        <v>3194</v>
      </c>
      <c r="E67" s="20">
        <v>2625</v>
      </c>
      <c r="F67" s="20">
        <v>2984</v>
      </c>
      <c r="G67" s="20">
        <v>3026</v>
      </c>
      <c r="H67" s="20">
        <v>3617</v>
      </c>
      <c r="I67" s="20">
        <v>1123</v>
      </c>
      <c r="J67" s="20">
        <v>3008</v>
      </c>
      <c r="K67" s="20">
        <v>2750</v>
      </c>
      <c r="L67" s="20">
        <v>2540</v>
      </c>
      <c r="M67" s="20">
        <v>2023</v>
      </c>
      <c r="N67" s="13">
        <f t="shared" si="4"/>
        <v>32778</v>
      </c>
    </row>
    <row r="68" spans="1:14" s="8" customFormat="1" ht="14.1" customHeight="1" x14ac:dyDescent="0.2">
      <c r="A68" s="14">
        <v>1997</v>
      </c>
      <c r="B68" s="20">
        <v>1922</v>
      </c>
      <c r="C68" s="20">
        <v>2212</v>
      </c>
      <c r="D68" s="20">
        <v>2337</v>
      </c>
      <c r="E68" s="20">
        <v>2723</v>
      </c>
      <c r="F68" s="20">
        <v>2802</v>
      </c>
      <c r="G68" s="20">
        <v>2984</v>
      </c>
      <c r="H68" s="20">
        <v>3064</v>
      </c>
      <c r="I68" s="20">
        <v>1445</v>
      </c>
      <c r="J68" s="20">
        <v>2983</v>
      </c>
      <c r="K68" s="20">
        <v>3489</v>
      </c>
      <c r="L68" s="20">
        <v>6151</v>
      </c>
      <c r="M68" s="20">
        <v>3531</v>
      </c>
      <c r="N68" s="13">
        <f t="shared" si="4"/>
        <v>35643</v>
      </c>
    </row>
    <row r="69" spans="1:14" s="8" customFormat="1" ht="14.1" customHeight="1" x14ac:dyDescent="0.2">
      <c r="A69" s="14">
        <v>1998</v>
      </c>
      <c r="B69" s="20">
        <v>3212</v>
      </c>
      <c r="C69" s="20">
        <v>3651</v>
      </c>
      <c r="D69" s="20">
        <v>4183</v>
      </c>
      <c r="E69" s="20">
        <v>4195</v>
      </c>
      <c r="F69" s="20">
        <v>3841</v>
      </c>
      <c r="G69" s="20">
        <v>4467</v>
      </c>
      <c r="H69" s="20">
        <v>4493</v>
      </c>
      <c r="I69" s="20">
        <v>1724</v>
      </c>
      <c r="J69" s="20">
        <v>4464</v>
      </c>
      <c r="K69" s="20">
        <v>4025</v>
      </c>
      <c r="L69" s="20">
        <v>3295</v>
      </c>
      <c r="M69" s="20">
        <v>2723</v>
      </c>
      <c r="N69" s="13">
        <f t="shared" si="4"/>
        <v>44273</v>
      </c>
    </row>
    <row r="70" spans="1:14" s="8" customFormat="1" ht="14.1" customHeight="1" x14ac:dyDescent="0.2">
      <c r="A70" s="14">
        <v>1999</v>
      </c>
      <c r="B70" s="20">
        <v>2974</v>
      </c>
      <c r="C70" s="20">
        <v>3126</v>
      </c>
      <c r="D70" s="20">
        <v>3422</v>
      </c>
      <c r="E70" s="20">
        <v>2978</v>
      </c>
      <c r="F70" s="20">
        <v>2905</v>
      </c>
      <c r="G70" s="20">
        <v>3669</v>
      </c>
      <c r="H70" s="20">
        <v>4289</v>
      </c>
      <c r="I70" s="20">
        <v>1981</v>
      </c>
      <c r="J70" s="20">
        <v>4818</v>
      </c>
      <c r="K70" s="20">
        <v>4341</v>
      </c>
      <c r="L70" s="20">
        <v>4350</v>
      </c>
      <c r="M70" s="20">
        <v>3619</v>
      </c>
      <c r="N70" s="13">
        <f t="shared" si="4"/>
        <v>42472</v>
      </c>
    </row>
    <row r="71" spans="1:14" s="8" customFormat="1" ht="14.1" customHeight="1" x14ac:dyDescent="0.2">
      <c r="A71" s="14">
        <v>2000</v>
      </c>
      <c r="B71" s="20">
        <v>3400</v>
      </c>
      <c r="C71" s="20">
        <v>3499</v>
      </c>
      <c r="D71" s="20">
        <v>4335</v>
      </c>
      <c r="E71" s="20">
        <v>2915</v>
      </c>
      <c r="F71" s="20">
        <v>4092</v>
      </c>
      <c r="G71" s="20">
        <v>4154</v>
      </c>
      <c r="H71" s="20">
        <v>4024</v>
      </c>
      <c r="I71" s="20">
        <v>1652</v>
      </c>
      <c r="J71" s="20">
        <v>4025</v>
      </c>
      <c r="K71" s="20">
        <v>4199</v>
      </c>
      <c r="L71" s="20">
        <v>3662</v>
      </c>
      <c r="M71" s="20">
        <v>2661</v>
      </c>
      <c r="N71" s="13">
        <f t="shared" si="4"/>
        <v>42618</v>
      </c>
    </row>
    <row r="72" spans="1:14" s="8" customFormat="1" ht="14.1" customHeight="1" x14ac:dyDescent="0.2">
      <c r="A72" s="14">
        <v>2001</v>
      </c>
      <c r="B72" s="20">
        <v>2981</v>
      </c>
      <c r="C72" s="20">
        <v>3285</v>
      </c>
      <c r="D72" s="20">
        <v>3915</v>
      </c>
      <c r="E72" s="20">
        <v>3193</v>
      </c>
      <c r="F72" s="20">
        <v>3751</v>
      </c>
      <c r="G72" s="20">
        <v>4184</v>
      </c>
      <c r="H72" s="20">
        <v>3676</v>
      </c>
      <c r="I72" s="20">
        <v>1700</v>
      </c>
      <c r="J72" s="20">
        <v>3523</v>
      </c>
      <c r="K72" s="20">
        <v>4208</v>
      </c>
      <c r="L72" s="20">
        <v>3460</v>
      </c>
      <c r="M72" s="20">
        <v>2749</v>
      </c>
      <c r="N72" s="13">
        <f t="shared" si="4"/>
        <v>40625</v>
      </c>
    </row>
    <row r="73" spans="1:14" s="8" customFormat="1" ht="14.1" customHeight="1" x14ac:dyDescent="0.2">
      <c r="A73" s="14">
        <v>2002</v>
      </c>
      <c r="B73" s="20">
        <v>2893</v>
      </c>
      <c r="C73" s="20">
        <v>3317</v>
      </c>
      <c r="D73" s="20">
        <v>3588</v>
      </c>
      <c r="E73" s="20">
        <v>3170</v>
      </c>
      <c r="F73" s="20">
        <v>3647</v>
      </c>
      <c r="G73" s="20">
        <v>3358</v>
      </c>
      <c r="H73" s="20">
        <v>3770</v>
      </c>
      <c r="I73" s="20">
        <v>1310</v>
      </c>
      <c r="J73" s="20">
        <v>3800</v>
      </c>
      <c r="K73" s="20">
        <v>4269</v>
      </c>
      <c r="L73" s="20">
        <v>3264</v>
      </c>
      <c r="M73" s="20">
        <v>2688</v>
      </c>
      <c r="N73" s="13">
        <f t="shared" si="4"/>
        <v>39074</v>
      </c>
    </row>
    <row r="74" spans="1:14" s="8" customFormat="1" ht="14.1" customHeight="1" x14ac:dyDescent="0.2">
      <c r="A74" s="14">
        <v>2003</v>
      </c>
      <c r="B74" s="20">
        <v>3260</v>
      </c>
      <c r="C74" s="20">
        <v>3356</v>
      </c>
      <c r="D74" s="20">
        <v>3347</v>
      </c>
      <c r="E74" s="20">
        <v>2832</v>
      </c>
      <c r="F74" s="20">
        <v>2975</v>
      </c>
      <c r="G74" s="20">
        <v>3016</v>
      </c>
      <c r="H74" s="20">
        <v>3435</v>
      </c>
      <c r="I74" s="20">
        <v>1077</v>
      </c>
      <c r="J74" s="20">
        <v>3575</v>
      </c>
      <c r="K74" s="20">
        <v>3724</v>
      </c>
      <c r="L74" s="20">
        <v>3486</v>
      </c>
      <c r="M74" s="20">
        <v>2369</v>
      </c>
      <c r="N74" s="13">
        <f t="shared" si="4"/>
        <v>36452</v>
      </c>
    </row>
    <row r="75" spans="1:14" s="8" customFormat="1" ht="14.1" customHeight="1" x14ac:dyDescent="0.2">
      <c r="A75" s="14">
        <v>2004</v>
      </c>
      <c r="B75" s="21">
        <v>2621</v>
      </c>
      <c r="C75" s="22">
        <f>2489+92</f>
        <v>2581</v>
      </c>
      <c r="D75" s="22">
        <f>3218+108</f>
        <v>3326</v>
      </c>
      <c r="E75" s="22">
        <f>3356+100</f>
        <v>3456</v>
      </c>
      <c r="F75" s="22">
        <f>3370+97</f>
        <v>3467</v>
      </c>
      <c r="G75" s="22">
        <f>3349+111</f>
        <v>3460</v>
      </c>
      <c r="H75" s="22">
        <f>3471+120</f>
        <v>3591</v>
      </c>
      <c r="I75" s="22">
        <f>1243+121</f>
        <v>1364</v>
      </c>
      <c r="J75" s="22">
        <f>3589+240</f>
        <v>3829</v>
      </c>
      <c r="K75" s="22">
        <f>3731+248</f>
        <v>3979</v>
      </c>
      <c r="L75" s="22">
        <f>3319+180</f>
        <v>3499</v>
      </c>
      <c r="M75" s="22">
        <f>2551+84</f>
        <v>2635</v>
      </c>
      <c r="N75" s="13">
        <f t="shared" si="4"/>
        <v>37808</v>
      </c>
    </row>
    <row r="76" spans="1:14" s="8" customFormat="1" ht="14.1" customHeight="1" x14ac:dyDescent="0.2">
      <c r="A76" s="14">
        <v>2005</v>
      </c>
      <c r="B76" s="21">
        <v>3119</v>
      </c>
      <c r="C76" s="22">
        <v>3088</v>
      </c>
      <c r="D76" s="22">
        <v>3947</v>
      </c>
      <c r="E76" s="22">
        <v>3257</v>
      </c>
      <c r="F76" s="22">
        <v>3737</v>
      </c>
      <c r="G76" s="22">
        <v>3413</v>
      </c>
      <c r="H76" s="22">
        <v>3772</v>
      </c>
      <c r="I76" s="22">
        <v>1277</v>
      </c>
      <c r="J76" s="22">
        <v>3603</v>
      </c>
      <c r="K76" s="22">
        <v>3385</v>
      </c>
      <c r="L76" s="22">
        <v>3828</v>
      </c>
      <c r="M76" s="22">
        <v>3190</v>
      </c>
      <c r="N76" s="13">
        <f t="shared" si="4"/>
        <v>39616</v>
      </c>
    </row>
    <row r="77" spans="1:14" s="8" customFormat="1" ht="14.1" customHeight="1" x14ac:dyDescent="0.2">
      <c r="A77" s="14">
        <v>2006</v>
      </c>
      <c r="B77" s="21">
        <v>2824</v>
      </c>
      <c r="C77" s="22">
        <v>3720</v>
      </c>
      <c r="D77" s="22">
        <v>4279</v>
      </c>
      <c r="E77" s="22">
        <v>3282</v>
      </c>
      <c r="F77" s="22">
        <v>4134</v>
      </c>
      <c r="G77" s="22">
        <v>4247</v>
      </c>
      <c r="H77" s="22">
        <v>3731</v>
      </c>
      <c r="I77" s="22">
        <v>1941</v>
      </c>
      <c r="J77" s="22">
        <v>4113</v>
      </c>
      <c r="K77" s="22">
        <v>4204</v>
      </c>
      <c r="L77" s="22">
        <v>4283</v>
      </c>
      <c r="M77" s="22">
        <v>3262</v>
      </c>
      <c r="N77" s="13">
        <f t="shared" si="4"/>
        <v>44020</v>
      </c>
    </row>
    <row r="78" spans="1:14" s="8" customFormat="1" ht="14.1" customHeight="1" x14ac:dyDescent="0.2">
      <c r="A78" s="14">
        <v>2007</v>
      </c>
      <c r="B78" s="21">
        <v>3654</v>
      </c>
      <c r="C78" s="22">
        <v>3913</v>
      </c>
      <c r="D78" s="22">
        <v>4906</v>
      </c>
      <c r="E78" s="22">
        <v>4258</v>
      </c>
      <c r="F78" s="22">
        <v>5099</v>
      </c>
      <c r="G78" s="22">
        <v>4595</v>
      </c>
      <c r="H78" s="22">
        <v>4729</v>
      </c>
      <c r="I78" s="22">
        <v>1876</v>
      </c>
      <c r="J78" s="22">
        <v>4563</v>
      </c>
      <c r="K78" s="22">
        <v>5540</v>
      </c>
      <c r="L78" s="22">
        <v>4895</v>
      </c>
      <c r="M78" s="22">
        <v>3086</v>
      </c>
      <c r="N78" s="13">
        <f t="shared" si="4"/>
        <v>51114</v>
      </c>
    </row>
    <row r="79" spans="1:14" s="8" customFormat="1" ht="14.1" customHeight="1" x14ac:dyDescent="0.2">
      <c r="A79" s="14">
        <v>2008</v>
      </c>
      <c r="B79" s="21">
        <v>4175</v>
      </c>
      <c r="C79" s="22">
        <v>5295</v>
      </c>
      <c r="D79" s="22">
        <v>5128</v>
      </c>
      <c r="E79" s="22">
        <v>5116</v>
      </c>
      <c r="F79" s="22">
        <v>5027</v>
      </c>
      <c r="G79" s="22">
        <v>4555</v>
      </c>
      <c r="H79" s="22">
        <v>5011</v>
      </c>
      <c r="I79" s="22">
        <v>795</v>
      </c>
      <c r="J79" s="22">
        <v>4082</v>
      </c>
      <c r="K79" s="22">
        <v>4022</v>
      </c>
      <c r="L79" s="22">
        <v>2683</v>
      </c>
      <c r="M79" s="22">
        <v>2343</v>
      </c>
      <c r="N79" s="13">
        <f t="shared" si="4"/>
        <v>48232</v>
      </c>
    </row>
    <row r="80" spans="1:14" s="8" customFormat="1" ht="14.1" customHeight="1" x14ac:dyDescent="0.2">
      <c r="A80" s="14">
        <v>2009</v>
      </c>
      <c r="B80" s="21">
        <v>1959</v>
      </c>
      <c r="C80" s="22">
        <v>1971</v>
      </c>
      <c r="D80" s="22">
        <v>1429</v>
      </c>
      <c r="E80" s="22">
        <v>1930</v>
      </c>
      <c r="F80" s="22">
        <v>1699</v>
      </c>
      <c r="G80" s="22">
        <v>2262</v>
      </c>
      <c r="H80" s="22">
        <v>2804</v>
      </c>
      <c r="I80" s="22">
        <v>639</v>
      </c>
      <c r="J80" s="22">
        <v>2178</v>
      </c>
      <c r="K80" s="22">
        <v>1838</v>
      </c>
      <c r="L80" s="22">
        <v>2354</v>
      </c>
      <c r="M80" s="22">
        <v>1983</v>
      </c>
      <c r="N80" s="13">
        <f t="shared" si="4"/>
        <v>23046</v>
      </c>
    </row>
    <row r="81" spans="1:14" s="8" customFormat="1" ht="14.1" customHeight="1" x14ac:dyDescent="0.2">
      <c r="A81" s="14">
        <v>2010</v>
      </c>
      <c r="B81" s="21">
        <v>1699</v>
      </c>
      <c r="C81" s="22">
        <v>1866</v>
      </c>
      <c r="D81" s="22">
        <v>2517</v>
      </c>
      <c r="E81" s="22">
        <v>2419</v>
      </c>
      <c r="F81" s="22">
        <v>2536</v>
      </c>
      <c r="G81" s="22">
        <v>2869</v>
      </c>
      <c r="H81" s="22">
        <v>3041</v>
      </c>
      <c r="I81" s="22">
        <v>331</v>
      </c>
      <c r="J81" s="22">
        <v>3496</v>
      </c>
      <c r="K81" s="22">
        <v>2884</v>
      </c>
      <c r="L81" s="22">
        <v>2713</v>
      </c>
      <c r="M81" s="22">
        <v>1577</v>
      </c>
      <c r="N81" s="13">
        <f t="shared" si="4"/>
        <v>27948</v>
      </c>
    </row>
    <row r="82" spans="1:14" s="8" customFormat="1" ht="14.1" customHeight="1" x14ac:dyDescent="0.2">
      <c r="A82" s="14">
        <v>2011</v>
      </c>
      <c r="B82" s="21">
        <v>2214</v>
      </c>
      <c r="C82" s="21">
        <v>3022</v>
      </c>
      <c r="D82" s="21">
        <v>3195</v>
      </c>
      <c r="E82" s="21">
        <v>2714</v>
      </c>
      <c r="F82" s="21">
        <v>2866</v>
      </c>
      <c r="G82" s="21">
        <v>3299</v>
      </c>
      <c r="H82" s="21">
        <v>2959</v>
      </c>
      <c r="I82" s="21">
        <v>1015</v>
      </c>
      <c r="J82" s="21">
        <v>3342</v>
      </c>
      <c r="K82" s="21">
        <v>2641</v>
      </c>
      <c r="L82" s="21">
        <v>3340</v>
      </c>
      <c r="M82" s="21">
        <v>2970</v>
      </c>
      <c r="N82" s="13">
        <f t="shared" si="4"/>
        <v>33577</v>
      </c>
    </row>
    <row r="83" spans="1:14" s="8" customFormat="1" ht="14.1" customHeight="1" x14ac:dyDescent="0.2">
      <c r="A83" s="14">
        <v>2012</v>
      </c>
      <c r="B83" s="21" t="s">
        <v>29</v>
      </c>
      <c r="C83" s="21" t="s">
        <v>29</v>
      </c>
      <c r="D83" s="21" t="s">
        <v>29</v>
      </c>
      <c r="E83" s="21" t="s">
        <v>29</v>
      </c>
      <c r="F83" s="21" t="s">
        <v>29</v>
      </c>
      <c r="G83" s="21" t="s">
        <v>29</v>
      </c>
      <c r="H83" s="21" t="s">
        <v>29</v>
      </c>
      <c r="I83" s="21" t="s">
        <v>29</v>
      </c>
      <c r="J83" s="21" t="s">
        <v>29</v>
      </c>
      <c r="K83" s="21" t="s">
        <v>29</v>
      </c>
      <c r="L83" s="21" t="s">
        <v>29</v>
      </c>
      <c r="M83" s="21" t="s">
        <v>29</v>
      </c>
      <c r="N83" s="13">
        <v>33276</v>
      </c>
    </row>
    <row r="84" spans="1:14" s="8" customFormat="1" ht="14.1" customHeight="1" x14ac:dyDescent="0.2">
      <c r="A84" s="14">
        <v>2013</v>
      </c>
      <c r="B84" s="21" t="s">
        <v>29</v>
      </c>
      <c r="C84" s="21" t="s">
        <v>29</v>
      </c>
      <c r="D84" s="21" t="s">
        <v>29</v>
      </c>
      <c r="E84" s="21" t="s">
        <v>29</v>
      </c>
      <c r="F84" s="21" t="s">
        <v>29</v>
      </c>
      <c r="G84" s="21" t="s">
        <v>29</v>
      </c>
      <c r="H84" s="21" t="s">
        <v>29</v>
      </c>
      <c r="I84" s="21" t="s">
        <v>29</v>
      </c>
      <c r="J84" s="21" t="s">
        <v>29</v>
      </c>
      <c r="K84" s="21" t="s">
        <v>29</v>
      </c>
      <c r="L84" s="21" t="s">
        <v>29</v>
      </c>
      <c r="M84" s="21" t="s">
        <v>29</v>
      </c>
      <c r="N84" s="13">
        <v>33281</v>
      </c>
    </row>
    <row r="85" spans="1:14" s="8" customFormat="1" ht="14.1" customHeight="1" x14ac:dyDescent="0.2">
      <c r="A85" s="14">
        <v>2014</v>
      </c>
      <c r="B85" s="21" t="s">
        <v>29</v>
      </c>
      <c r="C85" s="21" t="s">
        <v>29</v>
      </c>
      <c r="D85" s="21" t="s">
        <v>29</v>
      </c>
      <c r="E85" s="21" t="s">
        <v>29</v>
      </c>
      <c r="F85" s="21" t="s">
        <v>29</v>
      </c>
      <c r="G85" s="21" t="s">
        <v>29</v>
      </c>
      <c r="H85" s="21" t="s">
        <v>29</v>
      </c>
      <c r="I85" s="21" t="s">
        <v>29</v>
      </c>
      <c r="J85" s="21" t="s">
        <v>29</v>
      </c>
      <c r="K85" s="21" t="s">
        <v>29</v>
      </c>
      <c r="L85" s="21" t="s">
        <v>29</v>
      </c>
      <c r="M85" s="21" t="s">
        <v>29</v>
      </c>
      <c r="N85" s="13">
        <v>25288</v>
      </c>
    </row>
    <row r="86" spans="1:14" x14ac:dyDescent="0.35">
      <c r="A86" s="14">
        <v>2015</v>
      </c>
      <c r="B86" s="21" t="s">
        <v>29</v>
      </c>
      <c r="C86" s="21" t="s">
        <v>29</v>
      </c>
      <c r="D86" s="21" t="s">
        <v>29</v>
      </c>
      <c r="E86" s="21" t="s">
        <v>29</v>
      </c>
      <c r="F86" s="21" t="s">
        <v>29</v>
      </c>
      <c r="G86" s="21" t="s">
        <v>29</v>
      </c>
      <c r="H86" s="21" t="s">
        <v>29</v>
      </c>
      <c r="I86" s="21" t="s">
        <v>29</v>
      </c>
      <c r="J86" s="21" t="s">
        <v>29</v>
      </c>
      <c r="K86" s="21" t="s">
        <v>29</v>
      </c>
      <c r="L86" s="21" t="s">
        <v>29</v>
      </c>
      <c r="M86" s="21" t="s">
        <v>29</v>
      </c>
      <c r="N86" s="13">
        <v>32954</v>
      </c>
    </row>
    <row r="87" spans="1:14" s="8" customFormat="1" ht="14.1" customHeight="1" x14ac:dyDescent="0.2">
      <c r="A87" s="14">
        <v>2016</v>
      </c>
      <c r="B87" s="21" t="s">
        <v>29</v>
      </c>
      <c r="C87" s="21" t="s">
        <v>29</v>
      </c>
      <c r="D87" s="21" t="s">
        <v>29</v>
      </c>
      <c r="E87" s="21" t="s">
        <v>29</v>
      </c>
      <c r="F87" s="21" t="s">
        <v>29</v>
      </c>
      <c r="G87" s="21" t="s">
        <v>29</v>
      </c>
      <c r="H87" s="21" t="s">
        <v>29</v>
      </c>
      <c r="I87" s="21" t="s">
        <v>29</v>
      </c>
      <c r="J87" s="21" t="s">
        <v>29</v>
      </c>
      <c r="K87" s="21" t="s">
        <v>29</v>
      </c>
      <c r="L87" s="21" t="s">
        <v>29</v>
      </c>
      <c r="M87" s="21" t="s">
        <v>29</v>
      </c>
      <c r="N87" s="13">
        <v>45336</v>
      </c>
    </row>
    <row r="88" spans="1:14" s="8" customFormat="1" ht="14.1" customHeight="1" x14ac:dyDescent="0.2">
      <c r="A88" s="14">
        <v>2017</v>
      </c>
      <c r="B88" s="21" t="s">
        <v>29</v>
      </c>
      <c r="C88" s="21" t="s">
        <v>29</v>
      </c>
      <c r="D88" s="21" t="s">
        <v>29</v>
      </c>
      <c r="E88" s="21" t="s">
        <v>29</v>
      </c>
      <c r="F88" s="21" t="s">
        <v>29</v>
      </c>
      <c r="G88" s="21" t="s">
        <v>29</v>
      </c>
      <c r="H88" s="21" t="s">
        <v>29</v>
      </c>
      <c r="I88" s="21" t="s">
        <v>29</v>
      </c>
      <c r="J88" s="21" t="s">
        <v>29</v>
      </c>
      <c r="K88" s="21" t="s">
        <v>29</v>
      </c>
      <c r="L88" s="21" t="s">
        <v>29</v>
      </c>
      <c r="M88" s="21" t="s">
        <v>29</v>
      </c>
      <c r="N88" s="13">
        <v>67066</v>
      </c>
    </row>
    <row r="89" spans="1:14" s="8" customFormat="1" ht="14.1" customHeight="1" x14ac:dyDescent="0.2">
      <c r="A89" s="36">
        <v>2018</v>
      </c>
      <c r="B89" s="40" t="s">
        <v>29</v>
      </c>
      <c r="C89" s="40" t="s">
        <v>29</v>
      </c>
      <c r="D89" s="40" t="s">
        <v>29</v>
      </c>
      <c r="E89" s="40" t="s">
        <v>29</v>
      </c>
      <c r="F89" s="40" t="s">
        <v>29</v>
      </c>
      <c r="G89" s="40" t="s">
        <v>29</v>
      </c>
      <c r="H89" s="40" t="s">
        <v>29</v>
      </c>
      <c r="I89" s="40" t="s">
        <v>29</v>
      </c>
      <c r="J89" s="40" t="s">
        <v>29</v>
      </c>
      <c r="K89" s="40" t="s">
        <v>29</v>
      </c>
      <c r="L89" s="40" t="s">
        <v>29</v>
      </c>
      <c r="M89" s="40" t="s">
        <v>29</v>
      </c>
      <c r="N89" s="41">
        <v>63886</v>
      </c>
    </row>
    <row r="90" spans="1:14" s="8" customFormat="1" x14ac:dyDescent="0.2">
      <c r="A90" s="36">
        <v>2019</v>
      </c>
      <c r="B90" s="40" t="s">
        <v>29</v>
      </c>
      <c r="C90" s="40" t="s">
        <v>29</v>
      </c>
      <c r="D90" s="40" t="s">
        <v>29</v>
      </c>
      <c r="E90" s="40" t="s">
        <v>29</v>
      </c>
      <c r="F90" s="40" t="s">
        <v>29</v>
      </c>
      <c r="G90" s="40" t="s">
        <v>29</v>
      </c>
      <c r="H90" s="40" t="s">
        <v>29</v>
      </c>
      <c r="I90" s="40" t="s">
        <v>29</v>
      </c>
      <c r="J90" s="40" t="s">
        <v>29</v>
      </c>
      <c r="K90" s="40" t="s">
        <v>29</v>
      </c>
      <c r="L90" s="40" t="s">
        <v>29</v>
      </c>
      <c r="M90" s="40" t="s">
        <v>29</v>
      </c>
      <c r="N90" s="41">
        <v>60294</v>
      </c>
    </row>
    <row r="91" spans="1:14" s="8" customFormat="1" ht="14.1" customHeight="1" x14ac:dyDescent="0.2">
      <c r="A91" s="36">
        <v>2020</v>
      </c>
      <c r="B91" s="40" t="s">
        <v>29</v>
      </c>
      <c r="C91" s="40" t="s">
        <v>29</v>
      </c>
      <c r="D91" s="40" t="s">
        <v>29</v>
      </c>
      <c r="E91" s="40" t="s">
        <v>29</v>
      </c>
      <c r="F91" s="40" t="s">
        <v>29</v>
      </c>
      <c r="G91" s="40" t="s">
        <v>29</v>
      </c>
      <c r="H91" s="40" t="s">
        <v>29</v>
      </c>
      <c r="I91" s="40" t="s">
        <v>29</v>
      </c>
      <c r="J91" s="40" t="s">
        <v>29</v>
      </c>
      <c r="K91" s="40" t="s">
        <v>29</v>
      </c>
      <c r="L91" s="40" t="s">
        <v>29</v>
      </c>
      <c r="M91" s="40" t="s">
        <v>29</v>
      </c>
      <c r="N91" s="41">
        <v>47937</v>
      </c>
    </row>
    <row r="92" spans="1:14" s="8" customFormat="1" ht="14.1" customHeight="1" x14ac:dyDescent="0.2">
      <c r="A92" s="36">
        <v>2021</v>
      </c>
      <c r="B92" s="40" t="s">
        <v>29</v>
      </c>
      <c r="C92" s="40" t="s">
        <v>29</v>
      </c>
      <c r="D92" s="40" t="s">
        <v>29</v>
      </c>
      <c r="E92" s="40" t="s">
        <v>29</v>
      </c>
      <c r="F92" s="40" t="s">
        <v>29</v>
      </c>
      <c r="G92" s="40" t="s">
        <v>29</v>
      </c>
      <c r="H92" s="40" t="s">
        <v>29</v>
      </c>
      <c r="I92" s="40" t="s">
        <v>29</v>
      </c>
      <c r="J92" s="40" t="s">
        <v>29</v>
      </c>
      <c r="K92" s="40" t="s">
        <v>29</v>
      </c>
      <c r="L92" s="40" t="s">
        <v>29</v>
      </c>
      <c r="M92" s="40" t="s">
        <v>29</v>
      </c>
      <c r="N92" s="41">
        <v>63167</v>
      </c>
    </row>
    <row r="93" spans="1:14" s="8" customFormat="1" ht="14.1" customHeight="1" x14ac:dyDescent="0.2">
      <c r="A93" s="33">
        <v>2022</v>
      </c>
      <c r="B93" s="23" t="s">
        <v>29</v>
      </c>
      <c r="C93" s="23" t="s">
        <v>29</v>
      </c>
      <c r="D93" s="23" t="s">
        <v>29</v>
      </c>
      <c r="E93" s="23" t="s">
        <v>29</v>
      </c>
      <c r="F93" s="23" t="s">
        <v>29</v>
      </c>
      <c r="G93" s="23" t="s">
        <v>29</v>
      </c>
      <c r="H93" s="23" t="s">
        <v>29</v>
      </c>
      <c r="I93" s="23" t="s">
        <v>29</v>
      </c>
      <c r="J93" s="23" t="s">
        <v>29</v>
      </c>
      <c r="K93" s="23" t="s">
        <v>29</v>
      </c>
      <c r="L93" s="23" t="s">
        <v>29</v>
      </c>
      <c r="M93" s="23" t="s">
        <v>29</v>
      </c>
      <c r="N93" s="24">
        <v>54499</v>
      </c>
    </row>
    <row r="94" spans="1:14" s="8" customFormat="1" ht="14.1" customHeight="1" x14ac:dyDescent="0.35">
      <c r="A94" s="4"/>
      <c r="B94" s="50" t="s">
        <v>35</v>
      </c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1"/>
    </row>
    <row r="95" spans="1:14" s="8" customFormat="1" ht="14.1" customHeight="1" x14ac:dyDescent="0.2">
      <c r="A95" s="32">
        <v>1995</v>
      </c>
      <c r="B95" s="19">
        <v>1149</v>
      </c>
      <c r="C95" s="19">
        <v>1002</v>
      </c>
      <c r="D95" s="19">
        <v>468</v>
      </c>
      <c r="E95" s="19">
        <v>1231</v>
      </c>
      <c r="F95" s="19">
        <v>725</v>
      </c>
      <c r="G95" s="19">
        <v>660</v>
      </c>
      <c r="H95" s="19">
        <v>765</v>
      </c>
      <c r="I95" s="19">
        <v>161</v>
      </c>
      <c r="J95" s="19">
        <v>2601</v>
      </c>
      <c r="K95" s="19">
        <v>273</v>
      </c>
      <c r="L95" s="19">
        <v>1495</v>
      </c>
      <c r="M95" s="19">
        <v>524</v>
      </c>
      <c r="N95" s="11">
        <f t="shared" ref="N95:N111" si="5">SUM(B95:M95)</f>
        <v>11054</v>
      </c>
    </row>
    <row r="96" spans="1:14" s="8" customFormat="1" ht="14.1" customHeight="1" x14ac:dyDescent="0.2">
      <c r="A96" s="14">
        <v>1996</v>
      </c>
      <c r="B96" s="20">
        <v>418</v>
      </c>
      <c r="C96" s="20">
        <v>622</v>
      </c>
      <c r="D96" s="20">
        <v>363</v>
      </c>
      <c r="E96" s="20">
        <v>267</v>
      </c>
      <c r="F96" s="20">
        <v>226</v>
      </c>
      <c r="G96" s="20">
        <v>226</v>
      </c>
      <c r="H96" s="20">
        <v>402</v>
      </c>
      <c r="I96" s="20">
        <v>149</v>
      </c>
      <c r="J96" s="20">
        <v>411</v>
      </c>
      <c r="K96" s="20">
        <v>421</v>
      </c>
      <c r="L96" s="20">
        <v>219</v>
      </c>
      <c r="M96" s="20">
        <v>255</v>
      </c>
      <c r="N96" s="13">
        <f t="shared" si="5"/>
        <v>3979</v>
      </c>
    </row>
    <row r="97" spans="1:14" s="8" customFormat="1" ht="14.1" customHeight="1" x14ac:dyDescent="0.2">
      <c r="A97" s="14">
        <v>1997</v>
      </c>
      <c r="B97" s="20">
        <v>239</v>
      </c>
      <c r="C97" s="20">
        <v>311</v>
      </c>
      <c r="D97" s="20">
        <v>216</v>
      </c>
      <c r="E97" s="20">
        <v>213</v>
      </c>
      <c r="F97" s="20">
        <v>218</v>
      </c>
      <c r="G97" s="20">
        <v>251</v>
      </c>
      <c r="H97" s="20">
        <v>282</v>
      </c>
      <c r="I97" s="20">
        <v>71</v>
      </c>
      <c r="J97" s="20">
        <v>241</v>
      </c>
      <c r="K97" s="20">
        <v>300</v>
      </c>
      <c r="L97" s="20">
        <v>801</v>
      </c>
      <c r="M97" s="20">
        <v>296</v>
      </c>
      <c r="N97" s="13">
        <f t="shared" si="5"/>
        <v>3439</v>
      </c>
    </row>
    <row r="98" spans="1:14" s="8" customFormat="1" ht="14.1" customHeight="1" x14ac:dyDescent="0.2">
      <c r="A98" s="14">
        <v>1998</v>
      </c>
      <c r="B98" s="20">
        <v>444</v>
      </c>
      <c r="C98" s="20">
        <v>424</v>
      </c>
      <c r="D98" s="20">
        <v>385</v>
      </c>
      <c r="E98" s="20">
        <v>419</v>
      </c>
      <c r="F98" s="20">
        <v>304</v>
      </c>
      <c r="G98" s="20">
        <v>282</v>
      </c>
      <c r="H98" s="20">
        <v>325</v>
      </c>
      <c r="I98" s="20">
        <v>236</v>
      </c>
      <c r="J98" s="20">
        <v>273</v>
      </c>
      <c r="K98" s="20">
        <v>316</v>
      </c>
      <c r="L98" s="20">
        <v>217</v>
      </c>
      <c r="M98" s="20">
        <v>357</v>
      </c>
      <c r="N98" s="13">
        <f t="shared" si="5"/>
        <v>3982</v>
      </c>
    </row>
    <row r="99" spans="1:14" s="8" customFormat="1" ht="14.1" customHeight="1" x14ac:dyDescent="0.2">
      <c r="A99" s="14">
        <v>1999</v>
      </c>
      <c r="B99" s="20">
        <v>185</v>
      </c>
      <c r="C99" s="20">
        <v>257</v>
      </c>
      <c r="D99" s="20">
        <v>248</v>
      </c>
      <c r="E99" s="20">
        <v>201</v>
      </c>
      <c r="F99" s="20">
        <v>204</v>
      </c>
      <c r="G99" s="20">
        <v>263</v>
      </c>
      <c r="H99" s="20">
        <v>243</v>
      </c>
      <c r="I99" s="20">
        <v>115</v>
      </c>
      <c r="J99" s="20">
        <v>229</v>
      </c>
      <c r="K99" s="20">
        <v>253</v>
      </c>
      <c r="L99" s="20">
        <v>483</v>
      </c>
      <c r="M99" s="20">
        <v>389</v>
      </c>
      <c r="N99" s="13">
        <f t="shared" si="5"/>
        <v>3070</v>
      </c>
    </row>
    <row r="100" spans="1:14" s="8" customFormat="1" ht="14.1" customHeight="1" x14ac:dyDescent="0.2">
      <c r="A100" s="14">
        <v>2000</v>
      </c>
      <c r="B100" s="20">
        <v>256</v>
      </c>
      <c r="C100" s="20">
        <v>307</v>
      </c>
      <c r="D100" s="20">
        <v>339</v>
      </c>
      <c r="E100" s="20">
        <v>262</v>
      </c>
      <c r="F100" s="20">
        <v>245</v>
      </c>
      <c r="G100" s="20">
        <v>289</v>
      </c>
      <c r="H100" s="20">
        <v>234</v>
      </c>
      <c r="I100" s="20">
        <v>114</v>
      </c>
      <c r="J100" s="20">
        <v>288</v>
      </c>
      <c r="K100" s="20">
        <v>275</v>
      </c>
      <c r="L100" s="20">
        <v>251</v>
      </c>
      <c r="M100" s="20">
        <v>303</v>
      </c>
      <c r="N100" s="13">
        <f t="shared" si="5"/>
        <v>3163</v>
      </c>
    </row>
    <row r="101" spans="1:14" s="8" customFormat="1" ht="14.1" customHeight="1" x14ac:dyDescent="0.2">
      <c r="A101" s="14">
        <v>2001</v>
      </c>
      <c r="B101" s="20">
        <v>145</v>
      </c>
      <c r="C101" s="20">
        <v>157</v>
      </c>
      <c r="D101" s="20">
        <v>200</v>
      </c>
      <c r="E101" s="20">
        <v>183</v>
      </c>
      <c r="F101" s="20">
        <v>165</v>
      </c>
      <c r="G101" s="20">
        <v>176</v>
      </c>
      <c r="H101" s="20">
        <v>184</v>
      </c>
      <c r="I101" s="20">
        <v>120</v>
      </c>
      <c r="J101" s="20">
        <v>251</v>
      </c>
      <c r="K101" s="20">
        <v>260</v>
      </c>
      <c r="L101" s="20">
        <v>200</v>
      </c>
      <c r="M101" s="20">
        <v>165</v>
      </c>
      <c r="N101" s="13">
        <f t="shared" si="5"/>
        <v>2206</v>
      </c>
    </row>
    <row r="102" spans="1:14" s="8" customFormat="1" ht="14.1" customHeight="1" x14ac:dyDescent="0.2">
      <c r="A102" s="14">
        <v>2002</v>
      </c>
      <c r="B102" s="20">
        <v>175</v>
      </c>
      <c r="C102" s="20">
        <v>250</v>
      </c>
      <c r="D102" s="20">
        <v>256</v>
      </c>
      <c r="E102" s="20">
        <v>226</v>
      </c>
      <c r="F102" s="20">
        <v>250</v>
      </c>
      <c r="G102" s="20">
        <v>229</v>
      </c>
      <c r="H102" s="20">
        <v>271</v>
      </c>
      <c r="I102" s="20">
        <v>76</v>
      </c>
      <c r="J102" s="20">
        <v>153</v>
      </c>
      <c r="K102" s="20">
        <v>252</v>
      </c>
      <c r="L102" s="20">
        <v>227</v>
      </c>
      <c r="M102" s="20">
        <v>232</v>
      </c>
      <c r="N102" s="13">
        <f t="shared" si="5"/>
        <v>2597</v>
      </c>
    </row>
    <row r="103" spans="1:14" s="8" customFormat="1" ht="14.1" customHeight="1" x14ac:dyDescent="0.2">
      <c r="A103" s="14">
        <v>2003</v>
      </c>
      <c r="B103" s="20">
        <v>228</v>
      </c>
      <c r="C103" s="20">
        <v>243</v>
      </c>
      <c r="D103" s="20">
        <v>266</v>
      </c>
      <c r="E103" s="20">
        <v>306</v>
      </c>
      <c r="F103" s="20">
        <v>304</v>
      </c>
      <c r="G103" s="20">
        <v>252</v>
      </c>
      <c r="H103" s="20">
        <v>364</v>
      </c>
      <c r="I103" s="20">
        <v>49</v>
      </c>
      <c r="J103" s="20">
        <v>242</v>
      </c>
      <c r="K103" s="20">
        <v>238</v>
      </c>
      <c r="L103" s="20">
        <v>176</v>
      </c>
      <c r="M103" s="20">
        <v>182</v>
      </c>
      <c r="N103" s="13">
        <f t="shared" si="5"/>
        <v>2850</v>
      </c>
    </row>
    <row r="104" spans="1:14" s="8" customFormat="1" ht="14.1" customHeight="1" x14ac:dyDescent="0.2">
      <c r="A104" s="14">
        <v>2004</v>
      </c>
      <c r="B104" s="21">
        <v>164</v>
      </c>
      <c r="C104" s="22">
        <v>199</v>
      </c>
      <c r="D104" s="22">
        <v>318</v>
      </c>
      <c r="E104" s="22">
        <v>296</v>
      </c>
      <c r="F104" s="22">
        <v>313</v>
      </c>
      <c r="G104" s="22">
        <v>242</v>
      </c>
      <c r="H104" s="22">
        <v>312</v>
      </c>
      <c r="I104" s="22">
        <v>118</v>
      </c>
      <c r="J104" s="22">
        <v>257</v>
      </c>
      <c r="K104" s="22">
        <v>268</v>
      </c>
      <c r="L104" s="22">
        <v>315</v>
      </c>
      <c r="M104" s="22">
        <v>274</v>
      </c>
      <c r="N104" s="13">
        <f t="shared" si="5"/>
        <v>3076</v>
      </c>
    </row>
    <row r="105" spans="1:14" s="8" customFormat="1" ht="14.1" customHeight="1" x14ac:dyDescent="0.2">
      <c r="A105" s="14">
        <v>2005</v>
      </c>
      <c r="B105" s="21">
        <v>252</v>
      </c>
      <c r="C105" s="22">
        <v>328</v>
      </c>
      <c r="D105" s="22">
        <v>404</v>
      </c>
      <c r="E105" s="22">
        <v>358</v>
      </c>
      <c r="F105" s="22">
        <v>315</v>
      </c>
      <c r="G105" s="22">
        <v>320</v>
      </c>
      <c r="H105" s="22">
        <v>325</v>
      </c>
      <c r="I105" s="22">
        <v>69</v>
      </c>
      <c r="J105" s="22">
        <v>276</v>
      </c>
      <c r="K105" s="22">
        <v>277</v>
      </c>
      <c r="L105" s="22">
        <v>286</v>
      </c>
      <c r="M105" s="22">
        <v>249</v>
      </c>
      <c r="N105" s="13">
        <f t="shared" si="5"/>
        <v>3459</v>
      </c>
    </row>
    <row r="106" spans="1:14" s="8" customFormat="1" ht="14.1" customHeight="1" x14ac:dyDescent="0.2">
      <c r="A106" s="14">
        <v>2006</v>
      </c>
      <c r="B106" s="21">
        <v>231</v>
      </c>
      <c r="C106" s="22">
        <v>267</v>
      </c>
      <c r="D106" s="22">
        <v>396</v>
      </c>
      <c r="E106" s="22">
        <v>328</v>
      </c>
      <c r="F106" s="22">
        <v>350</v>
      </c>
      <c r="G106" s="22">
        <v>337</v>
      </c>
      <c r="H106" s="22">
        <v>239</v>
      </c>
      <c r="I106" s="22">
        <v>77</v>
      </c>
      <c r="J106" s="22">
        <v>157</v>
      </c>
      <c r="K106" s="22">
        <v>179</v>
      </c>
      <c r="L106" s="22">
        <v>173</v>
      </c>
      <c r="M106" s="22">
        <v>133</v>
      </c>
      <c r="N106" s="13">
        <f t="shared" si="5"/>
        <v>2867</v>
      </c>
    </row>
    <row r="107" spans="1:14" s="8" customFormat="1" ht="14.1" customHeight="1" x14ac:dyDescent="0.2">
      <c r="A107" s="14">
        <v>2007</v>
      </c>
      <c r="B107" s="21">
        <v>71</v>
      </c>
      <c r="C107" s="22">
        <v>78</v>
      </c>
      <c r="D107" s="22">
        <v>102</v>
      </c>
      <c r="E107" s="22">
        <v>104</v>
      </c>
      <c r="F107" s="22">
        <v>137</v>
      </c>
      <c r="G107" s="22">
        <v>121</v>
      </c>
      <c r="H107" s="22">
        <v>202</v>
      </c>
      <c r="I107" s="22">
        <v>70</v>
      </c>
      <c r="J107" s="22">
        <v>149</v>
      </c>
      <c r="K107" s="22">
        <v>116</v>
      </c>
      <c r="L107" s="22">
        <v>174</v>
      </c>
      <c r="M107" s="22">
        <v>125</v>
      </c>
      <c r="N107" s="13">
        <f t="shared" si="5"/>
        <v>1449</v>
      </c>
    </row>
    <row r="108" spans="1:14" s="8" customFormat="1" ht="14.1" customHeight="1" x14ac:dyDescent="0.2">
      <c r="A108" s="14">
        <v>2008</v>
      </c>
      <c r="B108" s="21">
        <v>90</v>
      </c>
      <c r="C108" s="22">
        <v>106</v>
      </c>
      <c r="D108" s="22">
        <v>135</v>
      </c>
      <c r="E108" s="22">
        <v>103</v>
      </c>
      <c r="F108" s="22">
        <v>115</v>
      </c>
      <c r="G108" s="22">
        <v>107</v>
      </c>
      <c r="H108" s="22">
        <v>131</v>
      </c>
      <c r="I108" s="22">
        <v>37</v>
      </c>
      <c r="J108" s="22">
        <v>156</v>
      </c>
      <c r="K108" s="22">
        <v>150</v>
      </c>
      <c r="L108" s="22">
        <v>126</v>
      </c>
      <c r="M108" s="22">
        <v>88</v>
      </c>
      <c r="N108" s="13">
        <f t="shared" si="5"/>
        <v>1344</v>
      </c>
    </row>
    <row r="109" spans="1:14" s="8" customFormat="1" ht="14.1" customHeight="1" x14ac:dyDescent="0.2">
      <c r="A109" s="14">
        <v>2009</v>
      </c>
      <c r="B109" s="21">
        <v>50</v>
      </c>
      <c r="C109" s="22">
        <v>74</v>
      </c>
      <c r="D109" s="22">
        <v>98</v>
      </c>
      <c r="E109" s="22">
        <v>47</v>
      </c>
      <c r="F109" s="22">
        <v>96</v>
      </c>
      <c r="G109" s="22">
        <v>57</v>
      </c>
      <c r="H109" s="22">
        <v>93</v>
      </c>
      <c r="I109" s="22">
        <v>32</v>
      </c>
      <c r="J109" s="22">
        <v>125</v>
      </c>
      <c r="K109" s="22">
        <v>80</v>
      </c>
      <c r="L109" s="22">
        <v>80</v>
      </c>
      <c r="M109" s="22">
        <v>172</v>
      </c>
      <c r="N109" s="13">
        <f t="shared" si="5"/>
        <v>1004</v>
      </c>
    </row>
    <row r="110" spans="1:14" s="8" customFormat="1" ht="14.1" customHeight="1" x14ac:dyDescent="0.2">
      <c r="A110" s="14">
        <v>2010</v>
      </c>
      <c r="B110" s="21">
        <v>50</v>
      </c>
      <c r="C110" s="22">
        <v>119</v>
      </c>
      <c r="D110" s="22">
        <v>124</v>
      </c>
      <c r="E110" s="22">
        <v>101</v>
      </c>
      <c r="F110" s="22">
        <v>108</v>
      </c>
      <c r="G110" s="22">
        <v>88</v>
      </c>
      <c r="H110" s="22">
        <v>153</v>
      </c>
      <c r="I110" s="22">
        <v>24</v>
      </c>
      <c r="J110" s="22">
        <v>117</v>
      </c>
      <c r="K110" s="22">
        <v>51</v>
      </c>
      <c r="L110" s="22">
        <v>50</v>
      </c>
      <c r="M110" s="22">
        <v>80</v>
      </c>
      <c r="N110" s="13">
        <f t="shared" si="5"/>
        <v>1065</v>
      </c>
    </row>
    <row r="111" spans="1:14" s="8" customFormat="1" ht="14.1" customHeight="1" x14ac:dyDescent="0.2">
      <c r="A111" s="14">
        <v>2011</v>
      </c>
      <c r="B111" s="21">
        <v>30</v>
      </c>
      <c r="C111" s="21">
        <v>79</v>
      </c>
      <c r="D111" s="21">
        <v>90</v>
      </c>
      <c r="E111" s="21">
        <v>131</v>
      </c>
      <c r="F111" s="21">
        <v>103</v>
      </c>
      <c r="G111" s="21">
        <v>112</v>
      </c>
      <c r="H111" s="21">
        <v>81</v>
      </c>
      <c r="I111" s="21">
        <v>35</v>
      </c>
      <c r="J111" s="21">
        <v>28</v>
      </c>
      <c r="K111" s="21">
        <v>6</v>
      </c>
      <c r="L111" s="21">
        <v>60</v>
      </c>
      <c r="M111" s="21">
        <v>68</v>
      </c>
      <c r="N111" s="13">
        <f t="shared" si="5"/>
        <v>823</v>
      </c>
    </row>
    <row r="112" spans="1:14" s="8" customFormat="1" ht="14.1" customHeight="1" x14ac:dyDescent="0.2">
      <c r="A112" s="14">
        <v>2012</v>
      </c>
      <c r="B112" s="21" t="s">
        <v>29</v>
      </c>
      <c r="C112" s="21" t="s">
        <v>29</v>
      </c>
      <c r="D112" s="21" t="s">
        <v>29</v>
      </c>
      <c r="E112" s="21" t="s">
        <v>29</v>
      </c>
      <c r="F112" s="21" t="s">
        <v>29</v>
      </c>
      <c r="G112" s="21" t="s">
        <v>29</v>
      </c>
      <c r="H112" s="21" t="s">
        <v>29</v>
      </c>
      <c r="I112" s="21" t="s">
        <v>29</v>
      </c>
      <c r="J112" s="21" t="s">
        <v>29</v>
      </c>
      <c r="K112" s="21" t="s">
        <v>29</v>
      </c>
      <c r="L112" s="21" t="s">
        <v>29</v>
      </c>
      <c r="M112" s="21" t="s">
        <v>29</v>
      </c>
      <c r="N112" s="13">
        <v>489</v>
      </c>
    </row>
    <row r="113" spans="1:14" s="8" customFormat="1" x14ac:dyDescent="0.2">
      <c r="A113" s="14">
        <v>2013</v>
      </c>
      <c r="B113" s="21" t="s">
        <v>29</v>
      </c>
      <c r="C113" s="21" t="s">
        <v>29</v>
      </c>
      <c r="D113" s="21" t="s">
        <v>29</v>
      </c>
      <c r="E113" s="21" t="s">
        <v>29</v>
      </c>
      <c r="F113" s="21" t="s">
        <v>29</v>
      </c>
      <c r="G113" s="21" t="s">
        <v>29</v>
      </c>
      <c r="H113" s="21" t="s">
        <v>29</v>
      </c>
      <c r="I113" s="21" t="s">
        <v>29</v>
      </c>
      <c r="J113" s="21" t="s">
        <v>29</v>
      </c>
      <c r="K113" s="21" t="s">
        <v>29</v>
      </c>
      <c r="L113" s="21" t="s">
        <v>29</v>
      </c>
      <c r="M113" s="21" t="s">
        <v>29</v>
      </c>
      <c r="N113" s="13">
        <v>421</v>
      </c>
    </row>
    <row r="114" spans="1:14" ht="14.1" customHeight="1" x14ac:dyDescent="0.35">
      <c r="A114" s="14">
        <v>2014</v>
      </c>
      <c r="B114" s="21" t="s">
        <v>29</v>
      </c>
      <c r="C114" s="21" t="s">
        <v>29</v>
      </c>
      <c r="D114" s="21" t="s">
        <v>29</v>
      </c>
      <c r="E114" s="21" t="s">
        <v>29</v>
      </c>
      <c r="F114" s="21" t="s">
        <v>29</v>
      </c>
      <c r="G114" s="21" t="s">
        <v>29</v>
      </c>
      <c r="H114" s="21" t="s">
        <v>29</v>
      </c>
      <c r="I114" s="21" t="s">
        <v>29</v>
      </c>
      <c r="J114" s="21" t="s">
        <v>29</v>
      </c>
      <c r="K114" s="21" t="s">
        <v>29</v>
      </c>
      <c r="L114" s="21" t="s">
        <v>29</v>
      </c>
      <c r="M114" s="21" t="s">
        <v>29</v>
      </c>
      <c r="N114" s="13">
        <v>289</v>
      </c>
    </row>
    <row r="115" spans="1:14" ht="14.1" customHeight="1" x14ac:dyDescent="0.35">
      <c r="A115" s="14">
        <v>2015</v>
      </c>
      <c r="B115" s="21" t="s">
        <v>29</v>
      </c>
      <c r="C115" s="21" t="s">
        <v>29</v>
      </c>
      <c r="D115" s="21" t="s">
        <v>29</v>
      </c>
      <c r="E115" s="21" t="s">
        <v>29</v>
      </c>
      <c r="F115" s="21" t="s">
        <v>29</v>
      </c>
      <c r="G115" s="21" t="s">
        <v>29</v>
      </c>
      <c r="H115" s="21" t="s">
        <v>29</v>
      </c>
      <c r="I115" s="21" t="s">
        <v>29</v>
      </c>
      <c r="J115" s="21" t="s">
        <v>29</v>
      </c>
      <c r="K115" s="21" t="s">
        <v>29</v>
      </c>
      <c r="L115" s="21" t="s">
        <v>29</v>
      </c>
      <c r="M115" s="21" t="s">
        <v>29</v>
      </c>
      <c r="N115" s="13">
        <v>765</v>
      </c>
    </row>
    <row r="116" spans="1:14" ht="14.1" customHeight="1" x14ac:dyDescent="0.35">
      <c r="A116" s="14">
        <v>2016</v>
      </c>
      <c r="B116" s="21" t="s">
        <v>29</v>
      </c>
      <c r="C116" s="21" t="s">
        <v>29</v>
      </c>
      <c r="D116" s="21" t="s">
        <v>29</v>
      </c>
      <c r="E116" s="21" t="s">
        <v>29</v>
      </c>
      <c r="F116" s="21" t="s">
        <v>29</v>
      </c>
      <c r="G116" s="21" t="s">
        <v>29</v>
      </c>
      <c r="H116" s="21" t="s">
        <v>29</v>
      </c>
      <c r="I116" s="21" t="s">
        <v>29</v>
      </c>
      <c r="J116" s="21" t="s">
        <v>29</v>
      </c>
      <c r="K116" s="21" t="s">
        <v>29</v>
      </c>
      <c r="L116" s="21" t="s">
        <v>29</v>
      </c>
      <c r="M116" s="21" t="s">
        <v>29</v>
      </c>
      <c r="N116" s="13">
        <v>640</v>
      </c>
    </row>
    <row r="117" spans="1:14" ht="14.1" customHeight="1" x14ac:dyDescent="0.35">
      <c r="A117" s="14">
        <v>2017</v>
      </c>
      <c r="B117" s="21" t="s">
        <v>29</v>
      </c>
      <c r="C117" s="21" t="s">
        <v>29</v>
      </c>
      <c r="D117" s="21" t="s">
        <v>29</v>
      </c>
      <c r="E117" s="21" t="s">
        <v>29</v>
      </c>
      <c r="F117" s="21" t="s">
        <v>29</v>
      </c>
      <c r="G117" s="21" t="s">
        <v>29</v>
      </c>
      <c r="H117" s="21" t="s">
        <v>29</v>
      </c>
      <c r="I117" s="21" t="s">
        <v>29</v>
      </c>
      <c r="J117" s="21" t="s">
        <v>29</v>
      </c>
      <c r="K117" s="21" t="s">
        <v>29</v>
      </c>
      <c r="L117" s="21" t="s">
        <v>29</v>
      </c>
      <c r="M117" s="21" t="s">
        <v>29</v>
      </c>
      <c r="N117" s="13">
        <v>390</v>
      </c>
    </row>
    <row r="118" spans="1:14" ht="14.1" customHeight="1" x14ac:dyDescent="0.35">
      <c r="A118" s="36">
        <v>2018</v>
      </c>
      <c r="B118" s="40" t="s">
        <v>29</v>
      </c>
      <c r="C118" s="40" t="s">
        <v>29</v>
      </c>
      <c r="D118" s="40" t="s">
        <v>29</v>
      </c>
      <c r="E118" s="40" t="s">
        <v>29</v>
      </c>
      <c r="F118" s="40" t="s">
        <v>29</v>
      </c>
      <c r="G118" s="40" t="s">
        <v>29</v>
      </c>
      <c r="H118" s="40" t="s">
        <v>29</v>
      </c>
      <c r="I118" s="40" t="s">
        <v>29</v>
      </c>
      <c r="J118" s="40" t="s">
        <v>29</v>
      </c>
      <c r="K118" s="40" t="s">
        <v>29</v>
      </c>
      <c r="L118" s="40" t="s">
        <v>29</v>
      </c>
      <c r="M118" s="40" t="s">
        <v>29</v>
      </c>
      <c r="N118" s="41">
        <v>130</v>
      </c>
    </row>
    <row r="119" spans="1:14" ht="14.1" customHeight="1" x14ac:dyDescent="0.35">
      <c r="A119" s="36">
        <v>2019</v>
      </c>
      <c r="B119" s="40" t="s">
        <v>29</v>
      </c>
      <c r="C119" s="40" t="s">
        <v>29</v>
      </c>
      <c r="D119" s="40" t="s">
        <v>29</v>
      </c>
      <c r="E119" s="40" t="s">
        <v>29</v>
      </c>
      <c r="F119" s="40" t="s">
        <v>29</v>
      </c>
      <c r="G119" s="40" t="s">
        <v>29</v>
      </c>
      <c r="H119" s="40" t="s">
        <v>29</v>
      </c>
      <c r="I119" s="40" t="s">
        <v>29</v>
      </c>
      <c r="J119" s="40" t="s">
        <v>29</v>
      </c>
      <c r="K119" s="40" t="s">
        <v>29</v>
      </c>
      <c r="L119" s="40" t="s">
        <v>29</v>
      </c>
      <c r="M119" s="40" t="s">
        <v>29</v>
      </c>
      <c r="N119" s="41">
        <v>148</v>
      </c>
    </row>
    <row r="120" spans="1:14" ht="14.1" customHeight="1" x14ac:dyDescent="0.35">
      <c r="A120" s="36">
        <v>2020</v>
      </c>
      <c r="B120" s="40" t="s">
        <v>29</v>
      </c>
      <c r="C120" s="40" t="s">
        <v>29</v>
      </c>
      <c r="D120" s="40" t="s">
        <v>29</v>
      </c>
      <c r="E120" s="40" t="s">
        <v>29</v>
      </c>
      <c r="F120" s="40" t="s">
        <v>29</v>
      </c>
      <c r="G120" s="40" t="s">
        <v>29</v>
      </c>
      <c r="H120" s="40" t="s">
        <v>29</v>
      </c>
      <c r="I120" s="40" t="s">
        <v>29</v>
      </c>
      <c r="J120" s="40" t="s">
        <v>29</v>
      </c>
      <c r="K120" s="40" t="s">
        <v>29</v>
      </c>
      <c r="L120" s="40" t="s">
        <v>29</v>
      </c>
      <c r="M120" s="40" t="s">
        <v>29</v>
      </c>
      <c r="N120" s="41">
        <v>335</v>
      </c>
    </row>
    <row r="121" spans="1:14" ht="14.1" customHeight="1" x14ac:dyDescent="0.35">
      <c r="A121" s="36">
        <v>2021</v>
      </c>
      <c r="B121" s="40" t="s">
        <v>29</v>
      </c>
      <c r="C121" s="40" t="s">
        <v>29</v>
      </c>
      <c r="D121" s="40" t="s">
        <v>29</v>
      </c>
      <c r="E121" s="40" t="s">
        <v>29</v>
      </c>
      <c r="F121" s="40" t="s">
        <v>29</v>
      </c>
      <c r="G121" s="40" t="s">
        <v>29</v>
      </c>
      <c r="H121" s="40" t="s">
        <v>29</v>
      </c>
      <c r="I121" s="40" t="s">
        <v>29</v>
      </c>
      <c r="J121" s="40" t="s">
        <v>29</v>
      </c>
      <c r="K121" s="40" t="s">
        <v>29</v>
      </c>
      <c r="L121" s="40" t="s">
        <v>29</v>
      </c>
      <c r="M121" s="40" t="s">
        <v>29</v>
      </c>
      <c r="N121" s="41">
        <v>236</v>
      </c>
    </row>
    <row r="122" spans="1:14" ht="14.1" customHeight="1" x14ac:dyDescent="0.35">
      <c r="A122" s="35">
        <v>2022</v>
      </c>
      <c r="B122" s="17" t="s">
        <v>29</v>
      </c>
      <c r="C122" s="17" t="s">
        <v>29</v>
      </c>
      <c r="D122" s="17" t="s">
        <v>29</v>
      </c>
      <c r="E122" s="17" t="s">
        <v>29</v>
      </c>
      <c r="F122" s="17" t="s">
        <v>29</v>
      </c>
      <c r="G122" s="17" t="s">
        <v>29</v>
      </c>
      <c r="H122" s="17" t="s">
        <v>29</v>
      </c>
      <c r="I122" s="17" t="s">
        <v>29</v>
      </c>
      <c r="J122" s="17" t="s">
        <v>29</v>
      </c>
      <c r="K122" s="17" t="s">
        <v>29</v>
      </c>
      <c r="L122" s="17" t="s">
        <v>29</v>
      </c>
      <c r="M122" s="17" t="s">
        <v>29</v>
      </c>
      <c r="N122" s="18">
        <v>271</v>
      </c>
    </row>
    <row r="123" spans="1:14" ht="14.1" customHeight="1" x14ac:dyDescent="0.35">
      <c r="A123" s="44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6"/>
    </row>
    <row r="124" spans="1:14" ht="14.1" customHeight="1" x14ac:dyDescent="0.35">
      <c r="A124" s="9"/>
      <c r="B124" s="50" t="s">
        <v>36</v>
      </c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1"/>
    </row>
    <row r="125" spans="1:14" ht="14.1" customHeight="1" x14ac:dyDescent="0.35">
      <c r="A125" s="32">
        <v>1995</v>
      </c>
      <c r="B125" s="10">
        <f t="shared" ref="B125:M125" si="6">+B95+B66+B37+B8</f>
        <v>148665</v>
      </c>
      <c r="C125" s="10">
        <f t="shared" si="6"/>
        <v>140529</v>
      </c>
      <c r="D125" s="10">
        <f t="shared" si="6"/>
        <v>168524</v>
      </c>
      <c r="E125" s="10">
        <f t="shared" si="6"/>
        <v>137430</v>
      </c>
      <c r="F125" s="10">
        <f t="shared" si="6"/>
        <v>164004</v>
      </c>
      <c r="G125" s="10">
        <f t="shared" si="6"/>
        <v>156103</v>
      </c>
      <c r="H125" s="10">
        <f t="shared" si="6"/>
        <v>136416</v>
      </c>
      <c r="I125" s="10">
        <f t="shared" si="6"/>
        <v>50191</v>
      </c>
      <c r="J125" s="10">
        <f t="shared" si="6"/>
        <v>151670</v>
      </c>
      <c r="K125" s="10">
        <f t="shared" si="6"/>
        <v>147113</v>
      </c>
      <c r="L125" s="10">
        <f t="shared" si="6"/>
        <v>151605</v>
      </c>
      <c r="M125" s="10">
        <f t="shared" si="6"/>
        <v>115020</v>
      </c>
      <c r="N125" s="11">
        <f t="shared" ref="N125:N131" si="7">SUM(B125:M125)</f>
        <v>1667270</v>
      </c>
    </row>
    <row r="126" spans="1:14" ht="14.1" customHeight="1" x14ac:dyDescent="0.35">
      <c r="A126" s="14">
        <v>1996</v>
      </c>
      <c r="B126" s="12">
        <f t="shared" ref="B126:M126" si="8">+B96+B67+B38+B9</f>
        <v>141457</v>
      </c>
      <c r="C126" s="12">
        <f t="shared" si="8"/>
        <v>144285</v>
      </c>
      <c r="D126" s="12">
        <f t="shared" si="8"/>
        <v>154957</v>
      </c>
      <c r="E126" s="12">
        <f t="shared" si="8"/>
        <v>142147</v>
      </c>
      <c r="F126" s="12">
        <f t="shared" si="8"/>
        <v>162086</v>
      </c>
      <c r="G126" s="12">
        <f t="shared" si="8"/>
        <v>135853</v>
      </c>
      <c r="H126" s="12">
        <f t="shared" si="8"/>
        <v>153251</v>
      </c>
      <c r="I126" s="12">
        <f t="shared" si="8"/>
        <v>15447</v>
      </c>
      <c r="J126" s="12">
        <f t="shared" si="8"/>
        <v>140549</v>
      </c>
      <c r="K126" s="12">
        <f t="shared" si="8"/>
        <v>147075</v>
      </c>
      <c r="L126" s="12">
        <f t="shared" si="8"/>
        <v>119564</v>
      </c>
      <c r="M126" s="12">
        <f t="shared" si="8"/>
        <v>88694</v>
      </c>
      <c r="N126" s="13">
        <f t="shared" si="7"/>
        <v>1545365</v>
      </c>
    </row>
    <row r="127" spans="1:14" ht="14.1" customHeight="1" x14ac:dyDescent="0.35">
      <c r="A127" s="14">
        <v>1997</v>
      </c>
      <c r="B127" s="12">
        <f t="shared" ref="B127:M127" si="9">+B97+B68+B39+B10</f>
        <v>123058</v>
      </c>
      <c r="C127" s="12">
        <f t="shared" si="9"/>
        <v>150817</v>
      </c>
      <c r="D127" s="12">
        <f t="shared" si="9"/>
        <v>158306</v>
      </c>
      <c r="E127" s="12">
        <f t="shared" si="9"/>
        <v>166028</v>
      </c>
      <c r="F127" s="12">
        <f t="shared" si="9"/>
        <v>176763</v>
      </c>
      <c r="G127" s="12">
        <f t="shared" si="9"/>
        <v>170559</v>
      </c>
      <c r="H127" s="12">
        <f t="shared" si="9"/>
        <v>182706</v>
      </c>
      <c r="I127" s="12">
        <f t="shared" si="9"/>
        <v>48336</v>
      </c>
      <c r="J127" s="12">
        <f t="shared" si="9"/>
        <v>179514</v>
      </c>
      <c r="K127" s="12">
        <f t="shared" si="9"/>
        <v>183445</v>
      </c>
      <c r="L127" s="12">
        <f t="shared" si="9"/>
        <v>165991</v>
      </c>
      <c r="M127" s="12">
        <f t="shared" si="9"/>
        <v>122069</v>
      </c>
      <c r="N127" s="13">
        <f t="shared" si="7"/>
        <v>1827592</v>
      </c>
    </row>
    <row r="128" spans="1:14" ht="14.1" customHeight="1" x14ac:dyDescent="0.35">
      <c r="A128" s="14">
        <v>1998</v>
      </c>
      <c r="B128" s="12">
        <f t="shared" ref="B128:M128" si="10">+B98+B69+B40+B11</f>
        <v>142218</v>
      </c>
      <c r="C128" s="12">
        <f t="shared" si="10"/>
        <v>153143</v>
      </c>
      <c r="D128" s="12">
        <f t="shared" si="10"/>
        <v>176470</v>
      </c>
      <c r="E128" s="12">
        <f t="shared" si="10"/>
        <v>165695</v>
      </c>
      <c r="F128" s="12">
        <f t="shared" si="10"/>
        <v>158182</v>
      </c>
      <c r="G128" s="12">
        <f t="shared" si="10"/>
        <v>161408</v>
      </c>
      <c r="H128" s="12">
        <f t="shared" si="10"/>
        <v>168352</v>
      </c>
      <c r="I128" s="12">
        <f t="shared" si="10"/>
        <v>13646</v>
      </c>
      <c r="J128" s="12">
        <f t="shared" si="10"/>
        <v>162237</v>
      </c>
      <c r="K128" s="12">
        <f t="shared" si="10"/>
        <v>154590</v>
      </c>
      <c r="L128" s="12">
        <f t="shared" si="10"/>
        <v>128135</v>
      </c>
      <c r="M128" s="12">
        <f t="shared" si="10"/>
        <v>108661</v>
      </c>
      <c r="N128" s="13">
        <f t="shared" si="7"/>
        <v>1692737</v>
      </c>
    </row>
    <row r="129" spans="1:14" ht="14.1" customHeight="1" x14ac:dyDescent="0.35">
      <c r="A129" s="14">
        <v>1999</v>
      </c>
      <c r="B129" s="12">
        <f t="shared" ref="B129:M129" si="11">+B99+B70+B41+B12</f>
        <v>125100</v>
      </c>
      <c r="C129" s="12">
        <f t="shared" si="11"/>
        <v>134877</v>
      </c>
      <c r="D129" s="12">
        <f t="shared" si="11"/>
        <v>159318</v>
      </c>
      <c r="E129" s="12">
        <f t="shared" si="11"/>
        <v>145540</v>
      </c>
      <c r="F129" s="12">
        <f t="shared" si="11"/>
        <v>147818</v>
      </c>
      <c r="G129" s="12">
        <f t="shared" si="11"/>
        <v>155564</v>
      </c>
      <c r="H129" s="12">
        <f t="shared" si="11"/>
        <v>159099</v>
      </c>
      <c r="I129" s="12">
        <f t="shared" si="11"/>
        <v>31751</v>
      </c>
      <c r="J129" s="12">
        <f t="shared" si="11"/>
        <v>161587</v>
      </c>
      <c r="K129" s="12">
        <f t="shared" si="11"/>
        <v>159597</v>
      </c>
      <c r="L129" s="12">
        <f t="shared" si="11"/>
        <v>167368</v>
      </c>
      <c r="M129" s="12">
        <f t="shared" si="11"/>
        <v>153637</v>
      </c>
      <c r="N129" s="13">
        <f t="shared" si="7"/>
        <v>1701256</v>
      </c>
    </row>
    <row r="130" spans="1:14" ht="14.1" customHeight="1" x14ac:dyDescent="0.35">
      <c r="A130" s="14">
        <v>2000</v>
      </c>
      <c r="B130" s="12">
        <f t="shared" ref="B130:M130" si="12">+B100+B71+B42+B13</f>
        <v>144259</v>
      </c>
      <c r="C130" s="12">
        <f t="shared" si="12"/>
        <v>163531</v>
      </c>
      <c r="D130" s="12">
        <f t="shared" si="12"/>
        <v>182690</v>
      </c>
      <c r="E130" s="12">
        <f t="shared" si="12"/>
        <v>142665</v>
      </c>
      <c r="F130" s="12">
        <f t="shared" si="12"/>
        <v>174425</v>
      </c>
      <c r="G130" s="12">
        <f t="shared" si="12"/>
        <v>156837</v>
      </c>
      <c r="H130" s="12">
        <f t="shared" si="12"/>
        <v>148393</v>
      </c>
      <c r="I130" s="12">
        <f t="shared" si="12"/>
        <v>41546</v>
      </c>
      <c r="J130" s="12">
        <f t="shared" si="12"/>
        <v>162661</v>
      </c>
      <c r="K130" s="12">
        <f t="shared" si="12"/>
        <v>148769</v>
      </c>
      <c r="L130" s="12">
        <f t="shared" si="12"/>
        <v>158735</v>
      </c>
      <c r="M130" s="12">
        <f t="shared" si="12"/>
        <v>113804</v>
      </c>
      <c r="N130" s="13">
        <f t="shared" si="7"/>
        <v>1738315</v>
      </c>
    </row>
    <row r="131" spans="1:14" ht="14.1" customHeight="1" x14ac:dyDescent="0.35">
      <c r="A131" s="14">
        <v>2001</v>
      </c>
      <c r="B131" s="12">
        <f t="shared" ref="B131:M131" si="13">+B101+B72+B43+B14</f>
        <v>148989</v>
      </c>
      <c r="C131" s="12">
        <f t="shared" si="13"/>
        <v>151083</v>
      </c>
      <c r="D131" s="12">
        <f t="shared" si="13"/>
        <v>172628</v>
      </c>
      <c r="E131" s="12">
        <f t="shared" si="13"/>
        <v>136729</v>
      </c>
      <c r="F131" s="12">
        <f t="shared" si="13"/>
        <v>145463</v>
      </c>
      <c r="G131" s="12">
        <f t="shared" si="13"/>
        <v>153465</v>
      </c>
      <c r="H131" s="12">
        <f t="shared" si="13"/>
        <v>129803</v>
      </c>
      <c r="I131" s="12">
        <f t="shared" si="13"/>
        <v>31510</v>
      </c>
      <c r="J131" s="12">
        <f t="shared" si="13"/>
        <v>129147</v>
      </c>
      <c r="K131" s="12">
        <f t="shared" si="13"/>
        <v>127620</v>
      </c>
      <c r="L131" s="12">
        <f t="shared" si="13"/>
        <v>140610</v>
      </c>
      <c r="M131" s="12">
        <f t="shared" si="13"/>
        <v>112649</v>
      </c>
      <c r="N131" s="13">
        <f t="shared" si="7"/>
        <v>1579696</v>
      </c>
    </row>
    <row r="132" spans="1:14" ht="14.1" customHeight="1" x14ac:dyDescent="0.35">
      <c r="A132" s="14">
        <v>2002</v>
      </c>
      <c r="B132" s="12">
        <f t="shared" ref="B132:M132" si="14">+B102+B73+B44+B15</f>
        <v>139515</v>
      </c>
      <c r="C132" s="12">
        <f t="shared" si="14"/>
        <v>137927</v>
      </c>
      <c r="D132" s="12">
        <f t="shared" si="14"/>
        <v>153421</v>
      </c>
      <c r="E132" s="12">
        <f t="shared" si="14"/>
        <v>126941</v>
      </c>
      <c r="F132" s="12">
        <f t="shared" si="14"/>
        <v>142156</v>
      </c>
      <c r="G132" s="12">
        <f t="shared" si="14"/>
        <v>116060</v>
      </c>
      <c r="H132" s="12">
        <f t="shared" si="14"/>
        <v>122129</v>
      </c>
      <c r="I132" s="12">
        <f t="shared" si="14"/>
        <v>12046</v>
      </c>
      <c r="J132" s="12">
        <f t="shared" si="14"/>
        <v>135371</v>
      </c>
      <c r="K132" s="12">
        <f t="shared" si="14"/>
        <v>135731</v>
      </c>
      <c r="L132" s="12">
        <f t="shared" si="14"/>
        <v>113054</v>
      </c>
      <c r="M132" s="12">
        <f t="shared" si="14"/>
        <v>92730</v>
      </c>
      <c r="N132" s="13">
        <f t="shared" ref="N132:N141" si="15">+N102+N73+N44+N15</f>
        <v>1427081</v>
      </c>
    </row>
    <row r="133" spans="1:14" ht="14.1" customHeight="1" x14ac:dyDescent="0.35">
      <c r="A133" s="14">
        <v>2003</v>
      </c>
      <c r="B133" s="12">
        <f t="shared" ref="B133:M133" si="16">+B103+B74+B45+B16</f>
        <v>111043</v>
      </c>
      <c r="C133" s="12">
        <f t="shared" si="16"/>
        <v>89030</v>
      </c>
      <c r="D133" s="12">
        <f t="shared" si="16"/>
        <v>136861</v>
      </c>
      <c r="E133" s="12">
        <f t="shared" si="16"/>
        <v>130460</v>
      </c>
      <c r="F133" s="12">
        <f t="shared" si="16"/>
        <v>130312</v>
      </c>
      <c r="G133" s="12">
        <f t="shared" si="16"/>
        <v>116978</v>
      </c>
      <c r="H133" s="12">
        <f t="shared" si="16"/>
        <v>120279</v>
      </c>
      <c r="I133" s="12">
        <f t="shared" si="16"/>
        <v>25482</v>
      </c>
      <c r="J133" s="12">
        <f t="shared" si="16"/>
        <v>127336</v>
      </c>
      <c r="K133" s="12">
        <f t="shared" si="16"/>
        <v>121960</v>
      </c>
      <c r="L133" s="12">
        <f t="shared" si="16"/>
        <v>117292</v>
      </c>
      <c r="M133" s="12">
        <f t="shared" si="16"/>
        <v>94598</v>
      </c>
      <c r="N133" s="13">
        <f t="shared" si="15"/>
        <v>1321631</v>
      </c>
    </row>
    <row r="134" spans="1:14" ht="14.1" customHeight="1" x14ac:dyDescent="0.35">
      <c r="A134" s="14">
        <v>2004</v>
      </c>
      <c r="B134" s="12">
        <f t="shared" ref="B134:M134" si="17">+B104+B75+B46+B17</f>
        <v>98149</v>
      </c>
      <c r="C134" s="12">
        <f t="shared" si="17"/>
        <v>102850</v>
      </c>
      <c r="D134" s="12">
        <f t="shared" si="17"/>
        <v>106076</v>
      </c>
      <c r="E134" s="12">
        <f t="shared" si="17"/>
        <v>78830</v>
      </c>
      <c r="F134" s="12">
        <f t="shared" si="17"/>
        <v>112966</v>
      </c>
      <c r="G134" s="12">
        <f t="shared" si="17"/>
        <v>106536</v>
      </c>
      <c r="H134" s="12">
        <f t="shared" si="17"/>
        <v>123139</v>
      </c>
      <c r="I134" s="12">
        <f t="shared" si="17"/>
        <v>16118</v>
      </c>
      <c r="J134" s="12">
        <f t="shared" si="17"/>
        <v>118092</v>
      </c>
      <c r="K134" s="12">
        <f t="shared" si="17"/>
        <v>104538</v>
      </c>
      <c r="L134" s="12">
        <f t="shared" si="17"/>
        <v>92968</v>
      </c>
      <c r="M134" s="12">
        <f t="shared" si="17"/>
        <v>81843</v>
      </c>
      <c r="N134" s="13">
        <f t="shared" si="15"/>
        <v>1142105</v>
      </c>
    </row>
    <row r="135" spans="1:14" ht="14.1" customHeight="1" x14ac:dyDescent="0.35">
      <c r="A135" s="14">
        <v>2005</v>
      </c>
      <c r="B135" s="12">
        <f t="shared" ref="B135:M135" si="18">+B105+B76+B47+B18</f>
        <v>81392</v>
      </c>
      <c r="C135" s="12">
        <f t="shared" si="18"/>
        <v>81951</v>
      </c>
      <c r="D135" s="12">
        <f t="shared" si="18"/>
        <v>100136</v>
      </c>
      <c r="E135" s="12">
        <f t="shared" si="18"/>
        <v>89216</v>
      </c>
      <c r="F135" s="12">
        <f t="shared" si="18"/>
        <v>76025</v>
      </c>
      <c r="G135" s="12">
        <f t="shared" si="18"/>
        <v>94389</v>
      </c>
      <c r="H135" s="12">
        <f t="shared" si="18"/>
        <v>92026</v>
      </c>
      <c r="I135" s="12">
        <f t="shared" si="18"/>
        <v>25235</v>
      </c>
      <c r="J135" s="12">
        <f t="shared" si="18"/>
        <v>98030</v>
      </c>
      <c r="K135" s="12">
        <f t="shared" si="18"/>
        <v>99023</v>
      </c>
      <c r="L135" s="12">
        <f t="shared" si="18"/>
        <v>103565</v>
      </c>
      <c r="M135" s="12">
        <f t="shared" si="18"/>
        <v>97364</v>
      </c>
      <c r="N135" s="13">
        <f t="shared" si="15"/>
        <v>1038352</v>
      </c>
    </row>
    <row r="136" spans="1:14" ht="14.1" customHeight="1" x14ac:dyDescent="0.35">
      <c r="A136" s="14">
        <v>2006</v>
      </c>
      <c r="B136" s="12">
        <f t="shared" ref="B136:M136" si="19">+B106+B77+B48+B19</f>
        <v>101379</v>
      </c>
      <c r="C136" s="12">
        <f t="shared" si="19"/>
        <v>103260</v>
      </c>
      <c r="D136" s="12">
        <f t="shared" si="19"/>
        <v>127254</v>
      </c>
      <c r="E136" s="12">
        <f t="shared" si="19"/>
        <v>88647</v>
      </c>
      <c r="F136" s="12">
        <f t="shared" si="19"/>
        <v>116191</v>
      </c>
      <c r="G136" s="12">
        <f t="shared" si="19"/>
        <v>109539</v>
      </c>
      <c r="H136" s="12">
        <f t="shared" si="19"/>
        <v>101287</v>
      </c>
      <c r="I136" s="12">
        <f t="shared" si="19"/>
        <v>42523</v>
      </c>
      <c r="J136" s="12">
        <f t="shared" si="19"/>
        <v>115147</v>
      </c>
      <c r="K136" s="12">
        <f t="shared" si="19"/>
        <v>116247</v>
      </c>
      <c r="L136" s="12">
        <f t="shared" si="19"/>
        <v>110223</v>
      </c>
      <c r="M136" s="12">
        <f t="shared" si="19"/>
        <v>79897</v>
      </c>
      <c r="N136" s="13">
        <f t="shared" si="15"/>
        <v>1211594</v>
      </c>
    </row>
    <row r="137" spans="1:14" ht="14.1" customHeight="1" x14ac:dyDescent="0.35">
      <c r="A137" s="14">
        <v>2007</v>
      </c>
      <c r="B137" s="12">
        <f t="shared" ref="B137:M137" si="20">+B107+B78+B49+B20</f>
        <v>97143</v>
      </c>
      <c r="C137" s="12">
        <f t="shared" si="20"/>
        <v>103953</v>
      </c>
      <c r="D137" s="12">
        <f t="shared" si="20"/>
        <v>122471</v>
      </c>
      <c r="E137" s="12">
        <f t="shared" si="20"/>
        <v>96406</v>
      </c>
      <c r="F137" s="12">
        <f t="shared" si="20"/>
        <v>130777</v>
      </c>
      <c r="G137" s="12">
        <f t="shared" si="20"/>
        <v>127704</v>
      </c>
      <c r="H137" s="12">
        <f t="shared" si="20"/>
        <v>122345</v>
      </c>
      <c r="I137" s="12">
        <f t="shared" si="20"/>
        <v>44131</v>
      </c>
      <c r="J137" s="12">
        <f t="shared" si="20"/>
        <v>123731</v>
      </c>
      <c r="K137" s="12">
        <f t="shared" si="20"/>
        <v>133940</v>
      </c>
      <c r="L137" s="12">
        <f t="shared" si="20"/>
        <v>112518</v>
      </c>
      <c r="M137" s="12">
        <f t="shared" si="20"/>
        <v>69193</v>
      </c>
      <c r="N137" s="13">
        <f t="shared" si="15"/>
        <v>1284312</v>
      </c>
    </row>
    <row r="138" spans="1:14" ht="14.1" customHeight="1" x14ac:dyDescent="0.35">
      <c r="A138" s="14">
        <v>2008</v>
      </c>
      <c r="B138" s="12">
        <f t="shared" ref="B138:M138" si="21">+B108+B79+B50+B21</f>
        <v>95375</v>
      </c>
      <c r="C138" s="12">
        <f t="shared" si="21"/>
        <v>93238</v>
      </c>
      <c r="D138" s="12">
        <f t="shared" si="21"/>
        <v>116759</v>
      </c>
      <c r="E138" s="12">
        <f t="shared" si="21"/>
        <v>105833</v>
      </c>
      <c r="F138" s="12">
        <f t="shared" si="21"/>
        <v>119477</v>
      </c>
      <c r="G138" s="12">
        <f t="shared" si="21"/>
        <v>102922</v>
      </c>
      <c r="H138" s="12">
        <f t="shared" si="21"/>
        <v>105237</v>
      </c>
      <c r="I138" s="12">
        <f t="shared" si="21"/>
        <v>11988</v>
      </c>
      <c r="J138" s="12">
        <f t="shared" si="21"/>
        <v>100321</v>
      </c>
      <c r="K138" s="12">
        <f t="shared" si="21"/>
        <v>84992</v>
      </c>
      <c r="L138" s="12">
        <f t="shared" si="21"/>
        <v>55036</v>
      </c>
      <c r="M138" s="12">
        <f t="shared" si="21"/>
        <v>32596</v>
      </c>
      <c r="N138" s="13">
        <f t="shared" si="15"/>
        <v>1023774</v>
      </c>
    </row>
    <row r="139" spans="1:14" ht="14.1" customHeight="1" x14ac:dyDescent="0.35">
      <c r="A139" s="14">
        <v>2009</v>
      </c>
      <c r="B139" s="12">
        <f t="shared" ref="B139:M139" si="22">+B109+B80+B51+B22</f>
        <v>43043</v>
      </c>
      <c r="C139" s="12">
        <f t="shared" si="22"/>
        <v>55427</v>
      </c>
      <c r="D139" s="12">
        <f t="shared" si="22"/>
        <v>89109</v>
      </c>
      <c r="E139" s="12">
        <f t="shared" si="22"/>
        <v>78034</v>
      </c>
      <c r="F139" s="12">
        <f t="shared" si="22"/>
        <v>80682</v>
      </c>
      <c r="G139" s="12">
        <f t="shared" si="22"/>
        <v>75599</v>
      </c>
      <c r="H139" s="12">
        <f t="shared" si="22"/>
        <v>85429</v>
      </c>
      <c r="I139" s="12">
        <f t="shared" si="22"/>
        <v>26317</v>
      </c>
      <c r="J139" s="12">
        <f t="shared" si="22"/>
        <v>92861</v>
      </c>
      <c r="K139" s="12">
        <f t="shared" si="22"/>
        <v>77341</v>
      </c>
      <c r="L139" s="12">
        <f t="shared" si="22"/>
        <v>75205</v>
      </c>
      <c r="M139" s="12">
        <f t="shared" si="22"/>
        <v>64192</v>
      </c>
      <c r="N139" s="13">
        <f t="shared" si="15"/>
        <v>843239</v>
      </c>
    </row>
    <row r="140" spans="1:14" ht="14.1" customHeight="1" x14ac:dyDescent="0.35">
      <c r="A140" s="14">
        <v>2010</v>
      </c>
      <c r="B140" s="12">
        <f t="shared" ref="B140:M140" si="23">+B110+B81+B52+B23</f>
        <v>67519</v>
      </c>
      <c r="C140" s="12">
        <f t="shared" si="23"/>
        <v>61326</v>
      </c>
      <c r="D140" s="12">
        <f t="shared" si="23"/>
        <v>78782</v>
      </c>
      <c r="E140" s="12">
        <f t="shared" si="23"/>
        <v>80320</v>
      </c>
      <c r="F140" s="12">
        <f t="shared" si="23"/>
        <v>87014</v>
      </c>
      <c r="G140" s="12">
        <f t="shared" si="23"/>
        <v>77191</v>
      </c>
      <c r="H140" s="12">
        <f t="shared" si="23"/>
        <v>81706</v>
      </c>
      <c r="I140" s="12">
        <f t="shared" si="23"/>
        <v>21664</v>
      </c>
      <c r="J140" s="12">
        <f t="shared" si="23"/>
        <v>82868</v>
      </c>
      <c r="K140" s="12">
        <f t="shared" si="23"/>
        <v>72283</v>
      </c>
      <c r="L140" s="12">
        <f t="shared" si="23"/>
        <v>67991</v>
      </c>
      <c r="M140" s="12">
        <f t="shared" si="23"/>
        <v>59522</v>
      </c>
      <c r="N140" s="13">
        <f t="shared" si="15"/>
        <v>838186</v>
      </c>
    </row>
    <row r="141" spans="1:14" x14ac:dyDescent="0.35">
      <c r="A141" s="34">
        <v>2011</v>
      </c>
      <c r="B141" s="12">
        <f t="shared" ref="B141:M141" si="24">+B111+B82+B53+B24</f>
        <v>69144</v>
      </c>
      <c r="C141" s="12">
        <f t="shared" si="24"/>
        <v>75308</v>
      </c>
      <c r="D141" s="12">
        <f t="shared" si="24"/>
        <v>87828</v>
      </c>
      <c r="E141" s="12">
        <f t="shared" si="24"/>
        <v>64815</v>
      </c>
      <c r="F141" s="12">
        <f t="shared" si="24"/>
        <v>82362</v>
      </c>
      <c r="G141" s="12">
        <f t="shared" si="24"/>
        <v>77954</v>
      </c>
      <c r="H141" s="12">
        <f t="shared" si="24"/>
        <v>63808</v>
      </c>
      <c r="I141" s="12">
        <f t="shared" si="24"/>
        <v>25759</v>
      </c>
      <c r="J141" s="12">
        <f t="shared" si="24"/>
        <v>71671</v>
      </c>
      <c r="K141" s="12">
        <f t="shared" si="24"/>
        <v>66557</v>
      </c>
      <c r="L141" s="12">
        <f t="shared" si="24"/>
        <v>55275</v>
      </c>
      <c r="M141" s="12">
        <f t="shared" si="24"/>
        <v>49867</v>
      </c>
      <c r="N141" s="15">
        <f t="shared" si="15"/>
        <v>790348</v>
      </c>
    </row>
    <row r="142" spans="1:14" x14ac:dyDescent="0.35">
      <c r="A142" s="34">
        <v>2012</v>
      </c>
      <c r="B142" s="16" t="s">
        <v>29</v>
      </c>
      <c r="C142" s="16" t="s">
        <v>29</v>
      </c>
      <c r="D142" s="16" t="s">
        <v>29</v>
      </c>
      <c r="E142" s="16" t="s">
        <v>29</v>
      </c>
      <c r="F142" s="16" t="s">
        <v>29</v>
      </c>
      <c r="G142" s="16" t="s">
        <v>29</v>
      </c>
      <c r="H142" s="16" t="s">
        <v>29</v>
      </c>
      <c r="I142" s="16" t="s">
        <v>29</v>
      </c>
      <c r="J142" s="16" t="s">
        <v>29</v>
      </c>
      <c r="K142" s="16" t="s">
        <v>29</v>
      </c>
      <c r="L142" s="16" t="s">
        <v>29</v>
      </c>
      <c r="M142" s="16" t="s">
        <v>29</v>
      </c>
      <c r="N142" s="15">
        <f t="shared" ref="N142:N149" si="25">N112+N83+N54+N25</f>
        <v>671768</v>
      </c>
    </row>
    <row r="143" spans="1:14" ht="13.5" customHeight="1" x14ac:dyDescent="0.35">
      <c r="A143" s="34">
        <v>2013</v>
      </c>
      <c r="B143" s="16" t="s">
        <v>29</v>
      </c>
      <c r="C143" s="16" t="s">
        <v>29</v>
      </c>
      <c r="D143" s="16" t="s">
        <v>29</v>
      </c>
      <c r="E143" s="16" t="s">
        <v>29</v>
      </c>
      <c r="F143" s="16" t="s">
        <v>29</v>
      </c>
      <c r="G143" s="16" t="s">
        <v>29</v>
      </c>
      <c r="H143" s="16" t="s">
        <v>29</v>
      </c>
      <c r="I143" s="16" t="s">
        <v>29</v>
      </c>
      <c r="J143" s="16" t="s">
        <v>29</v>
      </c>
      <c r="K143" s="16" t="s">
        <v>29</v>
      </c>
      <c r="L143" s="16" t="s">
        <v>29</v>
      </c>
      <c r="M143" s="16" t="s">
        <v>29</v>
      </c>
      <c r="N143" s="15">
        <f t="shared" si="25"/>
        <v>658207</v>
      </c>
    </row>
    <row r="144" spans="1:14" x14ac:dyDescent="0.35">
      <c r="A144" s="34">
        <v>2014</v>
      </c>
      <c r="B144" s="16" t="s">
        <v>29</v>
      </c>
      <c r="C144" s="16" t="s">
        <v>29</v>
      </c>
      <c r="D144" s="16" t="s">
        <v>29</v>
      </c>
      <c r="E144" s="16" t="s">
        <v>29</v>
      </c>
      <c r="F144" s="16" t="s">
        <v>29</v>
      </c>
      <c r="G144" s="16" t="s">
        <v>29</v>
      </c>
      <c r="H144" s="16" t="s">
        <v>29</v>
      </c>
      <c r="I144" s="16" t="s">
        <v>29</v>
      </c>
      <c r="J144" s="16" t="s">
        <v>29</v>
      </c>
      <c r="K144" s="16" t="s">
        <v>29</v>
      </c>
      <c r="L144" s="16" t="s">
        <v>29</v>
      </c>
      <c r="M144" s="16" t="s">
        <v>29</v>
      </c>
      <c r="N144" s="15">
        <f t="shared" si="25"/>
        <v>697864</v>
      </c>
    </row>
    <row r="145" spans="1:14" x14ac:dyDescent="0.35">
      <c r="A145" s="34">
        <v>2015</v>
      </c>
      <c r="B145" s="16" t="s">
        <v>29</v>
      </c>
      <c r="C145" s="16" t="s">
        <v>29</v>
      </c>
      <c r="D145" s="16" t="s">
        <v>29</v>
      </c>
      <c r="E145" s="16" t="s">
        <v>29</v>
      </c>
      <c r="F145" s="16" t="s">
        <v>29</v>
      </c>
      <c r="G145" s="16" t="s">
        <v>29</v>
      </c>
      <c r="H145" s="16" t="s">
        <v>29</v>
      </c>
      <c r="I145" s="16" t="s">
        <v>29</v>
      </c>
      <c r="J145" s="16" t="s">
        <v>29</v>
      </c>
      <c r="K145" s="16" t="s">
        <v>29</v>
      </c>
      <c r="L145" s="16" t="s">
        <v>29</v>
      </c>
      <c r="M145" s="16" t="s">
        <v>29</v>
      </c>
      <c r="N145" s="15">
        <f t="shared" si="25"/>
        <v>1014223</v>
      </c>
    </row>
    <row r="146" spans="1:14" x14ac:dyDescent="0.35">
      <c r="A146" s="34">
        <v>2016</v>
      </c>
      <c r="B146" s="16" t="s">
        <v>29</v>
      </c>
      <c r="C146" s="16" t="s">
        <v>29</v>
      </c>
      <c r="D146" s="16" t="s">
        <v>29</v>
      </c>
      <c r="E146" s="16" t="s">
        <v>29</v>
      </c>
      <c r="F146" s="16" t="s">
        <v>29</v>
      </c>
      <c r="G146" s="16" t="s">
        <v>29</v>
      </c>
      <c r="H146" s="16" t="s">
        <v>29</v>
      </c>
      <c r="I146" s="16" t="s">
        <v>29</v>
      </c>
      <c r="J146" s="16" t="s">
        <v>29</v>
      </c>
      <c r="K146" s="16" t="s">
        <v>29</v>
      </c>
      <c r="L146" s="16" t="s">
        <v>29</v>
      </c>
      <c r="M146" s="16" t="s">
        <v>29</v>
      </c>
      <c r="N146" s="15">
        <f t="shared" si="25"/>
        <v>1103305</v>
      </c>
    </row>
    <row r="147" spans="1:14" x14ac:dyDescent="0.35">
      <c r="A147" s="34">
        <v>2017</v>
      </c>
      <c r="B147" s="16" t="s">
        <v>29</v>
      </c>
      <c r="C147" s="16" t="s">
        <v>29</v>
      </c>
      <c r="D147" s="16" t="s">
        <v>29</v>
      </c>
      <c r="E147" s="16" t="s">
        <v>29</v>
      </c>
      <c r="F147" s="16" t="s">
        <v>29</v>
      </c>
      <c r="G147" s="16" t="s">
        <v>29</v>
      </c>
      <c r="H147" s="16" t="s">
        <v>29</v>
      </c>
      <c r="I147" s="16" t="s">
        <v>29</v>
      </c>
      <c r="J147" s="16" t="s">
        <v>29</v>
      </c>
      <c r="K147" s="16" t="s">
        <v>29</v>
      </c>
      <c r="L147" s="16" t="s">
        <v>29</v>
      </c>
      <c r="M147" s="16" t="s">
        <v>29</v>
      </c>
      <c r="N147" s="15">
        <f t="shared" si="25"/>
        <v>1142210</v>
      </c>
    </row>
    <row r="148" spans="1:14" x14ac:dyDescent="0.35">
      <c r="A148" s="42">
        <v>2018</v>
      </c>
      <c r="B148" s="43" t="s">
        <v>29</v>
      </c>
      <c r="C148" s="43" t="s">
        <v>29</v>
      </c>
      <c r="D148" s="43" t="s">
        <v>29</v>
      </c>
      <c r="E148" s="43" t="s">
        <v>29</v>
      </c>
      <c r="F148" s="43" t="s">
        <v>29</v>
      </c>
      <c r="G148" s="43" t="s">
        <v>29</v>
      </c>
      <c r="H148" s="43" t="s">
        <v>29</v>
      </c>
      <c r="I148" s="43" t="s">
        <v>29</v>
      </c>
      <c r="J148" s="43" t="s">
        <v>29</v>
      </c>
      <c r="K148" s="43" t="s">
        <v>29</v>
      </c>
      <c r="L148" s="43" t="s">
        <v>29</v>
      </c>
      <c r="M148" s="43" t="s">
        <v>29</v>
      </c>
      <c r="N148" s="39">
        <f t="shared" si="25"/>
        <v>1062087</v>
      </c>
    </row>
    <row r="149" spans="1:14" x14ac:dyDescent="0.35">
      <c r="A149" s="42">
        <v>2019</v>
      </c>
      <c r="B149" s="43" t="s">
        <v>29</v>
      </c>
      <c r="C149" s="43" t="s">
        <v>29</v>
      </c>
      <c r="D149" s="43" t="s">
        <v>29</v>
      </c>
      <c r="E149" s="43" t="s">
        <v>29</v>
      </c>
      <c r="F149" s="43" t="s">
        <v>29</v>
      </c>
      <c r="G149" s="43" t="s">
        <v>29</v>
      </c>
      <c r="H149" s="43" t="s">
        <v>29</v>
      </c>
      <c r="I149" s="43" t="s">
        <v>29</v>
      </c>
      <c r="J149" s="43" t="s">
        <v>29</v>
      </c>
      <c r="K149" s="43" t="s">
        <v>29</v>
      </c>
      <c r="L149" s="43" t="s">
        <v>29</v>
      </c>
      <c r="M149" s="43" t="s">
        <v>29</v>
      </c>
      <c r="N149" s="39">
        <f t="shared" si="25"/>
        <v>915291</v>
      </c>
    </row>
    <row r="150" spans="1:14" x14ac:dyDescent="0.35">
      <c r="A150" s="42">
        <v>2020</v>
      </c>
      <c r="B150" s="43" t="s">
        <v>29</v>
      </c>
      <c r="C150" s="43" t="s">
        <v>29</v>
      </c>
      <c r="D150" s="43" t="s">
        <v>29</v>
      </c>
      <c r="E150" s="43" t="s">
        <v>29</v>
      </c>
      <c r="F150" s="43" t="s">
        <v>29</v>
      </c>
      <c r="G150" s="43" t="s">
        <v>29</v>
      </c>
      <c r="H150" s="43" t="s">
        <v>29</v>
      </c>
      <c r="I150" s="43" t="s">
        <v>29</v>
      </c>
      <c r="J150" s="43" t="s">
        <v>29</v>
      </c>
      <c r="K150" s="43" t="s">
        <v>29</v>
      </c>
      <c r="L150" s="43" t="s">
        <v>29</v>
      </c>
      <c r="M150" s="43" t="s">
        <v>29</v>
      </c>
      <c r="N150" s="39">
        <f>+N120+N91+N62+N33</f>
        <v>777059</v>
      </c>
    </row>
    <row r="151" spans="1:14" x14ac:dyDescent="0.35">
      <c r="A151" s="42">
        <v>2021</v>
      </c>
      <c r="B151" s="43" t="s">
        <v>29</v>
      </c>
      <c r="C151" s="43" t="s">
        <v>29</v>
      </c>
      <c r="D151" s="43" t="s">
        <v>29</v>
      </c>
      <c r="E151" s="43" t="s">
        <v>29</v>
      </c>
      <c r="F151" s="43" t="s">
        <v>29</v>
      </c>
      <c r="G151" s="43" t="s">
        <v>29</v>
      </c>
      <c r="H151" s="43" t="s">
        <v>29</v>
      </c>
      <c r="I151" s="43" t="s">
        <v>29</v>
      </c>
      <c r="J151" s="43" t="s">
        <v>29</v>
      </c>
      <c r="K151" s="43" t="s">
        <v>29</v>
      </c>
      <c r="L151" s="43" t="s">
        <v>29</v>
      </c>
      <c r="M151" s="43" t="s">
        <v>29</v>
      </c>
      <c r="N151" s="39">
        <v>795831</v>
      </c>
    </row>
    <row r="152" spans="1:14" x14ac:dyDescent="0.35">
      <c r="A152" s="42">
        <v>2022</v>
      </c>
      <c r="B152" s="43" t="s">
        <v>29</v>
      </c>
      <c r="C152" s="43" t="s">
        <v>29</v>
      </c>
      <c r="D152" s="43" t="s">
        <v>29</v>
      </c>
      <c r="E152" s="43" t="s">
        <v>29</v>
      </c>
      <c r="F152" s="43" t="s">
        <v>29</v>
      </c>
      <c r="G152" s="43" t="s">
        <v>29</v>
      </c>
      <c r="H152" s="43" t="s">
        <v>29</v>
      </c>
      <c r="I152" s="43" t="s">
        <v>29</v>
      </c>
      <c r="J152" s="43" t="s">
        <v>29</v>
      </c>
      <c r="K152" s="43" t="s">
        <v>29</v>
      </c>
      <c r="L152" s="43" t="s">
        <v>29</v>
      </c>
      <c r="M152" s="43" t="s">
        <v>29</v>
      </c>
      <c r="N152" s="39">
        <v>796394</v>
      </c>
    </row>
    <row r="153" spans="1:14" x14ac:dyDescent="0.35">
      <c r="A153" s="52" t="s">
        <v>39</v>
      </c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</row>
    <row r="154" spans="1:14" x14ac:dyDescent="0.35">
      <c r="A154" s="53" t="s">
        <v>38</v>
      </c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</row>
    <row r="155" spans="1:14" x14ac:dyDescent="0.35">
      <c r="A155" s="47" t="s">
        <v>37</v>
      </c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</row>
    <row r="156" spans="1:14" x14ac:dyDescent="0.35">
      <c r="A156" s="53" t="s">
        <v>31</v>
      </c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</row>
    <row r="157" spans="1:14" x14ac:dyDescent="0.35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</row>
    <row r="160" spans="1:14" x14ac:dyDescent="0.35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</row>
  </sheetData>
  <mergeCells count="12">
    <mergeCell ref="A153:N153"/>
    <mergeCell ref="A156:N156"/>
    <mergeCell ref="A154:N154"/>
    <mergeCell ref="A160:N160"/>
    <mergeCell ref="A157:N157"/>
    <mergeCell ref="A2:N2"/>
    <mergeCell ref="A3:N3"/>
    <mergeCell ref="B124:N124"/>
    <mergeCell ref="B7:N7"/>
    <mergeCell ref="B36:N36"/>
    <mergeCell ref="B65:N65"/>
    <mergeCell ref="B94:N94"/>
  </mergeCells>
  <phoneticPr fontId="20" type="noConversion"/>
  <printOptions horizontalCentered="1"/>
  <pageMargins left="0.39370078740157483" right="0.39370078740157483" top="0.23622047244094491" bottom="0.39370078740157483" header="0.23622047244094491" footer="0.31496062992125984"/>
  <pageSetup paperSize="9" fitToHeight="0" orientation="landscape" r:id="rId1"/>
  <headerFooter>
    <oddFooter>&amp;L&amp;"Trebuchet MS,Grassetto"Statistiche Italia - PRODUZIONE
Automobile in cifre &amp;C&amp;"Trebuchet MS,Normale"&amp;9&amp;P/&amp;N&amp;R&amp;"Trebuchet MS,Grassetto"ANFIA - Studi e statistiche</oddFooter>
  </headerFooter>
  <rowBreaks count="4" manualBreakCount="4">
    <brk id="34" max="16383" man="1"/>
    <brk id="62" max="16383" man="1"/>
    <brk id="90" max="16383" man="1"/>
    <brk id="119" max="16383" man="1"/>
  </rowBreaks>
  <ignoredErrors>
    <ignoredError sqref="N37:N53 N66:N82 N95:N111 N8:N35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TREND MESI_monthly trend</vt:lpstr>
      <vt:lpstr>'TREND MESI_monthly trend'!Area_stampa</vt:lpstr>
      <vt:lpstr>'TREND MESI_monthly trend'!Titoli_stampa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2021-06-03T15:56:23Z</cp:lastPrinted>
  <dcterms:created xsi:type="dcterms:W3CDTF">2012-12-05T13:28:43Z</dcterms:created>
  <dcterms:modified xsi:type="dcterms:W3CDTF">2023-07-18T08:20:30Z</dcterms:modified>
</cp:coreProperties>
</file>