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Produzione\Aggiornati (e pubblicati)\"/>
    </mc:Choice>
  </mc:AlternateContent>
  <xr:revisionPtr revIDLastSave="0" documentId="13_ncr:1_{4BAC7EAF-7450-4464-8A88-3041770F7615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TREND ANNUALE_annual trend" sheetId="1" r:id="rId1"/>
    <sheet name="Grafico1" sheetId="2" r:id="rId2"/>
  </sheets>
  <externalReferences>
    <externalReference r:id="rId3"/>
  </externalReferences>
  <definedNames>
    <definedName name="_xlnm._FilterDatabase" localSheetId="0" hidden="1">'TREND ANNUALE_annual trend'!$A$6:$H$6</definedName>
    <definedName name="_xlnm.Print_Area" localSheetId="0">'TREND ANNUALE_annual trend'!$A$1:$H$128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'TREND ANNUALE_annual trend'!$1:$6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4" i="1" l="1"/>
  <c r="F124" i="1" s="1"/>
  <c r="G124" i="1" s="1"/>
  <c r="F121" i="1"/>
  <c r="F120" i="1" l="1"/>
  <c r="G121" i="1" s="1"/>
  <c r="F118" i="1" l="1"/>
  <c r="F117" i="1"/>
  <c r="F116" i="1"/>
  <c r="F115" i="1"/>
  <c r="F119" i="1"/>
  <c r="F97" i="1"/>
  <c r="F98" i="1"/>
  <c r="F100" i="1"/>
  <c r="F103" i="1"/>
  <c r="F104" i="1"/>
  <c r="G104" i="1" s="1"/>
  <c r="F105" i="1"/>
  <c r="F106" i="1"/>
  <c r="F107" i="1"/>
  <c r="F108" i="1"/>
  <c r="G108" i="1" s="1"/>
  <c r="F109" i="1"/>
  <c r="F110" i="1"/>
  <c r="F111" i="1"/>
  <c r="F112" i="1"/>
  <c r="G112" i="1" s="1"/>
  <c r="F113" i="1"/>
  <c r="F114" i="1"/>
  <c r="G114" i="1" s="1"/>
  <c r="G8" i="1"/>
  <c r="G9" i="1"/>
  <c r="G10" i="1"/>
  <c r="G11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F27" i="1"/>
  <c r="G27" i="1" s="1"/>
  <c r="F28" i="1"/>
  <c r="F29" i="1"/>
  <c r="F30" i="1"/>
  <c r="F31" i="1"/>
  <c r="F32" i="1"/>
  <c r="F33" i="1"/>
  <c r="F34" i="1"/>
  <c r="F35" i="1"/>
  <c r="F36" i="1"/>
  <c r="F37" i="1"/>
  <c r="F38" i="1"/>
  <c r="F39" i="1"/>
  <c r="G39" i="1" s="1"/>
  <c r="F40" i="1"/>
  <c r="F41" i="1"/>
  <c r="G41" i="1" s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D99" i="1"/>
  <c r="F99" i="1" s="1"/>
  <c r="D101" i="1"/>
  <c r="F101" i="1" s="1"/>
  <c r="D102" i="1"/>
  <c r="F102" i="1" s="1"/>
  <c r="G88" i="1" l="1"/>
  <c r="G64" i="1"/>
  <c r="G50" i="1"/>
  <c r="G94" i="1"/>
  <c r="G106" i="1"/>
  <c r="G95" i="1"/>
  <c r="G49" i="1"/>
  <c r="G79" i="1"/>
  <c r="G32" i="1"/>
  <c r="G113" i="1"/>
  <c r="G101" i="1"/>
  <c r="G115" i="1"/>
  <c r="G99" i="1"/>
  <c r="G105" i="1"/>
  <c r="G91" i="1"/>
  <c r="G67" i="1"/>
  <c r="G96" i="1"/>
  <c r="G85" i="1"/>
  <c r="G30" i="1"/>
  <c r="G111" i="1"/>
  <c r="G110" i="1"/>
  <c r="G107" i="1"/>
  <c r="G119" i="1"/>
  <c r="G116" i="1"/>
  <c r="G63" i="1"/>
  <c r="G102" i="1"/>
  <c r="G118" i="1"/>
  <c r="G92" i="1"/>
  <c r="G68" i="1"/>
  <c r="G44" i="1"/>
  <c r="G37" i="1"/>
  <c r="G100" i="1"/>
  <c r="G117" i="1"/>
  <c r="G103" i="1"/>
  <c r="G83" i="1"/>
  <c r="G59" i="1"/>
  <c r="G109" i="1"/>
  <c r="G120" i="1"/>
  <c r="G97" i="1"/>
  <c r="G98" i="1"/>
  <c r="G87" i="1"/>
  <c r="G76" i="1"/>
  <c r="G72" i="1"/>
  <c r="G65" i="1"/>
  <c r="G58" i="1"/>
  <c r="G48" i="1"/>
  <c r="G40" i="1"/>
  <c r="G36" i="1"/>
  <c r="G29" i="1"/>
  <c r="G60" i="1"/>
  <c r="G90" i="1"/>
  <c r="G78" i="1"/>
  <c r="G46" i="1"/>
  <c r="G42" i="1"/>
  <c r="G35" i="1"/>
  <c r="G57" i="1"/>
  <c r="G47" i="1"/>
  <c r="G34" i="1"/>
  <c r="G82" i="1"/>
  <c r="G74" i="1"/>
  <c r="G70" i="1"/>
  <c r="G55" i="1"/>
  <c r="G51" i="1"/>
  <c r="G43" i="1"/>
  <c r="G33" i="1"/>
  <c r="G62" i="1"/>
  <c r="G84" i="1"/>
  <c r="G66" i="1"/>
  <c r="G86" i="1"/>
  <c r="G80" i="1"/>
  <c r="G77" i="1"/>
  <c r="G73" i="1"/>
  <c r="G69" i="1"/>
  <c r="G61" i="1"/>
  <c r="G54" i="1"/>
  <c r="G38" i="1"/>
  <c r="G31" i="1"/>
  <c r="G28" i="1"/>
  <c r="G81" i="1"/>
  <c r="G89" i="1"/>
  <c r="G75" i="1"/>
  <c r="G52" i="1"/>
  <c r="G93" i="1"/>
  <c r="G45" i="1"/>
  <c r="G71" i="1"/>
  <c r="G56" i="1"/>
</calcChain>
</file>

<file path=xl/sharedStrings.xml><?xml version="1.0" encoding="utf-8"?>
<sst xmlns="http://schemas.openxmlformats.org/spreadsheetml/2006/main" count="154" uniqueCount="23">
  <si>
    <t xml:space="preserve"> </t>
  </si>
  <si>
    <t>Anni</t>
  </si>
  <si>
    <t>Autovetture</t>
  </si>
  <si>
    <t>Autoveicoli Ind.li</t>
  </si>
  <si>
    <t>Totale</t>
  </si>
  <si>
    <t>Var. %</t>
  </si>
  <si>
    <t>Rimorchi e Semir. (1)</t>
  </si>
  <si>
    <t>Years</t>
  </si>
  <si>
    <t>Pass. Cars</t>
  </si>
  <si>
    <t>Comm.Vehicles</t>
  </si>
  <si>
    <t>Total</t>
  </si>
  <si>
    <t>%Change</t>
  </si>
  <si>
    <t>Trailers/Semi-trail. (1)</t>
  </si>
  <si>
    <t xml:space="preserve">  .  .  .  .</t>
  </si>
  <si>
    <t xml:space="preserve">1906-10  </t>
  </si>
  <si>
    <r>
      <t xml:space="preserve">(1) Dal 1964 sono esclusi i rimorchi uso campeggio (caravans e carrelli) </t>
    </r>
    <r>
      <rPr>
        <i/>
        <sz val="8"/>
        <color theme="1" tint="0.14999847407452621"/>
        <rFont val="Trebuchet MS"/>
        <family val="2"/>
      </rPr>
      <t>/ (1) From 1964 trailers used for camping (caravans and trolleys) are not included</t>
    </r>
  </si>
  <si>
    <t>Autobus(*)</t>
  </si>
  <si>
    <t>Buses(*)</t>
  </si>
  <si>
    <r>
      <t xml:space="preserve">* Fino al 1950 Autobus inclusi nei veicoli industriali </t>
    </r>
    <r>
      <rPr>
        <i/>
        <sz val="8"/>
        <color theme="1" tint="0.14999847407452621"/>
        <rFont val="Trebuchet MS"/>
        <family val="2"/>
      </rPr>
      <t>/ (*) Buses included in CV until 1950</t>
    </r>
  </si>
  <si>
    <t>** Dati provvisori / Provisional data</t>
  </si>
  <si>
    <t>PRODUZIONE  NAZIONALE- DATI ANNUALI DAL 1901 AL 2022</t>
  </si>
  <si>
    <t>DOMESTIC PRODUCTION - ANNUAL DATA FROM 1901 TO 2022</t>
  </si>
  <si>
    <t xml:space="preserve">Aggiornato al 30/04/2023 / Updated April 30, 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</si>
</sst>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#,##0_ ;[Red]\-#,##0\ "/>
    <numFmt numFmtId="165" formatCode="_-* #,##0.00_-;\-* #,##0.00_-;_-* \-??_-;_-@_-"/>
    <numFmt numFmtId="166" formatCode="_-* #,##0_-;\-* #,##0_-;_-* \-_-;_-@_-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i/>
      <sz val="9"/>
      <name val="Trebuchet MS"/>
      <family val="2"/>
    </font>
    <font>
      <sz val="8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6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17" borderId="3" applyNumberFormat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8" fillId="7" borderId="1" applyNumberFormat="0" applyAlignment="0" applyProtection="0"/>
    <xf numFmtId="41" fontId="2" fillId="0" borderId="0" applyFont="0" applyFill="0" applyBorder="0" applyAlignment="0" applyProtection="0"/>
    <xf numFmtId="166" fontId="9" fillId="0" borderId="0" applyFill="0" applyBorder="0" applyAlignment="0" applyProtection="0"/>
    <xf numFmtId="165" fontId="9" fillId="0" borderId="0" applyFill="0" applyBorder="0" applyAlignment="0" applyProtection="0"/>
    <xf numFmtId="43" fontId="3" fillId="0" borderId="0" applyFont="0" applyFill="0" applyBorder="0" applyAlignment="0" applyProtection="0"/>
    <xf numFmtId="0" fontId="10" fillId="22" borderId="0" applyNumberFormat="0" applyBorder="0" applyAlignment="0" applyProtection="0"/>
    <xf numFmtId="0" fontId="3" fillId="0" borderId="0"/>
    <xf numFmtId="0" fontId="9" fillId="0" borderId="0"/>
    <xf numFmtId="0" fontId="3" fillId="0" borderId="0"/>
    <xf numFmtId="0" fontId="9" fillId="23" borderId="4" applyNumberFormat="0" applyFont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1" fillId="0" borderId="0"/>
    <xf numFmtId="41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23" borderId="4" applyNumberFormat="0" applyFont="0" applyAlignment="0" applyProtection="0"/>
  </cellStyleXfs>
  <cellXfs count="47">
    <xf numFmtId="0" fontId="0" fillId="0" borderId="0" xfId="0"/>
    <xf numFmtId="0" fontId="23" fillId="0" borderId="0" xfId="0" applyFont="1"/>
    <xf numFmtId="0" fontId="24" fillId="0" borderId="0" xfId="0" applyFont="1"/>
    <xf numFmtId="0" fontId="26" fillId="0" borderId="10" xfId="0" applyFont="1" applyBorder="1" applyAlignment="1">
      <alignment horizontal="right"/>
    </xf>
    <xf numFmtId="164" fontId="26" fillId="0" borderId="10" xfId="0" applyNumberFormat="1" applyFont="1" applyBorder="1"/>
    <xf numFmtId="0" fontId="24" fillId="0" borderId="10" xfId="0" applyFont="1" applyBorder="1" applyAlignment="1">
      <alignment horizontal="right"/>
    </xf>
    <xf numFmtId="0" fontId="26" fillId="0" borderId="12" xfId="0" applyFont="1" applyBorder="1" applyAlignment="1">
      <alignment horizontal="right"/>
    </xf>
    <xf numFmtId="164" fontId="26" fillId="0" borderId="12" xfId="0" applyNumberFormat="1" applyFont="1" applyBorder="1"/>
    <xf numFmtId="2" fontId="24" fillId="0" borderId="12" xfId="0" applyNumberFormat="1" applyFont="1" applyBorder="1" applyAlignment="1">
      <alignment horizontal="right"/>
    </xf>
    <xf numFmtId="0" fontId="24" fillId="0" borderId="12" xfId="0" applyFont="1" applyBorder="1" applyAlignment="1">
      <alignment horizontal="right"/>
    </xf>
    <xf numFmtId="164" fontId="24" fillId="0" borderId="12" xfId="0" applyNumberFormat="1" applyFont="1" applyBorder="1"/>
    <xf numFmtId="3" fontId="24" fillId="0" borderId="12" xfId="0" applyNumberFormat="1" applyFont="1" applyBorder="1"/>
    <xf numFmtId="2" fontId="24" fillId="0" borderId="12" xfId="0" applyNumberFormat="1" applyFont="1" applyBorder="1"/>
    <xf numFmtId="164" fontId="24" fillId="0" borderId="12" xfId="29" applyNumberFormat="1" applyFont="1" applyBorder="1" applyAlignment="1">
      <alignment horizontal="right"/>
    </xf>
    <xf numFmtId="3" fontId="24" fillId="0" borderId="12" xfId="29" applyNumberFormat="1" applyFont="1" applyBorder="1" applyAlignment="1">
      <alignment horizontal="right"/>
    </xf>
    <xf numFmtId="164" fontId="26" fillId="0" borderId="12" xfId="29" applyNumberFormat="1" applyFont="1" applyBorder="1" applyAlignment="1">
      <alignment horizontal="right"/>
    </xf>
    <xf numFmtId="164" fontId="26" fillId="0" borderId="12" xfId="0" applyNumberFormat="1" applyFont="1" applyBorder="1" applyAlignment="1">
      <alignment horizontal="right"/>
    </xf>
    <xf numFmtId="164" fontId="24" fillId="0" borderId="0" xfId="29" applyNumberFormat="1" applyFont="1" applyAlignment="1">
      <alignment horizontal="right"/>
    </xf>
    <xf numFmtId="164" fontId="26" fillId="0" borderId="13" xfId="0" applyNumberFormat="1" applyFont="1" applyBorder="1" applyAlignment="1">
      <alignment horizontal="right"/>
    </xf>
    <xf numFmtId="164" fontId="26" fillId="25" borderId="13" xfId="0" applyNumberFormat="1" applyFont="1" applyFill="1" applyBorder="1" applyAlignment="1">
      <alignment horizontal="right"/>
    </xf>
    <xf numFmtId="164" fontId="26" fillId="25" borderId="12" xfId="0" applyNumberFormat="1" applyFont="1" applyFill="1" applyBorder="1" applyAlignment="1">
      <alignment horizontal="right"/>
    </xf>
    <xf numFmtId="164" fontId="24" fillId="25" borderId="12" xfId="0" applyNumberFormat="1" applyFont="1" applyFill="1" applyBorder="1"/>
    <xf numFmtId="3" fontId="24" fillId="25" borderId="12" xfId="0" applyNumberFormat="1" applyFont="1" applyFill="1" applyBorder="1"/>
    <xf numFmtId="0" fontId="26" fillId="25" borderId="12" xfId="0" applyFont="1" applyFill="1" applyBorder="1" applyAlignment="1">
      <alignment horizontal="right"/>
    </xf>
    <xf numFmtId="164" fontId="24" fillId="25" borderId="14" xfId="0" applyNumberFormat="1" applyFont="1" applyFill="1" applyBorder="1"/>
    <xf numFmtId="3" fontId="24" fillId="25" borderId="14" xfId="0" applyNumberFormat="1" applyFont="1" applyFill="1" applyBorder="1"/>
    <xf numFmtId="164" fontId="24" fillId="25" borderId="11" xfId="0" applyNumberFormat="1" applyFont="1" applyFill="1" applyBorder="1"/>
    <xf numFmtId="2" fontId="24" fillId="25" borderId="11" xfId="0" applyNumberFormat="1" applyFont="1" applyFill="1" applyBorder="1"/>
    <xf numFmtId="0" fontId="26" fillId="25" borderId="11" xfId="0" applyFont="1" applyFill="1" applyBorder="1" applyAlignment="1">
      <alignment horizontal="right"/>
    </xf>
    <xf numFmtId="164" fontId="24" fillId="25" borderId="15" xfId="0" applyNumberFormat="1" applyFont="1" applyFill="1" applyBorder="1"/>
    <xf numFmtId="3" fontId="24" fillId="25" borderId="15" xfId="0" applyNumberFormat="1" applyFont="1" applyFill="1" applyBorder="1"/>
    <xf numFmtId="2" fontId="24" fillId="25" borderId="12" xfId="0" applyNumberFormat="1" applyFont="1" applyFill="1" applyBorder="1"/>
    <xf numFmtId="0" fontId="26" fillId="0" borderId="0" xfId="0" applyFont="1"/>
    <xf numFmtId="164" fontId="24" fillId="26" borderId="15" xfId="0" applyNumberFormat="1" applyFont="1" applyFill="1" applyBorder="1"/>
    <xf numFmtId="0" fontId="25" fillId="24" borderId="10" xfId="0" applyFont="1" applyFill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25" borderId="12" xfId="0" applyFont="1" applyFill="1" applyBorder="1" applyAlignment="1">
      <alignment horizontal="center"/>
    </xf>
    <xf numFmtId="0" fontId="24" fillId="25" borderId="11" xfId="0" applyFont="1" applyFill="1" applyBorder="1" applyAlignment="1">
      <alignment horizontal="center"/>
    </xf>
    <xf numFmtId="0" fontId="29" fillId="24" borderId="11" xfId="0" applyFont="1" applyFill="1" applyBorder="1" applyAlignment="1">
      <alignment horizontal="center"/>
    </xf>
    <xf numFmtId="0" fontId="25" fillId="24" borderId="16" xfId="0" applyFont="1" applyFill="1" applyBorder="1" applyAlignment="1">
      <alignment horizontal="center"/>
    </xf>
    <xf numFmtId="164" fontId="24" fillId="0" borderId="0" xfId="29" applyNumberFormat="1" applyFont="1" applyBorder="1" applyAlignment="1">
      <alignment horizontal="right"/>
    </xf>
    <xf numFmtId="0" fontId="27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22" fillId="0" borderId="0" xfId="0" applyFont="1" applyAlignment="1">
      <alignment horizontal="left" indent="13"/>
    </xf>
    <xf numFmtId="0" fontId="28" fillId="0" borderId="0" xfId="0" applyFont="1" applyAlignment="1">
      <alignment horizontal="left" indent="13"/>
    </xf>
    <xf numFmtId="0" fontId="27" fillId="0" borderId="17" xfId="0" applyFont="1" applyBorder="1" applyAlignment="1">
      <alignment horizontal="left"/>
    </xf>
  </cellXfs>
  <cellStyles count="56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" xfId="29" builtinId="6"/>
    <cellStyle name="Migliaia [0] 2" xfId="30" xr:uid="{00000000-0005-0000-0000-00001D000000}"/>
    <cellStyle name="Migliaia [0] 2 2" xfId="51" xr:uid="{E7647721-B970-4DA5-9775-9A540AE7094E}"/>
    <cellStyle name="Migliaia [0] 3" xfId="50" xr:uid="{BB5B4518-8E12-41B9-85F4-88C27D4B046B}"/>
    <cellStyle name="Migliaia 2" xfId="31" xr:uid="{00000000-0005-0000-0000-00001E000000}"/>
    <cellStyle name="Migliaia 2 2" xfId="52" xr:uid="{FEA11B25-66C7-4B84-9B04-62CFDFAB2874}"/>
    <cellStyle name="Migliaia 3" xfId="32" xr:uid="{00000000-0005-0000-0000-00001F000000}"/>
    <cellStyle name="Migliaia 3 2" xfId="53" xr:uid="{43543747-6D51-44C8-8495-5A1526091FD9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2 2 2 2" xfId="54" xr:uid="{6F53D56B-D04D-4EB7-8E22-0AFF31350D76}"/>
    <cellStyle name="Normale 3" xfId="36" xr:uid="{00000000-0005-0000-0000-000024000000}"/>
    <cellStyle name="Normale 4" xfId="49" xr:uid="{566E7FE9-96CE-47AA-BFF8-88792799BBFD}"/>
    <cellStyle name="Nota" xfId="37" builtinId="10" customBuiltin="1"/>
    <cellStyle name="Nota 2" xfId="55" xr:uid="{2211A7FA-BE06-4F7F-BF0A-E682AB00F6C2}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333333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100" b="1" i="0">
                <a:solidFill>
                  <a:sysClr val="windowText" lastClr="000000"/>
                </a:solidFill>
              </a:rPr>
              <a:t>ITALIA - PRODUZIONE NAZIONALE AUTOVEICOLI</a:t>
            </a:r>
          </a:p>
          <a:p>
            <a:pPr algn="l">
              <a:defRPr sz="1100" b="1" i="0" u="none" strike="noStrike" baseline="0">
                <a:solidFill>
                  <a:srgbClr val="333333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100" b="0" i="1">
                <a:solidFill>
                  <a:schemeClr val="tx1">
                    <a:lumMod val="85000"/>
                    <a:lumOff val="15000"/>
                  </a:schemeClr>
                </a:solidFill>
              </a:rPr>
              <a:t>Italy - Domestic Production Vehicles</a:t>
            </a:r>
          </a:p>
        </c:rich>
      </c:tx>
      <c:layout>
        <c:manualLayout>
          <c:xMode val="edge"/>
          <c:yMode val="edge"/>
          <c:x val="8.4090117342092343E-3"/>
          <c:y val="1.50541793107095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80945082970069E-2"/>
          <c:y val="0.17471274424030331"/>
          <c:w val="0.88740547319153851"/>
          <c:h val="0.64367852217948673"/>
        </c:manualLayout>
      </c:layout>
      <c:areaChart>
        <c:grouping val="standard"/>
        <c:varyColors val="0"/>
        <c:ser>
          <c:idx val="1"/>
          <c:order val="0"/>
          <c:tx>
            <c:v>Totale autoveicoli/MVs </c:v>
          </c:tx>
          <c:spPr>
            <a:solidFill>
              <a:schemeClr val="accent6">
                <a:lumMod val="7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'TREND ANNUALE_annual trend'!$B$29:$B$124</c:f>
              <c:numCache>
                <c:formatCode>General</c:formatCode>
                <c:ptCount val="96"/>
                <c:pt idx="0">
                  <c:v>1927</c:v>
                </c:pt>
                <c:pt idx="1">
                  <c:v>1928</c:v>
                </c:pt>
                <c:pt idx="2">
                  <c:v>1929</c:v>
                </c:pt>
                <c:pt idx="3">
                  <c:v>1930</c:v>
                </c:pt>
                <c:pt idx="4">
                  <c:v>1931</c:v>
                </c:pt>
                <c:pt idx="5">
                  <c:v>1932</c:v>
                </c:pt>
                <c:pt idx="6">
                  <c:v>1933</c:v>
                </c:pt>
                <c:pt idx="7">
                  <c:v>1934</c:v>
                </c:pt>
                <c:pt idx="8">
                  <c:v>1935</c:v>
                </c:pt>
                <c:pt idx="9">
                  <c:v>1936</c:v>
                </c:pt>
                <c:pt idx="10">
                  <c:v>1937</c:v>
                </c:pt>
                <c:pt idx="11">
                  <c:v>1938</c:v>
                </c:pt>
                <c:pt idx="12">
                  <c:v>1939</c:v>
                </c:pt>
                <c:pt idx="13">
                  <c:v>1940</c:v>
                </c:pt>
                <c:pt idx="14">
                  <c:v>1941</c:v>
                </c:pt>
                <c:pt idx="15">
                  <c:v>1942</c:v>
                </c:pt>
                <c:pt idx="16">
                  <c:v>1943</c:v>
                </c:pt>
                <c:pt idx="17">
                  <c:v>1944</c:v>
                </c:pt>
                <c:pt idx="18">
                  <c:v>1945</c:v>
                </c:pt>
                <c:pt idx="19">
                  <c:v>1946</c:v>
                </c:pt>
                <c:pt idx="20">
                  <c:v>1947</c:v>
                </c:pt>
                <c:pt idx="21">
                  <c:v>1948</c:v>
                </c:pt>
                <c:pt idx="22">
                  <c:v>1949</c:v>
                </c:pt>
                <c:pt idx="23">
                  <c:v>1950</c:v>
                </c:pt>
                <c:pt idx="24">
                  <c:v>1951</c:v>
                </c:pt>
                <c:pt idx="25">
                  <c:v>1952</c:v>
                </c:pt>
                <c:pt idx="26">
                  <c:v>1953</c:v>
                </c:pt>
                <c:pt idx="27">
                  <c:v>1954</c:v>
                </c:pt>
                <c:pt idx="28">
                  <c:v>1955</c:v>
                </c:pt>
                <c:pt idx="29">
                  <c:v>1956</c:v>
                </c:pt>
                <c:pt idx="30">
                  <c:v>1957</c:v>
                </c:pt>
                <c:pt idx="31">
                  <c:v>1958</c:v>
                </c:pt>
                <c:pt idx="32">
                  <c:v>1959</c:v>
                </c:pt>
                <c:pt idx="33">
                  <c:v>1960</c:v>
                </c:pt>
                <c:pt idx="34">
                  <c:v>1961</c:v>
                </c:pt>
                <c:pt idx="35">
                  <c:v>1962</c:v>
                </c:pt>
                <c:pt idx="36">
                  <c:v>1963</c:v>
                </c:pt>
                <c:pt idx="37">
                  <c:v>1964</c:v>
                </c:pt>
                <c:pt idx="38">
                  <c:v>1965</c:v>
                </c:pt>
                <c:pt idx="39">
                  <c:v>1966</c:v>
                </c:pt>
                <c:pt idx="40">
                  <c:v>1967</c:v>
                </c:pt>
                <c:pt idx="41">
                  <c:v>1968</c:v>
                </c:pt>
                <c:pt idx="42">
                  <c:v>1969</c:v>
                </c:pt>
                <c:pt idx="43">
                  <c:v>1970</c:v>
                </c:pt>
                <c:pt idx="44">
                  <c:v>1971</c:v>
                </c:pt>
                <c:pt idx="45">
                  <c:v>1972</c:v>
                </c:pt>
                <c:pt idx="46">
                  <c:v>1973</c:v>
                </c:pt>
                <c:pt idx="47">
                  <c:v>1974</c:v>
                </c:pt>
                <c:pt idx="48">
                  <c:v>1975</c:v>
                </c:pt>
                <c:pt idx="49">
                  <c:v>1976</c:v>
                </c:pt>
                <c:pt idx="50">
                  <c:v>1977</c:v>
                </c:pt>
                <c:pt idx="51">
                  <c:v>1978</c:v>
                </c:pt>
                <c:pt idx="52">
                  <c:v>1979</c:v>
                </c:pt>
                <c:pt idx="53">
                  <c:v>1980</c:v>
                </c:pt>
                <c:pt idx="54">
                  <c:v>1981</c:v>
                </c:pt>
                <c:pt idx="55">
                  <c:v>1982</c:v>
                </c:pt>
                <c:pt idx="56">
                  <c:v>1983</c:v>
                </c:pt>
                <c:pt idx="57">
                  <c:v>1984</c:v>
                </c:pt>
                <c:pt idx="58">
                  <c:v>1985</c:v>
                </c:pt>
                <c:pt idx="59">
                  <c:v>1986</c:v>
                </c:pt>
                <c:pt idx="60">
                  <c:v>1987</c:v>
                </c:pt>
                <c:pt idx="61">
                  <c:v>1988</c:v>
                </c:pt>
                <c:pt idx="62">
                  <c:v>1989</c:v>
                </c:pt>
                <c:pt idx="63">
                  <c:v>1990</c:v>
                </c:pt>
                <c:pt idx="64">
                  <c:v>1991</c:v>
                </c:pt>
                <c:pt idx="65">
                  <c:v>1992</c:v>
                </c:pt>
                <c:pt idx="66">
                  <c:v>1993</c:v>
                </c:pt>
                <c:pt idx="67">
                  <c:v>1994</c:v>
                </c:pt>
                <c:pt idx="68">
                  <c:v>1995</c:v>
                </c:pt>
                <c:pt idx="69">
                  <c:v>1996</c:v>
                </c:pt>
                <c:pt idx="70">
                  <c:v>1997</c:v>
                </c:pt>
                <c:pt idx="71">
                  <c:v>1998</c:v>
                </c:pt>
                <c:pt idx="72">
                  <c:v>1999</c:v>
                </c:pt>
                <c:pt idx="73">
                  <c:v>2000</c:v>
                </c:pt>
                <c:pt idx="74">
                  <c:v>2001</c:v>
                </c:pt>
                <c:pt idx="75">
                  <c:v>2002</c:v>
                </c:pt>
                <c:pt idx="76">
                  <c:v>2003</c:v>
                </c:pt>
                <c:pt idx="77">
                  <c:v>2004</c:v>
                </c:pt>
                <c:pt idx="78">
                  <c:v>2005</c:v>
                </c:pt>
                <c:pt idx="79">
                  <c:v>2006</c:v>
                </c:pt>
                <c:pt idx="80">
                  <c:v>2007</c:v>
                </c:pt>
                <c:pt idx="81">
                  <c:v>2008</c:v>
                </c:pt>
                <c:pt idx="82">
                  <c:v>2009</c:v>
                </c:pt>
                <c:pt idx="83">
                  <c:v>2010</c:v>
                </c:pt>
                <c:pt idx="84">
                  <c:v>2011</c:v>
                </c:pt>
                <c:pt idx="85">
                  <c:v>2012</c:v>
                </c:pt>
                <c:pt idx="86">
                  <c:v>2013</c:v>
                </c:pt>
                <c:pt idx="87">
                  <c:v>2014</c:v>
                </c:pt>
                <c:pt idx="88">
                  <c:v>2015</c:v>
                </c:pt>
                <c:pt idx="89">
                  <c:v>2016</c:v>
                </c:pt>
                <c:pt idx="90">
                  <c:v>2017</c:v>
                </c:pt>
                <c:pt idx="91">
                  <c:v>2018</c:v>
                </c:pt>
                <c:pt idx="92">
                  <c:v>2019</c:v>
                </c:pt>
                <c:pt idx="93">
                  <c:v>2020</c:v>
                </c:pt>
                <c:pt idx="94">
                  <c:v>2021</c:v>
                </c:pt>
                <c:pt idx="95">
                  <c:v>2022</c:v>
                </c:pt>
              </c:numCache>
            </c:numRef>
          </c:cat>
          <c:val>
            <c:numRef>
              <c:f>'TREND ANNUALE_annual trend'!$F$29:$F$124</c:f>
              <c:numCache>
                <c:formatCode>#,##0_ ;[Red]\-#,##0\ </c:formatCode>
                <c:ptCount val="96"/>
                <c:pt idx="0">
                  <c:v>54300</c:v>
                </c:pt>
                <c:pt idx="1">
                  <c:v>57600</c:v>
                </c:pt>
                <c:pt idx="2">
                  <c:v>55100</c:v>
                </c:pt>
                <c:pt idx="3">
                  <c:v>46400</c:v>
                </c:pt>
                <c:pt idx="4">
                  <c:v>28400</c:v>
                </c:pt>
                <c:pt idx="5">
                  <c:v>29600</c:v>
                </c:pt>
                <c:pt idx="6">
                  <c:v>41700</c:v>
                </c:pt>
                <c:pt idx="7">
                  <c:v>45402</c:v>
                </c:pt>
                <c:pt idx="8">
                  <c:v>50493</c:v>
                </c:pt>
                <c:pt idx="9">
                  <c:v>53144</c:v>
                </c:pt>
                <c:pt idx="10">
                  <c:v>77708</c:v>
                </c:pt>
                <c:pt idx="11">
                  <c:v>70777</c:v>
                </c:pt>
                <c:pt idx="12">
                  <c:v>68907</c:v>
                </c:pt>
                <c:pt idx="13">
                  <c:v>48674</c:v>
                </c:pt>
                <c:pt idx="14">
                  <c:v>38798</c:v>
                </c:pt>
                <c:pt idx="15">
                  <c:v>30507</c:v>
                </c:pt>
                <c:pt idx="16">
                  <c:v>21134</c:v>
                </c:pt>
                <c:pt idx="17">
                  <c:v>13781</c:v>
                </c:pt>
                <c:pt idx="18">
                  <c:v>10290</c:v>
                </c:pt>
                <c:pt idx="19">
                  <c:v>28983</c:v>
                </c:pt>
                <c:pt idx="20">
                  <c:v>43736</c:v>
                </c:pt>
                <c:pt idx="21">
                  <c:v>59953</c:v>
                </c:pt>
                <c:pt idx="22">
                  <c:v>86054</c:v>
                </c:pt>
                <c:pt idx="23">
                  <c:v>127847</c:v>
                </c:pt>
                <c:pt idx="24">
                  <c:v>145553</c:v>
                </c:pt>
                <c:pt idx="25">
                  <c:v>138446</c:v>
                </c:pt>
                <c:pt idx="26">
                  <c:v>174308</c:v>
                </c:pt>
                <c:pt idx="27">
                  <c:v>216715</c:v>
                </c:pt>
                <c:pt idx="28">
                  <c:v>268766</c:v>
                </c:pt>
                <c:pt idx="29">
                  <c:v>315802</c:v>
                </c:pt>
                <c:pt idx="30">
                  <c:v>351815</c:v>
                </c:pt>
                <c:pt idx="31">
                  <c:v>403560</c:v>
                </c:pt>
                <c:pt idx="32">
                  <c:v>500784</c:v>
                </c:pt>
                <c:pt idx="33">
                  <c:v>644633</c:v>
                </c:pt>
                <c:pt idx="34">
                  <c:v>759140</c:v>
                </c:pt>
                <c:pt idx="35">
                  <c:v>946793</c:v>
                </c:pt>
                <c:pt idx="36">
                  <c:v>1180536</c:v>
                </c:pt>
                <c:pt idx="37">
                  <c:v>1090078</c:v>
                </c:pt>
                <c:pt idx="38">
                  <c:v>1175548</c:v>
                </c:pt>
                <c:pt idx="39">
                  <c:v>1365898</c:v>
                </c:pt>
                <c:pt idx="40">
                  <c:v>1542669</c:v>
                </c:pt>
                <c:pt idx="41">
                  <c:v>1663648</c:v>
                </c:pt>
                <c:pt idx="42">
                  <c:v>1595951</c:v>
                </c:pt>
                <c:pt idx="43">
                  <c:v>1854252</c:v>
                </c:pt>
                <c:pt idx="44">
                  <c:v>1817019</c:v>
                </c:pt>
                <c:pt idx="45">
                  <c:v>1839793</c:v>
                </c:pt>
                <c:pt idx="46">
                  <c:v>1957994</c:v>
                </c:pt>
                <c:pt idx="47">
                  <c:v>1772515</c:v>
                </c:pt>
                <c:pt idx="48">
                  <c:v>1458629</c:v>
                </c:pt>
                <c:pt idx="49">
                  <c:v>1590677</c:v>
                </c:pt>
                <c:pt idx="50">
                  <c:v>1584546</c:v>
                </c:pt>
                <c:pt idx="51">
                  <c:v>1656564</c:v>
                </c:pt>
                <c:pt idx="52">
                  <c:v>1631010</c:v>
                </c:pt>
                <c:pt idx="53">
                  <c:v>1610287</c:v>
                </c:pt>
                <c:pt idx="54">
                  <c:v>1433743</c:v>
                </c:pt>
                <c:pt idx="55">
                  <c:v>1453043</c:v>
                </c:pt>
                <c:pt idx="56">
                  <c:v>1575151</c:v>
                </c:pt>
                <c:pt idx="57">
                  <c:v>1601177</c:v>
                </c:pt>
                <c:pt idx="58">
                  <c:v>1572907</c:v>
                </c:pt>
                <c:pt idx="59">
                  <c:v>1831700</c:v>
                </c:pt>
                <c:pt idx="60">
                  <c:v>1912612</c:v>
                </c:pt>
                <c:pt idx="61">
                  <c:v>2111019</c:v>
                </c:pt>
                <c:pt idx="62">
                  <c:v>2220774</c:v>
                </c:pt>
                <c:pt idx="63">
                  <c:v>2120850</c:v>
                </c:pt>
                <c:pt idx="64">
                  <c:v>1878289</c:v>
                </c:pt>
                <c:pt idx="65">
                  <c:v>1686487</c:v>
                </c:pt>
                <c:pt idx="66">
                  <c:v>1277442</c:v>
                </c:pt>
                <c:pt idx="67">
                  <c:v>1534469</c:v>
                </c:pt>
                <c:pt idx="68">
                  <c:v>1667270</c:v>
                </c:pt>
                <c:pt idx="69">
                  <c:v>1545365</c:v>
                </c:pt>
                <c:pt idx="70">
                  <c:v>1827592</c:v>
                </c:pt>
                <c:pt idx="71">
                  <c:v>1692737</c:v>
                </c:pt>
                <c:pt idx="72">
                  <c:v>1701256</c:v>
                </c:pt>
                <c:pt idx="73">
                  <c:v>1738315</c:v>
                </c:pt>
                <c:pt idx="74">
                  <c:v>1579696</c:v>
                </c:pt>
                <c:pt idx="75">
                  <c:v>1427081</c:v>
                </c:pt>
                <c:pt idx="76">
                  <c:v>1321631</c:v>
                </c:pt>
                <c:pt idx="77">
                  <c:v>1142105</c:v>
                </c:pt>
                <c:pt idx="78">
                  <c:v>1038352</c:v>
                </c:pt>
                <c:pt idx="79">
                  <c:v>1211594</c:v>
                </c:pt>
                <c:pt idx="80">
                  <c:v>1284312</c:v>
                </c:pt>
                <c:pt idx="81">
                  <c:v>1023774</c:v>
                </c:pt>
                <c:pt idx="82">
                  <c:v>843239</c:v>
                </c:pt>
                <c:pt idx="83">
                  <c:v>838186</c:v>
                </c:pt>
                <c:pt idx="84">
                  <c:v>790348</c:v>
                </c:pt>
                <c:pt idx="85">
                  <c:v>671768</c:v>
                </c:pt>
                <c:pt idx="86">
                  <c:v>658207</c:v>
                </c:pt>
                <c:pt idx="87">
                  <c:v>697864</c:v>
                </c:pt>
                <c:pt idx="88">
                  <c:v>1014223</c:v>
                </c:pt>
                <c:pt idx="89">
                  <c:v>1103305</c:v>
                </c:pt>
                <c:pt idx="90">
                  <c:v>1142210</c:v>
                </c:pt>
                <c:pt idx="91">
                  <c:v>1062087</c:v>
                </c:pt>
                <c:pt idx="92">
                  <c:v>914826</c:v>
                </c:pt>
                <c:pt idx="93">
                  <c:v>777165</c:v>
                </c:pt>
                <c:pt idx="94">
                  <c:v>795831</c:v>
                </c:pt>
                <c:pt idx="95">
                  <c:v>796394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03-49BE-9B66-BD58EDF97E6C}"/>
            </c:ext>
          </c:extLst>
        </c:ser>
        <c:ser>
          <c:idx val="0"/>
          <c:order val="1"/>
          <c:tx>
            <c:v>Autovetture/Cars</c:v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rgbClr val="000000"/>
              </a:solidFill>
            </a:ln>
          </c:spPr>
          <c:cat>
            <c:numRef>
              <c:f>'TREND ANNUALE_annual trend'!$B$29:$B$124</c:f>
              <c:numCache>
                <c:formatCode>General</c:formatCode>
                <c:ptCount val="96"/>
                <c:pt idx="0">
                  <c:v>1927</c:v>
                </c:pt>
                <c:pt idx="1">
                  <c:v>1928</c:v>
                </c:pt>
                <c:pt idx="2">
                  <c:v>1929</c:v>
                </c:pt>
                <c:pt idx="3">
                  <c:v>1930</c:v>
                </c:pt>
                <c:pt idx="4">
                  <c:v>1931</c:v>
                </c:pt>
                <c:pt idx="5">
                  <c:v>1932</c:v>
                </c:pt>
                <c:pt idx="6">
                  <c:v>1933</c:v>
                </c:pt>
                <c:pt idx="7">
                  <c:v>1934</c:v>
                </c:pt>
                <c:pt idx="8">
                  <c:v>1935</c:v>
                </c:pt>
                <c:pt idx="9">
                  <c:v>1936</c:v>
                </c:pt>
                <c:pt idx="10">
                  <c:v>1937</c:v>
                </c:pt>
                <c:pt idx="11">
                  <c:v>1938</c:v>
                </c:pt>
                <c:pt idx="12">
                  <c:v>1939</c:v>
                </c:pt>
                <c:pt idx="13">
                  <c:v>1940</c:v>
                </c:pt>
                <c:pt idx="14">
                  <c:v>1941</c:v>
                </c:pt>
                <c:pt idx="15">
                  <c:v>1942</c:v>
                </c:pt>
                <c:pt idx="16">
                  <c:v>1943</c:v>
                </c:pt>
                <c:pt idx="17">
                  <c:v>1944</c:v>
                </c:pt>
                <c:pt idx="18">
                  <c:v>1945</c:v>
                </c:pt>
                <c:pt idx="19">
                  <c:v>1946</c:v>
                </c:pt>
                <c:pt idx="20">
                  <c:v>1947</c:v>
                </c:pt>
                <c:pt idx="21">
                  <c:v>1948</c:v>
                </c:pt>
                <c:pt idx="22">
                  <c:v>1949</c:v>
                </c:pt>
                <c:pt idx="23">
                  <c:v>1950</c:v>
                </c:pt>
                <c:pt idx="24">
                  <c:v>1951</c:v>
                </c:pt>
                <c:pt idx="25">
                  <c:v>1952</c:v>
                </c:pt>
                <c:pt idx="26">
                  <c:v>1953</c:v>
                </c:pt>
                <c:pt idx="27">
                  <c:v>1954</c:v>
                </c:pt>
                <c:pt idx="28">
                  <c:v>1955</c:v>
                </c:pt>
                <c:pt idx="29">
                  <c:v>1956</c:v>
                </c:pt>
                <c:pt idx="30">
                  <c:v>1957</c:v>
                </c:pt>
                <c:pt idx="31">
                  <c:v>1958</c:v>
                </c:pt>
                <c:pt idx="32">
                  <c:v>1959</c:v>
                </c:pt>
                <c:pt idx="33">
                  <c:v>1960</c:v>
                </c:pt>
                <c:pt idx="34">
                  <c:v>1961</c:v>
                </c:pt>
                <c:pt idx="35">
                  <c:v>1962</c:v>
                </c:pt>
                <c:pt idx="36">
                  <c:v>1963</c:v>
                </c:pt>
                <c:pt idx="37">
                  <c:v>1964</c:v>
                </c:pt>
                <c:pt idx="38">
                  <c:v>1965</c:v>
                </c:pt>
                <c:pt idx="39">
                  <c:v>1966</c:v>
                </c:pt>
                <c:pt idx="40">
                  <c:v>1967</c:v>
                </c:pt>
                <c:pt idx="41">
                  <c:v>1968</c:v>
                </c:pt>
                <c:pt idx="42">
                  <c:v>1969</c:v>
                </c:pt>
                <c:pt idx="43">
                  <c:v>1970</c:v>
                </c:pt>
                <c:pt idx="44">
                  <c:v>1971</c:v>
                </c:pt>
                <c:pt idx="45">
                  <c:v>1972</c:v>
                </c:pt>
                <c:pt idx="46">
                  <c:v>1973</c:v>
                </c:pt>
                <c:pt idx="47">
                  <c:v>1974</c:v>
                </c:pt>
                <c:pt idx="48">
                  <c:v>1975</c:v>
                </c:pt>
                <c:pt idx="49">
                  <c:v>1976</c:v>
                </c:pt>
                <c:pt idx="50">
                  <c:v>1977</c:v>
                </c:pt>
                <c:pt idx="51">
                  <c:v>1978</c:v>
                </c:pt>
                <c:pt idx="52">
                  <c:v>1979</c:v>
                </c:pt>
                <c:pt idx="53">
                  <c:v>1980</c:v>
                </c:pt>
                <c:pt idx="54">
                  <c:v>1981</c:v>
                </c:pt>
                <c:pt idx="55">
                  <c:v>1982</c:v>
                </c:pt>
                <c:pt idx="56">
                  <c:v>1983</c:v>
                </c:pt>
                <c:pt idx="57">
                  <c:v>1984</c:v>
                </c:pt>
                <c:pt idx="58">
                  <c:v>1985</c:v>
                </c:pt>
                <c:pt idx="59">
                  <c:v>1986</c:v>
                </c:pt>
                <c:pt idx="60">
                  <c:v>1987</c:v>
                </c:pt>
                <c:pt idx="61">
                  <c:v>1988</c:v>
                </c:pt>
                <c:pt idx="62">
                  <c:v>1989</c:v>
                </c:pt>
                <c:pt idx="63">
                  <c:v>1990</c:v>
                </c:pt>
                <c:pt idx="64">
                  <c:v>1991</c:v>
                </c:pt>
                <c:pt idx="65">
                  <c:v>1992</c:v>
                </c:pt>
                <c:pt idx="66">
                  <c:v>1993</c:v>
                </c:pt>
                <c:pt idx="67">
                  <c:v>1994</c:v>
                </c:pt>
                <c:pt idx="68">
                  <c:v>1995</c:v>
                </c:pt>
                <c:pt idx="69">
                  <c:v>1996</c:v>
                </c:pt>
                <c:pt idx="70">
                  <c:v>1997</c:v>
                </c:pt>
                <c:pt idx="71">
                  <c:v>1998</c:v>
                </c:pt>
                <c:pt idx="72">
                  <c:v>1999</c:v>
                </c:pt>
                <c:pt idx="73">
                  <c:v>2000</c:v>
                </c:pt>
                <c:pt idx="74">
                  <c:v>2001</c:v>
                </c:pt>
                <c:pt idx="75">
                  <c:v>2002</c:v>
                </c:pt>
                <c:pt idx="76">
                  <c:v>2003</c:v>
                </c:pt>
                <c:pt idx="77">
                  <c:v>2004</c:v>
                </c:pt>
                <c:pt idx="78">
                  <c:v>2005</c:v>
                </c:pt>
                <c:pt idx="79">
                  <c:v>2006</c:v>
                </c:pt>
                <c:pt idx="80">
                  <c:v>2007</c:v>
                </c:pt>
                <c:pt idx="81">
                  <c:v>2008</c:v>
                </c:pt>
                <c:pt idx="82">
                  <c:v>2009</c:v>
                </c:pt>
                <c:pt idx="83">
                  <c:v>2010</c:v>
                </c:pt>
                <c:pt idx="84">
                  <c:v>2011</c:v>
                </c:pt>
                <c:pt idx="85">
                  <c:v>2012</c:v>
                </c:pt>
                <c:pt idx="86">
                  <c:v>2013</c:v>
                </c:pt>
                <c:pt idx="87">
                  <c:v>2014</c:v>
                </c:pt>
                <c:pt idx="88">
                  <c:v>2015</c:v>
                </c:pt>
                <c:pt idx="89">
                  <c:v>2016</c:v>
                </c:pt>
                <c:pt idx="90">
                  <c:v>2017</c:v>
                </c:pt>
                <c:pt idx="91">
                  <c:v>2018</c:v>
                </c:pt>
                <c:pt idx="92">
                  <c:v>2019</c:v>
                </c:pt>
                <c:pt idx="93">
                  <c:v>2020</c:v>
                </c:pt>
                <c:pt idx="94">
                  <c:v>2021</c:v>
                </c:pt>
                <c:pt idx="95">
                  <c:v>2022</c:v>
                </c:pt>
              </c:numCache>
            </c:numRef>
          </c:cat>
          <c:val>
            <c:numRef>
              <c:f>'TREND ANNUALE_annual trend'!$C$29:$C$124</c:f>
              <c:numCache>
                <c:formatCode>#,##0_ ;[Red]\-#,##0\ </c:formatCode>
                <c:ptCount val="96"/>
                <c:pt idx="0">
                  <c:v>50700</c:v>
                </c:pt>
                <c:pt idx="1">
                  <c:v>53900</c:v>
                </c:pt>
                <c:pt idx="2">
                  <c:v>51900</c:v>
                </c:pt>
                <c:pt idx="3">
                  <c:v>41900</c:v>
                </c:pt>
                <c:pt idx="4">
                  <c:v>25800</c:v>
                </c:pt>
                <c:pt idx="5">
                  <c:v>26500</c:v>
                </c:pt>
                <c:pt idx="6">
                  <c:v>38200</c:v>
                </c:pt>
                <c:pt idx="7">
                  <c:v>41047</c:v>
                </c:pt>
                <c:pt idx="8">
                  <c:v>41000</c:v>
                </c:pt>
                <c:pt idx="9">
                  <c:v>36196</c:v>
                </c:pt>
                <c:pt idx="10">
                  <c:v>61366</c:v>
                </c:pt>
                <c:pt idx="11">
                  <c:v>59000</c:v>
                </c:pt>
                <c:pt idx="12">
                  <c:v>55578</c:v>
                </c:pt>
                <c:pt idx="13">
                  <c:v>22125</c:v>
                </c:pt>
                <c:pt idx="14">
                  <c:v>11021</c:v>
                </c:pt>
                <c:pt idx="15">
                  <c:v>9345</c:v>
                </c:pt>
                <c:pt idx="16">
                  <c:v>4014</c:v>
                </c:pt>
                <c:pt idx="17">
                  <c:v>1818</c:v>
                </c:pt>
                <c:pt idx="18">
                  <c:v>2093</c:v>
                </c:pt>
                <c:pt idx="19">
                  <c:v>10989</c:v>
                </c:pt>
                <c:pt idx="20">
                  <c:v>25375</c:v>
                </c:pt>
                <c:pt idx="21">
                  <c:v>44425</c:v>
                </c:pt>
                <c:pt idx="22">
                  <c:v>65379</c:v>
                </c:pt>
                <c:pt idx="23">
                  <c:v>101310</c:v>
                </c:pt>
                <c:pt idx="24">
                  <c:v>119267</c:v>
                </c:pt>
                <c:pt idx="25">
                  <c:v>113653</c:v>
                </c:pt>
                <c:pt idx="26">
                  <c:v>143598</c:v>
                </c:pt>
                <c:pt idx="27">
                  <c:v>180866</c:v>
                </c:pt>
                <c:pt idx="28">
                  <c:v>230988</c:v>
                </c:pt>
                <c:pt idx="29">
                  <c:v>279909</c:v>
                </c:pt>
                <c:pt idx="30">
                  <c:v>318791</c:v>
                </c:pt>
                <c:pt idx="31">
                  <c:v>369386</c:v>
                </c:pt>
                <c:pt idx="32">
                  <c:v>470674</c:v>
                </c:pt>
                <c:pt idx="33">
                  <c:v>595923</c:v>
                </c:pt>
                <c:pt idx="34">
                  <c:v>693695</c:v>
                </c:pt>
                <c:pt idx="35">
                  <c:v>877860</c:v>
                </c:pt>
                <c:pt idx="36">
                  <c:v>1105291</c:v>
                </c:pt>
                <c:pt idx="37">
                  <c:v>1028930</c:v>
                </c:pt>
                <c:pt idx="38">
                  <c:v>1103932</c:v>
                </c:pt>
                <c:pt idx="39">
                  <c:v>1282418</c:v>
                </c:pt>
                <c:pt idx="40">
                  <c:v>1439211</c:v>
                </c:pt>
                <c:pt idx="41">
                  <c:v>1544932</c:v>
                </c:pt>
                <c:pt idx="42">
                  <c:v>1477366</c:v>
                </c:pt>
                <c:pt idx="43">
                  <c:v>1719715</c:v>
                </c:pt>
                <c:pt idx="44">
                  <c:v>1701064</c:v>
                </c:pt>
                <c:pt idx="45">
                  <c:v>1732379</c:v>
                </c:pt>
                <c:pt idx="46">
                  <c:v>1823333</c:v>
                </c:pt>
                <c:pt idx="47">
                  <c:v>1630686</c:v>
                </c:pt>
                <c:pt idx="48">
                  <c:v>1348544</c:v>
                </c:pt>
                <c:pt idx="49">
                  <c:v>1471308</c:v>
                </c:pt>
                <c:pt idx="50">
                  <c:v>1440470</c:v>
                </c:pt>
                <c:pt idx="51">
                  <c:v>1508597</c:v>
                </c:pt>
                <c:pt idx="52">
                  <c:v>1480904</c:v>
                </c:pt>
                <c:pt idx="53">
                  <c:v>1445221</c:v>
                </c:pt>
                <c:pt idx="54">
                  <c:v>1257340</c:v>
                </c:pt>
                <c:pt idx="55">
                  <c:v>1297351</c:v>
                </c:pt>
                <c:pt idx="56">
                  <c:v>1395531</c:v>
                </c:pt>
                <c:pt idx="57">
                  <c:v>1439283</c:v>
                </c:pt>
                <c:pt idx="58">
                  <c:v>1389156</c:v>
                </c:pt>
                <c:pt idx="59">
                  <c:v>1652452</c:v>
                </c:pt>
                <c:pt idx="60">
                  <c:v>1713300</c:v>
                </c:pt>
                <c:pt idx="61">
                  <c:v>1884313</c:v>
                </c:pt>
                <c:pt idx="62">
                  <c:v>1971969</c:v>
                </c:pt>
                <c:pt idx="63">
                  <c:v>1874672</c:v>
                </c:pt>
                <c:pt idx="64">
                  <c:v>1632904</c:v>
                </c:pt>
                <c:pt idx="65">
                  <c:v>1476627</c:v>
                </c:pt>
                <c:pt idx="66">
                  <c:v>1117053</c:v>
                </c:pt>
                <c:pt idx="67">
                  <c:v>1340878</c:v>
                </c:pt>
                <c:pt idx="68">
                  <c:v>1422359</c:v>
                </c:pt>
                <c:pt idx="69">
                  <c:v>1317995</c:v>
                </c:pt>
                <c:pt idx="70">
                  <c:v>1573947</c:v>
                </c:pt>
                <c:pt idx="71">
                  <c:v>1402382</c:v>
                </c:pt>
                <c:pt idx="72">
                  <c:v>1410459</c:v>
                </c:pt>
                <c:pt idx="73">
                  <c:v>1422284</c:v>
                </c:pt>
                <c:pt idx="74">
                  <c:v>1271780</c:v>
                </c:pt>
                <c:pt idx="75">
                  <c:v>1125769</c:v>
                </c:pt>
                <c:pt idx="76">
                  <c:v>1026454</c:v>
                </c:pt>
                <c:pt idx="77">
                  <c:v>833578</c:v>
                </c:pt>
                <c:pt idx="78">
                  <c:v>725528</c:v>
                </c:pt>
                <c:pt idx="79">
                  <c:v>892502</c:v>
                </c:pt>
                <c:pt idx="80">
                  <c:v>910860</c:v>
                </c:pt>
                <c:pt idx="81">
                  <c:v>659221</c:v>
                </c:pt>
                <c:pt idx="82">
                  <c:v>661100</c:v>
                </c:pt>
                <c:pt idx="83">
                  <c:v>573169</c:v>
                </c:pt>
                <c:pt idx="84">
                  <c:v>485606</c:v>
                </c:pt>
                <c:pt idx="85">
                  <c:v>396817</c:v>
                </c:pt>
                <c:pt idx="86">
                  <c:v>388465</c:v>
                </c:pt>
                <c:pt idx="87">
                  <c:v>401317</c:v>
                </c:pt>
                <c:pt idx="88">
                  <c:v>663139</c:v>
                </c:pt>
                <c:pt idx="89">
                  <c:v>712971</c:v>
                </c:pt>
                <c:pt idx="90">
                  <c:v>742642</c:v>
                </c:pt>
                <c:pt idx="91">
                  <c:v>673196</c:v>
                </c:pt>
                <c:pt idx="92">
                  <c:v>542007</c:v>
                </c:pt>
                <c:pt idx="93">
                  <c:v>451826</c:v>
                </c:pt>
                <c:pt idx="94">
                  <c:v>442407</c:v>
                </c:pt>
                <c:pt idx="95">
                  <c:v>473194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03-49BE-9B66-BD58EDF97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2197167"/>
        <c:axId val="1"/>
      </c:areaChart>
      <c:catAx>
        <c:axId val="1182197167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182197167"/>
        <c:crosses val="autoZero"/>
        <c:crossBetween val="midCat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728395061728395"/>
          <c:y val="0.10534591194968554"/>
          <c:w val="0.63271604938271608"/>
          <c:h val="5.345911949685534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 b="0" i="0" u="none" strike="noStrike" baseline="0">
              <a:solidFill>
                <a:srgbClr val="333333"/>
              </a:solidFill>
              <a:latin typeface="Trebuchet MS"/>
              <a:ea typeface="Trebuchet MS"/>
              <a:cs typeface="Trebuchet MS"/>
            </a:defRPr>
          </a:pPr>
          <a:endParaRPr lang="it-IT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75" b="0" i="0" u="none" strike="noStrike" baseline="0">
          <a:solidFill>
            <a:srgbClr val="333333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5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Italia - PRODUZIONE
Automobile in cifre
&amp;C&amp;"Trebuchet MS,Normale"&amp;9&amp;P/&amp;N&amp;R&amp;"Trebuchet MS,Grassetto"ANFIA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42332</xdr:colOff>
      <xdr:row>0</xdr:row>
      <xdr:rowOff>42332</xdr:rowOff>
    </xdr:from>
    <xdr:to>
      <xdr:col>2</xdr:col>
      <xdr:colOff>54030</xdr:colOff>
      <xdr:row>3</xdr:row>
      <xdr:rowOff>1587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DEDFCB9-26AD-40D4-8F92-0FDB3C4B8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2" y="42332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67265" cy="6073588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62497B0-7EE9-4E04-B73A-48A0B9EB1E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0.02921</cdr:x>
      <cdr:y>0.07194</cdr:y>
    </cdr:from>
    <cdr:to>
      <cdr:x>0.12271</cdr:x>
      <cdr:y>0.12246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228600" y="323849"/>
          <a:ext cx="6858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/>
        </a:p>
      </cdr:txBody>
    </cdr:sp>
  </cdr:relSizeAnchor>
  <cdr:relSizeAnchor xmlns:cdr="http://schemas.openxmlformats.org/drawingml/2006/chartDrawing">
    <cdr:from>
      <cdr:x>0.02377</cdr:x>
      <cdr:y>0.93136</cdr:y>
    </cdr:from>
    <cdr:to>
      <cdr:x>0.31151</cdr:x>
      <cdr:y>0.98306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180975" y="3648075"/>
          <a:ext cx="2028825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/>
        </a:p>
      </cdr:txBody>
    </cdr:sp>
  </cdr:relSizeAnchor>
  <cdr:relSizeAnchor xmlns:cdr="http://schemas.openxmlformats.org/drawingml/2006/chartDrawing">
    <cdr:from>
      <cdr:x>0.97743</cdr:x>
      <cdr:y>0.45887</cdr:y>
    </cdr:from>
    <cdr:to>
      <cdr:x>0.97792</cdr:x>
      <cdr:y>0.46011</cdr:y>
    </cdr:to>
    <cdr:sp macro="" textlink="">
      <cdr:nvSpPr>
        <cdr:cNvPr id="4" name="CasellaDiTesto 3"/>
        <cdr:cNvSpPr txBox="1"/>
      </cdr:nvSpPr>
      <cdr:spPr>
        <a:xfrm xmlns:a="http://schemas.openxmlformats.org/drawingml/2006/main" rot="5400000">
          <a:off x="6458502" y="2032554"/>
          <a:ext cx="1509736" cy="2290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it-IT" sz="800" i="1">
              <a:solidFill>
                <a:sysClr val="windowText" lastClr="000000"/>
              </a:solidFill>
              <a:latin typeface="Trebuchet MS" pitchFamily="34" charset="0"/>
              <a:cs typeface="Arial" pitchFamily="34" charset="0"/>
            </a:rPr>
            <a:t>ANFIA</a:t>
          </a:r>
          <a:r>
            <a:rPr lang="it-IT" sz="800" i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- Area statistica</a:t>
          </a:r>
          <a:endParaRPr lang="it-IT" sz="800" i="1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0.86392</cdr:x>
      <cdr:y>0.00388</cdr:y>
    </cdr:from>
    <cdr:to>
      <cdr:x>0.9685</cdr:x>
      <cdr:y>0.09715</cdr:y>
    </cdr:to>
    <cdr:pic>
      <cdr:nvPicPr>
        <cdr:cNvPr id="5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060ED057-5196-4E7B-B8EC-A1BC8144449A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010978" y="23586"/>
          <a:ext cx="969785" cy="5670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9/StatisticheItalia/Produzione/Controllo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150"/>
  <sheetViews>
    <sheetView showGridLines="0" tabSelected="1" zoomScaleNormal="100" workbookViewId="0">
      <pane ySplit="6" topLeftCell="A120" activePane="bottomLeft" state="frozen"/>
      <selection pane="bottomLeft" activeCell="A125" sqref="A125"/>
    </sheetView>
  </sheetViews>
  <sheetFormatPr defaultColWidth="9.140625" defaultRowHeight="15" x14ac:dyDescent="0.35"/>
  <cols>
    <col min="1" max="1" width="2" style="2" customWidth="1"/>
    <col min="2" max="2" width="15.85546875" style="2" customWidth="1"/>
    <col min="3" max="3" width="15.140625" style="2" customWidth="1"/>
    <col min="4" max="4" width="15.85546875" style="2" bestFit="1" customWidth="1"/>
    <col min="5" max="6" width="15.140625" style="2" customWidth="1"/>
    <col min="7" max="7" width="12.5703125" style="2" customWidth="1"/>
    <col min="8" max="8" width="20.5703125" style="2" bestFit="1" customWidth="1"/>
    <col min="9" max="16384" width="9.140625" style="2"/>
  </cols>
  <sheetData>
    <row r="1" spans="2:8" ht="18" customHeight="1" x14ac:dyDescent="0.35"/>
    <row r="2" spans="2:8" s="1" customFormat="1" ht="18" customHeight="1" x14ac:dyDescent="0.3">
      <c r="B2" s="44" t="s">
        <v>20</v>
      </c>
      <c r="C2" s="44"/>
      <c r="D2" s="44"/>
      <c r="E2" s="44"/>
      <c r="F2" s="44"/>
      <c r="G2" s="44"/>
      <c r="H2" s="44"/>
    </row>
    <row r="3" spans="2:8" s="1" customFormat="1" ht="18" customHeight="1" x14ac:dyDescent="0.3">
      <c r="B3" s="45" t="s">
        <v>21</v>
      </c>
      <c r="C3" s="45"/>
      <c r="D3" s="45"/>
      <c r="E3" s="45"/>
      <c r="F3" s="45"/>
      <c r="G3" s="45"/>
      <c r="H3" s="45"/>
    </row>
    <row r="4" spans="2:8" ht="18" customHeight="1" x14ac:dyDescent="0.35">
      <c r="B4" s="2" t="s">
        <v>0</v>
      </c>
    </row>
    <row r="5" spans="2:8" ht="15" customHeight="1" x14ac:dyDescent="0.35">
      <c r="B5" s="34" t="s">
        <v>1</v>
      </c>
      <c r="C5" s="40" t="s">
        <v>2</v>
      </c>
      <c r="D5" s="40" t="s">
        <v>3</v>
      </c>
      <c r="E5" s="40" t="s">
        <v>16</v>
      </c>
      <c r="F5" s="40" t="s">
        <v>4</v>
      </c>
      <c r="G5" s="40" t="s">
        <v>5</v>
      </c>
      <c r="H5" s="34" t="s">
        <v>6</v>
      </c>
    </row>
    <row r="6" spans="2:8" ht="15" customHeight="1" x14ac:dyDescent="0.35">
      <c r="B6" s="39" t="s">
        <v>7</v>
      </c>
      <c r="C6" s="39" t="s">
        <v>8</v>
      </c>
      <c r="D6" s="39" t="s">
        <v>9</v>
      </c>
      <c r="E6" s="39" t="s">
        <v>17</v>
      </c>
      <c r="F6" s="39" t="s">
        <v>10</v>
      </c>
      <c r="G6" s="39" t="s">
        <v>11</v>
      </c>
      <c r="H6" s="39" t="s">
        <v>12</v>
      </c>
    </row>
    <row r="7" spans="2:8" ht="15" customHeight="1" x14ac:dyDescent="0.35">
      <c r="B7" s="35">
        <v>1901</v>
      </c>
      <c r="C7" s="3" t="s">
        <v>13</v>
      </c>
      <c r="D7" s="3" t="s">
        <v>13</v>
      </c>
      <c r="E7" s="3" t="s">
        <v>13</v>
      </c>
      <c r="F7" s="4">
        <v>300</v>
      </c>
      <c r="G7" s="5" t="s">
        <v>13</v>
      </c>
      <c r="H7" s="3" t="s">
        <v>13</v>
      </c>
    </row>
    <row r="8" spans="2:8" ht="15" customHeight="1" x14ac:dyDescent="0.35">
      <c r="B8" s="36">
        <v>1902</v>
      </c>
      <c r="C8" s="6" t="s">
        <v>13</v>
      </c>
      <c r="D8" s="6" t="s">
        <v>13</v>
      </c>
      <c r="E8" s="6" t="s">
        <v>13</v>
      </c>
      <c r="F8" s="7">
        <v>350</v>
      </c>
      <c r="G8" s="8">
        <f>(F8-F7)/F7*100</f>
        <v>16.666666666666664</v>
      </c>
      <c r="H8" s="6" t="s">
        <v>13</v>
      </c>
    </row>
    <row r="9" spans="2:8" ht="15" customHeight="1" x14ac:dyDescent="0.35">
      <c r="B9" s="36">
        <v>1903</v>
      </c>
      <c r="C9" s="6" t="s">
        <v>13</v>
      </c>
      <c r="D9" s="6" t="s">
        <v>13</v>
      </c>
      <c r="E9" s="6" t="s">
        <v>13</v>
      </c>
      <c r="F9" s="7">
        <v>1308</v>
      </c>
      <c r="G9" s="8">
        <f>(F9-F8)/F8*100</f>
        <v>273.71428571428572</v>
      </c>
      <c r="H9" s="6" t="s">
        <v>13</v>
      </c>
    </row>
    <row r="10" spans="2:8" ht="15" customHeight="1" x14ac:dyDescent="0.35">
      <c r="B10" s="36">
        <v>1904</v>
      </c>
      <c r="C10" s="6" t="s">
        <v>13</v>
      </c>
      <c r="D10" s="6" t="s">
        <v>13</v>
      </c>
      <c r="E10" s="6" t="s">
        <v>13</v>
      </c>
      <c r="F10" s="7">
        <v>3080</v>
      </c>
      <c r="G10" s="8">
        <f>(F10-F9)/F9*100</f>
        <v>135.47400611620793</v>
      </c>
      <c r="H10" s="6" t="s">
        <v>13</v>
      </c>
    </row>
    <row r="11" spans="2:8" ht="15" customHeight="1" x14ac:dyDescent="0.35">
      <c r="B11" s="36">
        <v>1905</v>
      </c>
      <c r="C11" s="6" t="s">
        <v>13</v>
      </c>
      <c r="D11" s="6" t="s">
        <v>13</v>
      </c>
      <c r="E11" s="6" t="s">
        <v>13</v>
      </c>
      <c r="F11" s="7">
        <v>8870</v>
      </c>
      <c r="G11" s="8">
        <f>(F11-F10)/F10*100</f>
        <v>187.987012987013</v>
      </c>
      <c r="H11" s="6" t="s">
        <v>13</v>
      </c>
    </row>
    <row r="12" spans="2:8" ht="15" customHeight="1" x14ac:dyDescent="0.35">
      <c r="B12" s="36" t="s">
        <v>14</v>
      </c>
      <c r="C12" s="6" t="s">
        <v>13</v>
      </c>
      <c r="D12" s="6" t="s">
        <v>13</v>
      </c>
      <c r="E12" s="6" t="s">
        <v>13</v>
      </c>
      <c r="F12" s="6" t="s">
        <v>13</v>
      </c>
      <c r="G12" s="9" t="s">
        <v>13</v>
      </c>
      <c r="H12" s="6" t="s">
        <v>13</v>
      </c>
    </row>
    <row r="13" spans="2:8" ht="15" customHeight="1" x14ac:dyDescent="0.35">
      <c r="B13" s="36">
        <v>1911</v>
      </c>
      <c r="C13" s="6" t="s">
        <v>13</v>
      </c>
      <c r="D13" s="6" t="s">
        <v>13</v>
      </c>
      <c r="E13" s="6" t="s">
        <v>13</v>
      </c>
      <c r="F13" s="7">
        <v>5280</v>
      </c>
      <c r="G13" s="9" t="s">
        <v>13</v>
      </c>
      <c r="H13" s="6" t="s">
        <v>13</v>
      </c>
    </row>
    <row r="14" spans="2:8" ht="15" customHeight="1" x14ac:dyDescent="0.35">
      <c r="B14" s="36">
        <v>1912</v>
      </c>
      <c r="C14" s="6" t="s">
        <v>13</v>
      </c>
      <c r="D14" s="6" t="s">
        <v>13</v>
      </c>
      <c r="E14" s="6" t="s">
        <v>13</v>
      </c>
      <c r="F14" s="7">
        <v>6670</v>
      </c>
      <c r="G14" s="8">
        <f t="shared" ref="G14:G52" si="0">(F14-F13)/F13*100</f>
        <v>26.325757575757574</v>
      </c>
      <c r="H14" s="6" t="s">
        <v>13</v>
      </c>
    </row>
    <row r="15" spans="2:8" ht="15" customHeight="1" x14ac:dyDescent="0.35">
      <c r="B15" s="36">
        <v>1913</v>
      </c>
      <c r="C15" s="6" t="s">
        <v>13</v>
      </c>
      <c r="D15" s="6" t="s">
        <v>13</v>
      </c>
      <c r="E15" s="6" t="s">
        <v>13</v>
      </c>
      <c r="F15" s="7">
        <v>6760</v>
      </c>
      <c r="G15" s="8">
        <f t="shared" si="0"/>
        <v>1.3493253373313343</v>
      </c>
      <c r="H15" s="6" t="s">
        <v>13</v>
      </c>
    </row>
    <row r="16" spans="2:8" ht="15" customHeight="1" x14ac:dyDescent="0.35">
      <c r="B16" s="36">
        <v>1914</v>
      </c>
      <c r="C16" s="6" t="s">
        <v>13</v>
      </c>
      <c r="D16" s="6" t="s">
        <v>13</v>
      </c>
      <c r="E16" s="6" t="s">
        <v>13</v>
      </c>
      <c r="F16" s="7">
        <v>9210</v>
      </c>
      <c r="G16" s="8">
        <f t="shared" si="0"/>
        <v>36.242603550295861</v>
      </c>
      <c r="H16" s="6" t="s">
        <v>13</v>
      </c>
    </row>
    <row r="17" spans="2:8" ht="15" customHeight="1" x14ac:dyDescent="0.35">
      <c r="B17" s="36">
        <v>1915</v>
      </c>
      <c r="C17" s="6" t="s">
        <v>13</v>
      </c>
      <c r="D17" s="6" t="s">
        <v>13</v>
      </c>
      <c r="E17" s="6" t="s">
        <v>13</v>
      </c>
      <c r="F17" s="7">
        <v>15420</v>
      </c>
      <c r="G17" s="8">
        <f t="shared" si="0"/>
        <v>67.426710097719862</v>
      </c>
      <c r="H17" s="6" t="s">
        <v>13</v>
      </c>
    </row>
    <row r="18" spans="2:8" ht="15" customHeight="1" x14ac:dyDescent="0.35">
      <c r="B18" s="36">
        <v>1916</v>
      </c>
      <c r="C18" s="6" t="s">
        <v>13</v>
      </c>
      <c r="D18" s="6" t="s">
        <v>13</v>
      </c>
      <c r="E18" s="6" t="s">
        <v>13</v>
      </c>
      <c r="F18" s="7">
        <v>17370</v>
      </c>
      <c r="G18" s="8">
        <f t="shared" si="0"/>
        <v>12.645914396887159</v>
      </c>
      <c r="H18" s="6" t="s">
        <v>13</v>
      </c>
    </row>
    <row r="19" spans="2:8" ht="15" customHeight="1" x14ac:dyDescent="0.35">
      <c r="B19" s="36">
        <v>1917</v>
      </c>
      <c r="C19" s="6" t="s">
        <v>13</v>
      </c>
      <c r="D19" s="6" t="s">
        <v>13</v>
      </c>
      <c r="E19" s="6" t="s">
        <v>13</v>
      </c>
      <c r="F19" s="7">
        <v>25280</v>
      </c>
      <c r="G19" s="8">
        <f t="shared" si="0"/>
        <v>45.538284398388022</v>
      </c>
      <c r="H19" s="6" t="s">
        <v>13</v>
      </c>
    </row>
    <row r="20" spans="2:8" ht="15" customHeight="1" x14ac:dyDescent="0.35">
      <c r="B20" s="36">
        <v>1918</v>
      </c>
      <c r="C20" s="6" t="s">
        <v>13</v>
      </c>
      <c r="D20" s="6" t="s">
        <v>13</v>
      </c>
      <c r="E20" s="6" t="s">
        <v>13</v>
      </c>
      <c r="F20" s="7">
        <v>22230</v>
      </c>
      <c r="G20" s="8">
        <f t="shared" si="0"/>
        <v>-12.06487341772152</v>
      </c>
      <c r="H20" s="6" t="s">
        <v>13</v>
      </c>
    </row>
    <row r="21" spans="2:8" ht="15" customHeight="1" x14ac:dyDescent="0.35">
      <c r="B21" s="36">
        <v>1919</v>
      </c>
      <c r="C21" s="6" t="s">
        <v>13</v>
      </c>
      <c r="D21" s="6" t="s">
        <v>13</v>
      </c>
      <c r="E21" s="6" t="s">
        <v>13</v>
      </c>
      <c r="F21" s="7">
        <v>17900</v>
      </c>
      <c r="G21" s="8">
        <f t="shared" si="0"/>
        <v>-19.478182636077374</v>
      </c>
      <c r="H21" s="6" t="s">
        <v>13</v>
      </c>
    </row>
    <row r="22" spans="2:8" ht="15" customHeight="1" x14ac:dyDescent="0.35">
      <c r="B22" s="36">
        <v>1920</v>
      </c>
      <c r="C22" s="6" t="s">
        <v>13</v>
      </c>
      <c r="D22" s="6" t="s">
        <v>13</v>
      </c>
      <c r="E22" s="6" t="s">
        <v>13</v>
      </c>
      <c r="F22" s="7">
        <v>21080</v>
      </c>
      <c r="G22" s="8">
        <f t="shared" si="0"/>
        <v>17.765363128491622</v>
      </c>
      <c r="H22" s="6" t="s">
        <v>13</v>
      </c>
    </row>
    <row r="23" spans="2:8" ht="15" customHeight="1" x14ac:dyDescent="0.35">
      <c r="B23" s="36">
        <v>1921</v>
      </c>
      <c r="C23" s="6" t="s">
        <v>13</v>
      </c>
      <c r="D23" s="6" t="s">
        <v>13</v>
      </c>
      <c r="E23" s="6" t="s">
        <v>13</v>
      </c>
      <c r="F23" s="7">
        <v>15230</v>
      </c>
      <c r="G23" s="8">
        <f t="shared" si="0"/>
        <v>-27.751423149905126</v>
      </c>
      <c r="H23" s="6" t="s">
        <v>13</v>
      </c>
    </row>
    <row r="24" spans="2:8" ht="15" customHeight="1" x14ac:dyDescent="0.35">
      <c r="B24" s="36">
        <v>1922</v>
      </c>
      <c r="C24" s="6" t="s">
        <v>13</v>
      </c>
      <c r="D24" s="6" t="s">
        <v>13</v>
      </c>
      <c r="E24" s="6" t="s">
        <v>13</v>
      </c>
      <c r="F24" s="7">
        <v>16390</v>
      </c>
      <c r="G24" s="8">
        <f t="shared" si="0"/>
        <v>7.6165462902166778</v>
      </c>
      <c r="H24" s="6" t="s">
        <v>13</v>
      </c>
    </row>
    <row r="25" spans="2:8" ht="15" customHeight="1" x14ac:dyDescent="0.35">
      <c r="B25" s="36">
        <v>1923</v>
      </c>
      <c r="C25" s="6" t="s">
        <v>13</v>
      </c>
      <c r="D25" s="6" t="s">
        <v>13</v>
      </c>
      <c r="E25" s="6" t="s">
        <v>13</v>
      </c>
      <c r="F25" s="7">
        <v>22820</v>
      </c>
      <c r="G25" s="8">
        <f t="shared" si="0"/>
        <v>39.231238560097623</v>
      </c>
      <c r="H25" s="6" t="s">
        <v>13</v>
      </c>
    </row>
    <row r="26" spans="2:8" ht="15" customHeight="1" x14ac:dyDescent="0.35">
      <c r="B26" s="36">
        <v>1924</v>
      </c>
      <c r="C26" s="6" t="s">
        <v>13</v>
      </c>
      <c r="D26" s="6" t="s">
        <v>13</v>
      </c>
      <c r="E26" s="6" t="s">
        <v>13</v>
      </c>
      <c r="F26" s="7">
        <v>37450</v>
      </c>
      <c r="G26" s="8">
        <f t="shared" si="0"/>
        <v>64.110429447852752</v>
      </c>
      <c r="H26" s="6" t="s">
        <v>13</v>
      </c>
    </row>
    <row r="27" spans="2:8" ht="15" customHeight="1" x14ac:dyDescent="0.35">
      <c r="B27" s="36">
        <v>1925</v>
      </c>
      <c r="C27" s="7">
        <v>45800</v>
      </c>
      <c r="D27" s="7">
        <v>3600</v>
      </c>
      <c r="E27" s="6" t="s">
        <v>13</v>
      </c>
      <c r="F27" s="7">
        <f t="shared" ref="F27:F52" si="1">SUM(C27:D27)</f>
        <v>49400</v>
      </c>
      <c r="G27" s="8">
        <f t="shared" si="0"/>
        <v>31.909212283044059</v>
      </c>
      <c r="H27" s="6" t="s">
        <v>13</v>
      </c>
    </row>
    <row r="28" spans="2:8" ht="15" customHeight="1" x14ac:dyDescent="0.35">
      <c r="B28" s="36">
        <v>1926</v>
      </c>
      <c r="C28" s="7">
        <v>60500</v>
      </c>
      <c r="D28" s="7">
        <v>3300</v>
      </c>
      <c r="E28" s="6" t="s">
        <v>13</v>
      </c>
      <c r="F28" s="7">
        <f t="shared" si="1"/>
        <v>63800</v>
      </c>
      <c r="G28" s="8">
        <f t="shared" si="0"/>
        <v>29.1497975708502</v>
      </c>
      <c r="H28" s="6" t="s">
        <v>13</v>
      </c>
    </row>
    <row r="29" spans="2:8" ht="15" customHeight="1" x14ac:dyDescent="0.35">
      <c r="B29" s="36">
        <v>1927</v>
      </c>
      <c r="C29" s="7">
        <v>50700</v>
      </c>
      <c r="D29" s="7">
        <v>3600</v>
      </c>
      <c r="E29" s="6" t="s">
        <v>13</v>
      </c>
      <c r="F29" s="7">
        <f t="shared" si="1"/>
        <v>54300</v>
      </c>
      <c r="G29" s="8">
        <f t="shared" si="0"/>
        <v>-14.890282131661442</v>
      </c>
      <c r="H29" s="6" t="s">
        <v>13</v>
      </c>
    </row>
    <row r="30" spans="2:8" ht="15" customHeight="1" x14ac:dyDescent="0.35">
      <c r="B30" s="36">
        <v>1928</v>
      </c>
      <c r="C30" s="7">
        <v>53900</v>
      </c>
      <c r="D30" s="7">
        <v>3700</v>
      </c>
      <c r="E30" s="6" t="s">
        <v>13</v>
      </c>
      <c r="F30" s="7">
        <f t="shared" si="1"/>
        <v>57600</v>
      </c>
      <c r="G30" s="8">
        <f t="shared" si="0"/>
        <v>6.0773480662983426</v>
      </c>
      <c r="H30" s="6" t="s">
        <v>13</v>
      </c>
    </row>
    <row r="31" spans="2:8" ht="15" customHeight="1" x14ac:dyDescent="0.35">
      <c r="B31" s="36">
        <v>1929</v>
      </c>
      <c r="C31" s="7">
        <v>51900</v>
      </c>
      <c r="D31" s="7">
        <v>3200</v>
      </c>
      <c r="E31" s="6" t="s">
        <v>13</v>
      </c>
      <c r="F31" s="7">
        <f t="shared" si="1"/>
        <v>55100</v>
      </c>
      <c r="G31" s="8">
        <f t="shared" si="0"/>
        <v>-4.3402777777777777</v>
      </c>
      <c r="H31" s="6" t="s">
        <v>13</v>
      </c>
    </row>
    <row r="32" spans="2:8" ht="15" customHeight="1" x14ac:dyDescent="0.35">
      <c r="B32" s="36">
        <v>1930</v>
      </c>
      <c r="C32" s="7">
        <v>41900</v>
      </c>
      <c r="D32" s="7">
        <v>4500</v>
      </c>
      <c r="E32" s="6" t="s">
        <v>13</v>
      </c>
      <c r="F32" s="7">
        <f t="shared" si="1"/>
        <v>46400</v>
      </c>
      <c r="G32" s="8">
        <f t="shared" si="0"/>
        <v>-15.789473684210526</v>
      </c>
      <c r="H32" s="7">
        <v>1343</v>
      </c>
    </row>
    <row r="33" spans="2:8" ht="15" customHeight="1" x14ac:dyDescent="0.35">
      <c r="B33" s="36">
        <v>1931</v>
      </c>
      <c r="C33" s="7">
        <v>25800</v>
      </c>
      <c r="D33" s="7">
        <v>2600</v>
      </c>
      <c r="E33" s="6" t="s">
        <v>13</v>
      </c>
      <c r="F33" s="7">
        <f t="shared" si="1"/>
        <v>28400</v>
      </c>
      <c r="G33" s="8">
        <f t="shared" si="0"/>
        <v>-38.793103448275865</v>
      </c>
      <c r="H33" s="7">
        <v>1192</v>
      </c>
    </row>
    <row r="34" spans="2:8" ht="15" customHeight="1" x14ac:dyDescent="0.35">
      <c r="B34" s="36">
        <v>1932</v>
      </c>
      <c r="C34" s="7">
        <v>26500</v>
      </c>
      <c r="D34" s="7">
        <v>3100</v>
      </c>
      <c r="E34" s="6" t="s">
        <v>13</v>
      </c>
      <c r="F34" s="7">
        <f t="shared" si="1"/>
        <v>29600</v>
      </c>
      <c r="G34" s="8">
        <f t="shared" si="0"/>
        <v>4.225352112676056</v>
      </c>
      <c r="H34" s="7">
        <v>2503</v>
      </c>
    </row>
    <row r="35" spans="2:8" ht="15" customHeight="1" x14ac:dyDescent="0.35">
      <c r="B35" s="36">
        <v>1933</v>
      </c>
      <c r="C35" s="7">
        <v>38200</v>
      </c>
      <c r="D35" s="7">
        <v>3500</v>
      </c>
      <c r="E35" s="6" t="s">
        <v>13</v>
      </c>
      <c r="F35" s="7">
        <f t="shared" si="1"/>
        <v>41700</v>
      </c>
      <c r="G35" s="8">
        <f t="shared" si="0"/>
        <v>40.878378378378379</v>
      </c>
      <c r="H35" s="7">
        <v>3124</v>
      </c>
    </row>
    <row r="36" spans="2:8" ht="15" customHeight="1" x14ac:dyDescent="0.35">
      <c r="B36" s="36">
        <v>1934</v>
      </c>
      <c r="C36" s="10">
        <v>41047</v>
      </c>
      <c r="D36" s="10">
        <v>4355</v>
      </c>
      <c r="E36" s="6" t="s">
        <v>13</v>
      </c>
      <c r="F36" s="7">
        <f t="shared" si="1"/>
        <v>45402</v>
      </c>
      <c r="G36" s="8">
        <f t="shared" si="0"/>
        <v>8.8776978417266186</v>
      </c>
      <c r="H36" s="7">
        <v>1947</v>
      </c>
    </row>
    <row r="37" spans="2:8" ht="15" customHeight="1" x14ac:dyDescent="0.35">
      <c r="B37" s="36">
        <v>1935</v>
      </c>
      <c r="C37" s="10">
        <v>41000</v>
      </c>
      <c r="D37" s="10">
        <v>9493</v>
      </c>
      <c r="E37" s="6" t="s">
        <v>13</v>
      </c>
      <c r="F37" s="7">
        <f t="shared" si="1"/>
        <v>50493</v>
      </c>
      <c r="G37" s="8">
        <f t="shared" si="0"/>
        <v>11.21316241575261</v>
      </c>
      <c r="H37" s="7">
        <v>1193</v>
      </c>
    </row>
    <row r="38" spans="2:8" ht="15" customHeight="1" x14ac:dyDescent="0.35">
      <c r="B38" s="36">
        <v>1936</v>
      </c>
      <c r="C38" s="10">
        <v>36196</v>
      </c>
      <c r="D38" s="10">
        <v>16948</v>
      </c>
      <c r="E38" s="6" t="s">
        <v>13</v>
      </c>
      <c r="F38" s="7">
        <f t="shared" si="1"/>
        <v>53144</v>
      </c>
      <c r="G38" s="8">
        <f t="shared" si="0"/>
        <v>5.2502327055235378</v>
      </c>
      <c r="H38" s="7">
        <v>559</v>
      </c>
    </row>
    <row r="39" spans="2:8" ht="15" customHeight="1" x14ac:dyDescent="0.35">
      <c r="B39" s="36">
        <v>1937</v>
      </c>
      <c r="C39" s="10">
        <v>61366</v>
      </c>
      <c r="D39" s="10">
        <v>16342</v>
      </c>
      <c r="E39" s="6" t="s">
        <v>13</v>
      </c>
      <c r="F39" s="7">
        <f t="shared" si="1"/>
        <v>77708</v>
      </c>
      <c r="G39" s="8">
        <f t="shared" si="0"/>
        <v>46.221586632545538</v>
      </c>
      <c r="H39" s="7">
        <v>952</v>
      </c>
    </row>
    <row r="40" spans="2:8" ht="15" customHeight="1" x14ac:dyDescent="0.35">
      <c r="B40" s="36">
        <v>1938</v>
      </c>
      <c r="C40" s="10">
        <v>59000</v>
      </c>
      <c r="D40" s="10">
        <v>11777</v>
      </c>
      <c r="E40" s="6" t="s">
        <v>13</v>
      </c>
      <c r="F40" s="7">
        <f t="shared" si="1"/>
        <v>70777</v>
      </c>
      <c r="G40" s="8">
        <f t="shared" si="0"/>
        <v>-8.9192875894373813</v>
      </c>
      <c r="H40" s="7">
        <v>1206</v>
      </c>
    </row>
    <row r="41" spans="2:8" ht="15" customHeight="1" x14ac:dyDescent="0.35">
      <c r="B41" s="36">
        <v>1939</v>
      </c>
      <c r="C41" s="10">
        <v>55578</v>
      </c>
      <c r="D41" s="10">
        <v>13329</v>
      </c>
      <c r="E41" s="6" t="s">
        <v>13</v>
      </c>
      <c r="F41" s="7">
        <f t="shared" si="1"/>
        <v>68907</v>
      </c>
      <c r="G41" s="8">
        <f t="shared" si="0"/>
        <v>-2.6421012475804284</v>
      </c>
      <c r="H41" s="7">
        <v>1215</v>
      </c>
    </row>
    <row r="42" spans="2:8" ht="15" customHeight="1" x14ac:dyDescent="0.35">
      <c r="B42" s="36">
        <v>1940</v>
      </c>
      <c r="C42" s="10">
        <v>22125</v>
      </c>
      <c r="D42" s="10">
        <v>26549</v>
      </c>
      <c r="E42" s="6" t="s">
        <v>13</v>
      </c>
      <c r="F42" s="7">
        <f t="shared" si="1"/>
        <v>48674</v>
      </c>
      <c r="G42" s="8">
        <f t="shared" si="0"/>
        <v>-29.362764305513227</v>
      </c>
      <c r="H42" s="7">
        <v>1523</v>
      </c>
    </row>
    <row r="43" spans="2:8" ht="15" customHeight="1" x14ac:dyDescent="0.35">
      <c r="B43" s="36">
        <v>1941</v>
      </c>
      <c r="C43" s="10">
        <v>11021</v>
      </c>
      <c r="D43" s="10">
        <v>27777</v>
      </c>
      <c r="E43" s="6" t="s">
        <v>13</v>
      </c>
      <c r="F43" s="7">
        <f t="shared" si="1"/>
        <v>38798</v>
      </c>
      <c r="G43" s="8">
        <f t="shared" si="0"/>
        <v>-20.290093273616307</v>
      </c>
      <c r="H43" s="7">
        <v>554</v>
      </c>
    </row>
    <row r="44" spans="2:8" ht="15" customHeight="1" x14ac:dyDescent="0.35">
      <c r="B44" s="36">
        <v>1942</v>
      </c>
      <c r="C44" s="10">
        <v>9345</v>
      </c>
      <c r="D44" s="10">
        <v>21162</v>
      </c>
      <c r="E44" s="6" t="s">
        <v>13</v>
      </c>
      <c r="F44" s="7">
        <f t="shared" si="1"/>
        <v>30507</v>
      </c>
      <c r="G44" s="8">
        <f t="shared" si="0"/>
        <v>-21.369658229805662</v>
      </c>
      <c r="H44" s="7">
        <v>819</v>
      </c>
    </row>
    <row r="45" spans="2:8" ht="15" customHeight="1" x14ac:dyDescent="0.35">
      <c r="B45" s="36">
        <v>1943</v>
      </c>
      <c r="C45" s="10">
        <v>4014</v>
      </c>
      <c r="D45" s="10">
        <v>17120</v>
      </c>
      <c r="E45" s="6" t="s">
        <v>13</v>
      </c>
      <c r="F45" s="7">
        <f t="shared" si="1"/>
        <v>21134</v>
      </c>
      <c r="G45" s="8">
        <f t="shared" si="0"/>
        <v>-30.724096109089714</v>
      </c>
      <c r="H45" s="6" t="s">
        <v>13</v>
      </c>
    </row>
    <row r="46" spans="2:8" ht="15" customHeight="1" x14ac:dyDescent="0.35">
      <c r="B46" s="36">
        <v>1944</v>
      </c>
      <c r="C46" s="10">
        <v>1818</v>
      </c>
      <c r="D46" s="10">
        <v>11963</v>
      </c>
      <c r="E46" s="6" t="s">
        <v>13</v>
      </c>
      <c r="F46" s="7">
        <f t="shared" si="1"/>
        <v>13781</v>
      </c>
      <c r="G46" s="8">
        <f t="shared" si="0"/>
        <v>-34.792277846124733</v>
      </c>
      <c r="H46" s="6" t="s">
        <v>13</v>
      </c>
    </row>
    <row r="47" spans="2:8" ht="15" customHeight="1" x14ac:dyDescent="0.35">
      <c r="B47" s="36">
        <v>1945</v>
      </c>
      <c r="C47" s="10">
        <v>2093</v>
      </c>
      <c r="D47" s="10">
        <v>8197</v>
      </c>
      <c r="E47" s="6" t="s">
        <v>13</v>
      </c>
      <c r="F47" s="7">
        <f t="shared" si="1"/>
        <v>10290</v>
      </c>
      <c r="G47" s="8">
        <f t="shared" si="0"/>
        <v>-25.331978811407009</v>
      </c>
      <c r="H47" s="6" t="s">
        <v>13</v>
      </c>
    </row>
    <row r="48" spans="2:8" ht="15" customHeight="1" x14ac:dyDescent="0.35">
      <c r="B48" s="36">
        <v>1946</v>
      </c>
      <c r="C48" s="10">
        <v>10989</v>
      </c>
      <c r="D48" s="10">
        <v>17994</v>
      </c>
      <c r="E48" s="6" t="s">
        <v>13</v>
      </c>
      <c r="F48" s="7">
        <f t="shared" si="1"/>
        <v>28983</v>
      </c>
      <c r="G48" s="8">
        <f t="shared" si="0"/>
        <v>181.66180758017492</v>
      </c>
      <c r="H48" s="7">
        <v>7445</v>
      </c>
    </row>
    <row r="49" spans="2:8" ht="15" customHeight="1" x14ac:dyDescent="0.35">
      <c r="B49" s="36">
        <v>1947</v>
      </c>
      <c r="C49" s="10">
        <v>25375</v>
      </c>
      <c r="D49" s="10">
        <v>18361</v>
      </c>
      <c r="E49" s="6" t="s">
        <v>13</v>
      </c>
      <c r="F49" s="7">
        <f t="shared" si="1"/>
        <v>43736</v>
      </c>
      <c r="G49" s="8">
        <f t="shared" si="0"/>
        <v>50.902253044888383</v>
      </c>
      <c r="H49" s="7">
        <v>7302</v>
      </c>
    </row>
    <row r="50" spans="2:8" ht="15" customHeight="1" x14ac:dyDescent="0.35">
      <c r="B50" s="36">
        <v>1948</v>
      </c>
      <c r="C50" s="10">
        <v>44425</v>
      </c>
      <c r="D50" s="10">
        <v>15528</v>
      </c>
      <c r="E50" s="6" t="s">
        <v>13</v>
      </c>
      <c r="F50" s="7">
        <f t="shared" si="1"/>
        <v>59953</v>
      </c>
      <c r="G50" s="8">
        <f t="shared" si="0"/>
        <v>37.079293945491123</v>
      </c>
      <c r="H50" s="7">
        <v>1907</v>
      </c>
    </row>
    <row r="51" spans="2:8" ht="15" customHeight="1" x14ac:dyDescent="0.35">
      <c r="B51" s="36">
        <v>1949</v>
      </c>
      <c r="C51" s="10">
        <v>65379</v>
      </c>
      <c r="D51" s="10">
        <v>20675</v>
      </c>
      <c r="E51" s="6" t="s">
        <v>13</v>
      </c>
      <c r="F51" s="7">
        <f t="shared" si="1"/>
        <v>86054</v>
      </c>
      <c r="G51" s="8">
        <f t="shared" si="0"/>
        <v>43.535769686254234</v>
      </c>
      <c r="H51" s="7">
        <v>2068</v>
      </c>
    </row>
    <row r="52" spans="2:8" ht="15" customHeight="1" x14ac:dyDescent="0.35">
      <c r="B52" s="36">
        <v>1950</v>
      </c>
      <c r="C52" s="10">
        <v>101310</v>
      </c>
      <c r="D52" s="10">
        <v>26537</v>
      </c>
      <c r="E52" s="6" t="s">
        <v>13</v>
      </c>
      <c r="F52" s="7">
        <f t="shared" si="1"/>
        <v>127847</v>
      </c>
      <c r="G52" s="8">
        <f t="shared" si="0"/>
        <v>48.566016687196409</v>
      </c>
      <c r="H52" s="7">
        <v>3021</v>
      </c>
    </row>
    <row r="53" spans="2:8" ht="15" customHeight="1" x14ac:dyDescent="0.35">
      <c r="B53" s="36">
        <v>1951</v>
      </c>
      <c r="C53" s="10">
        <v>119267</v>
      </c>
      <c r="D53" s="10">
        <v>24836</v>
      </c>
      <c r="E53" s="11">
        <v>1450</v>
      </c>
      <c r="F53" s="10">
        <f t="shared" ref="F53:F84" si="2">SUM(C53:E53)</f>
        <v>145553</v>
      </c>
      <c r="G53" s="12">
        <v>13.85</v>
      </c>
      <c r="H53" s="7">
        <v>2698</v>
      </c>
    </row>
    <row r="54" spans="2:8" ht="15" customHeight="1" x14ac:dyDescent="0.35">
      <c r="B54" s="36">
        <v>1952</v>
      </c>
      <c r="C54" s="10">
        <v>113653</v>
      </c>
      <c r="D54" s="10">
        <v>23259</v>
      </c>
      <c r="E54" s="11">
        <v>1534</v>
      </c>
      <c r="F54" s="10">
        <f t="shared" si="2"/>
        <v>138446</v>
      </c>
      <c r="G54" s="12">
        <f t="shared" ref="G54:G85" si="3">(F54-F53)/F53*100</f>
        <v>-4.8827574835283372</v>
      </c>
      <c r="H54" s="7">
        <v>3260</v>
      </c>
    </row>
    <row r="55" spans="2:8" ht="15" customHeight="1" x14ac:dyDescent="0.35">
      <c r="B55" s="36">
        <v>1953</v>
      </c>
      <c r="C55" s="10">
        <v>143598</v>
      </c>
      <c r="D55" s="10">
        <v>28424</v>
      </c>
      <c r="E55" s="11">
        <v>2286</v>
      </c>
      <c r="F55" s="10">
        <f t="shared" si="2"/>
        <v>174308</v>
      </c>
      <c r="G55" s="12">
        <f t="shared" si="3"/>
        <v>25.903240252517229</v>
      </c>
      <c r="H55" s="7">
        <v>4093</v>
      </c>
    </row>
    <row r="56" spans="2:8" ht="15" customHeight="1" x14ac:dyDescent="0.35">
      <c r="B56" s="36">
        <v>1954</v>
      </c>
      <c r="C56" s="10">
        <v>180866</v>
      </c>
      <c r="D56" s="10">
        <v>33758</v>
      </c>
      <c r="E56" s="11">
        <v>2091</v>
      </c>
      <c r="F56" s="10">
        <f t="shared" si="2"/>
        <v>216715</v>
      </c>
      <c r="G56" s="12">
        <f t="shared" si="3"/>
        <v>24.328774353443329</v>
      </c>
      <c r="H56" s="7">
        <v>5118</v>
      </c>
    </row>
    <row r="57" spans="2:8" ht="15" customHeight="1" x14ac:dyDescent="0.35">
      <c r="B57" s="36">
        <v>1955</v>
      </c>
      <c r="C57" s="10">
        <v>230988</v>
      </c>
      <c r="D57" s="10">
        <v>34926</v>
      </c>
      <c r="E57" s="11">
        <v>2852</v>
      </c>
      <c r="F57" s="10">
        <f t="shared" si="2"/>
        <v>268766</v>
      </c>
      <c r="G57" s="12">
        <f t="shared" si="3"/>
        <v>24.018180559721291</v>
      </c>
      <c r="H57" s="7">
        <v>5283</v>
      </c>
    </row>
    <row r="58" spans="2:8" ht="15" customHeight="1" x14ac:dyDescent="0.35">
      <c r="B58" s="36">
        <v>1956</v>
      </c>
      <c r="C58" s="10">
        <v>279909</v>
      </c>
      <c r="D58" s="10">
        <v>33440</v>
      </c>
      <c r="E58" s="11">
        <v>2453</v>
      </c>
      <c r="F58" s="10">
        <f t="shared" si="2"/>
        <v>315802</v>
      </c>
      <c r="G58" s="12">
        <f t="shared" si="3"/>
        <v>17.500725538200516</v>
      </c>
      <c r="H58" s="7">
        <v>5248</v>
      </c>
    </row>
    <row r="59" spans="2:8" ht="15" customHeight="1" x14ac:dyDescent="0.35">
      <c r="B59" s="36">
        <v>1957</v>
      </c>
      <c r="C59" s="10">
        <v>318791</v>
      </c>
      <c r="D59" s="10">
        <v>30777</v>
      </c>
      <c r="E59" s="11">
        <v>2247</v>
      </c>
      <c r="F59" s="10">
        <f t="shared" si="2"/>
        <v>351815</v>
      </c>
      <c r="G59" s="12">
        <f t="shared" si="3"/>
        <v>11.403664321315254</v>
      </c>
      <c r="H59" s="7">
        <v>4837</v>
      </c>
    </row>
    <row r="60" spans="2:8" ht="15" customHeight="1" x14ac:dyDescent="0.35">
      <c r="B60" s="36">
        <v>1958</v>
      </c>
      <c r="C60" s="10">
        <v>369386</v>
      </c>
      <c r="D60" s="10">
        <v>32140</v>
      </c>
      <c r="E60" s="11">
        <v>2034</v>
      </c>
      <c r="F60" s="10">
        <f t="shared" si="2"/>
        <v>403560</v>
      </c>
      <c r="G60" s="12">
        <f t="shared" si="3"/>
        <v>14.708014155166779</v>
      </c>
      <c r="H60" s="7">
        <v>3970</v>
      </c>
    </row>
    <row r="61" spans="2:8" ht="15" customHeight="1" x14ac:dyDescent="0.35">
      <c r="B61" s="36">
        <v>1959</v>
      </c>
      <c r="C61" s="10">
        <v>470674</v>
      </c>
      <c r="D61" s="10">
        <v>27905</v>
      </c>
      <c r="E61" s="11">
        <v>2205</v>
      </c>
      <c r="F61" s="10">
        <f t="shared" si="2"/>
        <v>500784</v>
      </c>
      <c r="G61" s="12">
        <f t="shared" si="3"/>
        <v>24.091584894439489</v>
      </c>
      <c r="H61" s="7">
        <v>4990</v>
      </c>
    </row>
    <row r="62" spans="2:8" ht="15" customHeight="1" x14ac:dyDescent="0.35">
      <c r="B62" s="36">
        <v>1960</v>
      </c>
      <c r="C62" s="10">
        <v>595923</v>
      </c>
      <c r="D62" s="10">
        <v>45792</v>
      </c>
      <c r="E62" s="11">
        <v>2918</v>
      </c>
      <c r="F62" s="10">
        <f t="shared" si="2"/>
        <v>644633</v>
      </c>
      <c r="G62" s="12">
        <f t="shared" si="3"/>
        <v>28.724759576983288</v>
      </c>
      <c r="H62" s="7">
        <v>7950</v>
      </c>
    </row>
    <row r="63" spans="2:8" ht="15" customHeight="1" x14ac:dyDescent="0.35">
      <c r="B63" s="36">
        <v>1961</v>
      </c>
      <c r="C63" s="10">
        <v>693695</v>
      </c>
      <c r="D63" s="10">
        <v>62816</v>
      </c>
      <c r="E63" s="11">
        <v>2629</v>
      </c>
      <c r="F63" s="10">
        <f t="shared" si="2"/>
        <v>759140</v>
      </c>
      <c r="G63" s="12">
        <f t="shared" si="3"/>
        <v>17.76313033927832</v>
      </c>
      <c r="H63" s="7">
        <v>8460</v>
      </c>
    </row>
    <row r="64" spans="2:8" ht="15" customHeight="1" x14ac:dyDescent="0.35">
      <c r="B64" s="36">
        <v>1962</v>
      </c>
      <c r="C64" s="10">
        <v>877860</v>
      </c>
      <c r="D64" s="10">
        <v>65350</v>
      </c>
      <c r="E64" s="11">
        <v>3583</v>
      </c>
      <c r="F64" s="10">
        <f t="shared" si="2"/>
        <v>946793</v>
      </c>
      <c r="G64" s="12">
        <f t="shared" si="3"/>
        <v>24.719155886924678</v>
      </c>
      <c r="H64" s="7">
        <v>8100</v>
      </c>
    </row>
    <row r="65" spans="2:8" ht="15" customHeight="1" x14ac:dyDescent="0.35">
      <c r="B65" s="36">
        <v>1963</v>
      </c>
      <c r="C65" s="10">
        <v>1105291</v>
      </c>
      <c r="D65" s="10">
        <v>71579</v>
      </c>
      <c r="E65" s="11">
        <v>3666</v>
      </c>
      <c r="F65" s="10">
        <f t="shared" si="2"/>
        <v>1180536</v>
      </c>
      <c r="G65" s="12">
        <f t="shared" si="3"/>
        <v>24.687867358546168</v>
      </c>
      <c r="H65" s="7">
        <v>9300</v>
      </c>
    </row>
    <row r="66" spans="2:8" ht="15" customHeight="1" x14ac:dyDescent="0.35">
      <c r="B66" s="36">
        <v>1964</v>
      </c>
      <c r="C66" s="10">
        <v>1028930</v>
      </c>
      <c r="D66" s="10">
        <v>58305</v>
      </c>
      <c r="E66" s="11">
        <v>2843</v>
      </c>
      <c r="F66" s="10">
        <f t="shared" si="2"/>
        <v>1090078</v>
      </c>
      <c r="G66" s="12">
        <f t="shared" si="3"/>
        <v>-7.6624516321399767</v>
      </c>
      <c r="H66" s="7">
        <v>3595</v>
      </c>
    </row>
    <row r="67" spans="2:8" ht="15" customHeight="1" x14ac:dyDescent="0.35">
      <c r="B67" s="36">
        <v>1965</v>
      </c>
      <c r="C67" s="10">
        <v>1103932</v>
      </c>
      <c r="D67" s="10">
        <v>69298</v>
      </c>
      <c r="E67" s="11">
        <v>2318</v>
      </c>
      <c r="F67" s="10">
        <f t="shared" si="2"/>
        <v>1175548</v>
      </c>
      <c r="G67" s="12">
        <f t="shared" si="3"/>
        <v>7.8407233243859622</v>
      </c>
      <c r="H67" s="7">
        <v>2909</v>
      </c>
    </row>
    <row r="68" spans="2:8" ht="15" customHeight="1" x14ac:dyDescent="0.35">
      <c r="B68" s="36">
        <v>1966</v>
      </c>
      <c r="C68" s="10">
        <v>1282418</v>
      </c>
      <c r="D68" s="10">
        <v>80733</v>
      </c>
      <c r="E68" s="11">
        <v>2747</v>
      </c>
      <c r="F68" s="10">
        <f t="shared" si="2"/>
        <v>1365898</v>
      </c>
      <c r="G68" s="12">
        <f t="shared" si="3"/>
        <v>16.192448117813989</v>
      </c>
      <c r="H68" s="7">
        <v>4166</v>
      </c>
    </row>
    <row r="69" spans="2:8" ht="15" customHeight="1" x14ac:dyDescent="0.35">
      <c r="B69" s="36">
        <v>1967</v>
      </c>
      <c r="C69" s="10">
        <v>1439211</v>
      </c>
      <c r="D69" s="10">
        <v>100369</v>
      </c>
      <c r="E69" s="11">
        <v>3089</v>
      </c>
      <c r="F69" s="10">
        <f t="shared" si="2"/>
        <v>1542669</v>
      </c>
      <c r="G69" s="12">
        <f t="shared" si="3"/>
        <v>12.941742355578528</v>
      </c>
      <c r="H69" s="7">
        <v>5729</v>
      </c>
    </row>
    <row r="70" spans="2:8" ht="15" customHeight="1" x14ac:dyDescent="0.35">
      <c r="B70" s="36">
        <v>1968</v>
      </c>
      <c r="C70" s="10">
        <v>1544932</v>
      </c>
      <c r="D70" s="10">
        <v>115420</v>
      </c>
      <c r="E70" s="11">
        <v>3296</v>
      </c>
      <c r="F70" s="10">
        <f t="shared" si="2"/>
        <v>1663648</v>
      </c>
      <c r="G70" s="12">
        <f t="shared" si="3"/>
        <v>7.8421877927150927</v>
      </c>
      <c r="H70" s="7">
        <v>6649</v>
      </c>
    </row>
    <row r="71" spans="2:8" ht="15" customHeight="1" x14ac:dyDescent="0.35">
      <c r="B71" s="36">
        <v>1969</v>
      </c>
      <c r="C71" s="10">
        <v>1477366</v>
      </c>
      <c r="D71" s="10">
        <v>115747</v>
      </c>
      <c r="E71" s="11">
        <v>2838</v>
      </c>
      <c r="F71" s="10">
        <f t="shared" si="2"/>
        <v>1595951</v>
      </c>
      <c r="G71" s="12">
        <f t="shared" si="3"/>
        <v>-4.069190117140165</v>
      </c>
      <c r="H71" s="7">
        <v>7092</v>
      </c>
    </row>
    <row r="72" spans="2:8" ht="15" customHeight="1" x14ac:dyDescent="0.35">
      <c r="B72" s="36">
        <v>1970</v>
      </c>
      <c r="C72" s="10">
        <v>1719715</v>
      </c>
      <c r="D72" s="10">
        <v>131503</v>
      </c>
      <c r="E72" s="11">
        <v>3034</v>
      </c>
      <c r="F72" s="10">
        <f t="shared" si="2"/>
        <v>1854252</v>
      </c>
      <c r="G72" s="12">
        <f t="shared" si="3"/>
        <v>16.1847700837933</v>
      </c>
      <c r="H72" s="7">
        <v>8445</v>
      </c>
    </row>
    <row r="73" spans="2:8" ht="15" customHeight="1" x14ac:dyDescent="0.35">
      <c r="B73" s="36">
        <v>1971</v>
      </c>
      <c r="C73" s="10">
        <v>1701064</v>
      </c>
      <c r="D73" s="10">
        <v>112163</v>
      </c>
      <c r="E73" s="11">
        <v>3792</v>
      </c>
      <c r="F73" s="10">
        <f t="shared" si="2"/>
        <v>1817019</v>
      </c>
      <c r="G73" s="12">
        <f t="shared" si="3"/>
        <v>-2.00797949793232</v>
      </c>
      <c r="H73" s="7">
        <v>6869</v>
      </c>
    </row>
    <row r="74" spans="2:8" ht="15" customHeight="1" x14ac:dyDescent="0.35">
      <c r="B74" s="36">
        <v>1972</v>
      </c>
      <c r="C74" s="10">
        <v>1732379</v>
      </c>
      <c r="D74" s="10">
        <v>103216</v>
      </c>
      <c r="E74" s="11">
        <v>4198</v>
      </c>
      <c r="F74" s="10">
        <f t="shared" si="2"/>
        <v>1839793</v>
      </c>
      <c r="G74" s="12">
        <f t="shared" si="3"/>
        <v>1.2533715938028167</v>
      </c>
      <c r="H74" s="7">
        <v>7449</v>
      </c>
    </row>
    <row r="75" spans="2:8" ht="15" customHeight="1" x14ac:dyDescent="0.35">
      <c r="B75" s="36">
        <v>1973</v>
      </c>
      <c r="C75" s="10">
        <v>1823333</v>
      </c>
      <c r="D75" s="10">
        <v>129940</v>
      </c>
      <c r="E75" s="11">
        <v>4721</v>
      </c>
      <c r="F75" s="10">
        <f t="shared" si="2"/>
        <v>1957994</v>
      </c>
      <c r="G75" s="12">
        <f t="shared" si="3"/>
        <v>6.4246901689483549</v>
      </c>
      <c r="H75" s="7">
        <v>8747</v>
      </c>
    </row>
    <row r="76" spans="2:8" ht="15" customHeight="1" x14ac:dyDescent="0.35">
      <c r="B76" s="36">
        <v>1974</v>
      </c>
      <c r="C76" s="10">
        <v>1630686</v>
      </c>
      <c r="D76" s="10">
        <v>133375</v>
      </c>
      <c r="E76" s="11">
        <v>8454</v>
      </c>
      <c r="F76" s="10">
        <f t="shared" si="2"/>
        <v>1772515</v>
      </c>
      <c r="G76" s="12">
        <f t="shared" si="3"/>
        <v>-9.4729095186195664</v>
      </c>
      <c r="H76" s="7">
        <v>11808</v>
      </c>
    </row>
    <row r="77" spans="2:8" ht="15" customHeight="1" x14ac:dyDescent="0.35">
      <c r="B77" s="36">
        <v>1975</v>
      </c>
      <c r="C77" s="10">
        <v>1348544</v>
      </c>
      <c r="D77" s="10">
        <v>103673</v>
      </c>
      <c r="E77" s="11">
        <v>6412</v>
      </c>
      <c r="F77" s="10">
        <f t="shared" si="2"/>
        <v>1458629</v>
      </c>
      <c r="G77" s="12">
        <f t="shared" si="3"/>
        <v>-17.708510224172997</v>
      </c>
      <c r="H77" s="7">
        <v>10504</v>
      </c>
    </row>
    <row r="78" spans="2:8" ht="15" customHeight="1" x14ac:dyDescent="0.35">
      <c r="B78" s="36">
        <v>1976</v>
      </c>
      <c r="C78" s="10">
        <v>1471308</v>
      </c>
      <c r="D78" s="10">
        <v>114298</v>
      </c>
      <c r="E78" s="11">
        <v>5071</v>
      </c>
      <c r="F78" s="10">
        <f t="shared" si="2"/>
        <v>1590677</v>
      </c>
      <c r="G78" s="12">
        <f t="shared" si="3"/>
        <v>9.0528845923123704</v>
      </c>
      <c r="H78" s="7">
        <v>11456</v>
      </c>
    </row>
    <row r="79" spans="2:8" ht="15" customHeight="1" x14ac:dyDescent="0.35">
      <c r="B79" s="36">
        <v>1977</v>
      </c>
      <c r="C79" s="10">
        <v>1440470</v>
      </c>
      <c r="D79" s="10">
        <v>138570</v>
      </c>
      <c r="E79" s="11">
        <v>5506</v>
      </c>
      <c r="F79" s="10">
        <f t="shared" si="2"/>
        <v>1584546</v>
      </c>
      <c r="G79" s="12">
        <f t="shared" si="3"/>
        <v>-0.38543337207993827</v>
      </c>
      <c r="H79" s="7">
        <v>16005</v>
      </c>
    </row>
    <row r="80" spans="2:8" ht="15" customHeight="1" x14ac:dyDescent="0.35">
      <c r="B80" s="36">
        <v>1978</v>
      </c>
      <c r="C80" s="10">
        <v>1508597</v>
      </c>
      <c r="D80" s="10">
        <v>142208</v>
      </c>
      <c r="E80" s="11">
        <v>5759</v>
      </c>
      <c r="F80" s="10">
        <f t="shared" si="2"/>
        <v>1656564</v>
      </c>
      <c r="G80" s="12">
        <f t="shared" si="3"/>
        <v>4.5450242530036995</v>
      </c>
      <c r="H80" s="7">
        <v>13989</v>
      </c>
    </row>
    <row r="81" spans="2:8" ht="15" customHeight="1" x14ac:dyDescent="0.35">
      <c r="B81" s="36">
        <v>1979</v>
      </c>
      <c r="C81" s="10">
        <v>1480904</v>
      </c>
      <c r="D81" s="10">
        <v>145502</v>
      </c>
      <c r="E81" s="11">
        <v>4604</v>
      </c>
      <c r="F81" s="10">
        <f t="shared" si="2"/>
        <v>1631010</v>
      </c>
      <c r="G81" s="12">
        <f t="shared" si="3"/>
        <v>-1.5425905669808109</v>
      </c>
      <c r="H81" s="7">
        <v>13172</v>
      </c>
    </row>
    <row r="82" spans="2:8" ht="15" customHeight="1" x14ac:dyDescent="0.35">
      <c r="B82" s="36">
        <v>1980</v>
      </c>
      <c r="C82" s="10">
        <v>1445221</v>
      </c>
      <c r="D82" s="10">
        <v>158121</v>
      </c>
      <c r="E82" s="11">
        <v>6945</v>
      </c>
      <c r="F82" s="10">
        <f t="shared" si="2"/>
        <v>1610287</v>
      </c>
      <c r="G82" s="12">
        <f t="shared" si="3"/>
        <v>-1.2705624122476258</v>
      </c>
      <c r="H82" s="7">
        <v>16146</v>
      </c>
    </row>
    <row r="83" spans="2:8" ht="15" customHeight="1" x14ac:dyDescent="0.35">
      <c r="B83" s="36">
        <v>1981</v>
      </c>
      <c r="C83" s="10">
        <v>1257340</v>
      </c>
      <c r="D83" s="10">
        <v>167992</v>
      </c>
      <c r="E83" s="11">
        <v>8411</v>
      </c>
      <c r="F83" s="10">
        <f t="shared" si="2"/>
        <v>1433743</v>
      </c>
      <c r="G83" s="12">
        <f t="shared" si="3"/>
        <v>-10.963511473420578</v>
      </c>
      <c r="H83" s="7">
        <v>14788</v>
      </c>
    </row>
    <row r="84" spans="2:8" ht="15" customHeight="1" x14ac:dyDescent="0.35">
      <c r="B84" s="36">
        <v>1982</v>
      </c>
      <c r="C84" s="10">
        <v>1297351</v>
      </c>
      <c r="D84" s="10">
        <v>149005</v>
      </c>
      <c r="E84" s="11">
        <v>6687</v>
      </c>
      <c r="F84" s="10">
        <f t="shared" si="2"/>
        <v>1453043</v>
      </c>
      <c r="G84" s="12">
        <f t="shared" si="3"/>
        <v>1.346126886059775</v>
      </c>
      <c r="H84" s="7">
        <v>9698</v>
      </c>
    </row>
    <row r="85" spans="2:8" ht="15" customHeight="1" x14ac:dyDescent="0.35">
      <c r="B85" s="36">
        <v>1983</v>
      </c>
      <c r="C85" s="10">
        <v>1395531</v>
      </c>
      <c r="D85" s="10">
        <v>172220</v>
      </c>
      <c r="E85" s="11">
        <v>7400</v>
      </c>
      <c r="F85" s="10">
        <f t="shared" ref="F85:F96" si="4">SUM(C85:E85)</f>
        <v>1575151</v>
      </c>
      <c r="G85" s="12">
        <f t="shared" si="3"/>
        <v>8.4036053991519868</v>
      </c>
      <c r="H85" s="7">
        <v>8187</v>
      </c>
    </row>
    <row r="86" spans="2:8" ht="15" customHeight="1" x14ac:dyDescent="0.35">
      <c r="B86" s="36">
        <v>1984</v>
      </c>
      <c r="C86" s="10">
        <v>1439283</v>
      </c>
      <c r="D86" s="10">
        <v>155505</v>
      </c>
      <c r="E86" s="11">
        <v>6389</v>
      </c>
      <c r="F86" s="10">
        <f t="shared" si="4"/>
        <v>1601177</v>
      </c>
      <c r="G86" s="12">
        <f t="shared" ref="G86:G96" si="5">(F86-F85)/F85*100</f>
        <v>1.6522860347992034</v>
      </c>
      <c r="H86" s="7">
        <v>10798</v>
      </c>
    </row>
    <row r="87" spans="2:8" ht="15" customHeight="1" x14ac:dyDescent="0.35">
      <c r="B87" s="36">
        <v>1985</v>
      </c>
      <c r="C87" s="10">
        <v>1389156</v>
      </c>
      <c r="D87" s="10">
        <v>176868</v>
      </c>
      <c r="E87" s="11">
        <v>6883</v>
      </c>
      <c r="F87" s="10">
        <f t="shared" si="4"/>
        <v>1572907</v>
      </c>
      <c r="G87" s="12">
        <f t="shared" si="5"/>
        <v>-1.7655761980093394</v>
      </c>
      <c r="H87" s="7">
        <v>8519</v>
      </c>
    </row>
    <row r="88" spans="2:8" ht="15" customHeight="1" x14ac:dyDescent="0.35">
      <c r="B88" s="36">
        <v>1986</v>
      </c>
      <c r="C88" s="10">
        <v>1652452</v>
      </c>
      <c r="D88" s="10">
        <v>175528</v>
      </c>
      <c r="E88" s="11">
        <v>3720</v>
      </c>
      <c r="F88" s="10">
        <f t="shared" si="4"/>
        <v>1831700</v>
      </c>
      <c r="G88" s="12">
        <f t="shared" si="5"/>
        <v>16.453166016808368</v>
      </c>
      <c r="H88" s="7">
        <v>9570</v>
      </c>
    </row>
    <row r="89" spans="2:8" ht="15" customHeight="1" x14ac:dyDescent="0.35">
      <c r="B89" s="36">
        <v>1987</v>
      </c>
      <c r="C89" s="10">
        <v>1713300</v>
      </c>
      <c r="D89" s="10">
        <v>195587</v>
      </c>
      <c r="E89" s="11">
        <v>3725</v>
      </c>
      <c r="F89" s="10">
        <f t="shared" si="4"/>
        <v>1912612</v>
      </c>
      <c r="G89" s="12">
        <f t="shared" si="5"/>
        <v>4.4173172462739529</v>
      </c>
      <c r="H89" s="7">
        <v>11472</v>
      </c>
    </row>
    <row r="90" spans="2:8" ht="15" customHeight="1" x14ac:dyDescent="0.35">
      <c r="B90" s="36">
        <v>1988</v>
      </c>
      <c r="C90" s="10">
        <v>1884313</v>
      </c>
      <c r="D90" s="10">
        <v>221924</v>
      </c>
      <c r="E90" s="11">
        <v>4782</v>
      </c>
      <c r="F90" s="10">
        <f t="shared" si="4"/>
        <v>2111019</v>
      </c>
      <c r="G90" s="12">
        <f t="shared" si="5"/>
        <v>10.373614721647675</v>
      </c>
      <c r="H90" s="7">
        <v>15110</v>
      </c>
    </row>
    <row r="91" spans="2:8" ht="15" customHeight="1" x14ac:dyDescent="0.35">
      <c r="B91" s="36">
        <v>1989</v>
      </c>
      <c r="C91" s="10">
        <v>1971969</v>
      </c>
      <c r="D91" s="10">
        <v>243683</v>
      </c>
      <c r="E91" s="11">
        <v>5122</v>
      </c>
      <c r="F91" s="10">
        <f t="shared" si="4"/>
        <v>2220774</v>
      </c>
      <c r="G91" s="12">
        <f t="shared" si="5"/>
        <v>5.1991478996636218</v>
      </c>
      <c r="H91" s="7">
        <v>16215</v>
      </c>
    </row>
    <row r="92" spans="2:8" ht="15" customHeight="1" x14ac:dyDescent="0.35">
      <c r="B92" s="36">
        <v>1990</v>
      </c>
      <c r="C92" s="10">
        <v>1874672</v>
      </c>
      <c r="D92" s="10">
        <v>239718</v>
      </c>
      <c r="E92" s="11">
        <v>6460</v>
      </c>
      <c r="F92" s="10">
        <f t="shared" si="4"/>
        <v>2120850</v>
      </c>
      <c r="G92" s="12">
        <f t="shared" si="5"/>
        <v>-4.4995123321868862</v>
      </c>
      <c r="H92" s="7">
        <v>13671</v>
      </c>
    </row>
    <row r="93" spans="2:8" ht="15" customHeight="1" x14ac:dyDescent="0.35">
      <c r="B93" s="36">
        <v>1991</v>
      </c>
      <c r="C93" s="10">
        <v>1632904</v>
      </c>
      <c r="D93" s="10">
        <v>235733</v>
      </c>
      <c r="E93" s="11">
        <v>9652</v>
      </c>
      <c r="F93" s="10">
        <f t="shared" si="4"/>
        <v>1878289</v>
      </c>
      <c r="G93" s="12">
        <f t="shared" si="5"/>
        <v>-11.436971025767971</v>
      </c>
      <c r="H93" s="7">
        <v>14684</v>
      </c>
    </row>
    <row r="94" spans="2:8" ht="15" customHeight="1" x14ac:dyDescent="0.35">
      <c r="B94" s="36">
        <v>1992</v>
      </c>
      <c r="C94" s="10">
        <v>1476627</v>
      </c>
      <c r="D94" s="10">
        <v>200345</v>
      </c>
      <c r="E94" s="11">
        <v>9515</v>
      </c>
      <c r="F94" s="10">
        <f t="shared" si="4"/>
        <v>1686487</v>
      </c>
      <c r="G94" s="12">
        <f t="shared" si="5"/>
        <v>-10.211527619019224</v>
      </c>
      <c r="H94" s="7">
        <v>10461</v>
      </c>
    </row>
    <row r="95" spans="2:8" ht="15" customHeight="1" x14ac:dyDescent="0.35">
      <c r="B95" s="36">
        <v>1993</v>
      </c>
      <c r="C95" s="10">
        <v>1117053</v>
      </c>
      <c r="D95" s="10">
        <v>156421</v>
      </c>
      <c r="E95" s="11">
        <v>3968</v>
      </c>
      <c r="F95" s="10">
        <f t="shared" si="4"/>
        <v>1277442</v>
      </c>
      <c r="G95" s="12">
        <f t="shared" si="5"/>
        <v>-24.254263448221067</v>
      </c>
      <c r="H95" s="7">
        <v>7062</v>
      </c>
    </row>
    <row r="96" spans="2:8" ht="15" customHeight="1" x14ac:dyDescent="0.35">
      <c r="B96" s="36">
        <v>1994</v>
      </c>
      <c r="C96" s="10">
        <v>1340878</v>
      </c>
      <c r="D96" s="10">
        <v>191238</v>
      </c>
      <c r="E96" s="11">
        <v>2353</v>
      </c>
      <c r="F96" s="10">
        <f t="shared" si="4"/>
        <v>1534469</v>
      </c>
      <c r="G96" s="12">
        <f t="shared" si="5"/>
        <v>20.120443824455435</v>
      </c>
      <c r="H96" s="7">
        <v>6657</v>
      </c>
    </row>
    <row r="97" spans="2:8" ht="15" customHeight="1" x14ac:dyDescent="0.35">
      <c r="B97" s="36">
        <v>1995</v>
      </c>
      <c r="C97" s="13">
        <v>1422359</v>
      </c>
      <c r="D97" s="13">
        <v>233857</v>
      </c>
      <c r="E97" s="14">
        <v>11054</v>
      </c>
      <c r="F97" s="10">
        <f t="shared" ref="F97:F120" si="6">SUM(C97:E97)</f>
        <v>1667270</v>
      </c>
      <c r="G97" s="12">
        <f>(F97-F96)/F96*100</f>
        <v>8.6545247900087912</v>
      </c>
      <c r="H97" s="15">
        <v>8528</v>
      </c>
    </row>
    <row r="98" spans="2:8" ht="15" customHeight="1" x14ac:dyDescent="0.35">
      <c r="B98" s="36">
        <v>1996</v>
      </c>
      <c r="C98" s="13">
        <v>1317995</v>
      </c>
      <c r="D98" s="13">
        <v>223391</v>
      </c>
      <c r="E98" s="14">
        <v>3979</v>
      </c>
      <c r="F98" s="10">
        <f t="shared" si="6"/>
        <v>1545365</v>
      </c>
      <c r="G98" s="12">
        <f>(F98-F97)/F97*100</f>
        <v>-7.3116531815482793</v>
      </c>
      <c r="H98" s="7">
        <v>9369</v>
      </c>
    </row>
    <row r="99" spans="2:8" ht="15" customHeight="1" x14ac:dyDescent="0.35">
      <c r="B99" s="36">
        <v>1997</v>
      </c>
      <c r="C99" s="13">
        <v>1573947</v>
      </c>
      <c r="D99" s="13">
        <f>214563+35565+78</f>
        <v>250206</v>
      </c>
      <c r="E99" s="14">
        <v>3439</v>
      </c>
      <c r="F99" s="10">
        <f t="shared" si="6"/>
        <v>1827592</v>
      </c>
      <c r="G99" s="12">
        <f t="shared" ref="G99:G116" si="7">(F99-F98)/F98*100</f>
        <v>18.262805227244051</v>
      </c>
      <c r="H99" s="7">
        <v>8516</v>
      </c>
    </row>
    <row r="100" spans="2:8" ht="15" customHeight="1" x14ac:dyDescent="0.35">
      <c r="B100" s="36">
        <v>1998</v>
      </c>
      <c r="C100" s="13">
        <v>1402382</v>
      </c>
      <c r="D100" s="13">
        <v>286373</v>
      </c>
      <c r="E100" s="14">
        <v>3982</v>
      </c>
      <c r="F100" s="10">
        <f t="shared" si="6"/>
        <v>1692737</v>
      </c>
      <c r="G100" s="12">
        <f t="shared" si="7"/>
        <v>-7.378835101051</v>
      </c>
      <c r="H100" s="7">
        <v>10371</v>
      </c>
    </row>
    <row r="101" spans="2:8" ht="15" customHeight="1" x14ac:dyDescent="0.35">
      <c r="B101" s="36">
        <v>1999</v>
      </c>
      <c r="C101" s="13">
        <v>1410459</v>
      </c>
      <c r="D101" s="13">
        <f>245255+42331+141</f>
        <v>287727</v>
      </c>
      <c r="E101" s="14">
        <v>3070</v>
      </c>
      <c r="F101" s="10">
        <f t="shared" si="6"/>
        <v>1701256</v>
      </c>
      <c r="G101" s="12">
        <f t="shared" si="7"/>
        <v>0.50326778465880995</v>
      </c>
      <c r="H101" s="7">
        <v>11690</v>
      </c>
    </row>
    <row r="102" spans="2:8" ht="15" customHeight="1" x14ac:dyDescent="0.35">
      <c r="B102" s="36">
        <v>2000</v>
      </c>
      <c r="C102" s="13">
        <v>1422284</v>
      </c>
      <c r="D102" s="13">
        <f>270250+42417+201</f>
        <v>312868</v>
      </c>
      <c r="E102" s="14">
        <v>3163</v>
      </c>
      <c r="F102" s="10">
        <f t="shared" si="6"/>
        <v>1738315</v>
      </c>
      <c r="G102" s="12">
        <f t="shared" si="7"/>
        <v>2.1783317737013124</v>
      </c>
      <c r="H102" s="7">
        <v>12423</v>
      </c>
    </row>
    <row r="103" spans="2:8" ht="15" customHeight="1" x14ac:dyDescent="0.35">
      <c r="B103" s="36">
        <v>2001</v>
      </c>
      <c r="C103" s="13">
        <v>1271780</v>
      </c>
      <c r="D103" s="13">
        <v>305710</v>
      </c>
      <c r="E103" s="14">
        <v>2206</v>
      </c>
      <c r="F103" s="10">
        <f t="shared" si="6"/>
        <v>1579696</v>
      </c>
      <c r="G103" s="12">
        <f t="shared" si="7"/>
        <v>-9.1248709238544219</v>
      </c>
      <c r="H103" s="7">
        <v>12694</v>
      </c>
    </row>
    <row r="104" spans="2:8" ht="15" customHeight="1" x14ac:dyDescent="0.35">
      <c r="B104" s="36">
        <v>2002</v>
      </c>
      <c r="C104" s="13">
        <v>1125769</v>
      </c>
      <c r="D104" s="13">
        <v>298715</v>
      </c>
      <c r="E104" s="14">
        <v>2597</v>
      </c>
      <c r="F104" s="10">
        <f t="shared" si="6"/>
        <v>1427081</v>
      </c>
      <c r="G104" s="12">
        <f t="shared" si="7"/>
        <v>-9.6610360474420389</v>
      </c>
      <c r="H104" s="16">
        <v>10781</v>
      </c>
    </row>
    <row r="105" spans="2:8" ht="15" customHeight="1" x14ac:dyDescent="0.35">
      <c r="B105" s="36">
        <v>2003</v>
      </c>
      <c r="C105" s="13">
        <v>1026454</v>
      </c>
      <c r="D105" s="41">
        <v>292327</v>
      </c>
      <c r="E105" s="14">
        <v>2850</v>
      </c>
      <c r="F105" s="10">
        <f t="shared" si="6"/>
        <v>1321631</v>
      </c>
      <c r="G105" s="12">
        <f t="shared" si="7"/>
        <v>-7.3892091619186289</v>
      </c>
      <c r="H105" s="18">
        <v>9995</v>
      </c>
    </row>
    <row r="106" spans="2:8" ht="15" customHeight="1" x14ac:dyDescent="0.35">
      <c r="B106" s="36">
        <v>2004</v>
      </c>
      <c r="C106" s="13">
        <v>833578</v>
      </c>
      <c r="D106" s="41">
        <v>305451</v>
      </c>
      <c r="E106" s="14">
        <v>3076</v>
      </c>
      <c r="F106" s="10">
        <f t="shared" si="6"/>
        <v>1142105</v>
      </c>
      <c r="G106" s="12">
        <f t="shared" si="7"/>
        <v>-13.583670479884324</v>
      </c>
      <c r="H106" s="18">
        <v>8045</v>
      </c>
    </row>
    <row r="107" spans="2:8" ht="15" customHeight="1" x14ac:dyDescent="0.35">
      <c r="B107" s="36">
        <v>2005</v>
      </c>
      <c r="C107" s="13">
        <v>725528</v>
      </c>
      <c r="D107" s="41">
        <v>309365</v>
      </c>
      <c r="E107" s="14">
        <v>3459</v>
      </c>
      <c r="F107" s="10">
        <f t="shared" si="6"/>
        <v>1038352</v>
      </c>
      <c r="G107" s="12">
        <f t="shared" si="7"/>
        <v>-9.084366148471462</v>
      </c>
      <c r="H107" s="18">
        <v>6488</v>
      </c>
    </row>
    <row r="108" spans="2:8" ht="15" customHeight="1" x14ac:dyDescent="0.35">
      <c r="B108" s="36">
        <v>2006</v>
      </c>
      <c r="C108" s="13">
        <v>892502</v>
      </c>
      <c r="D108" s="41">
        <v>316225</v>
      </c>
      <c r="E108" s="14">
        <v>2867</v>
      </c>
      <c r="F108" s="10">
        <f t="shared" si="6"/>
        <v>1211594</v>
      </c>
      <c r="G108" s="12">
        <f t="shared" si="7"/>
        <v>16.684322850054702</v>
      </c>
      <c r="H108" s="19">
        <v>6291</v>
      </c>
    </row>
    <row r="109" spans="2:8" ht="15" customHeight="1" x14ac:dyDescent="0.35">
      <c r="B109" s="36">
        <v>2007</v>
      </c>
      <c r="C109" s="13">
        <v>910860</v>
      </c>
      <c r="D109" s="17">
        <v>372003</v>
      </c>
      <c r="E109" s="14">
        <v>1449</v>
      </c>
      <c r="F109" s="10">
        <f t="shared" si="6"/>
        <v>1284312</v>
      </c>
      <c r="G109" s="12">
        <f t="shared" si="7"/>
        <v>6.0018455027013999</v>
      </c>
      <c r="H109" s="19">
        <v>10686</v>
      </c>
    </row>
    <row r="110" spans="2:8" ht="15" customHeight="1" x14ac:dyDescent="0.35">
      <c r="B110" s="36">
        <v>2008</v>
      </c>
      <c r="C110" s="13">
        <v>659221</v>
      </c>
      <c r="D110" s="13">
        <v>363209</v>
      </c>
      <c r="E110" s="14">
        <v>1344</v>
      </c>
      <c r="F110" s="10">
        <f t="shared" si="6"/>
        <v>1023774</v>
      </c>
      <c r="G110" s="12">
        <f t="shared" si="7"/>
        <v>-20.286192140227609</v>
      </c>
      <c r="H110" s="20">
        <v>10451</v>
      </c>
    </row>
    <row r="111" spans="2:8" ht="15" customHeight="1" x14ac:dyDescent="0.35">
      <c r="B111" s="36">
        <v>2009</v>
      </c>
      <c r="C111" s="10">
        <v>661100</v>
      </c>
      <c r="D111" s="10">
        <v>181135</v>
      </c>
      <c r="E111" s="11">
        <v>1004</v>
      </c>
      <c r="F111" s="10">
        <f t="shared" si="6"/>
        <v>843239</v>
      </c>
      <c r="G111" s="12">
        <f t="shared" si="7"/>
        <v>-17.634263030707949</v>
      </c>
      <c r="H111" s="6" t="s">
        <v>13</v>
      </c>
    </row>
    <row r="112" spans="2:8" ht="15" customHeight="1" x14ac:dyDescent="0.35">
      <c r="B112" s="36">
        <v>2010</v>
      </c>
      <c r="C112" s="10">
        <v>573169</v>
      </c>
      <c r="D112" s="21">
        <v>263952</v>
      </c>
      <c r="E112" s="22">
        <v>1065</v>
      </c>
      <c r="F112" s="10">
        <f t="shared" si="6"/>
        <v>838186</v>
      </c>
      <c r="G112" s="12">
        <f t="shared" si="7"/>
        <v>-0.59923698975023687</v>
      </c>
      <c r="H112" s="23" t="s">
        <v>13</v>
      </c>
    </row>
    <row r="113" spans="2:8" ht="15" customHeight="1" x14ac:dyDescent="0.35">
      <c r="B113" s="37">
        <v>2011</v>
      </c>
      <c r="C113" s="29">
        <v>485606</v>
      </c>
      <c r="D113" s="29">
        <v>303919</v>
      </c>
      <c r="E113" s="30">
        <v>823</v>
      </c>
      <c r="F113" s="10">
        <f t="shared" si="6"/>
        <v>790348</v>
      </c>
      <c r="G113" s="12">
        <f t="shared" si="7"/>
        <v>-5.7073251044517566</v>
      </c>
      <c r="H113" s="23" t="s">
        <v>13</v>
      </c>
    </row>
    <row r="114" spans="2:8" ht="15" customHeight="1" x14ac:dyDescent="0.35">
      <c r="B114" s="37">
        <v>2012</v>
      </c>
      <c r="C114" s="29">
        <v>396817</v>
      </c>
      <c r="D114" s="29">
        <v>274462</v>
      </c>
      <c r="E114" s="30">
        <v>489</v>
      </c>
      <c r="F114" s="10">
        <f t="shared" si="6"/>
        <v>671768</v>
      </c>
      <c r="G114" s="12">
        <f t="shared" si="7"/>
        <v>-15.003517437888119</v>
      </c>
      <c r="H114" s="23" t="s">
        <v>13</v>
      </c>
    </row>
    <row r="115" spans="2:8" ht="15" customHeight="1" x14ac:dyDescent="0.35">
      <c r="B115" s="37">
        <v>2013</v>
      </c>
      <c r="C115" s="29">
        <v>388465</v>
      </c>
      <c r="D115" s="33">
        <v>269321</v>
      </c>
      <c r="E115" s="30">
        <v>421</v>
      </c>
      <c r="F115" s="21">
        <f t="shared" si="6"/>
        <v>658207</v>
      </c>
      <c r="G115" s="31">
        <f t="shared" si="7"/>
        <v>-2.0187028855200011</v>
      </c>
      <c r="H115" s="23" t="s">
        <v>13</v>
      </c>
    </row>
    <row r="116" spans="2:8" ht="15" customHeight="1" x14ac:dyDescent="0.35">
      <c r="B116" s="37">
        <v>2014</v>
      </c>
      <c r="C116" s="29">
        <v>401317</v>
      </c>
      <c r="D116" s="29">
        <v>296258</v>
      </c>
      <c r="E116" s="30">
        <v>289</v>
      </c>
      <c r="F116" s="21">
        <f t="shared" si="6"/>
        <v>697864</v>
      </c>
      <c r="G116" s="31">
        <f t="shared" si="7"/>
        <v>6.0250042919628628</v>
      </c>
      <c r="H116" s="23" t="s">
        <v>13</v>
      </c>
    </row>
    <row r="117" spans="2:8" ht="15" customHeight="1" x14ac:dyDescent="0.35">
      <c r="B117" s="37">
        <v>2015</v>
      </c>
      <c r="C117" s="29">
        <v>663139</v>
      </c>
      <c r="D117" s="29">
        <v>350319</v>
      </c>
      <c r="E117" s="30">
        <v>765</v>
      </c>
      <c r="F117" s="21">
        <f t="shared" si="6"/>
        <v>1014223</v>
      </c>
      <c r="G117" s="31">
        <f>(F117-F116)/F116*100</f>
        <v>45.332471656368575</v>
      </c>
      <c r="H117" s="23" t="s">
        <v>13</v>
      </c>
    </row>
    <row r="118" spans="2:8" ht="15" customHeight="1" x14ac:dyDescent="0.35">
      <c r="B118" s="37">
        <v>2016</v>
      </c>
      <c r="C118" s="29">
        <v>712971</v>
      </c>
      <c r="D118" s="29">
        <v>389694</v>
      </c>
      <c r="E118" s="30">
        <v>640</v>
      </c>
      <c r="F118" s="21">
        <f t="shared" si="6"/>
        <v>1103305</v>
      </c>
      <c r="G118" s="31">
        <f t="shared" ref="G118:G121" si="8">(F118-F117)/F117*100</f>
        <v>8.7832754729482563</v>
      </c>
      <c r="H118" s="23" t="s">
        <v>13</v>
      </c>
    </row>
    <row r="119" spans="2:8" ht="15" customHeight="1" x14ac:dyDescent="0.35">
      <c r="B119" s="37">
        <v>2017</v>
      </c>
      <c r="C119" s="29">
        <v>742642</v>
      </c>
      <c r="D119" s="29">
        <v>399178</v>
      </c>
      <c r="E119" s="30">
        <v>390</v>
      </c>
      <c r="F119" s="21">
        <f t="shared" si="6"/>
        <v>1142210</v>
      </c>
      <c r="G119" s="31">
        <f t="shared" si="8"/>
        <v>3.5262234830803809</v>
      </c>
      <c r="H119" s="23" t="s">
        <v>13</v>
      </c>
    </row>
    <row r="120" spans="2:8" ht="15" customHeight="1" x14ac:dyDescent="0.35">
      <c r="B120" s="37">
        <v>2018</v>
      </c>
      <c r="C120" s="29">
        <v>673196</v>
      </c>
      <c r="D120" s="29">
        <v>388761</v>
      </c>
      <c r="E120" s="30">
        <v>130</v>
      </c>
      <c r="F120" s="21">
        <f t="shared" si="6"/>
        <v>1062087</v>
      </c>
      <c r="G120" s="31">
        <f t="shared" si="8"/>
        <v>-7.0147345934635492</v>
      </c>
      <c r="H120" s="23" t="s">
        <v>13</v>
      </c>
    </row>
    <row r="121" spans="2:8" ht="15" customHeight="1" x14ac:dyDescent="0.35">
      <c r="B121" s="37">
        <v>2019</v>
      </c>
      <c r="C121" s="29">
        <v>542007</v>
      </c>
      <c r="D121" s="29">
        <v>372671</v>
      </c>
      <c r="E121" s="30">
        <v>148</v>
      </c>
      <c r="F121" s="21">
        <f t="shared" ref="F121" si="9">SUM(C121:E121)</f>
        <v>914826</v>
      </c>
      <c r="G121" s="31">
        <f t="shared" si="8"/>
        <v>-13.865248327114447</v>
      </c>
      <c r="H121" s="23" t="s">
        <v>13</v>
      </c>
    </row>
    <row r="122" spans="2:8" ht="14.25" customHeight="1" x14ac:dyDescent="0.35">
      <c r="B122" s="37">
        <v>2020</v>
      </c>
      <c r="C122" s="29">
        <v>451826</v>
      </c>
      <c r="D122" s="29">
        <v>325004</v>
      </c>
      <c r="E122" s="30">
        <v>335</v>
      </c>
      <c r="F122" s="21">
        <v>777165</v>
      </c>
      <c r="G122" s="31">
        <v>-15.047779577755771</v>
      </c>
      <c r="H122" s="23" t="s">
        <v>13</v>
      </c>
    </row>
    <row r="123" spans="2:8" ht="15" customHeight="1" x14ac:dyDescent="0.35">
      <c r="B123" s="37">
        <v>2021</v>
      </c>
      <c r="C123" s="29">
        <v>442407</v>
      </c>
      <c r="D123" s="29">
        <v>353188</v>
      </c>
      <c r="E123" s="30">
        <v>236</v>
      </c>
      <c r="F123" s="21">
        <v>795831</v>
      </c>
      <c r="G123" s="31">
        <v>2.4018065661732146</v>
      </c>
      <c r="H123" s="23" t="s">
        <v>13</v>
      </c>
    </row>
    <row r="124" spans="2:8" ht="15" customHeight="1" x14ac:dyDescent="0.35">
      <c r="B124" s="38">
        <v>2022</v>
      </c>
      <c r="C124" s="24">
        <v>473194</v>
      </c>
      <c r="D124" s="24">
        <f>268430+54499</f>
        <v>322929</v>
      </c>
      <c r="E124" s="25">
        <v>271</v>
      </c>
      <c r="F124" s="26">
        <f>+E124+D124+C124</f>
        <v>796394</v>
      </c>
      <c r="G124" s="27">
        <f>(F124/F123-1)*100</f>
        <v>7.0743662913352878E-2</v>
      </c>
      <c r="H124" s="28" t="s">
        <v>13</v>
      </c>
    </row>
    <row r="125" spans="2:8" ht="30" customHeight="1" x14ac:dyDescent="0.35">
      <c r="B125" s="46" t="s">
        <v>22</v>
      </c>
      <c r="C125" s="46"/>
      <c r="D125" s="46"/>
      <c r="E125" s="46"/>
      <c r="F125" s="46"/>
      <c r="G125" s="46"/>
      <c r="H125" s="46"/>
    </row>
    <row r="126" spans="2:8" x14ac:dyDescent="0.35">
      <c r="B126" s="43" t="s">
        <v>15</v>
      </c>
      <c r="C126" s="43"/>
      <c r="D126" s="43"/>
      <c r="E126" s="43"/>
      <c r="F126" s="43"/>
      <c r="G126" s="43"/>
      <c r="H126" s="43"/>
    </row>
    <row r="127" spans="2:8" x14ac:dyDescent="0.35">
      <c r="B127" s="43" t="s">
        <v>18</v>
      </c>
      <c r="C127" s="43"/>
      <c r="D127" s="43"/>
      <c r="E127" s="43"/>
      <c r="F127" s="43"/>
      <c r="G127" s="43"/>
      <c r="H127" s="43"/>
    </row>
    <row r="128" spans="2:8" x14ac:dyDescent="0.35">
      <c r="B128" s="42" t="s">
        <v>19</v>
      </c>
    </row>
    <row r="129" spans="2:8" x14ac:dyDescent="0.35">
      <c r="B129" s="43"/>
      <c r="C129" s="43"/>
      <c r="D129" s="43"/>
      <c r="E129" s="43"/>
      <c r="F129" s="43"/>
      <c r="G129" s="43"/>
      <c r="H129" s="43"/>
    </row>
    <row r="150" spans="2:2" x14ac:dyDescent="0.35">
      <c r="B150" s="32"/>
    </row>
  </sheetData>
  <autoFilter ref="A6:H6" xr:uid="{EBE0CF00-BDAF-4DF9-B35B-0629FCDFA1A1}"/>
  <mergeCells count="6">
    <mergeCell ref="B129:H129"/>
    <mergeCell ref="B2:H2"/>
    <mergeCell ref="B3:H3"/>
    <mergeCell ref="B125:H125"/>
    <mergeCell ref="B126:H126"/>
    <mergeCell ref="B127:H127"/>
  </mergeCells>
  <phoneticPr fontId="21" type="noConversion"/>
  <printOptions horizontalCentered="1"/>
  <pageMargins left="0.74803149606299213" right="0.74803149606299213" top="0.47244094488188981" bottom="0.86614173228346458" header="0.31496062992125984" footer="0.39370078740157483"/>
  <pageSetup paperSize="9" scale="71" fitToHeight="2" orientation="portrait" r:id="rId1"/>
  <headerFooter>
    <oddFooter>&amp;L&amp;"Trebuchet MS,Grassetto"&amp;11Statistiche Italia - PRODUZIONE
Automobile in cifre 
&amp;C&amp;"Trebuchet MS,Normale"&amp;9&amp;P/&amp;N&amp;R&amp;"Trebuchet MS,Grassetto"&amp;11ANFIA - Studi e statistiche</oddFooter>
  </headerFooter>
  <ignoredErrors>
    <ignoredError sqref="F27:F12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1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TREND ANNUALE_annual trend</vt:lpstr>
      <vt:lpstr>Grafico1</vt:lpstr>
      <vt:lpstr>'TREND ANNUALE_annual trend'!Area_stampa</vt:lpstr>
      <vt:lpstr>'TREND ANNUALE_annual trend'!Titoli_stampa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2021-06-03T16:01:56Z</cp:lastPrinted>
  <dcterms:created xsi:type="dcterms:W3CDTF">2012-10-15T07:57:08Z</dcterms:created>
  <dcterms:modified xsi:type="dcterms:W3CDTF">2023-07-18T08:20:14Z</dcterms:modified>
</cp:coreProperties>
</file>