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6426983C-B351-4877-83DE-4094E48A2DC3}" xr6:coauthVersionLast="47" xr6:coauthVersionMax="47" xr10:uidLastSave="{00000000-0000-0000-0000-000000000000}"/>
  <bookViews>
    <workbookView xWindow="3615" yWindow="1065" windowWidth="23430" windowHeight="15465" xr2:uid="{00000000-000D-0000-FFFF-FFFF00000000}"/>
  </bookViews>
  <sheets>
    <sheet name="24.VI_R&amp;S_provincia" sheetId="1" r:id="rId1"/>
  </sheets>
  <definedNames>
    <definedName name="_xlnm.Print_Area" localSheetId="0">'24.VI_R&amp;S_provincia'!$A$1:$I$144</definedName>
    <definedName name="_xlnm.Print_Titles" localSheetId="0">'24.VI_R&amp;S_provincia'!$1:$7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8" i="1" l="1"/>
  <c r="D36" i="1"/>
  <c r="F45" i="1"/>
  <c r="F53" i="1"/>
  <c r="F63" i="1"/>
  <c r="C16" i="1"/>
  <c r="B18" i="1"/>
  <c r="B16" i="1"/>
  <c r="B31" i="1"/>
  <c r="B36" i="1"/>
  <c r="B42" i="1"/>
  <c r="B45" i="1"/>
  <c r="B53" i="1"/>
  <c r="B63" i="1"/>
  <c r="B75" i="1"/>
  <c r="B78" i="1"/>
  <c r="B84" i="1"/>
  <c r="B90" i="1"/>
  <c r="B96" i="1"/>
  <c r="B99" i="1"/>
  <c r="B105" i="1"/>
  <c r="B112" i="1"/>
  <c r="B115" i="1"/>
  <c r="B121" i="1"/>
  <c r="B132" i="1"/>
  <c r="I63" i="1"/>
  <c r="B91" i="1" l="1"/>
  <c r="B122" i="1"/>
  <c r="B64" i="1"/>
  <c r="B37" i="1"/>
  <c r="D112" i="1"/>
  <c r="D96" i="1"/>
  <c r="D42" i="1"/>
  <c r="D45" i="1"/>
  <c r="D53" i="1"/>
  <c r="F138" i="1" l="1"/>
  <c r="F132" i="1"/>
  <c r="F121" i="1"/>
  <c r="F115" i="1"/>
  <c r="F112" i="1"/>
  <c r="F105" i="1"/>
  <c r="F99" i="1"/>
  <c r="F96" i="1"/>
  <c r="F90" i="1"/>
  <c r="F84" i="1"/>
  <c r="F78" i="1"/>
  <c r="F75" i="1"/>
  <c r="F42" i="1"/>
  <c r="F64" i="1" s="1"/>
  <c r="F36" i="1"/>
  <c r="F31" i="1"/>
  <c r="F18" i="1"/>
  <c r="F16" i="1"/>
  <c r="C138" i="1"/>
  <c r="D138" i="1"/>
  <c r="B138" i="1"/>
  <c r="C132" i="1"/>
  <c r="D132" i="1"/>
  <c r="C121" i="1"/>
  <c r="D121" i="1"/>
  <c r="C115" i="1"/>
  <c r="D115" i="1"/>
  <c r="C112" i="1"/>
  <c r="C105" i="1"/>
  <c r="D105" i="1"/>
  <c r="C99" i="1"/>
  <c r="D99" i="1"/>
  <c r="C96" i="1"/>
  <c r="C90" i="1"/>
  <c r="D90" i="1"/>
  <c r="C84" i="1"/>
  <c r="D84" i="1"/>
  <c r="C78" i="1"/>
  <c r="D78" i="1"/>
  <c r="C75" i="1"/>
  <c r="D75" i="1"/>
  <c r="C63" i="1"/>
  <c r="D63" i="1"/>
  <c r="D64" i="1" s="1"/>
  <c r="C53" i="1"/>
  <c r="D31" i="1"/>
  <c r="D37" i="1" s="1"/>
  <c r="C18" i="1"/>
  <c r="C45" i="1"/>
  <c r="C42" i="1"/>
  <c r="C36" i="1"/>
  <c r="C31" i="1"/>
  <c r="D16" i="1"/>
  <c r="E140" i="1"/>
  <c r="G140" i="1" s="1"/>
  <c r="E137" i="1"/>
  <c r="G137" i="1" s="1"/>
  <c r="E136" i="1"/>
  <c r="G136" i="1" s="1"/>
  <c r="E135" i="1"/>
  <c r="G135" i="1" s="1"/>
  <c r="E134" i="1"/>
  <c r="G134" i="1" s="1"/>
  <c r="E133" i="1"/>
  <c r="G133" i="1" s="1"/>
  <c r="E131" i="1"/>
  <c r="G131" i="1" s="1"/>
  <c r="E130" i="1"/>
  <c r="G130" i="1" s="1"/>
  <c r="E129" i="1"/>
  <c r="G129" i="1" s="1"/>
  <c r="E128" i="1"/>
  <c r="G128" i="1" s="1"/>
  <c r="E127" i="1"/>
  <c r="G127" i="1" s="1"/>
  <c r="E126" i="1"/>
  <c r="G126" i="1" s="1"/>
  <c r="E125" i="1"/>
  <c r="G125" i="1" s="1"/>
  <c r="E124" i="1"/>
  <c r="G124" i="1" s="1"/>
  <c r="E123" i="1"/>
  <c r="G123" i="1" s="1"/>
  <c r="E120" i="1"/>
  <c r="G120" i="1" s="1"/>
  <c r="E119" i="1"/>
  <c r="G119" i="1" s="1"/>
  <c r="E118" i="1"/>
  <c r="G118" i="1" s="1"/>
  <c r="E117" i="1"/>
  <c r="G117" i="1" s="1"/>
  <c r="E116" i="1"/>
  <c r="G116" i="1" s="1"/>
  <c r="E114" i="1"/>
  <c r="G114" i="1" s="1"/>
  <c r="E113" i="1"/>
  <c r="G113" i="1" s="1"/>
  <c r="E111" i="1"/>
  <c r="G111" i="1" s="1"/>
  <c r="E110" i="1"/>
  <c r="G110" i="1" s="1"/>
  <c r="E109" i="1"/>
  <c r="G109" i="1" s="1"/>
  <c r="E108" i="1"/>
  <c r="G108" i="1" s="1"/>
  <c r="E107" i="1"/>
  <c r="G107" i="1" s="1"/>
  <c r="E106" i="1"/>
  <c r="G106" i="1" s="1"/>
  <c r="E104" i="1"/>
  <c r="G104" i="1" s="1"/>
  <c r="E103" i="1"/>
  <c r="G103" i="1" s="1"/>
  <c r="E102" i="1"/>
  <c r="G102" i="1" s="1"/>
  <c r="E101" i="1"/>
  <c r="G101" i="1" s="1"/>
  <c r="E100" i="1"/>
  <c r="G100" i="1" s="1"/>
  <c r="E98" i="1"/>
  <c r="G98" i="1" s="1"/>
  <c r="E97" i="1"/>
  <c r="G97" i="1" s="1"/>
  <c r="E95" i="1"/>
  <c r="G95" i="1" s="1"/>
  <c r="E94" i="1"/>
  <c r="G94" i="1" s="1"/>
  <c r="E93" i="1"/>
  <c r="G93" i="1" s="1"/>
  <c r="E92" i="1"/>
  <c r="G92" i="1" s="1"/>
  <c r="E89" i="1"/>
  <c r="G89" i="1" s="1"/>
  <c r="E88" i="1"/>
  <c r="G88" i="1" s="1"/>
  <c r="E87" i="1"/>
  <c r="G87" i="1" s="1"/>
  <c r="E86" i="1"/>
  <c r="G86" i="1" s="1"/>
  <c r="E85" i="1"/>
  <c r="G85" i="1" s="1"/>
  <c r="E83" i="1"/>
  <c r="G83" i="1" s="1"/>
  <c r="E82" i="1"/>
  <c r="G82" i="1" s="1"/>
  <c r="E81" i="1"/>
  <c r="G81" i="1" s="1"/>
  <c r="E80" i="1"/>
  <c r="G80" i="1" s="1"/>
  <c r="E79" i="1"/>
  <c r="G79" i="1" s="1"/>
  <c r="E77" i="1"/>
  <c r="G77" i="1" s="1"/>
  <c r="E76" i="1"/>
  <c r="G76" i="1" s="1"/>
  <c r="E74" i="1"/>
  <c r="G74" i="1" s="1"/>
  <c r="E73" i="1"/>
  <c r="G73" i="1" s="1"/>
  <c r="E72" i="1"/>
  <c r="G72" i="1" s="1"/>
  <c r="E71" i="1"/>
  <c r="G71" i="1" s="1"/>
  <c r="E70" i="1"/>
  <c r="G70" i="1" s="1"/>
  <c r="E69" i="1"/>
  <c r="G69" i="1" s="1"/>
  <c r="E68" i="1"/>
  <c r="G68" i="1" s="1"/>
  <c r="E67" i="1"/>
  <c r="G67" i="1" s="1"/>
  <c r="E66" i="1"/>
  <c r="G66" i="1" s="1"/>
  <c r="E65" i="1"/>
  <c r="G65" i="1" s="1"/>
  <c r="E62" i="1"/>
  <c r="G62" i="1" s="1"/>
  <c r="E61" i="1"/>
  <c r="G61" i="1" s="1"/>
  <c r="E60" i="1"/>
  <c r="G60" i="1" s="1"/>
  <c r="E59" i="1"/>
  <c r="G59" i="1" s="1"/>
  <c r="E58" i="1"/>
  <c r="G58" i="1" s="1"/>
  <c r="E57" i="1"/>
  <c r="G57" i="1" s="1"/>
  <c r="E56" i="1"/>
  <c r="G56" i="1" s="1"/>
  <c r="E55" i="1"/>
  <c r="G55" i="1" s="1"/>
  <c r="E54" i="1"/>
  <c r="G54" i="1" s="1"/>
  <c r="E52" i="1"/>
  <c r="G52" i="1" s="1"/>
  <c r="E51" i="1"/>
  <c r="G51" i="1" s="1"/>
  <c r="E50" i="1"/>
  <c r="G50" i="1" s="1"/>
  <c r="E49" i="1"/>
  <c r="G49" i="1" s="1"/>
  <c r="E48" i="1"/>
  <c r="G48" i="1" s="1"/>
  <c r="E47" i="1"/>
  <c r="G47" i="1" s="1"/>
  <c r="E46" i="1"/>
  <c r="G46" i="1" s="1"/>
  <c r="E44" i="1"/>
  <c r="G44" i="1" s="1"/>
  <c r="E43" i="1"/>
  <c r="G43" i="1" s="1"/>
  <c r="E41" i="1"/>
  <c r="G41" i="1" s="1"/>
  <c r="E40" i="1"/>
  <c r="G40" i="1" s="1"/>
  <c r="E39" i="1"/>
  <c r="G39" i="1" s="1"/>
  <c r="E38" i="1"/>
  <c r="G38" i="1" s="1"/>
  <c r="E35" i="1"/>
  <c r="G35" i="1" s="1"/>
  <c r="E34" i="1"/>
  <c r="G34" i="1" s="1"/>
  <c r="E33" i="1"/>
  <c r="G33" i="1" s="1"/>
  <c r="E32" i="1"/>
  <c r="G32" i="1" s="1"/>
  <c r="E30" i="1"/>
  <c r="G30" i="1" s="1"/>
  <c r="E29" i="1"/>
  <c r="G29" i="1" s="1"/>
  <c r="E28" i="1"/>
  <c r="G28" i="1" s="1"/>
  <c r="E27" i="1"/>
  <c r="G27" i="1" s="1"/>
  <c r="E26" i="1"/>
  <c r="G26" i="1" s="1"/>
  <c r="E25" i="1"/>
  <c r="G25" i="1" s="1"/>
  <c r="E24" i="1"/>
  <c r="G24" i="1" s="1"/>
  <c r="E23" i="1"/>
  <c r="G23" i="1" s="1"/>
  <c r="E22" i="1"/>
  <c r="G22" i="1" s="1"/>
  <c r="E21" i="1"/>
  <c r="G21" i="1" s="1"/>
  <c r="E20" i="1"/>
  <c r="G20" i="1" s="1"/>
  <c r="E19" i="1"/>
  <c r="G19" i="1" s="1"/>
  <c r="E17" i="1"/>
  <c r="G17" i="1" s="1"/>
  <c r="E15" i="1"/>
  <c r="G15" i="1" s="1"/>
  <c r="E14" i="1"/>
  <c r="G14" i="1" s="1"/>
  <c r="E13" i="1"/>
  <c r="G13" i="1" s="1"/>
  <c r="E12" i="1"/>
  <c r="G12" i="1" s="1"/>
  <c r="E11" i="1"/>
  <c r="G11" i="1" s="1"/>
  <c r="E10" i="1"/>
  <c r="G10" i="1" s="1"/>
  <c r="E9" i="1"/>
  <c r="G9" i="1" s="1"/>
  <c r="E8" i="1"/>
  <c r="G8" i="1" s="1"/>
  <c r="H138" i="1"/>
  <c r="I138" i="1"/>
  <c r="H132" i="1"/>
  <c r="I132" i="1"/>
  <c r="H121" i="1"/>
  <c r="I121" i="1"/>
  <c r="H115" i="1"/>
  <c r="I115" i="1"/>
  <c r="H112" i="1"/>
  <c r="I112" i="1"/>
  <c r="H105" i="1"/>
  <c r="I105" i="1"/>
  <c r="H99" i="1"/>
  <c r="I99" i="1"/>
  <c r="H96" i="1"/>
  <c r="I96" i="1"/>
  <c r="H90" i="1"/>
  <c r="I90" i="1"/>
  <c r="H84" i="1"/>
  <c r="I84" i="1"/>
  <c r="H78" i="1"/>
  <c r="I78" i="1"/>
  <c r="H75" i="1"/>
  <c r="I75" i="1"/>
  <c r="H63" i="1"/>
  <c r="H53" i="1"/>
  <c r="I53" i="1"/>
  <c r="H45" i="1"/>
  <c r="I45" i="1"/>
  <c r="H42" i="1"/>
  <c r="I42" i="1"/>
  <c r="H36" i="1"/>
  <c r="I36" i="1"/>
  <c r="H31" i="1"/>
  <c r="I31" i="1"/>
  <c r="H18" i="1"/>
  <c r="I18" i="1"/>
  <c r="H16" i="1"/>
  <c r="I16" i="1"/>
  <c r="D122" i="1" l="1"/>
  <c r="D91" i="1"/>
  <c r="I122" i="1"/>
  <c r="H122" i="1"/>
  <c r="H91" i="1"/>
  <c r="E121" i="1"/>
  <c r="G121" i="1" s="1"/>
  <c r="E31" i="1"/>
  <c r="G31" i="1" s="1"/>
  <c r="E18" i="1"/>
  <c r="G18" i="1" s="1"/>
  <c r="E78" i="1"/>
  <c r="G78" i="1" s="1"/>
  <c r="E112" i="1"/>
  <c r="G112" i="1" s="1"/>
  <c r="E36" i="1"/>
  <c r="G36" i="1" s="1"/>
  <c r="E105" i="1"/>
  <c r="G105" i="1" s="1"/>
  <c r="F91" i="1"/>
  <c r="B139" i="1"/>
  <c r="E99" i="1"/>
  <c r="G99" i="1" s="1"/>
  <c r="E42" i="1"/>
  <c r="G42" i="1" s="1"/>
  <c r="H139" i="1"/>
  <c r="H64" i="1"/>
  <c r="H37" i="1"/>
  <c r="C139" i="1"/>
  <c r="F139" i="1"/>
  <c r="I37" i="1"/>
  <c r="I139" i="1"/>
  <c r="C37" i="1"/>
  <c r="F37" i="1"/>
  <c r="E53" i="1"/>
  <c r="G53" i="1" s="1"/>
  <c r="E63" i="1"/>
  <c r="G63" i="1" s="1"/>
  <c r="E96" i="1"/>
  <c r="G96" i="1" s="1"/>
  <c r="C91" i="1"/>
  <c r="C122" i="1"/>
  <c r="F122" i="1"/>
  <c r="G16" i="1"/>
  <c r="I64" i="1"/>
  <c r="I91" i="1"/>
  <c r="E75" i="1"/>
  <c r="G75" i="1" s="1"/>
  <c r="D139" i="1"/>
  <c r="E90" i="1"/>
  <c r="G90" i="1" s="1"/>
  <c r="E45" i="1"/>
  <c r="G45" i="1" s="1"/>
  <c r="E115" i="1"/>
  <c r="G115" i="1" s="1"/>
  <c r="E132" i="1"/>
  <c r="G132" i="1" s="1"/>
  <c r="E84" i="1"/>
  <c r="E138" i="1"/>
  <c r="G138" i="1" s="1"/>
  <c r="C64" i="1"/>
  <c r="E16" i="1"/>
  <c r="D141" i="1" l="1"/>
  <c r="E37" i="1"/>
  <c r="G37" i="1" s="1"/>
  <c r="E139" i="1"/>
  <c r="G139" i="1" s="1"/>
  <c r="F141" i="1"/>
  <c r="G122" i="1"/>
  <c r="H141" i="1"/>
  <c r="B141" i="1"/>
  <c r="E64" i="1"/>
  <c r="C141" i="1"/>
  <c r="I141" i="1"/>
  <c r="E122" i="1"/>
  <c r="G64" i="1"/>
  <c r="E91" i="1"/>
  <c r="G84" i="1"/>
  <c r="G91" i="1" s="1"/>
  <c r="E141" i="1" l="1"/>
  <c r="G141" i="1" s="1"/>
</calcChain>
</file>

<file path=xl/sharedStrings.xml><?xml version="1.0" encoding="utf-8"?>
<sst xmlns="http://schemas.openxmlformats.org/spreadsheetml/2006/main" count="153" uniqueCount="153">
  <si>
    <t>ALESSANDRIA</t>
  </si>
  <si>
    <t>ASTI</t>
  </si>
  <si>
    <t>BIELLA</t>
  </si>
  <si>
    <t>CUNEO</t>
  </si>
  <si>
    <t>NOVARA</t>
  </si>
  <si>
    <t>TORINO</t>
  </si>
  <si>
    <t>VERBANO C.O.</t>
  </si>
  <si>
    <t>VERCELLI</t>
  </si>
  <si>
    <t>AOSTA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</si>
  <si>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</si>
  <si>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</si>
  <si>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</si>
  <si>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</si>
  <si>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</si>
  <si>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</si>
  <si>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</si>
  <si>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</si>
  <si>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BRIANZA</t>
  </si>
  <si>
    <t>PAVIA</t>
  </si>
  <si>
    <t>SONDRIO</t>
  </si>
  <si>
    <t>VARESE</t>
  </si>
  <si>
    <t>GENOVA</t>
  </si>
  <si>
    <t>IMPERIA</t>
  </si>
  <si>
    <t>LA SPEZIA</t>
  </si>
  <si>
    <t>SAVONA</t>
  </si>
  <si>
    <t>GORIZIA</t>
  </si>
  <si>
    <t>PORDENONE</t>
  </si>
  <si>
    <t>TRIESTE</t>
  </si>
  <si>
    <t>UDINE</t>
  </si>
  <si>
    <t>BOLZANO</t>
  </si>
  <si>
    <t>TRENTO</t>
  </si>
  <si>
    <t>BELLUNO</t>
  </si>
  <si>
    <t>PADOVA</t>
  </si>
  <si>
    <t>ROVIGO</t>
  </si>
  <si>
    <t>TREVISO</t>
  </si>
  <si>
    <t>VENEZIA</t>
  </si>
  <si>
    <t>VERONA</t>
  </si>
  <si>
    <t>VICENZA</t>
  </si>
  <si>
    <t>BOLOGNA</t>
  </si>
  <si>
    <t>FERRARA</t>
  </si>
  <si>
    <t>FORLI-CESENA</t>
  </si>
  <si>
    <t>MODENA</t>
  </si>
  <si>
    <t>PARMA</t>
  </si>
  <si>
    <t>PIACENZA</t>
  </si>
  <si>
    <t>RAVENNA</t>
  </si>
  <si>
    <t>REGGIO EMILIA</t>
  </si>
  <si>
    <t>RIMINI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</si>
  <si>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</si>
  <si>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</si>
  <si>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</si>
  <si>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</si>
  <si>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</si>
  <si>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</si>
  <si>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</si>
  <si>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</si>
  <si>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</si>
  <si>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</si>
  <si>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PERUGIA</t>
  </si>
  <si>
    <t>TERNI</t>
  </si>
  <si>
    <t>ANCONA</t>
  </si>
  <si>
    <t>ASCOLI PICENO</t>
  </si>
  <si>
    <t>FERMO</t>
  </si>
  <si>
    <t>MACERATA</t>
  </si>
  <si>
    <t>PESARO URBINO</t>
  </si>
  <si>
    <t>FROSINONE</t>
  </si>
  <si>
    <t>LATINA</t>
  </si>
  <si>
    <t>RIETI</t>
  </si>
  <si>
    <t>ROMA</t>
  </si>
  <si>
    <t>VITERBO</t>
  </si>
  <si>
    <t>CHIETI</t>
  </si>
  <si>
    <t>L'AQUILA</t>
  </si>
  <si>
    <t>PESCARA</t>
  </si>
  <si>
    <t>TERAMO</t>
  </si>
  <si>
    <t>CAMPOBASSO</t>
  </si>
  <si>
    <t>ISERNIA</t>
  </si>
  <si>
    <t>AVELLINO</t>
  </si>
  <si>
    <t>BENEVENTO</t>
  </si>
  <si>
    <t>CASERTA</t>
  </si>
  <si>
    <t>NAPOLI</t>
  </si>
  <si>
    <t>SALERNO</t>
  </si>
  <si>
    <t>BARI</t>
  </si>
  <si>
    <t>BARLETTA TRANI</t>
  </si>
  <si>
    <t>BRINDISI</t>
  </si>
  <si>
    <t>FOGGIA</t>
  </si>
  <si>
    <t>LECCE</t>
  </si>
  <si>
    <t>TARANTO</t>
  </si>
  <si>
    <t>MATERA</t>
  </si>
  <si>
    <t>POTENZA</t>
  </si>
  <si>
    <t>CATANZARO</t>
  </si>
  <si>
    <t>COSENZA</t>
  </si>
  <si>
    <t>CROTONE</t>
  </si>
  <si>
    <t>REGGIO CALABRIA</t>
  </si>
  <si>
    <t>VIBO VALENTIA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</si>
  <si>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</si>
  <si>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</si>
  <si>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</si>
  <si>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</si>
  <si>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</si>
  <si>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</si>
  <si>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</si>
  <si>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</si>
  <si>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</si>
  <si>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CAGLIARI</t>
  </si>
  <si>
    <t>NUORO</t>
  </si>
  <si>
    <t>ORISTANO</t>
  </si>
  <si>
    <t>SASSARI</t>
  </si>
  <si>
    <t>SUD SARDEGNA</t>
  </si>
  <si>
    <r>
      <t xml:space="preserve"> ** Dal 2009 non vengono più conteggiati i rimorchi/semirimorchi con PTT inferiore a 3,5 Tonn./</t>
    </r>
    <r>
      <rPr>
        <i/>
        <sz val="8"/>
        <color theme="1"/>
        <rFont val="Trebuchet MS"/>
        <family val="2"/>
      </rPr>
      <t>than 3,5 tons.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</si>
  <si>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</si>
  <si>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 xml:space="preserve">Autocarri secondo l'uso </t>
    </r>
    <r>
      <rPr>
        <i/>
        <sz val="9"/>
        <color theme="1" tint="0.14999847407452621"/>
        <rFont val="Trebuchet MS"/>
        <family val="2"/>
      </rPr>
      <t>/ goods lorries by use</t>
    </r>
  </si>
  <si>
    <t>goods lorries</t>
  </si>
  <si>
    <t>special lorries</t>
  </si>
  <si>
    <t>road tractors</t>
  </si>
  <si>
    <r>
      <t>Totale</t>
    </r>
    <r>
      <rPr>
        <i/>
        <sz val="9"/>
        <color theme="1" tint="0.14999847407452621"/>
        <rFont val="Trebuchet MS"/>
        <family val="2"/>
      </rPr>
      <t>/Total</t>
    </r>
  </si>
  <si>
    <r>
      <t xml:space="preserve">Totale generale
</t>
    </r>
    <r>
      <rPr>
        <i/>
        <sz val="9"/>
        <color theme="1" tint="0.14999847407452621"/>
        <rFont val="Trebuchet MS"/>
        <family val="2"/>
      </rPr>
      <t>general total</t>
    </r>
  </si>
  <si>
    <r>
      <t xml:space="preserve">Autobus
</t>
    </r>
    <r>
      <rPr>
        <i/>
        <sz val="9"/>
        <color theme="1" tint="0.14999847407452621"/>
        <rFont val="Trebuchet MS"/>
        <family val="2"/>
      </rPr>
      <t>buses</t>
    </r>
  </si>
  <si>
    <r>
      <t xml:space="preserve">merci
</t>
    </r>
    <r>
      <rPr>
        <i/>
        <sz val="9"/>
        <color theme="1" tint="0.14999847407452621"/>
        <rFont val="Trebuchet MS"/>
        <family val="2"/>
      </rPr>
      <t>goods</t>
    </r>
  </si>
  <si>
    <r>
      <t xml:space="preserve">speciali
</t>
    </r>
    <r>
      <rPr>
        <i/>
        <sz val="9"/>
        <color theme="1" tint="0.14999847407452621"/>
        <rFont val="Trebuchet MS"/>
        <family val="2"/>
      </rPr>
      <t>special</t>
    </r>
  </si>
  <si>
    <t>Trasp. Merci</t>
  </si>
  <si>
    <t>Trasp. Speciale</t>
  </si>
  <si>
    <t>Motrici e
trattori stradali</t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</si>
  <si>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</si>
  <si>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</si>
  <si>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Provincia</t>
    </r>
    <r>
      <rPr>
        <i/>
        <sz val="9"/>
        <color theme="1" tint="0.14999847407452621"/>
        <rFont val="Trebuchet MS"/>
        <family val="2"/>
      </rPr>
      <t xml:space="preserve"> / province
</t>
    </r>
    <r>
      <rPr>
        <b/>
        <sz val="9"/>
        <color theme="1"/>
        <rFont val="Trebuchet MS"/>
        <family val="2"/>
      </rPr>
      <t>Regione /</t>
    </r>
    <r>
      <rPr>
        <i/>
        <sz val="9"/>
        <color theme="1" tint="0.14999847407452621"/>
        <rFont val="Trebuchet MS"/>
        <family val="2"/>
      </rPr>
      <t xml:space="preserve"> region
</t>
    </r>
    <r>
      <rPr>
        <b/>
        <sz val="9"/>
        <color theme="1"/>
        <rFont val="Trebuchet MS"/>
        <family val="2"/>
      </rPr>
      <t>Area /</t>
    </r>
    <r>
      <rPr>
        <i/>
        <sz val="9"/>
        <color theme="1" tint="0.14999847407452621"/>
        <rFont val="Trebuchet MS"/>
        <family val="2"/>
      </rPr>
      <t xml:space="preserve"> geographical area</t>
    </r>
  </si>
  <si>
    <r>
      <t xml:space="preserve">Totale Isole </t>
    </r>
    <r>
      <rPr>
        <i/>
        <sz val="9"/>
        <color theme="1" tint="0.14999847407452621"/>
        <rFont val="Trebuchet MS"/>
        <family val="2"/>
      </rPr>
      <t>/ Islands Total</t>
    </r>
  </si>
  <si>
    <r>
      <t>Totale</t>
    </r>
    <r>
      <rPr>
        <i/>
        <sz val="9"/>
        <color indexed="8"/>
        <rFont val="Trebuchet MS"/>
        <family val="2"/>
      </rPr>
      <t xml:space="preserve"> </t>
    </r>
    <r>
      <rPr>
        <b/>
        <sz val="9"/>
        <color indexed="8"/>
        <rFont val="Trebuchet MS"/>
        <family val="2"/>
      </rPr>
      <t xml:space="preserve">Sud </t>
    </r>
    <r>
      <rPr>
        <i/>
        <sz val="9"/>
        <color theme="1" tint="0.14999847407452621"/>
        <rFont val="Trebuchet MS"/>
        <family val="2"/>
      </rPr>
      <t>/ South Total</t>
    </r>
  </si>
  <si>
    <r>
      <t xml:space="preserve">Totale Centro </t>
    </r>
    <r>
      <rPr>
        <i/>
        <sz val="9"/>
        <color theme="1" tint="0.14999847407452621"/>
        <rFont val="Trebuchet MS"/>
        <family val="2"/>
      </rPr>
      <t>/ Centre Total</t>
    </r>
  </si>
  <si>
    <r>
      <t xml:space="preserve">Totale Nord-Est </t>
    </r>
    <r>
      <rPr>
        <i/>
        <sz val="9"/>
        <color theme="1" tint="0.14999847407452621"/>
        <rFont val="Trebuchet MS"/>
        <family val="2"/>
      </rPr>
      <t>/ North-East Total</t>
    </r>
  </si>
  <si>
    <r>
      <rPr>
        <b/>
        <sz val="9"/>
        <color theme="1"/>
        <rFont val="Trebuchet MS"/>
        <family val="2"/>
      </rPr>
      <t xml:space="preserve">Totale Nord-Ovest </t>
    </r>
    <r>
      <rPr>
        <i/>
        <sz val="9"/>
        <color theme="1" tint="0.14999847407452621"/>
        <rFont val="Trebuchet MS"/>
        <family val="2"/>
      </rPr>
      <t>/ Norh-West Total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</si>
  <si>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CALABRIA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</si>
  <si>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PIEMONTE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</si>
  <si>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VALLE D'AOSTA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</si>
  <si>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LOMBARDIA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</si>
  <si>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LIGURIA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</si>
  <si>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FRIULI VENEZIA GIULIA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</si>
  <si>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TRENTINO ALTO ADIGE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</si>
  <si>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VENETO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</si>
  <si>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EMILIA ROMAGNA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</si>
  <si>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TOSCANA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</si>
  <si>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UMBRIA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</si>
  <si>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MARCHE</t>
    </r>
  </si>
  <si>
    <r>
      <t>Totale</t>
    </r>
    <r>
      <rPr>
        <i/>
        <sz val="8"/>
        <color theme="1" tint="0.14999847407452621"/>
        <rFont val="Trebuchet MS"/>
        <family val="2"/>
      </rPr>
      <t xml:space="preserve">/Total </t>
    </r>
    <r>
      <rPr>
        <b/>
        <sz val="8"/>
        <rFont val="Trebuchet MS"/>
        <family val="2"/>
      </rPr>
      <t>LAZIO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</si>
  <si>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ABRUZZO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</si>
  <si>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MOLISE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</si>
  <si>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CAMPANIA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</si>
  <si>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PUGLIA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</si>
  <si>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BASILICATA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</si>
  <si>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SICILIA</t>
    </r>
  </si>
  <si>
    <r>
      <t>Totale</t>
    </r>
    <r>
      <rPr>
        <i/>
        <sz val="8"/>
        <color theme="1" tint="0.14999847407452621"/>
        <rFont val="Trebuchet MS"/>
        <family val="2"/>
      </rPr>
      <t>/Total</t>
    </r>
    <r>
      <rPr>
        <b/>
        <sz val="8"/>
        <rFont val="Trebuchet MS"/>
        <family val="2"/>
      </rPr>
      <t xml:space="preserve"> SARDEGNA</t>
    </r>
  </si>
  <si>
    <r>
      <t xml:space="preserve">Rimorchi e Semirimorchi **
</t>
    </r>
    <r>
      <rPr>
        <i/>
        <sz val="9"/>
        <color theme="1" tint="0.14999847407452621"/>
        <rFont val="Trebuchet MS"/>
        <family val="2"/>
      </rPr>
      <t>Trailers and Semitrailers **</t>
    </r>
  </si>
  <si>
    <t xml:space="preserve">** Since 2009 are no longer counted the trailers and semitrailers with GVW less </t>
  </si>
  <si>
    <t>CIRCOLAZIONE VEICOLI INDUSTRIALI PER PROVINCIA NEL 2021</t>
  </si>
  <si>
    <t>INDUSTRIAL VEHICLES IN USE BY PROVINCE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</si>
</sst>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General_)"/>
  </numFmts>
  <fonts count="40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b/>
      <u/>
      <sz val="9"/>
      <name val="Trebuchet MS"/>
      <family val="2"/>
    </font>
    <font>
      <sz val="9"/>
      <name val="Trebuchet MS"/>
      <family val="2"/>
    </font>
    <font>
      <b/>
      <u/>
      <sz val="9"/>
      <name val="Gill Sans"/>
      <family val="2"/>
    </font>
    <font>
      <i/>
      <sz val="10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i/>
      <sz val="9"/>
      <name val="Trebuchet MS"/>
      <family val="2"/>
    </font>
    <font>
      <b/>
      <sz val="9"/>
      <name val="Gill Sans"/>
      <family val="2"/>
    </font>
    <font>
      <i/>
      <sz val="8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sz val="8"/>
      <color theme="1"/>
      <name val="Trebuchet MS"/>
      <family val="2"/>
    </font>
    <font>
      <i/>
      <sz val="8"/>
      <color theme="1"/>
      <name val="Trebuchet MS"/>
      <family val="2"/>
    </font>
    <font>
      <i/>
      <sz val="9"/>
      <color theme="1" tint="0.14999847407452621"/>
      <name val="Trebuchet MS"/>
      <family val="2"/>
    </font>
    <font>
      <b/>
      <sz val="9"/>
      <color theme="1" tint="0.14999847407452621"/>
      <name val="Trebuchet MS"/>
      <family val="2"/>
    </font>
    <font>
      <b/>
      <sz val="9"/>
      <color theme="1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i/>
      <sz val="9"/>
      <color indexed="8"/>
      <name val="Trebuchet MS"/>
      <family val="2"/>
    </font>
    <font>
      <b/>
      <sz val="8"/>
      <name val="Trebuchet MS"/>
      <family val="2"/>
    </font>
    <font>
      <sz val="9"/>
      <color rgb="FFFF0000"/>
      <name val="Gill San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78">
    <xf numFmtId="0" fontId="0" fillId="0" borderId="0" xfId="0"/>
    <xf numFmtId="164" fontId="19" fillId="0" borderId="0" xfId="0" applyNumberFormat="1" applyFont="1" applyAlignment="1">
      <alignment horizontal="centerContinuous" vertical="center"/>
    </xf>
    <xf numFmtId="164" fontId="19" fillId="0" borderId="0" xfId="0" applyNumberFormat="1" applyFont="1" applyAlignment="1">
      <alignment vertical="center"/>
    </xf>
    <xf numFmtId="164" fontId="21" fillId="0" borderId="0" xfId="0" applyNumberFormat="1" applyFont="1" applyAlignment="1">
      <alignment vertical="center"/>
    </xf>
    <xf numFmtId="164" fontId="20" fillId="0" borderId="0" xfId="0" applyNumberFormat="1" applyFont="1" applyAlignment="1">
      <alignment vertical="center"/>
    </xf>
    <xf numFmtId="164" fontId="20" fillId="0" borderId="0" xfId="0" applyNumberFormat="1" applyFont="1" applyBorder="1" applyAlignment="1">
      <alignment vertical="center"/>
    </xf>
    <xf numFmtId="164" fontId="23" fillId="0" borderId="0" xfId="0" applyNumberFormat="1" applyFont="1" applyAlignment="1">
      <alignment vertical="center"/>
    </xf>
    <xf numFmtId="164" fontId="26" fillId="0" borderId="0" xfId="0" applyNumberFormat="1" applyFont="1" applyAlignment="1">
      <alignment vertical="center"/>
    </xf>
    <xf numFmtId="164" fontId="24" fillId="0" borderId="0" xfId="0" applyNumberFormat="1" applyFont="1" applyBorder="1" applyAlignment="1">
      <alignment horizontal="left" vertical="center"/>
    </xf>
    <xf numFmtId="164" fontId="23" fillId="24" borderId="0" xfId="0" applyNumberFormat="1" applyFont="1" applyFill="1" applyAlignment="1">
      <alignment vertical="center"/>
    </xf>
    <xf numFmtId="41" fontId="23" fillId="0" borderId="0" xfId="0" applyNumberFormat="1" applyFont="1" applyAlignment="1">
      <alignment vertical="center"/>
    </xf>
    <xf numFmtId="41" fontId="23" fillId="0" borderId="0" xfId="0" applyNumberFormat="1" applyFont="1" applyFill="1" applyAlignment="1">
      <alignment vertical="center"/>
    </xf>
    <xf numFmtId="41" fontId="24" fillId="25" borderId="0" xfId="0" applyNumberFormat="1" applyFont="1" applyFill="1" applyBorder="1" applyAlignment="1">
      <alignment vertical="center"/>
    </xf>
    <xf numFmtId="41" fontId="25" fillId="25" borderId="0" xfId="0" applyNumberFormat="1" applyFont="1" applyFill="1" applyBorder="1" applyAlignment="1">
      <alignment horizontal="right" vertical="center"/>
    </xf>
    <xf numFmtId="164" fontId="19" fillId="25" borderId="0" xfId="0" applyNumberFormat="1" applyFont="1" applyFill="1" applyBorder="1" applyAlignment="1">
      <alignment horizontal="centerContinuous" vertical="center"/>
    </xf>
    <xf numFmtId="164" fontId="20" fillId="25" borderId="0" xfId="0" applyNumberFormat="1" applyFont="1" applyFill="1" applyAlignment="1">
      <alignment horizontal="centerContinuous" vertical="center"/>
    </xf>
    <xf numFmtId="164" fontId="19" fillId="25" borderId="0" xfId="0" applyNumberFormat="1" applyFont="1" applyFill="1" applyAlignment="1">
      <alignment horizontal="centerContinuous" vertical="center"/>
    </xf>
    <xf numFmtId="164" fontId="20" fillId="25" borderId="0" xfId="0" applyNumberFormat="1" applyFont="1" applyFill="1" applyBorder="1" applyAlignment="1">
      <alignment vertical="center"/>
    </xf>
    <xf numFmtId="164" fontId="20" fillId="25" borderId="0" xfId="0" applyNumberFormat="1" applyFont="1" applyFill="1" applyAlignment="1">
      <alignment vertical="center"/>
    </xf>
    <xf numFmtId="41" fontId="23" fillId="25" borderId="0" xfId="0" applyNumberFormat="1" applyFont="1" applyFill="1" applyBorder="1" applyAlignment="1">
      <alignment vertical="center"/>
    </xf>
    <xf numFmtId="41" fontId="23" fillId="25" borderId="0" xfId="0" applyNumberFormat="1" applyFont="1" applyFill="1" applyAlignment="1">
      <alignment vertical="center"/>
    </xf>
    <xf numFmtId="164" fontId="23" fillId="25" borderId="0" xfId="0" applyNumberFormat="1" applyFont="1" applyFill="1" applyBorder="1" applyAlignment="1">
      <alignment vertical="center"/>
    </xf>
    <xf numFmtId="164" fontId="23" fillId="25" borderId="0" xfId="0" applyNumberFormat="1" applyFont="1" applyFill="1" applyAlignment="1">
      <alignment vertical="center"/>
    </xf>
    <xf numFmtId="41" fontId="20" fillId="25" borderId="0" xfId="0" applyNumberFormat="1" applyFont="1" applyFill="1" applyAlignment="1">
      <alignment vertical="center"/>
    </xf>
    <xf numFmtId="164" fontId="24" fillId="26" borderId="11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vertical="center"/>
    </xf>
    <xf numFmtId="164" fontId="32" fillId="26" borderId="13" xfId="0" applyNumberFormat="1" applyFont="1" applyFill="1" applyBorder="1" applyAlignment="1">
      <alignment horizontal="right" vertical="center"/>
    </xf>
    <xf numFmtId="164" fontId="24" fillId="26" borderId="11" xfId="0" applyNumberFormat="1" applyFont="1" applyFill="1" applyBorder="1" applyAlignment="1">
      <alignment horizontal="center" vertical="center" wrapText="1"/>
    </xf>
    <xf numFmtId="0" fontId="28" fillId="0" borderId="10" xfId="0" applyNumberFormat="1" applyFont="1" applyBorder="1" applyAlignment="1">
      <alignment horizontal="left" vertical="center" indent="1"/>
    </xf>
    <xf numFmtId="0" fontId="36" fillId="0" borderId="14" xfId="0" applyFont="1" applyBorder="1" applyAlignment="1">
      <alignment vertical="center"/>
    </xf>
    <xf numFmtId="0" fontId="33" fillId="0" borderId="14" xfId="0" applyFont="1" applyBorder="1" applyAlignment="1">
      <alignment horizontal="left" vertical="center"/>
    </xf>
    <xf numFmtId="0" fontId="36" fillId="0" borderId="14" xfId="0" applyFont="1" applyBorder="1" applyAlignment="1">
      <alignment horizontal="left" vertical="center"/>
    </xf>
    <xf numFmtId="0" fontId="35" fillId="0" borderId="13" xfId="0" applyFont="1" applyBorder="1" applyAlignment="1">
      <alignment horizontal="left" vertical="center" indent="1"/>
    </xf>
    <xf numFmtId="0" fontId="28" fillId="0" borderId="21" xfId="0" applyNumberFormat="1" applyFont="1" applyBorder="1" applyAlignment="1">
      <alignment horizontal="left" vertical="center" indent="1"/>
    </xf>
    <xf numFmtId="0" fontId="28" fillId="0" borderId="23" xfId="0" applyNumberFormat="1" applyFont="1" applyBorder="1" applyAlignment="1">
      <alignment horizontal="left" vertical="center" indent="1"/>
    </xf>
    <xf numFmtId="0" fontId="28" fillId="0" borderId="24" xfId="0" applyNumberFormat="1" applyFont="1" applyBorder="1" applyAlignment="1">
      <alignment horizontal="left" vertical="center" indent="1"/>
    </xf>
    <xf numFmtId="0" fontId="28" fillId="0" borderId="22" xfId="0" applyNumberFormat="1" applyFont="1" applyBorder="1" applyAlignment="1">
      <alignment horizontal="left" vertical="center" indent="1"/>
    </xf>
    <xf numFmtId="0" fontId="38" fillId="0" borderId="14" xfId="0" applyNumberFormat="1" applyFont="1" applyBorder="1" applyAlignment="1">
      <alignment horizontal="left" vertical="center" indent="1"/>
    </xf>
    <xf numFmtId="0" fontId="38" fillId="0" borderId="15" xfId="0" applyNumberFormat="1" applyFont="1" applyBorder="1" applyAlignment="1">
      <alignment horizontal="left" vertical="center" indent="1"/>
    </xf>
    <xf numFmtId="0" fontId="38" fillId="0" borderId="14" xfId="0" applyNumberFormat="1" applyFont="1" applyBorder="1" applyAlignment="1">
      <alignment horizontal="left" vertical="center"/>
    </xf>
    <xf numFmtId="41" fontId="20" fillId="0" borderId="22" xfId="0" applyNumberFormat="1" applyFont="1" applyFill="1" applyBorder="1" applyAlignment="1">
      <alignment vertical="center"/>
    </xf>
    <xf numFmtId="41" fontId="20" fillId="0" borderId="22" xfId="0" applyNumberFormat="1" applyFont="1" applyFill="1" applyBorder="1" applyAlignment="1" applyProtection="1">
      <alignment vertical="center"/>
    </xf>
    <xf numFmtId="41" fontId="20" fillId="0" borderId="20" xfId="0" applyNumberFormat="1" applyFont="1" applyFill="1" applyBorder="1" applyAlignment="1">
      <alignment vertical="center"/>
    </xf>
    <xf numFmtId="41" fontId="20" fillId="0" borderId="20" xfId="0" applyNumberFormat="1" applyFont="1" applyFill="1" applyBorder="1" applyAlignment="1" applyProtection="1">
      <alignment vertical="center"/>
    </xf>
    <xf numFmtId="41" fontId="28" fillId="0" borderId="20" xfId="0" applyNumberFormat="1" applyFont="1" applyFill="1" applyBorder="1" applyAlignment="1">
      <alignment vertical="center"/>
    </xf>
    <xf numFmtId="41" fontId="28" fillId="0" borderId="20" xfId="0" applyNumberFormat="1" applyFont="1" applyFill="1" applyBorder="1" applyAlignment="1" applyProtection="1">
      <alignment vertical="center"/>
    </xf>
    <xf numFmtId="41" fontId="28" fillId="0" borderId="19" xfId="0" applyNumberFormat="1" applyFont="1" applyFill="1" applyBorder="1" applyAlignment="1">
      <alignment vertical="center"/>
    </xf>
    <xf numFmtId="41" fontId="28" fillId="0" borderId="19" xfId="0" applyNumberFormat="1" applyFont="1" applyFill="1" applyBorder="1" applyAlignment="1" applyProtection="1">
      <alignment vertical="center"/>
    </xf>
    <xf numFmtId="41" fontId="38" fillId="0" borderId="14" xfId="0" applyNumberFormat="1" applyFont="1" applyFill="1" applyBorder="1" applyAlignment="1">
      <alignment vertical="center"/>
    </xf>
    <xf numFmtId="41" fontId="28" fillId="0" borderId="14" xfId="0" applyNumberFormat="1" applyFont="1" applyFill="1" applyBorder="1" applyAlignment="1">
      <alignment vertical="center"/>
    </xf>
    <xf numFmtId="41" fontId="28" fillId="0" borderId="14" xfId="29" applyNumberFormat="1" applyFont="1" applyFill="1" applyBorder="1" applyAlignment="1">
      <alignment vertical="center"/>
    </xf>
    <xf numFmtId="41" fontId="28" fillId="0" borderId="14" xfId="0" applyNumberFormat="1" applyFont="1" applyFill="1" applyBorder="1" applyAlignment="1" applyProtection="1">
      <alignment vertical="center"/>
    </xf>
    <xf numFmtId="41" fontId="28" fillId="0" borderId="22" xfId="0" applyNumberFormat="1" applyFont="1" applyFill="1" applyBorder="1" applyAlignment="1">
      <alignment vertical="center"/>
    </xf>
    <xf numFmtId="41" fontId="28" fillId="0" borderId="22" xfId="0" applyNumberFormat="1" applyFont="1" applyFill="1" applyBorder="1" applyAlignment="1" applyProtection="1">
      <alignment vertical="center"/>
    </xf>
    <xf numFmtId="41" fontId="28" fillId="0" borderId="19" xfId="29" applyNumberFormat="1" applyFont="1" applyFill="1" applyBorder="1" applyAlignment="1">
      <alignment horizontal="right" vertical="center"/>
    </xf>
    <xf numFmtId="41" fontId="28" fillId="0" borderId="22" xfId="29" applyNumberFormat="1" applyFont="1" applyFill="1" applyBorder="1" applyAlignment="1">
      <alignment vertical="center"/>
    </xf>
    <xf numFmtId="41" fontId="28" fillId="0" borderId="20" xfId="29" applyNumberFormat="1" applyFont="1" applyFill="1" applyBorder="1" applyAlignment="1">
      <alignment horizontal="right" vertical="center"/>
    </xf>
    <xf numFmtId="41" fontId="28" fillId="0" borderId="20" xfId="29" applyNumberFormat="1" applyFont="1" applyFill="1" applyBorder="1" applyAlignment="1">
      <alignment vertical="center"/>
    </xf>
    <xf numFmtId="41" fontId="28" fillId="0" borderId="19" xfId="29" applyNumberFormat="1" applyFont="1" applyFill="1" applyBorder="1" applyAlignment="1">
      <alignment vertical="center"/>
    </xf>
    <xf numFmtId="41" fontId="24" fillId="0" borderId="14" xfId="0" applyNumberFormat="1" applyFont="1" applyFill="1" applyBorder="1" applyAlignment="1">
      <alignment vertical="center"/>
    </xf>
    <xf numFmtId="41" fontId="28" fillId="0" borderId="22" xfId="29" applyNumberFormat="1" applyFont="1" applyFill="1" applyBorder="1" applyAlignment="1">
      <alignment horizontal="right" vertical="center"/>
    </xf>
    <xf numFmtId="164" fontId="39" fillId="0" borderId="0" xfId="0" applyNumberFormat="1" applyFont="1" applyFill="1" applyAlignment="1">
      <alignment vertical="center"/>
    </xf>
    <xf numFmtId="164" fontId="18" fillId="0" borderId="0" xfId="0" applyNumberFormat="1" applyFont="1" applyAlignment="1">
      <alignment horizontal="left" vertical="center" indent="13"/>
    </xf>
    <xf numFmtId="164" fontId="22" fillId="0" borderId="0" xfId="0" applyNumberFormat="1" applyFont="1" applyAlignment="1">
      <alignment horizontal="left" vertical="center" indent="13"/>
    </xf>
    <xf numFmtId="164" fontId="24" fillId="26" borderId="11" xfId="0" applyNumberFormat="1" applyFont="1" applyFill="1" applyBorder="1" applyAlignment="1">
      <alignment horizontal="center" vertical="center"/>
    </xf>
    <xf numFmtId="164" fontId="24" fillId="26" borderId="13" xfId="0" applyNumberFormat="1" applyFont="1" applyFill="1" applyBorder="1" applyAlignment="1">
      <alignment horizontal="center" vertical="center"/>
    </xf>
    <xf numFmtId="164" fontId="24" fillId="26" borderId="11" xfId="0" applyNumberFormat="1" applyFont="1" applyFill="1" applyBorder="1" applyAlignment="1">
      <alignment horizontal="center" vertical="center" wrapText="1"/>
    </xf>
    <xf numFmtId="164" fontId="24" fillId="26" borderId="13" xfId="0" applyNumberFormat="1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right"/>
    </xf>
    <xf numFmtId="164" fontId="30" fillId="24" borderId="0" xfId="0" applyNumberFormat="1" applyFont="1" applyFill="1" applyAlignment="1">
      <alignment horizontal="left" vertical="center"/>
    </xf>
    <xf numFmtId="164" fontId="29" fillId="0" borderId="0" xfId="0" applyNumberFormat="1" applyFont="1" applyAlignment="1">
      <alignment horizontal="left" vertical="center"/>
    </xf>
    <xf numFmtId="0" fontId="24" fillId="26" borderId="11" xfId="0" applyNumberFormat="1" applyFont="1" applyFill="1" applyBorder="1" applyAlignment="1">
      <alignment horizontal="left" vertical="center" wrapText="1" indent="1"/>
    </xf>
    <xf numFmtId="0" fontId="24" fillId="26" borderId="12" xfId="0" applyNumberFormat="1" applyFont="1" applyFill="1" applyBorder="1" applyAlignment="1">
      <alignment horizontal="left" vertical="center" wrapText="1" indent="1"/>
    </xf>
    <xf numFmtId="164" fontId="24" fillId="26" borderId="12" xfId="0" applyNumberFormat="1" applyFont="1" applyFill="1" applyBorder="1" applyAlignment="1">
      <alignment horizontal="center" vertical="center" wrapText="1"/>
    </xf>
    <xf numFmtId="164" fontId="24" fillId="26" borderId="15" xfId="0" applyNumberFormat="1" applyFont="1" applyFill="1" applyBorder="1" applyAlignment="1">
      <alignment horizontal="center" vertical="center"/>
    </xf>
    <xf numFmtId="164" fontId="24" fillId="26" borderId="16" xfId="0" applyNumberFormat="1" applyFont="1" applyFill="1" applyBorder="1" applyAlignment="1">
      <alignment horizontal="center" vertical="center"/>
    </xf>
    <xf numFmtId="164" fontId="24" fillId="26" borderId="17" xfId="0" applyNumberFormat="1" applyFont="1" applyFill="1" applyBorder="1" applyAlignment="1">
      <alignment horizontal="center" vertical="center"/>
    </xf>
    <xf numFmtId="164" fontId="24" fillId="26" borderId="15" xfId="0" applyNumberFormat="1" applyFont="1" applyFill="1" applyBorder="1" applyAlignment="1">
      <alignment horizontal="center" vertical="center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ABD8E51-E9A6-43AB-81A8-5005ABED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45"/>
  <sheetViews>
    <sheetView showGridLines="0" tabSelected="1" zoomScaleNormal="100" workbookViewId="0">
      <pane ySplit="7" topLeftCell="A8" activePane="bottomLeft" state="frozenSplit"/>
      <selection pane="bottomLeft" activeCell="A2" sqref="A2:I2"/>
    </sheetView>
  </sheetViews>
  <sheetFormatPr defaultColWidth="11" defaultRowHeight="12"/>
  <cols>
    <col min="1" max="1" width="31.28515625" style="6" bestFit="1" customWidth="1"/>
    <col min="2" max="2" width="12.7109375" style="21" customWidth="1"/>
    <col min="3" max="4" width="12.7109375" style="22" customWidth="1"/>
    <col min="5" max="7" width="12.7109375" style="6" customWidth="1"/>
    <col min="8" max="9" width="12.7109375" style="22" customWidth="1"/>
    <col min="10" max="16384" width="11" style="6"/>
  </cols>
  <sheetData>
    <row r="1" spans="1:15" s="3" customFormat="1" ht="15">
      <c r="B1" s="14"/>
      <c r="C1" s="15"/>
      <c r="D1" s="16"/>
      <c r="E1" s="1"/>
      <c r="F1" s="1"/>
      <c r="G1" s="1"/>
      <c r="H1" s="16"/>
      <c r="I1" s="16"/>
      <c r="J1" s="2"/>
    </row>
    <row r="2" spans="1:15" s="3" customFormat="1" ht="15">
      <c r="A2" s="62" t="s">
        <v>151</v>
      </c>
      <c r="B2" s="62"/>
      <c r="C2" s="62"/>
      <c r="D2" s="62"/>
      <c r="E2" s="62"/>
      <c r="F2" s="62"/>
      <c r="G2" s="62"/>
      <c r="H2" s="62"/>
      <c r="I2" s="62"/>
      <c r="J2" s="2"/>
    </row>
    <row r="3" spans="1:15" s="3" customFormat="1" ht="15">
      <c r="A3" s="63" t="s">
        <v>152</v>
      </c>
      <c r="B3" s="63"/>
      <c r="C3" s="63"/>
      <c r="D3" s="63"/>
      <c r="E3" s="63"/>
      <c r="F3" s="63"/>
      <c r="G3" s="63"/>
      <c r="H3" s="63"/>
      <c r="I3" s="63"/>
      <c r="J3" s="2"/>
    </row>
    <row r="4" spans="1:15" ht="15">
      <c r="A4" s="4"/>
      <c r="B4" s="17"/>
      <c r="C4" s="18"/>
      <c r="D4" s="18"/>
      <c r="E4" s="4"/>
      <c r="F4" s="4"/>
      <c r="G4" s="4"/>
      <c r="H4" s="18"/>
      <c r="I4" s="18"/>
      <c r="J4" s="4"/>
    </row>
    <row r="5" spans="1:15" ht="30.75" customHeight="1">
      <c r="A5" s="71" t="s">
        <v>123</v>
      </c>
      <c r="B5" s="74" t="s">
        <v>109</v>
      </c>
      <c r="C5" s="75"/>
      <c r="D5" s="75"/>
      <c r="E5" s="76"/>
      <c r="F5" s="66" t="s">
        <v>115</v>
      </c>
      <c r="G5" s="66" t="s">
        <v>114</v>
      </c>
      <c r="H5" s="77" t="s">
        <v>149</v>
      </c>
      <c r="I5" s="76"/>
      <c r="J5" s="4"/>
    </row>
    <row r="6" spans="1:15" ht="30" customHeight="1">
      <c r="A6" s="72"/>
      <c r="B6" s="24" t="s">
        <v>118</v>
      </c>
      <c r="C6" s="24" t="s">
        <v>119</v>
      </c>
      <c r="D6" s="27" t="s">
        <v>120</v>
      </c>
      <c r="E6" s="64" t="s">
        <v>113</v>
      </c>
      <c r="F6" s="73"/>
      <c r="G6" s="73"/>
      <c r="H6" s="66" t="s">
        <v>116</v>
      </c>
      <c r="I6" s="66" t="s">
        <v>117</v>
      </c>
      <c r="J6" s="4"/>
    </row>
    <row r="7" spans="1:15" ht="15">
      <c r="A7" s="72"/>
      <c r="B7" s="26" t="s">
        <v>110</v>
      </c>
      <c r="C7" s="26" t="s">
        <v>111</v>
      </c>
      <c r="D7" s="26" t="s">
        <v>112</v>
      </c>
      <c r="E7" s="65"/>
      <c r="F7" s="67"/>
      <c r="G7" s="67"/>
      <c r="H7" s="67"/>
      <c r="I7" s="67"/>
      <c r="J7" s="4"/>
    </row>
    <row r="8" spans="1:15" ht="15">
      <c r="A8" s="33" t="s">
        <v>0</v>
      </c>
      <c r="B8" s="40">
        <v>40552</v>
      </c>
      <c r="C8" s="40">
        <v>5880</v>
      </c>
      <c r="D8" s="40">
        <v>3135</v>
      </c>
      <c r="E8" s="41">
        <f>SUM(B8:D8)</f>
        <v>49567</v>
      </c>
      <c r="F8" s="40">
        <v>513</v>
      </c>
      <c r="G8" s="41">
        <f>SUM(E8:F8)</f>
        <v>50080</v>
      </c>
      <c r="H8" s="40">
        <v>2822</v>
      </c>
      <c r="I8" s="40">
        <v>2626</v>
      </c>
      <c r="J8" s="4"/>
    </row>
    <row r="9" spans="1:15" ht="15">
      <c r="A9" s="34" t="s">
        <v>1</v>
      </c>
      <c r="B9" s="42">
        <v>24524</v>
      </c>
      <c r="C9" s="42">
        <v>3308</v>
      </c>
      <c r="D9" s="42">
        <v>662</v>
      </c>
      <c r="E9" s="43">
        <f t="shared" ref="E9:E72" si="0">SUM(B9:D9)</f>
        <v>28494</v>
      </c>
      <c r="F9" s="42">
        <v>379</v>
      </c>
      <c r="G9" s="43">
        <f t="shared" ref="G9:G72" si="1">SUM(E9:F9)</f>
        <v>28873</v>
      </c>
      <c r="H9" s="42">
        <v>1119</v>
      </c>
      <c r="I9" s="42">
        <v>316</v>
      </c>
      <c r="J9" s="4"/>
      <c r="L9" s="61"/>
      <c r="M9" s="61"/>
      <c r="N9" s="61"/>
      <c r="O9" s="61"/>
    </row>
    <row r="10" spans="1:15" ht="15">
      <c r="A10" s="34" t="s">
        <v>2</v>
      </c>
      <c r="B10" s="44">
        <v>16771</v>
      </c>
      <c r="C10" s="44">
        <v>2930</v>
      </c>
      <c r="D10" s="44">
        <v>232</v>
      </c>
      <c r="E10" s="45">
        <f t="shared" si="0"/>
        <v>19933</v>
      </c>
      <c r="F10" s="44">
        <v>296</v>
      </c>
      <c r="G10" s="45">
        <f t="shared" si="1"/>
        <v>20229</v>
      </c>
      <c r="H10" s="44">
        <v>419</v>
      </c>
      <c r="I10" s="44">
        <v>79</v>
      </c>
      <c r="J10" s="4"/>
    </row>
    <row r="11" spans="1:15" ht="15">
      <c r="A11" s="34" t="s">
        <v>3</v>
      </c>
      <c r="B11" s="44">
        <v>69689</v>
      </c>
      <c r="C11" s="44">
        <v>12821</v>
      </c>
      <c r="D11" s="44">
        <v>2644</v>
      </c>
      <c r="E11" s="45">
        <f t="shared" si="0"/>
        <v>85154</v>
      </c>
      <c r="F11" s="44">
        <v>977</v>
      </c>
      <c r="G11" s="45">
        <f t="shared" si="1"/>
        <v>86131</v>
      </c>
      <c r="H11" s="44">
        <v>5554</v>
      </c>
      <c r="I11" s="44">
        <v>1754</v>
      </c>
      <c r="J11" s="4"/>
    </row>
    <row r="12" spans="1:15" ht="15">
      <c r="A12" s="34" t="s">
        <v>4</v>
      </c>
      <c r="B12" s="44">
        <v>30891</v>
      </c>
      <c r="C12" s="44">
        <v>5083</v>
      </c>
      <c r="D12" s="44">
        <v>1069</v>
      </c>
      <c r="E12" s="45">
        <f t="shared" si="0"/>
        <v>37043</v>
      </c>
      <c r="F12" s="44">
        <v>436</v>
      </c>
      <c r="G12" s="45">
        <f t="shared" si="1"/>
        <v>37479</v>
      </c>
      <c r="H12" s="44">
        <v>1404</v>
      </c>
      <c r="I12" s="44">
        <v>599</v>
      </c>
      <c r="J12" s="4"/>
    </row>
    <row r="13" spans="1:15" ht="15">
      <c r="A13" s="34" t="s">
        <v>5</v>
      </c>
      <c r="B13" s="44">
        <v>177538</v>
      </c>
      <c r="C13" s="44">
        <v>38287</v>
      </c>
      <c r="D13" s="44">
        <v>5015</v>
      </c>
      <c r="E13" s="45">
        <f t="shared" si="0"/>
        <v>220840</v>
      </c>
      <c r="F13" s="44">
        <v>2909</v>
      </c>
      <c r="G13" s="45">
        <f t="shared" si="1"/>
        <v>223749</v>
      </c>
      <c r="H13" s="44">
        <v>6910</v>
      </c>
      <c r="I13" s="44">
        <v>2775</v>
      </c>
      <c r="J13" s="4"/>
    </row>
    <row r="14" spans="1:15" ht="15">
      <c r="A14" s="34" t="s">
        <v>6</v>
      </c>
      <c r="B14" s="44">
        <v>14867</v>
      </c>
      <c r="C14" s="44">
        <v>1775</v>
      </c>
      <c r="D14" s="44">
        <v>259</v>
      </c>
      <c r="E14" s="45">
        <f t="shared" si="0"/>
        <v>16901</v>
      </c>
      <c r="F14" s="44">
        <v>158</v>
      </c>
      <c r="G14" s="45">
        <f t="shared" si="1"/>
        <v>17059</v>
      </c>
      <c r="H14" s="44">
        <v>428</v>
      </c>
      <c r="I14" s="44">
        <v>100</v>
      </c>
      <c r="J14" s="4"/>
    </row>
    <row r="15" spans="1:15" ht="15">
      <c r="A15" s="35" t="s">
        <v>7</v>
      </c>
      <c r="B15" s="46">
        <v>16936</v>
      </c>
      <c r="C15" s="46">
        <v>2431</v>
      </c>
      <c r="D15" s="46">
        <v>356</v>
      </c>
      <c r="E15" s="47">
        <f t="shared" si="0"/>
        <v>19723</v>
      </c>
      <c r="F15" s="46">
        <v>103</v>
      </c>
      <c r="G15" s="47">
        <f t="shared" si="1"/>
        <v>19826</v>
      </c>
      <c r="H15" s="46">
        <v>543</v>
      </c>
      <c r="I15" s="46">
        <v>204</v>
      </c>
      <c r="J15" s="4"/>
    </row>
    <row r="16" spans="1:15" s="7" customFormat="1" ht="15">
      <c r="A16" s="38" t="s">
        <v>130</v>
      </c>
      <c r="B16" s="48">
        <f t="shared" ref="B16:I16" si="2">SUM(B8:B15)</f>
        <v>391768</v>
      </c>
      <c r="C16" s="48">
        <f>SUM(C8:C15)</f>
        <v>72515</v>
      </c>
      <c r="D16" s="48">
        <f t="shared" si="2"/>
        <v>13372</v>
      </c>
      <c r="E16" s="48">
        <f t="shared" si="2"/>
        <v>477655</v>
      </c>
      <c r="F16" s="48">
        <f t="shared" si="2"/>
        <v>5771</v>
      </c>
      <c r="G16" s="48">
        <f t="shared" si="2"/>
        <v>483426</v>
      </c>
      <c r="H16" s="48">
        <f t="shared" si="2"/>
        <v>19199</v>
      </c>
      <c r="I16" s="48">
        <f t="shared" si="2"/>
        <v>8453</v>
      </c>
      <c r="J16" s="25"/>
    </row>
    <row r="17" spans="1:10" s="7" customFormat="1" ht="15">
      <c r="A17" s="28" t="s">
        <v>8</v>
      </c>
      <c r="B17" s="49">
        <v>67065</v>
      </c>
      <c r="C17" s="49">
        <v>3858</v>
      </c>
      <c r="D17" s="50">
        <v>280</v>
      </c>
      <c r="E17" s="51">
        <f t="shared" si="0"/>
        <v>71203</v>
      </c>
      <c r="F17" s="50">
        <v>250</v>
      </c>
      <c r="G17" s="51">
        <f t="shared" si="1"/>
        <v>71453</v>
      </c>
      <c r="H17" s="49">
        <v>448</v>
      </c>
      <c r="I17" s="49">
        <v>211</v>
      </c>
      <c r="J17" s="4"/>
    </row>
    <row r="18" spans="1:10" s="7" customFormat="1" ht="15">
      <c r="A18" s="37" t="s">
        <v>131</v>
      </c>
      <c r="B18" s="48">
        <f>SUM(B17)</f>
        <v>67065</v>
      </c>
      <c r="C18" s="48">
        <f>SUM(C17)</f>
        <v>3858</v>
      </c>
      <c r="D18" s="48">
        <f>SUM(D17)</f>
        <v>280</v>
      </c>
      <c r="E18" s="48">
        <f t="shared" si="0"/>
        <v>71203</v>
      </c>
      <c r="F18" s="48">
        <f>SUM(F17)</f>
        <v>250</v>
      </c>
      <c r="G18" s="48">
        <f t="shared" si="1"/>
        <v>71453</v>
      </c>
      <c r="H18" s="48">
        <f>H17</f>
        <v>448</v>
      </c>
      <c r="I18" s="48">
        <f>I17</f>
        <v>211</v>
      </c>
      <c r="J18" s="25"/>
    </row>
    <row r="19" spans="1:10" ht="15">
      <c r="A19" s="33" t="s">
        <v>9</v>
      </c>
      <c r="B19" s="52">
        <v>97574</v>
      </c>
      <c r="C19" s="52">
        <v>13483</v>
      </c>
      <c r="D19" s="52">
        <v>5488</v>
      </c>
      <c r="E19" s="53">
        <f t="shared" si="0"/>
        <v>116545</v>
      </c>
      <c r="F19" s="52">
        <v>1228</v>
      </c>
      <c r="G19" s="53">
        <f t="shared" si="1"/>
        <v>117773</v>
      </c>
      <c r="H19" s="52">
        <v>8095</v>
      </c>
      <c r="I19" s="52">
        <v>3644</v>
      </c>
      <c r="J19" s="4"/>
    </row>
    <row r="20" spans="1:10" ht="15">
      <c r="A20" s="34" t="s">
        <v>10</v>
      </c>
      <c r="B20" s="44">
        <v>118730</v>
      </c>
      <c r="C20" s="44">
        <v>16579</v>
      </c>
      <c r="D20" s="44">
        <v>5105</v>
      </c>
      <c r="E20" s="45">
        <f t="shared" si="0"/>
        <v>140414</v>
      </c>
      <c r="F20" s="44">
        <v>898</v>
      </c>
      <c r="G20" s="45">
        <f t="shared" si="1"/>
        <v>141312</v>
      </c>
      <c r="H20" s="44">
        <v>7761</v>
      </c>
      <c r="I20" s="44">
        <v>2195</v>
      </c>
      <c r="J20" s="4"/>
    </row>
    <row r="21" spans="1:10" ht="15">
      <c r="A21" s="34" t="s">
        <v>11</v>
      </c>
      <c r="B21" s="44">
        <v>44100</v>
      </c>
      <c r="C21" s="44">
        <v>6229</v>
      </c>
      <c r="D21" s="44">
        <v>1265</v>
      </c>
      <c r="E21" s="45">
        <f t="shared" si="0"/>
        <v>51594</v>
      </c>
      <c r="F21" s="44">
        <v>616</v>
      </c>
      <c r="G21" s="45">
        <f t="shared" si="1"/>
        <v>52210</v>
      </c>
      <c r="H21" s="44">
        <v>1892</v>
      </c>
      <c r="I21" s="44">
        <v>476</v>
      </c>
      <c r="J21" s="4"/>
    </row>
    <row r="22" spans="1:10" ht="15">
      <c r="A22" s="34" t="s">
        <v>12</v>
      </c>
      <c r="B22" s="44">
        <v>26847</v>
      </c>
      <c r="C22" s="44">
        <v>3777</v>
      </c>
      <c r="D22" s="44">
        <v>1203</v>
      </c>
      <c r="E22" s="45">
        <f t="shared" si="0"/>
        <v>31827</v>
      </c>
      <c r="F22" s="44">
        <v>204</v>
      </c>
      <c r="G22" s="45">
        <f t="shared" si="1"/>
        <v>32031</v>
      </c>
      <c r="H22" s="44">
        <v>1761</v>
      </c>
      <c r="I22" s="44">
        <v>803</v>
      </c>
      <c r="J22" s="4"/>
    </row>
    <row r="23" spans="1:10" ht="15">
      <c r="A23" s="34" t="s">
        <v>13</v>
      </c>
      <c r="B23" s="44">
        <v>26142</v>
      </c>
      <c r="C23" s="44">
        <v>3791</v>
      </c>
      <c r="D23" s="44">
        <v>844</v>
      </c>
      <c r="E23" s="45">
        <f t="shared" si="0"/>
        <v>30777</v>
      </c>
      <c r="F23" s="44">
        <v>311</v>
      </c>
      <c r="G23" s="45">
        <f t="shared" si="1"/>
        <v>31088</v>
      </c>
      <c r="H23" s="44">
        <v>1588</v>
      </c>
      <c r="I23" s="44">
        <v>357</v>
      </c>
      <c r="J23" s="4"/>
    </row>
    <row r="24" spans="1:10" ht="15">
      <c r="A24" s="34" t="s">
        <v>14</v>
      </c>
      <c r="B24" s="44">
        <v>14177</v>
      </c>
      <c r="C24" s="44">
        <v>2076</v>
      </c>
      <c r="D24" s="44">
        <v>685</v>
      </c>
      <c r="E24" s="45">
        <f t="shared" si="0"/>
        <v>16938</v>
      </c>
      <c r="F24" s="44">
        <v>370</v>
      </c>
      <c r="G24" s="45">
        <f t="shared" si="1"/>
        <v>17308</v>
      </c>
      <c r="H24" s="44">
        <v>807</v>
      </c>
      <c r="I24" s="44">
        <v>441</v>
      </c>
      <c r="J24" s="4"/>
    </row>
    <row r="25" spans="1:10" ht="15">
      <c r="A25" s="34" t="s">
        <v>15</v>
      </c>
      <c r="B25" s="44">
        <v>41039</v>
      </c>
      <c r="C25" s="44">
        <v>6748</v>
      </c>
      <c r="D25" s="44">
        <v>2555</v>
      </c>
      <c r="E25" s="45">
        <f t="shared" si="0"/>
        <v>50342</v>
      </c>
      <c r="F25" s="44">
        <v>463</v>
      </c>
      <c r="G25" s="45">
        <f t="shared" si="1"/>
        <v>50805</v>
      </c>
      <c r="H25" s="44">
        <v>4445</v>
      </c>
      <c r="I25" s="44">
        <v>2708</v>
      </c>
      <c r="J25" s="4"/>
    </row>
    <row r="26" spans="1:10" ht="15">
      <c r="A26" s="34" t="s">
        <v>16</v>
      </c>
      <c r="B26" s="44">
        <v>182124</v>
      </c>
      <c r="C26" s="44">
        <v>31393</v>
      </c>
      <c r="D26" s="44">
        <v>7420</v>
      </c>
      <c r="E26" s="45">
        <f t="shared" si="0"/>
        <v>220937</v>
      </c>
      <c r="F26" s="44">
        <v>5081</v>
      </c>
      <c r="G26" s="45">
        <f t="shared" si="1"/>
        <v>226018</v>
      </c>
      <c r="H26" s="44">
        <v>10197</v>
      </c>
      <c r="I26" s="44">
        <v>5459</v>
      </c>
      <c r="J26" s="4"/>
    </row>
    <row r="27" spans="1:10" ht="15">
      <c r="A27" s="34" t="s">
        <v>17</v>
      </c>
      <c r="B27" s="44">
        <v>57413</v>
      </c>
      <c r="C27" s="44">
        <v>9248</v>
      </c>
      <c r="D27" s="44">
        <v>1598</v>
      </c>
      <c r="E27" s="45">
        <f t="shared" si="0"/>
        <v>68259</v>
      </c>
      <c r="F27" s="44">
        <v>302</v>
      </c>
      <c r="G27" s="45">
        <f t="shared" si="1"/>
        <v>68561</v>
      </c>
      <c r="H27" s="44">
        <v>2335</v>
      </c>
      <c r="I27" s="44">
        <v>1064</v>
      </c>
      <c r="J27" s="4"/>
    </row>
    <row r="28" spans="1:10" ht="15">
      <c r="A28" s="34" t="s">
        <v>18</v>
      </c>
      <c r="B28" s="44">
        <v>42000</v>
      </c>
      <c r="C28" s="44">
        <v>5413</v>
      </c>
      <c r="D28" s="44">
        <v>1401</v>
      </c>
      <c r="E28" s="45">
        <f t="shared" si="0"/>
        <v>48814</v>
      </c>
      <c r="F28" s="44">
        <v>625</v>
      </c>
      <c r="G28" s="45">
        <f t="shared" si="1"/>
        <v>49439</v>
      </c>
      <c r="H28" s="44">
        <v>1843</v>
      </c>
      <c r="I28" s="44">
        <v>865</v>
      </c>
      <c r="J28" s="4"/>
    </row>
    <row r="29" spans="1:10" ht="15">
      <c r="A29" s="34" t="s">
        <v>19</v>
      </c>
      <c r="B29" s="44">
        <v>18371</v>
      </c>
      <c r="C29" s="44">
        <v>2278</v>
      </c>
      <c r="D29" s="44">
        <v>750</v>
      </c>
      <c r="E29" s="45">
        <f t="shared" si="0"/>
        <v>21399</v>
      </c>
      <c r="F29" s="44">
        <v>285</v>
      </c>
      <c r="G29" s="45">
        <f t="shared" si="1"/>
        <v>21684</v>
      </c>
      <c r="H29" s="44">
        <v>1030</v>
      </c>
      <c r="I29" s="44">
        <v>482</v>
      </c>
      <c r="J29" s="4"/>
    </row>
    <row r="30" spans="1:10" s="7" customFormat="1" ht="15">
      <c r="A30" s="35" t="s">
        <v>20</v>
      </c>
      <c r="B30" s="46">
        <v>59252</v>
      </c>
      <c r="C30" s="46">
        <v>9940</v>
      </c>
      <c r="D30" s="46">
        <v>1462</v>
      </c>
      <c r="E30" s="46">
        <f t="shared" si="0"/>
        <v>70654</v>
      </c>
      <c r="F30" s="54">
        <v>612</v>
      </c>
      <c r="G30" s="46">
        <f t="shared" si="1"/>
        <v>71266</v>
      </c>
      <c r="H30" s="46">
        <v>1838</v>
      </c>
      <c r="I30" s="46">
        <v>891</v>
      </c>
      <c r="J30" s="5"/>
    </row>
    <row r="31" spans="1:10" s="7" customFormat="1" ht="15">
      <c r="A31" s="37" t="s">
        <v>132</v>
      </c>
      <c r="B31" s="48">
        <f>SUM(B19:B30)</f>
        <v>727769</v>
      </c>
      <c r="C31" s="48">
        <f>SUM(C19:C30)</f>
        <v>110955</v>
      </c>
      <c r="D31" s="48">
        <f>SUM(D19:D30)</f>
        <v>29776</v>
      </c>
      <c r="E31" s="48">
        <f t="shared" si="0"/>
        <v>868500</v>
      </c>
      <c r="F31" s="48">
        <f>SUM(F19:F30)</f>
        <v>10995</v>
      </c>
      <c r="G31" s="48">
        <f t="shared" si="1"/>
        <v>879495</v>
      </c>
      <c r="H31" s="48">
        <f>SUM(H19:H30)</f>
        <v>43592</v>
      </c>
      <c r="I31" s="48">
        <f>SUM(I19:I30)</f>
        <v>19385</v>
      </c>
      <c r="J31" s="25"/>
    </row>
    <row r="32" spans="1:10" ht="15">
      <c r="A32" s="33" t="s">
        <v>21</v>
      </c>
      <c r="B32" s="52">
        <v>48259</v>
      </c>
      <c r="C32" s="52">
        <v>8456</v>
      </c>
      <c r="D32" s="52">
        <v>1934</v>
      </c>
      <c r="E32" s="53">
        <f t="shared" si="0"/>
        <v>58649</v>
      </c>
      <c r="F32" s="55">
        <v>1314</v>
      </c>
      <c r="G32" s="53">
        <f t="shared" si="1"/>
        <v>59963</v>
      </c>
      <c r="H32" s="52">
        <v>1881</v>
      </c>
      <c r="I32" s="52">
        <v>2301</v>
      </c>
      <c r="J32" s="4"/>
    </row>
    <row r="33" spans="1:10" s="7" customFormat="1" ht="15">
      <c r="A33" s="34" t="s">
        <v>22</v>
      </c>
      <c r="B33" s="44">
        <v>17476</v>
      </c>
      <c r="C33" s="44">
        <v>2146</v>
      </c>
      <c r="D33" s="44">
        <v>195</v>
      </c>
      <c r="E33" s="44">
        <f t="shared" si="0"/>
        <v>19817</v>
      </c>
      <c r="F33" s="56">
        <v>247</v>
      </c>
      <c r="G33" s="44">
        <f t="shared" si="1"/>
        <v>20064</v>
      </c>
      <c r="H33" s="44">
        <v>209</v>
      </c>
      <c r="I33" s="44">
        <v>142</v>
      </c>
      <c r="J33" s="4"/>
    </row>
    <row r="34" spans="1:10" ht="15">
      <c r="A34" s="34" t="s">
        <v>23</v>
      </c>
      <c r="B34" s="44">
        <v>13862</v>
      </c>
      <c r="C34" s="44">
        <v>2136</v>
      </c>
      <c r="D34" s="44">
        <v>530</v>
      </c>
      <c r="E34" s="45">
        <f t="shared" si="0"/>
        <v>16528</v>
      </c>
      <c r="F34" s="57">
        <v>470</v>
      </c>
      <c r="G34" s="45">
        <f t="shared" si="1"/>
        <v>16998</v>
      </c>
      <c r="H34" s="44">
        <v>541</v>
      </c>
      <c r="I34" s="44">
        <v>443</v>
      </c>
      <c r="J34" s="4"/>
    </row>
    <row r="35" spans="1:10" ht="13.5">
      <c r="A35" s="35" t="s">
        <v>24</v>
      </c>
      <c r="B35" s="46">
        <v>24601</v>
      </c>
      <c r="C35" s="46">
        <v>3368</v>
      </c>
      <c r="D35" s="46">
        <v>641</v>
      </c>
      <c r="E35" s="47">
        <f t="shared" si="0"/>
        <v>28610</v>
      </c>
      <c r="F35" s="58">
        <v>388</v>
      </c>
      <c r="G35" s="47">
        <f t="shared" si="1"/>
        <v>28998</v>
      </c>
      <c r="H35" s="46">
        <v>841</v>
      </c>
      <c r="I35" s="46">
        <v>356</v>
      </c>
    </row>
    <row r="36" spans="1:10" s="7" customFormat="1" ht="13.5">
      <c r="A36" s="37" t="s">
        <v>133</v>
      </c>
      <c r="B36" s="48">
        <f>SUM(B32:B35)</f>
        <v>104198</v>
      </c>
      <c r="C36" s="48">
        <f>SUM(C32:C35)</f>
        <v>16106</v>
      </c>
      <c r="D36" s="48">
        <f>SUM(D32:D35)</f>
        <v>3300</v>
      </c>
      <c r="E36" s="48">
        <f t="shared" si="0"/>
        <v>123604</v>
      </c>
      <c r="F36" s="48">
        <f>SUM(F32:F35)</f>
        <v>2419</v>
      </c>
      <c r="G36" s="48">
        <f t="shared" si="1"/>
        <v>126023</v>
      </c>
      <c r="H36" s="48">
        <f>SUM(H32:H35)</f>
        <v>3472</v>
      </c>
      <c r="I36" s="48">
        <f>SUM(I32:I35)</f>
        <v>3242</v>
      </c>
    </row>
    <row r="37" spans="1:10" s="7" customFormat="1" ht="21" customHeight="1">
      <c r="A37" s="30" t="s">
        <v>128</v>
      </c>
      <c r="B37" s="59">
        <f>SUM(B36,B31,B18,B16)</f>
        <v>1290800</v>
      </c>
      <c r="C37" s="59">
        <f>SUM(C36,C31,C18,C16)</f>
        <v>203434</v>
      </c>
      <c r="D37" s="59">
        <f>SUM(D36,D31,D18,D16)</f>
        <v>46728</v>
      </c>
      <c r="E37" s="59">
        <f>SUM(E36,E31,E18,E16)</f>
        <v>1540962</v>
      </c>
      <c r="F37" s="59">
        <f>SUM(F36,F31,F18,F16)</f>
        <v>19435</v>
      </c>
      <c r="G37" s="59">
        <f t="shared" si="1"/>
        <v>1560397</v>
      </c>
      <c r="H37" s="59">
        <f>SUM(H36,H31,H18,H16)</f>
        <v>66711</v>
      </c>
      <c r="I37" s="59">
        <f>SUM(I36,I31,I18,I16)</f>
        <v>31291</v>
      </c>
    </row>
    <row r="38" spans="1:10" ht="13.5">
      <c r="A38" s="33" t="s">
        <v>25</v>
      </c>
      <c r="B38" s="52">
        <v>9106</v>
      </c>
      <c r="C38" s="52">
        <v>2077</v>
      </c>
      <c r="D38" s="52">
        <v>467</v>
      </c>
      <c r="E38" s="53">
        <f t="shared" si="0"/>
        <v>11650</v>
      </c>
      <c r="F38" s="55">
        <v>203</v>
      </c>
      <c r="G38" s="53">
        <f t="shared" si="1"/>
        <v>11853</v>
      </c>
      <c r="H38" s="52">
        <v>920</v>
      </c>
      <c r="I38" s="52">
        <v>75</v>
      </c>
    </row>
    <row r="39" spans="1:10" ht="13.5">
      <c r="A39" s="34" t="s">
        <v>26</v>
      </c>
      <c r="B39" s="44">
        <v>28534</v>
      </c>
      <c r="C39" s="44">
        <v>6179</v>
      </c>
      <c r="D39" s="44">
        <v>827</v>
      </c>
      <c r="E39" s="45">
        <f t="shared" si="0"/>
        <v>35540</v>
      </c>
      <c r="F39" s="57">
        <v>436</v>
      </c>
      <c r="G39" s="45">
        <f t="shared" si="1"/>
        <v>35976</v>
      </c>
      <c r="H39" s="44">
        <v>1399</v>
      </c>
      <c r="I39" s="44">
        <v>335</v>
      </c>
    </row>
    <row r="40" spans="1:10" ht="13.5">
      <c r="A40" s="34" t="s">
        <v>27</v>
      </c>
      <c r="B40" s="44">
        <v>14175</v>
      </c>
      <c r="C40" s="44">
        <v>3730</v>
      </c>
      <c r="D40" s="44">
        <v>1015</v>
      </c>
      <c r="E40" s="45">
        <f t="shared" si="0"/>
        <v>18920</v>
      </c>
      <c r="F40" s="57">
        <v>322</v>
      </c>
      <c r="G40" s="45">
        <f t="shared" si="1"/>
        <v>19242</v>
      </c>
      <c r="H40" s="44">
        <v>1255</v>
      </c>
      <c r="I40" s="44">
        <v>845</v>
      </c>
    </row>
    <row r="41" spans="1:10" ht="13.5">
      <c r="A41" s="35" t="s">
        <v>28</v>
      </c>
      <c r="B41" s="46">
        <v>46615</v>
      </c>
      <c r="C41" s="46">
        <v>6556</v>
      </c>
      <c r="D41" s="46">
        <v>1629</v>
      </c>
      <c r="E41" s="47">
        <f t="shared" si="0"/>
        <v>54800</v>
      </c>
      <c r="F41" s="58">
        <v>737</v>
      </c>
      <c r="G41" s="47">
        <f t="shared" si="1"/>
        <v>55537</v>
      </c>
      <c r="H41" s="46">
        <v>3027</v>
      </c>
      <c r="I41" s="46">
        <v>673</v>
      </c>
    </row>
    <row r="42" spans="1:10" s="7" customFormat="1" ht="13.5">
      <c r="A42" s="37" t="s">
        <v>134</v>
      </c>
      <c r="B42" s="48">
        <f>SUM(B38:B41)</f>
        <v>98430</v>
      </c>
      <c r="C42" s="48">
        <f>SUM(C38:C41)</f>
        <v>18542</v>
      </c>
      <c r="D42" s="48">
        <f>SUM(D38:D41)</f>
        <v>3938</v>
      </c>
      <c r="E42" s="48">
        <f t="shared" si="0"/>
        <v>120910</v>
      </c>
      <c r="F42" s="48">
        <f>SUM(F38:F41)</f>
        <v>1698</v>
      </c>
      <c r="G42" s="48">
        <f t="shared" si="1"/>
        <v>122608</v>
      </c>
      <c r="H42" s="48">
        <f>SUM(H38:H41)</f>
        <v>6601</v>
      </c>
      <c r="I42" s="48">
        <f>SUM(I38:I41)</f>
        <v>1928</v>
      </c>
    </row>
    <row r="43" spans="1:10" ht="13.5">
      <c r="A43" s="33" t="s">
        <v>29</v>
      </c>
      <c r="B43" s="52">
        <v>71200</v>
      </c>
      <c r="C43" s="52">
        <v>10692</v>
      </c>
      <c r="D43" s="52">
        <v>2850</v>
      </c>
      <c r="E43" s="53">
        <f t="shared" si="0"/>
        <v>84742</v>
      </c>
      <c r="F43" s="60">
        <v>1119</v>
      </c>
      <c r="G43" s="53">
        <f t="shared" si="1"/>
        <v>85861</v>
      </c>
      <c r="H43" s="52">
        <v>4713</v>
      </c>
      <c r="I43" s="52">
        <v>1180</v>
      </c>
    </row>
    <row r="44" spans="1:10" ht="13.5">
      <c r="A44" s="35" t="s">
        <v>30</v>
      </c>
      <c r="B44" s="46">
        <v>133130</v>
      </c>
      <c r="C44" s="46">
        <v>16867</v>
      </c>
      <c r="D44" s="46">
        <v>2912</v>
      </c>
      <c r="E44" s="47">
        <f t="shared" si="0"/>
        <v>152909</v>
      </c>
      <c r="F44" s="54">
        <v>1344</v>
      </c>
      <c r="G44" s="47">
        <f t="shared" si="1"/>
        <v>154253</v>
      </c>
      <c r="H44" s="46">
        <v>6627</v>
      </c>
      <c r="I44" s="46">
        <v>1938</v>
      </c>
    </row>
    <row r="45" spans="1:10" s="7" customFormat="1" ht="13.5">
      <c r="A45" s="37" t="s">
        <v>135</v>
      </c>
      <c r="B45" s="48">
        <f>SUM(B43:B44)</f>
        <v>204330</v>
      </c>
      <c r="C45" s="48">
        <f>SUM(C43:C44)</f>
        <v>27559</v>
      </c>
      <c r="D45" s="48">
        <f>SUM(D43:D44)</f>
        <v>5762</v>
      </c>
      <c r="E45" s="48">
        <f t="shared" si="0"/>
        <v>237651</v>
      </c>
      <c r="F45" s="48">
        <f>SUM(F43:F44)</f>
        <v>2463</v>
      </c>
      <c r="G45" s="48">
        <f t="shared" si="1"/>
        <v>240114</v>
      </c>
      <c r="H45" s="48">
        <f>SUM(H43:H44)</f>
        <v>11340</v>
      </c>
      <c r="I45" s="48">
        <f>SUM(I43:I44)</f>
        <v>3118</v>
      </c>
    </row>
    <row r="46" spans="1:10" ht="13.5">
      <c r="A46" s="33" t="s">
        <v>31</v>
      </c>
      <c r="B46" s="52">
        <v>19837</v>
      </c>
      <c r="C46" s="52">
        <v>2921</v>
      </c>
      <c r="D46" s="52">
        <v>452</v>
      </c>
      <c r="E46" s="53">
        <f t="shared" si="0"/>
        <v>23210</v>
      </c>
      <c r="F46" s="60">
        <v>425</v>
      </c>
      <c r="G46" s="53">
        <f t="shared" si="1"/>
        <v>23635</v>
      </c>
      <c r="H46" s="52">
        <v>880</v>
      </c>
      <c r="I46" s="52">
        <v>201</v>
      </c>
    </row>
    <row r="47" spans="1:10" s="7" customFormat="1" ht="13.5">
      <c r="A47" s="34" t="s">
        <v>32</v>
      </c>
      <c r="B47" s="44">
        <v>79464</v>
      </c>
      <c r="C47" s="44">
        <v>13223</v>
      </c>
      <c r="D47" s="44">
        <v>4673</v>
      </c>
      <c r="E47" s="44">
        <f t="shared" si="0"/>
        <v>97360</v>
      </c>
      <c r="F47" s="56">
        <v>1201</v>
      </c>
      <c r="G47" s="44">
        <f t="shared" si="1"/>
        <v>98561</v>
      </c>
      <c r="H47" s="44">
        <v>6230</v>
      </c>
      <c r="I47" s="44">
        <v>2115</v>
      </c>
      <c r="J47" s="6"/>
    </row>
    <row r="48" spans="1:10" ht="13.5">
      <c r="A48" s="34" t="s">
        <v>33</v>
      </c>
      <c r="B48" s="44">
        <v>22671</v>
      </c>
      <c r="C48" s="44">
        <v>3450</v>
      </c>
      <c r="D48" s="44">
        <v>1023</v>
      </c>
      <c r="E48" s="45">
        <f t="shared" si="0"/>
        <v>27144</v>
      </c>
      <c r="F48" s="57">
        <v>221</v>
      </c>
      <c r="G48" s="45">
        <f t="shared" si="1"/>
        <v>27365</v>
      </c>
      <c r="H48" s="44">
        <v>1463</v>
      </c>
      <c r="I48" s="44">
        <v>638</v>
      </c>
    </row>
    <row r="49" spans="1:10" ht="13.5">
      <c r="A49" s="34" t="s">
        <v>34</v>
      </c>
      <c r="B49" s="44">
        <v>82960</v>
      </c>
      <c r="C49" s="44">
        <v>13625</v>
      </c>
      <c r="D49" s="44">
        <v>3752</v>
      </c>
      <c r="E49" s="45">
        <f t="shared" si="0"/>
        <v>100337</v>
      </c>
      <c r="F49" s="57">
        <v>1354</v>
      </c>
      <c r="G49" s="45">
        <f t="shared" si="1"/>
        <v>101691</v>
      </c>
      <c r="H49" s="44">
        <v>6993</v>
      </c>
      <c r="I49" s="44">
        <v>1797</v>
      </c>
    </row>
    <row r="50" spans="1:10" ht="13.5">
      <c r="A50" s="34" t="s">
        <v>35</v>
      </c>
      <c r="B50" s="44">
        <v>54474</v>
      </c>
      <c r="C50" s="44">
        <v>10659</v>
      </c>
      <c r="D50" s="44">
        <v>3278</v>
      </c>
      <c r="E50" s="45">
        <f t="shared" si="0"/>
        <v>68411</v>
      </c>
      <c r="F50" s="57">
        <v>1473</v>
      </c>
      <c r="G50" s="45">
        <f t="shared" si="1"/>
        <v>69884</v>
      </c>
      <c r="H50" s="44">
        <v>5387</v>
      </c>
      <c r="I50" s="44">
        <v>2394</v>
      </c>
    </row>
    <row r="51" spans="1:10" ht="13.5">
      <c r="A51" s="34" t="s">
        <v>36</v>
      </c>
      <c r="B51" s="44">
        <v>79624</v>
      </c>
      <c r="C51" s="44">
        <v>13554</v>
      </c>
      <c r="D51" s="44">
        <v>5332</v>
      </c>
      <c r="E51" s="45">
        <f t="shared" si="0"/>
        <v>98510</v>
      </c>
      <c r="F51" s="57">
        <v>1382</v>
      </c>
      <c r="G51" s="45">
        <f t="shared" si="1"/>
        <v>99892</v>
      </c>
      <c r="H51" s="44">
        <v>5438</v>
      </c>
      <c r="I51" s="44">
        <v>3821</v>
      </c>
    </row>
    <row r="52" spans="1:10" s="7" customFormat="1" ht="13.5">
      <c r="A52" s="35" t="s">
        <v>37</v>
      </c>
      <c r="B52" s="46">
        <v>79018</v>
      </c>
      <c r="C52" s="46">
        <v>14533</v>
      </c>
      <c r="D52" s="46">
        <v>3309</v>
      </c>
      <c r="E52" s="46">
        <f t="shared" si="0"/>
        <v>96860</v>
      </c>
      <c r="F52" s="54">
        <v>1096</v>
      </c>
      <c r="G52" s="46">
        <f t="shared" si="1"/>
        <v>97956</v>
      </c>
      <c r="H52" s="46">
        <v>5829</v>
      </c>
      <c r="I52" s="46">
        <v>1902</v>
      </c>
      <c r="J52" s="6"/>
    </row>
    <row r="53" spans="1:10" s="7" customFormat="1" ht="13.5">
      <c r="A53" s="37" t="s">
        <v>136</v>
      </c>
      <c r="B53" s="48">
        <f>SUM(B46:B52)</f>
        <v>418048</v>
      </c>
      <c r="C53" s="48">
        <f>SUM(C46:C52)</f>
        <v>71965</v>
      </c>
      <c r="D53" s="48">
        <f>SUM(D46:D52)</f>
        <v>21819</v>
      </c>
      <c r="E53" s="48">
        <f t="shared" si="0"/>
        <v>511832</v>
      </c>
      <c r="F53" s="48">
        <f>SUM(F46:F52)</f>
        <v>7152</v>
      </c>
      <c r="G53" s="48">
        <f t="shared" si="1"/>
        <v>518984</v>
      </c>
      <c r="H53" s="48">
        <f>SUM(H46:H52)</f>
        <v>32220</v>
      </c>
      <c r="I53" s="48">
        <f>SUM(I46:I52)</f>
        <v>12868</v>
      </c>
    </row>
    <row r="54" spans="1:10" ht="13.5">
      <c r="A54" s="33" t="s">
        <v>38</v>
      </c>
      <c r="B54" s="52">
        <v>78539</v>
      </c>
      <c r="C54" s="52">
        <v>14774</v>
      </c>
      <c r="D54" s="52">
        <v>1838</v>
      </c>
      <c r="E54" s="53">
        <f t="shared" si="0"/>
        <v>95151</v>
      </c>
      <c r="F54" s="52">
        <v>1777</v>
      </c>
      <c r="G54" s="53">
        <f t="shared" si="1"/>
        <v>96928</v>
      </c>
      <c r="H54" s="52">
        <v>2697</v>
      </c>
      <c r="I54" s="52">
        <v>939</v>
      </c>
    </row>
    <row r="55" spans="1:10" ht="13.5">
      <c r="A55" s="34" t="s">
        <v>39</v>
      </c>
      <c r="B55" s="44">
        <v>29998</v>
      </c>
      <c r="C55" s="44">
        <v>4807</v>
      </c>
      <c r="D55" s="44">
        <v>935</v>
      </c>
      <c r="E55" s="45">
        <f t="shared" si="0"/>
        <v>35740</v>
      </c>
      <c r="F55" s="44">
        <v>389</v>
      </c>
      <c r="G55" s="45">
        <f t="shared" si="1"/>
        <v>36129</v>
      </c>
      <c r="H55" s="44">
        <v>2018</v>
      </c>
      <c r="I55" s="44">
        <v>521</v>
      </c>
    </row>
    <row r="56" spans="1:10" ht="13.5">
      <c r="A56" s="34" t="s">
        <v>40</v>
      </c>
      <c r="B56" s="44">
        <v>41521</v>
      </c>
      <c r="C56" s="44">
        <v>10381</v>
      </c>
      <c r="D56" s="44">
        <v>1844</v>
      </c>
      <c r="E56" s="45">
        <f t="shared" si="0"/>
        <v>53746</v>
      </c>
      <c r="F56" s="44">
        <v>813</v>
      </c>
      <c r="G56" s="45">
        <f t="shared" si="1"/>
        <v>54559</v>
      </c>
      <c r="H56" s="44">
        <v>2016</v>
      </c>
      <c r="I56" s="44">
        <v>1387</v>
      </c>
    </row>
    <row r="57" spans="1:10" ht="13.5">
      <c r="A57" s="34" t="s">
        <v>41</v>
      </c>
      <c r="B57" s="44">
        <v>67419</v>
      </c>
      <c r="C57" s="44">
        <v>6354</v>
      </c>
      <c r="D57" s="44">
        <v>2416</v>
      </c>
      <c r="E57" s="45">
        <f t="shared" si="0"/>
        <v>76189</v>
      </c>
      <c r="F57" s="44">
        <v>1259</v>
      </c>
      <c r="G57" s="45">
        <f t="shared" si="1"/>
        <v>77448</v>
      </c>
      <c r="H57" s="44">
        <v>3672</v>
      </c>
      <c r="I57" s="44">
        <v>1133</v>
      </c>
    </row>
    <row r="58" spans="1:10" ht="13.5">
      <c r="A58" s="34" t="s">
        <v>42</v>
      </c>
      <c r="B58" s="44">
        <v>41124</v>
      </c>
      <c r="C58" s="44">
        <v>3770</v>
      </c>
      <c r="D58" s="44">
        <v>2583</v>
      </c>
      <c r="E58" s="45">
        <f t="shared" si="0"/>
        <v>47477</v>
      </c>
      <c r="F58" s="44">
        <v>623</v>
      </c>
      <c r="G58" s="45">
        <f t="shared" si="1"/>
        <v>48100</v>
      </c>
      <c r="H58" s="44">
        <v>3190</v>
      </c>
      <c r="I58" s="44">
        <v>1923</v>
      </c>
    </row>
    <row r="59" spans="1:10" ht="13.5">
      <c r="A59" s="34" t="s">
        <v>43</v>
      </c>
      <c r="B59" s="44">
        <v>30040</v>
      </c>
      <c r="C59" s="44">
        <v>5943</v>
      </c>
      <c r="D59" s="44">
        <v>3391</v>
      </c>
      <c r="E59" s="45">
        <f t="shared" si="0"/>
        <v>39374</v>
      </c>
      <c r="F59" s="44">
        <v>313</v>
      </c>
      <c r="G59" s="45">
        <f t="shared" si="1"/>
        <v>39687</v>
      </c>
      <c r="H59" s="44">
        <v>4051</v>
      </c>
      <c r="I59" s="44">
        <v>3027</v>
      </c>
    </row>
    <row r="60" spans="1:10" ht="13.5">
      <c r="A60" s="34" t="s">
        <v>44</v>
      </c>
      <c r="B60" s="44">
        <v>38659</v>
      </c>
      <c r="C60" s="44">
        <v>8265</v>
      </c>
      <c r="D60" s="44">
        <v>1663</v>
      </c>
      <c r="E60" s="45">
        <f t="shared" si="0"/>
        <v>48587</v>
      </c>
      <c r="F60" s="44">
        <v>348</v>
      </c>
      <c r="G60" s="45">
        <f t="shared" si="1"/>
        <v>48935</v>
      </c>
      <c r="H60" s="44">
        <v>2491</v>
      </c>
      <c r="I60" s="44">
        <v>1429</v>
      </c>
    </row>
    <row r="61" spans="1:10" ht="13.5">
      <c r="A61" s="34" t="s">
        <v>45</v>
      </c>
      <c r="B61" s="44">
        <v>52537</v>
      </c>
      <c r="C61" s="44">
        <v>4944</v>
      </c>
      <c r="D61" s="44">
        <v>1759</v>
      </c>
      <c r="E61" s="45">
        <f t="shared" si="0"/>
        <v>59240</v>
      </c>
      <c r="F61" s="57">
        <v>356</v>
      </c>
      <c r="G61" s="45">
        <f t="shared" si="1"/>
        <v>59596</v>
      </c>
      <c r="H61" s="44">
        <v>2852</v>
      </c>
      <c r="I61" s="44">
        <v>1111</v>
      </c>
    </row>
    <row r="62" spans="1:10" s="7" customFormat="1" ht="13.5">
      <c r="A62" s="35" t="s">
        <v>46</v>
      </c>
      <c r="B62" s="46">
        <v>28191</v>
      </c>
      <c r="C62" s="46">
        <v>7797</v>
      </c>
      <c r="D62" s="46">
        <v>735</v>
      </c>
      <c r="E62" s="46">
        <f t="shared" si="0"/>
        <v>36723</v>
      </c>
      <c r="F62" s="54">
        <v>506</v>
      </c>
      <c r="G62" s="46">
        <f t="shared" si="1"/>
        <v>37229</v>
      </c>
      <c r="H62" s="46">
        <v>1018</v>
      </c>
      <c r="I62" s="46">
        <v>370</v>
      </c>
      <c r="J62" s="6"/>
    </row>
    <row r="63" spans="1:10" s="7" customFormat="1" ht="13.5">
      <c r="A63" s="37" t="s">
        <v>137</v>
      </c>
      <c r="B63" s="48">
        <f>SUM(B54:B62)</f>
        <v>408028</v>
      </c>
      <c r="C63" s="48">
        <f>SUM(C54:C62)</f>
        <v>67035</v>
      </c>
      <c r="D63" s="48">
        <f>SUM(D54:D62)</f>
        <v>17164</v>
      </c>
      <c r="E63" s="48">
        <f t="shared" si="0"/>
        <v>492227</v>
      </c>
      <c r="F63" s="48">
        <f>SUM(F54:F62)</f>
        <v>6384</v>
      </c>
      <c r="G63" s="48">
        <f t="shared" si="1"/>
        <v>498611</v>
      </c>
      <c r="H63" s="48">
        <f>SUM(H54:H62)</f>
        <v>24005</v>
      </c>
      <c r="I63" s="48">
        <f>SUM(I54:I62)</f>
        <v>11840</v>
      </c>
    </row>
    <row r="64" spans="1:10" s="7" customFormat="1" ht="21" customHeight="1">
      <c r="A64" s="31" t="s">
        <v>127</v>
      </c>
      <c r="B64" s="59">
        <f>SUM(B63,B53,B45,B42)</f>
        <v>1128836</v>
      </c>
      <c r="C64" s="59">
        <f t="shared" ref="C64:G64" si="3">SUM(C63,C53,C45,C42)</f>
        <v>185101</v>
      </c>
      <c r="D64" s="59">
        <f>SUM(D63,D53,D45,D42)</f>
        <v>48683</v>
      </c>
      <c r="E64" s="59">
        <f t="shared" si="3"/>
        <v>1362620</v>
      </c>
      <c r="F64" s="59">
        <f t="shared" si="3"/>
        <v>17697</v>
      </c>
      <c r="G64" s="59">
        <f t="shared" si="3"/>
        <v>1380317</v>
      </c>
      <c r="H64" s="59">
        <f>+H63+H53+H45+H42</f>
        <v>74166</v>
      </c>
      <c r="I64" s="59">
        <f>+I63+I53+I45+I42</f>
        <v>29754</v>
      </c>
    </row>
    <row r="65" spans="1:10" ht="13.5">
      <c r="A65" s="33" t="s">
        <v>47</v>
      </c>
      <c r="B65" s="52">
        <v>30138</v>
      </c>
      <c r="C65" s="52">
        <v>5286</v>
      </c>
      <c r="D65" s="52">
        <v>627</v>
      </c>
      <c r="E65" s="53">
        <f t="shared" si="0"/>
        <v>36051</v>
      </c>
      <c r="F65" s="52">
        <v>1115</v>
      </c>
      <c r="G65" s="53">
        <f t="shared" si="1"/>
        <v>37166</v>
      </c>
      <c r="H65" s="52">
        <v>1126</v>
      </c>
      <c r="I65" s="52">
        <v>379</v>
      </c>
    </row>
    <row r="66" spans="1:10" ht="13.5">
      <c r="A66" s="34" t="s">
        <v>48</v>
      </c>
      <c r="B66" s="44">
        <v>130135</v>
      </c>
      <c r="C66" s="44">
        <v>16754</v>
      </c>
      <c r="D66" s="44">
        <v>1406</v>
      </c>
      <c r="E66" s="45">
        <f t="shared" si="0"/>
        <v>148295</v>
      </c>
      <c r="F66" s="44">
        <v>1260</v>
      </c>
      <c r="G66" s="45">
        <f t="shared" si="1"/>
        <v>149555</v>
      </c>
      <c r="H66" s="44">
        <v>2379</v>
      </c>
      <c r="I66" s="44">
        <v>2733</v>
      </c>
    </row>
    <row r="67" spans="1:10" ht="13.5">
      <c r="A67" s="34" t="s">
        <v>49</v>
      </c>
      <c r="B67" s="44">
        <v>23266</v>
      </c>
      <c r="C67" s="44">
        <v>2976</v>
      </c>
      <c r="D67" s="44">
        <v>387</v>
      </c>
      <c r="E67" s="45">
        <f t="shared" si="0"/>
        <v>26629</v>
      </c>
      <c r="F67" s="44">
        <v>182</v>
      </c>
      <c r="G67" s="45">
        <f t="shared" si="1"/>
        <v>26811</v>
      </c>
      <c r="H67" s="44">
        <v>565</v>
      </c>
      <c r="I67" s="44">
        <v>277</v>
      </c>
    </row>
    <row r="68" spans="1:10" ht="13.5">
      <c r="A68" s="34" t="s">
        <v>50</v>
      </c>
      <c r="B68" s="44">
        <v>24171</v>
      </c>
      <c r="C68" s="44">
        <v>4471</v>
      </c>
      <c r="D68" s="44">
        <v>1419</v>
      </c>
      <c r="E68" s="45">
        <f t="shared" si="0"/>
        <v>30061</v>
      </c>
      <c r="F68" s="44">
        <v>227</v>
      </c>
      <c r="G68" s="45">
        <f t="shared" si="1"/>
        <v>30288</v>
      </c>
      <c r="H68" s="44">
        <v>1888</v>
      </c>
      <c r="I68" s="44">
        <v>1344</v>
      </c>
    </row>
    <row r="69" spans="1:10" ht="13.5">
      <c r="A69" s="34" t="s">
        <v>51</v>
      </c>
      <c r="B69" s="44">
        <v>31657</v>
      </c>
      <c r="C69" s="44">
        <v>4566</v>
      </c>
      <c r="D69" s="44">
        <v>1054</v>
      </c>
      <c r="E69" s="45">
        <f t="shared" si="0"/>
        <v>37277</v>
      </c>
      <c r="F69" s="44">
        <v>419</v>
      </c>
      <c r="G69" s="45">
        <f t="shared" si="1"/>
        <v>37696</v>
      </c>
      <c r="H69" s="44">
        <v>1578</v>
      </c>
      <c r="I69" s="44">
        <v>368</v>
      </c>
    </row>
    <row r="70" spans="1:10" ht="13.5">
      <c r="A70" s="34" t="s">
        <v>52</v>
      </c>
      <c r="B70" s="44">
        <v>13903</v>
      </c>
      <c r="C70" s="44">
        <v>1752</v>
      </c>
      <c r="D70" s="44">
        <v>646</v>
      </c>
      <c r="E70" s="45">
        <f t="shared" si="0"/>
        <v>16301</v>
      </c>
      <c r="F70" s="44">
        <v>145</v>
      </c>
      <c r="G70" s="45">
        <f t="shared" si="1"/>
        <v>16446</v>
      </c>
      <c r="H70" s="44">
        <v>1045</v>
      </c>
      <c r="I70" s="44">
        <v>247</v>
      </c>
    </row>
    <row r="71" spans="1:10" ht="13.5">
      <c r="A71" s="34" t="s">
        <v>53</v>
      </c>
      <c r="B71" s="44">
        <v>35335</v>
      </c>
      <c r="C71" s="44">
        <v>6287</v>
      </c>
      <c r="D71" s="44">
        <v>1013</v>
      </c>
      <c r="E71" s="45">
        <f t="shared" si="0"/>
        <v>42635</v>
      </c>
      <c r="F71" s="44">
        <v>1244</v>
      </c>
      <c r="G71" s="45">
        <f t="shared" si="1"/>
        <v>43879</v>
      </c>
      <c r="H71" s="44">
        <v>1434</v>
      </c>
      <c r="I71" s="44">
        <v>430</v>
      </c>
    </row>
    <row r="72" spans="1:10" ht="13.5">
      <c r="A72" s="34" t="s">
        <v>54</v>
      </c>
      <c r="B72" s="44">
        <v>24049</v>
      </c>
      <c r="C72" s="44">
        <v>3667</v>
      </c>
      <c r="D72" s="44">
        <v>653</v>
      </c>
      <c r="E72" s="45">
        <f t="shared" si="0"/>
        <v>28369</v>
      </c>
      <c r="F72" s="44">
        <v>362</v>
      </c>
      <c r="G72" s="45">
        <f t="shared" si="1"/>
        <v>28731</v>
      </c>
      <c r="H72" s="44">
        <v>826</v>
      </c>
      <c r="I72" s="44">
        <v>286</v>
      </c>
    </row>
    <row r="73" spans="1:10" s="7" customFormat="1" ht="13.5">
      <c r="A73" s="34" t="s">
        <v>55</v>
      </c>
      <c r="B73" s="44">
        <v>21461</v>
      </c>
      <c r="C73" s="44">
        <v>2790</v>
      </c>
      <c r="D73" s="44">
        <v>476</v>
      </c>
      <c r="E73" s="44">
        <f t="shared" ref="E73:E136" si="4">SUM(B73:D73)</f>
        <v>24727</v>
      </c>
      <c r="F73" s="56">
        <v>381</v>
      </c>
      <c r="G73" s="44">
        <f t="shared" ref="G73:G136" si="5">SUM(E73:F73)</f>
        <v>25108</v>
      </c>
      <c r="H73" s="44">
        <v>599</v>
      </c>
      <c r="I73" s="44">
        <v>222</v>
      </c>
      <c r="J73" s="6"/>
    </row>
    <row r="74" spans="1:10" ht="13.5">
      <c r="A74" s="35" t="s">
        <v>56</v>
      </c>
      <c r="B74" s="46">
        <v>27333</v>
      </c>
      <c r="C74" s="46">
        <v>4578</v>
      </c>
      <c r="D74" s="46">
        <v>352</v>
      </c>
      <c r="E74" s="47">
        <f t="shared" si="4"/>
        <v>32263</v>
      </c>
      <c r="F74" s="58">
        <v>289</v>
      </c>
      <c r="G74" s="47">
        <f t="shared" si="5"/>
        <v>32552</v>
      </c>
      <c r="H74" s="46">
        <v>827</v>
      </c>
      <c r="I74" s="46">
        <v>237</v>
      </c>
    </row>
    <row r="75" spans="1:10" s="7" customFormat="1" ht="13.5">
      <c r="A75" s="37" t="s">
        <v>138</v>
      </c>
      <c r="B75" s="48">
        <f>SUM(B65:B74)</f>
        <v>361448</v>
      </c>
      <c r="C75" s="48">
        <f>SUM(C65:C74)</f>
        <v>53127</v>
      </c>
      <c r="D75" s="48">
        <f>SUM(D65:D74)</f>
        <v>8033</v>
      </c>
      <c r="E75" s="48">
        <f t="shared" si="4"/>
        <v>422608</v>
      </c>
      <c r="F75" s="48">
        <f>SUM(F65:F74)</f>
        <v>5624</v>
      </c>
      <c r="G75" s="48">
        <f t="shared" si="5"/>
        <v>428232</v>
      </c>
      <c r="H75" s="48">
        <f>SUM(H65:H74)</f>
        <v>12267</v>
      </c>
      <c r="I75" s="48">
        <f>SUM(I65:I74)</f>
        <v>6523</v>
      </c>
    </row>
    <row r="76" spans="1:10" s="7" customFormat="1" ht="13.5">
      <c r="A76" s="33" t="s">
        <v>57</v>
      </c>
      <c r="B76" s="52">
        <v>60720</v>
      </c>
      <c r="C76" s="52">
        <v>9917</v>
      </c>
      <c r="D76" s="52">
        <v>2944</v>
      </c>
      <c r="E76" s="52">
        <f t="shared" si="4"/>
        <v>73581</v>
      </c>
      <c r="F76" s="60">
        <v>1351</v>
      </c>
      <c r="G76" s="52">
        <f t="shared" si="5"/>
        <v>74932</v>
      </c>
      <c r="H76" s="52">
        <v>4390</v>
      </c>
      <c r="I76" s="52">
        <v>1899</v>
      </c>
      <c r="J76" s="6"/>
    </row>
    <row r="77" spans="1:10" ht="13.5">
      <c r="A77" s="35" t="s">
        <v>58</v>
      </c>
      <c r="B77" s="46">
        <v>20305</v>
      </c>
      <c r="C77" s="46">
        <v>4273</v>
      </c>
      <c r="D77" s="46">
        <v>964</v>
      </c>
      <c r="E77" s="47">
        <f t="shared" si="4"/>
        <v>25542</v>
      </c>
      <c r="F77" s="46">
        <v>250</v>
      </c>
      <c r="G77" s="47">
        <f t="shared" si="5"/>
        <v>25792</v>
      </c>
      <c r="H77" s="46">
        <v>1366</v>
      </c>
      <c r="I77" s="46">
        <v>765</v>
      </c>
    </row>
    <row r="78" spans="1:10" s="7" customFormat="1" ht="13.5">
      <c r="A78" s="37" t="s">
        <v>139</v>
      </c>
      <c r="B78" s="48">
        <f>SUM(B76:B77)</f>
        <v>81025</v>
      </c>
      <c r="C78" s="48">
        <f>SUM(C76:C77)</f>
        <v>14190</v>
      </c>
      <c r="D78" s="48">
        <f>SUM(D76:D77)</f>
        <v>3908</v>
      </c>
      <c r="E78" s="48">
        <f t="shared" si="4"/>
        <v>99123</v>
      </c>
      <c r="F78" s="48">
        <f>SUM(F76:F77)</f>
        <v>1601</v>
      </c>
      <c r="G78" s="48">
        <f t="shared" si="5"/>
        <v>100724</v>
      </c>
      <c r="H78" s="48">
        <f>SUM(H76:H77)</f>
        <v>5756</v>
      </c>
      <c r="I78" s="48">
        <f>SUM(I76:I77)</f>
        <v>2664</v>
      </c>
    </row>
    <row r="79" spans="1:10" ht="13.5">
      <c r="A79" s="33" t="s">
        <v>59</v>
      </c>
      <c r="B79" s="52">
        <v>37015</v>
      </c>
      <c r="C79" s="52">
        <v>6724</v>
      </c>
      <c r="D79" s="52">
        <v>1023</v>
      </c>
      <c r="E79" s="53">
        <f t="shared" si="4"/>
        <v>44762</v>
      </c>
      <c r="F79" s="52">
        <v>620</v>
      </c>
      <c r="G79" s="53">
        <f t="shared" si="5"/>
        <v>45382</v>
      </c>
      <c r="H79" s="52">
        <v>1546</v>
      </c>
      <c r="I79" s="52">
        <v>677</v>
      </c>
    </row>
    <row r="80" spans="1:10" ht="13.5">
      <c r="A80" s="34" t="s">
        <v>60</v>
      </c>
      <c r="B80" s="44">
        <v>18736</v>
      </c>
      <c r="C80" s="44">
        <v>3086</v>
      </c>
      <c r="D80" s="44">
        <v>1032</v>
      </c>
      <c r="E80" s="45">
        <f t="shared" si="4"/>
        <v>22854</v>
      </c>
      <c r="F80" s="44">
        <v>438</v>
      </c>
      <c r="G80" s="45">
        <f t="shared" si="5"/>
        <v>23292</v>
      </c>
      <c r="H80" s="44">
        <v>1249</v>
      </c>
      <c r="I80" s="44">
        <v>406</v>
      </c>
    </row>
    <row r="81" spans="1:10" ht="13.5">
      <c r="A81" s="34" t="s">
        <v>61</v>
      </c>
      <c r="B81" s="44">
        <v>16914</v>
      </c>
      <c r="C81" s="44">
        <v>2373</v>
      </c>
      <c r="D81" s="44">
        <v>323</v>
      </c>
      <c r="E81" s="45">
        <f t="shared" si="4"/>
        <v>19610</v>
      </c>
      <c r="F81" s="44">
        <v>482</v>
      </c>
      <c r="G81" s="45">
        <f t="shared" si="5"/>
        <v>20092</v>
      </c>
      <c r="H81" s="44">
        <v>781</v>
      </c>
      <c r="I81" s="44">
        <v>199</v>
      </c>
    </row>
    <row r="82" spans="1:10" ht="13.5">
      <c r="A82" s="34" t="s">
        <v>62</v>
      </c>
      <c r="B82" s="44">
        <v>36720</v>
      </c>
      <c r="C82" s="44">
        <v>6166</v>
      </c>
      <c r="D82" s="44">
        <v>1232</v>
      </c>
      <c r="E82" s="44">
        <f t="shared" si="4"/>
        <v>44118</v>
      </c>
      <c r="F82" s="56">
        <v>778</v>
      </c>
      <c r="G82" s="44">
        <f t="shared" si="5"/>
        <v>44896</v>
      </c>
      <c r="H82" s="44">
        <v>2273</v>
      </c>
      <c r="I82" s="44">
        <v>503</v>
      </c>
    </row>
    <row r="83" spans="1:10" ht="13.5">
      <c r="A83" s="35" t="s">
        <v>63</v>
      </c>
      <c r="B83" s="46">
        <v>31828</v>
      </c>
      <c r="C83" s="46">
        <v>4194</v>
      </c>
      <c r="D83" s="46">
        <v>764</v>
      </c>
      <c r="E83" s="47">
        <f t="shared" si="4"/>
        <v>36786</v>
      </c>
      <c r="F83" s="58">
        <v>506</v>
      </c>
      <c r="G83" s="47">
        <f t="shared" si="5"/>
        <v>37292</v>
      </c>
      <c r="H83" s="46">
        <v>1705</v>
      </c>
      <c r="I83" s="46">
        <v>338</v>
      </c>
    </row>
    <row r="84" spans="1:10" s="7" customFormat="1" ht="13.5">
      <c r="A84" s="37" t="s">
        <v>140</v>
      </c>
      <c r="B84" s="48">
        <f>SUM(B79:B83)</f>
        <v>141213</v>
      </c>
      <c r="C84" s="48">
        <f>SUM(C79:C83)</f>
        <v>22543</v>
      </c>
      <c r="D84" s="48">
        <f>SUM(D79:D83)</f>
        <v>4374</v>
      </c>
      <c r="E84" s="48">
        <f t="shared" si="4"/>
        <v>168130</v>
      </c>
      <c r="F84" s="48">
        <f>SUM(F79:F83)</f>
        <v>2824</v>
      </c>
      <c r="G84" s="48">
        <f t="shared" si="5"/>
        <v>170954</v>
      </c>
      <c r="H84" s="48">
        <f>SUM(H79:H83)</f>
        <v>7554</v>
      </c>
      <c r="I84" s="48">
        <f>SUM(I79:I83)</f>
        <v>2123</v>
      </c>
    </row>
    <row r="85" spans="1:10" ht="13.5">
      <c r="A85" s="33" t="s">
        <v>64</v>
      </c>
      <c r="B85" s="52">
        <v>42655</v>
      </c>
      <c r="C85" s="52">
        <v>7091</v>
      </c>
      <c r="D85" s="52">
        <v>3297</v>
      </c>
      <c r="E85" s="53">
        <f t="shared" si="4"/>
        <v>53043</v>
      </c>
      <c r="F85" s="55">
        <v>1813</v>
      </c>
      <c r="G85" s="53">
        <f t="shared" si="5"/>
        <v>54856</v>
      </c>
      <c r="H85" s="52">
        <v>4629</v>
      </c>
      <c r="I85" s="52">
        <v>1779</v>
      </c>
    </row>
    <row r="86" spans="1:10" ht="13.5">
      <c r="A86" s="34" t="s">
        <v>65</v>
      </c>
      <c r="B86" s="44">
        <v>51419</v>
      </c>
      <c r="C86" s="44">
        <v>7221</v>
      </c>
      <c r="D86" s="44">
        <v>2521</v>
      </c>
      <c r="E86" s="45">
        <f t="shared" si="4"/>
        <v>61161</v>
      </c>
      <c r="F86" s="57">
        <v>825</v>
      </c>
      <c r="G86" s="45">
        <f t="shared" si="5"/>
        <v>61986</v>
      </c>
      <c r="H86" s="44">
        <v>3011</v>
      </c>
      <c r="I86" s="44">
        <v>1472</v>
      </c>
    </row>
    <row r="87" spans="1:10" ht="13.5">
      <c r="A87" s="34" t="s">
        <v>66</v>
      </c>
      <c r="B87" s="44">
        <v>15032</v>
      </c>
      <c r="C87" s="44">
        <v>2479</v>
      </c>
      <c r="D87" s="44">
        <v>240</v>
      </c>
      <c r="E87" s="45">
        <f t="shared" si="4"/>
        <v>17751</v>
      </c>
      <c r="F87" s="57">
        <v>299</v>
      </c>
      <c r="G87" s="45">
        <f t="shared" si="5"/>
        <v>18050</v>
      </c>
      <c r="H87" s="44">
        <v>428</v>
      </c>
      <c r="I87" s="44">
        <v>84</v>
      </c>
    </row>
    <row r="88" spans="1:10" s="7" customFormat="1" ht="13.5">
      <c r="A88" s="34" t="s">
        <v>67</v>
      </c>
      <c r="B88" s="44">
        <v>253708</v>
      </c>
      <c r="C88" s="44">
        <v>48478</v>
      </c>
      <c r="D88" s="44">
        <v>8351</v>
      </c>
      <c r="E88" s="44">
        <f t="shared" si="4"/>
        <v>310537</v>
      </c>
      <c r="F88" s="56">
        <v>9109</v>
      </c>
      <c r="G88" s="44">
        <f t="shared" si="5"/>
        <v>319646</v>
      </c>
      <c r="H88" s="44">
        <v>10116</v>
      </c>
      <c r="I88" s="44">
        <v>4633</v>
      </c>
      <c r="J88" s="6"/>
    </row>
    <row r="89" spans="1:10" ht="13.5">
      <c r="A89" s="35" t="s">
        <v>68</v>
      </c>
      <c r="B89" s="46">
        <v>28793</v>
      </c>
      <c r="C89" s="46">
        <v>4598</v>
      </c>
      <c r="D89" s="58">
        <v>579</v>
      </c>
      <c r="E89" s="47">
        <f t="shared" si="4"/>
        <v>33970</v>
      </c>
      <c r="F89" s="58">
        <v>417</v>
      </c>
      <c r="G89" s="47">
        <f t="shared" si="5"/>
        <v>34387</v>
      </c>
      <c r="H89" s="46">
        <v>1053</v>
      </c>
      <c r="I89" s="46">
        <v>264</v>
      </c>
    </row>
    <row r="90" spans="1:10" s="7" customFormat="1" ht="13.5">
      <c r="A90" s="37" t="s">
        <v>141</v>
      </c>
      <c r="B90" s="48">
        <f>SUM(B85:B89)</f>
        <v>391607</v>
      </c>
      <c r="C90" s="48">
        <f>SUM(C85:C89)</f>
        <v>69867</v>
      </c>
      <c r="D90" s="48">
        <f>SUM(D85:D89)</f>
        <v>14988</v>
      </c>
      <c r="E90" s="48">
        <f t="shared" si="4"/>
        <v>476462</v>
      </c>
      <c r="F90" s="48">
        <f>SUM(F85:F89)</f>
        <v>12463</v>
      </c>
      <c r="G90" s="48">
        <f t="shared" si="5"/>
        <v>488925</v>
      </c>
      <c r="H90" s="48">
        <f>SUM(H85:H89)</f>
        <v>19237</v>
      </c>
      <c r="I90" s="48">
        <f>SUM(I85:I89)</f>
        <v>8232</v>
      </c>
    </row>
    <row r="91" spans="1:10" s="7" customFormat="1" ht="21" customHeight="1">
      <c r="A91" s="31" t="s">
        <v>126</v>
      </c>
      <c r="B91" s="59">
        <f>SUM(B90,B84,B78,B75)</f>
        <v>975293</v>
      </c>
      <c r="C91" s="59">
        <f t="shared" ref="C91:G91" si="6">SUM(C90,C84,C78,C75)</f>
        <v>159727</v>
      </c>
      <c r="D91" s="59">
        <f>SUM(D90,D84,D78,D75)</f>
        <v>31303</v>
      </c>
      <c r="E91" s="59">
        <f t="shared" si="6"/>
        <v>1166323</v>
      </c>
      <c r="F91" s="59">
        <f t="shared" si="6"/>
        <v>22512</v>
      </c>
      <c r="G91" s="59">
        <f t="shared" si="6"/>
        <v>1188835</v>
      </c>
      <c r="H91" s="59">
        <f>+H90+H84+H78+H75</f>
        <v>44814</v>
      </c>
      <c r="I91" s="59">
        <f>+I90+I84+I78+I75</f>
        <v>19542</v>
      </c>
    </row>
    <row r="92" spans="1:10" ht="13.5">
      <c r="A92" s="33" t="s">
        <v>69</v>
      </c>
      <c r="B92" s="52">
        <v>39873</v>
      </c>
      <c r="C92" s="52">
        <v>4567</v>
      </c>
      <c r="D92" s="55">
        <v>1925</v>
      </c>
      <c r="E92" s="53">
        <f t="shared" si="4"/>
        <v>46365</v>
      </c>
      <c r="F92" s="55">
        <v>1914</v>
      </c>
      <c r="G92" s="53">
        <f t="shared" si="5"/>
        <v>48279</v>
      </c>
      <c r="H92" s="52">
        <v>2850</v>
      </c>
      <c r="I92" s="52">
        <v>643</v>
      </c>
    </row>
    <row r="93" spans="1:10" s="7" customFormat="1" ht="13.5">
      <c r="A93" s="34" t="s">
        <v>70</v>
      </c>
      <c r="B93" s="44">
        <v>31196</v>
      </c>
      <c r="C93" s="44">
        <v>5159</v>
      </c>
      <c r="D93" s="44">
        <v>979</v>
      </c>
      <c r="E93" s="44">
        <f t="shared" si="4"/>
        <v>37334</v>
      </c>
      <c r="F93" s="56">
        <v>592</v>
      </c>
      <c r="G93" s="44">
        <f t="shared" si="5"/>
        <v>37926</v>
      </c>
      <c r="H93" s="44">
        <v>1892</v>
      </c>
      <c r="I93" s="44">
        <v>540</v>
      </c>
      <c r="J93" s="6"/>
    </row>
    <row r="94" spans="1:10" ht="13.5">
      <c r="A94" s="34" t="s">
        <v>71</v>
      </c>
      <c r="B94" s="44">
        <v>25973</v>
      </c>
      <c r="C94" s="44">
        <v>3594</v>
      </c>
      <c r="D94" s="57">
        <v>1068</v>
      </c>
      <c r="E94" s="45">
        <f t="shared" si="4"/>
        <v>30635</v>
      </c>
      <c r="F94" s="57">
        <v>249</v>
      </c>
      <c r="G94" s="45">
        <f t="shared" si="5"/>
        <v>30884</v>
      </c>
      <c r="H94" s="44">
        <v>1687</v>
      </c>
      <c r="I94" s="44">
        <v>579</v>
      </c>
    </row>
    <row r="95" spans="1:10" ht="13.5">
      <c r="A95" s="35" t="s">
        <v>72</v>
      </c>
      <c r="B95" s="46">
        <v>32349</v>
      </c>
      <c r="C95" s="46">
        <v>6970</v>
      </c>
      <c r="D95" s="58">
        <v>869</v>
      </c>
      <c r="E95" s="47">
        <f t="shared" si="4"/>
        <v>40188</v>
      </c>
      <c r="F95" s="58">
        <v>543</v>
      </c>
      <c r="G95" s="47">
        <f t="shared" si="5"/>
        <v>40731</v>
      </c>
      <c r="H95" s="46">
        <v>1570</v>
      </c>
      <c r="I95" s="46">
        <v>356</v>
      </c>
    </row>
    <row r="96" spans="1:10" s="7" customFormat="1" ht="13.5">
      <c r="A96" s="37" t="s">
        <v>142</v>
      </c>
      <c r="B96" s="48">
        <f>SUM(B92:B95)</f>
        <v>129391</v>
      </c>
      <c r="C96" s="48">
        <f>SUM(C92:C95)</f>
        <v>20290</v>
      </c>
      <c r="D96" s="48">
        <f>SUM(D92:D95)</f>
        <v>4841</v>
      </c>
      <c r="E96" s="48">
        <f t="shared" si="4"/>
        <v>154522</v>
      </c>
      <c r="F96" s="48">
        <f>SUM(F92:F95)</f>
        <v>3298</v>
      </c>
      <c r="G96" s="48">
        <f t="shared" si="5"/>
        <v>157820</v>
      </c>
      <c r="H96" s="48">
        <f>SUM(H92:H95)</f>
        <v>7999</v>
      </c>
      <c r="I96" s="48">
        <f>SUM(I92:I95)</f>
        <v>2118</v>
      </c>
    </row>
    <row r="97" spans="1:10" ht="13.5">
      <c r="A97" s="33" t="s">
        <v>73</v>
      </c>
      <c r="B97" s="52">
        <v>25853</v>
      </c>
      <c r="C97" s="52">
        <v>3725</v>
      </c>
      <c r="D97" s="55">
        <v>981</v>
      </c>
      <c r="E97" s="53">
        <f t="shared" si="4"/>
        <v>30559</v>
      </c>
      <c r="F97" s="52">
        <v>860</v>
      </c>
      <c r="G97" s="53">
        <f t="shared" si="5"/>
        <v>31419</v>
      </c>
      <c r="H97" s="52">
        <v>1329</v>
      </c>
      <c r="I97" s="52">
        <v>602</v>
      </c>
    </row>
    <row r="98" spans="1:10" ht="13.5">
      <c r="A98" s="35" t="s">
        <v>74</v>
      </c>
      <c r="B98" s="46">
        <v>12666</v>
      </c>
      <c r="C98" s="46">
        <v>1934</v>
      </c>
      <c r="D98" s="58">
        <v>577</v>
      </c>
      <c r="E98" s="47">
        <f t="shared" si="4"/>
        <v>15177</v>
      </c>
      <c r="F98" s="46">
        <v>328</v>
      </c>
      <c r="G98" s="47">
        <f t="shared" si="5"/>
        <v>15505</v>
      </c>
      <c r="H98" s="46">
        <v>801</v>
      </c>
      <c r="I98" s="46">
        <v>244</v>
      </c>
    </row>
    <row r="99" spans="1:10" s="7" customFormat="1" ht="13.5">
      <c r="A99" s="37" t="s">
        <v>143</v>
      </c>
      <c r="B99" s="48">
        <f>SUM(B97:B98)</f>
        <v>38519</v>
      </c>
      <c r="C99" s="48">
        <f>SUM(C97:C98)</f>
        <v>5659</v>
      </c>
      <c r="D99" s="48">
        <f>SUM(D97:D98)</f>
        <v>1558</v>
      </c>
      <c r="E99" s="48">
        <f t="shared" si="4"/>
        <v>45736</v>
      </c>
      <c r="F99" s="48">
        <f>SUM(F97:F98)</f>
        <v>1188</v>
      </c>
      <c r="G99" s="48">
        <f t="shared" si="5"/>
        <v>46924</v>
      </c>
      <c r="H99" s="48">
        <f>SUM(H97:H98)</f>
        <v>2130</v>
      </c>
      <c r="I99" s="48">
        <f>SUM(I97:I98)</f>
        <v>846</v>
      </c>
    </row>
    <row r="100" spans="1:10" ht="13.5">
      <c r="A100" s="33" t="s">
        <v>75</v>
      </c>
      <c r="B100" s="52">
        <v>40509</v>
      </c>
      <c r="C100" s="52">
        <v>5625</v>
      </c>
      <c r="D100" s="55">
        <v>2814</v>
      </c>
      <c r="E100" s="53">
        <f t="shared" si="4"/>
        <v>48948</v>
      </c>
      <c r="F100" s="52">
        <v>942</v>
      </c>
      <c r="G100" s="53">
        <f t="shared" si="5"/>
        <v>49890</v>
      </c>
      <c r="H100" s="52">
        <v>3340</v>
      </c>
      <c r="I100" s="52">
        <v>1747</v>
      </c>
    </row>
    <row r="101" spans="1:10" ht="13.5">
      <c r="A101" s="34" t="s">
        <v>76</v>
      </c>
      <c r="B101" s="44">
        <v>29136</v>
      </c>
      <c r="C101" s="44">
        <v>4256</v>
      </c>
      <c r="D101" s="57">
        <v>1282</v>
      </c>
      <c r="E101" s="45">
        <f t="shared" si="4"/>
        <v>34674</v>
      </c>
      <c r="F101" s="44">
        <v>643</v>
      </c>
      <c r="G101" s="45">
        <f t="shared" si="5"/>
        <v>35317</v>
      </c>
      <c r="H101" s="44">
        <v>1507</v>
      </c>
      <c r="I101" s="44">
        <v>641</v>
      </c>
    </row>
    <row r="102" spans="1:10" s="7" customFormat="1" ht="13.5">
      <c r="A102" s="34" t="s">
        <v>77</v>
      </c>
      <c r="B102" s="44">
        <v>56684</v>
      </c>
      <c r="C102" s="44">
        <v>8942</v>
      </c>
      <c r="D102" s="44">
        <v>3902</v>
      </c>
      <c r="E102" s="44">
        <f t="shared" si="4"/>
        <v>69528</v>
      </c>
      <c r="F102" s="56">
        <v>965</v>
      </c>
      <c r="G102" s="44">
        <f t="shared" si="5"/>
        <v>70493</v>
      </c>
      <c r="H102" s="44">
        <v>5088</v>
      </c>
      <c r="I102" s="44">
        <v>1620</v>
      </c>
      <c r="J102" s="6"/>
    </row>
    <row r="103" spans="1:10" ht="13.5">
      <c r="A103" s="34" t="s">
        <v>78</v>
      </c>
      <c r="B103" s="44">
        <v>173284</v>
      </c>
      <c r="C103" s="44">
        <v>27392</v>
      </c>
      <c r="D103" s="44">
        <v>11026</v>
      </c>
      <c r="E103" s="45">
        <f t="shared" si="4"/>
        <v>211702</v>
      </c>
      <c r="F103" s="44">
        <v>5820</v>
      </c>
      <c r="G103" s="45">
        <f t="shared" si="5"/>
        <v>217522</v>
      </c>
      <c r="H103" s="44">
        <v>12486</v>
      </c>
      <c r="I103" s="44">
        <v>6770</v>
      </c>
    </row>
    <row r="104" spans="1:10" ht="13.5">
      <c r="A104" s="35" t="s">
        <v>79</v>
      </c>
      <c r="B104" s="46">
        <v>92691</v>
      </c>
      <c r="C104" s="46">
        <v>14895</v>
      </c>
      <c r="D104" s="46">
        <v>8630</v>
      </c>
      <c r="E104" s="47">
        <f t="shared" si="4"/>
        <v>116216</v>
      </c>
      <c r="F104" s="46">
        <v>2384</v>
      </c>
      <c r="G104" s="47">
        <f t="shared" si="5"/>
        <v>118600</v>
      </c>
      <c r="H104" s="46">
        <v>15436</v>
      </c>
      <c r="I104" s="46">
        <v>4511</v>
      </c>
    </row>
    <row r="105" spans="1:10" s="7" customFormat="1" ht="13.5">
      <c r="A105" s="37" t="s">
        <v>144</v>
      </c>
      <c r="B105" s="48">
        <f>SUM(B100:B104)</f>
        <v>392304</v>
      </c>
      <c r="C105" s="48">
        <f>SUM(C100:C104)</f>
        <v>61110</v>
      </c>
      <c r="D105" s="48">
        <f>SUM(D100:D104)</f>
        <v>27654</v>
      </c>
      <c r="E105" s="48">
        <f t="shared" si="4"/>
        <v>481068</v>
      </c>
      <c r="F105" s="48">
        <f>SUM(F100:F104)</f>
        <v>10754</v>
      </c>
      <c r="G105" s="48">
        <f t="shared" si="5"/>
        <v>491822</v>
      </c>
      <c r="H105" s="48">
        <f>SUM(H100:H104)</f>
        <v>37857</v>
      </c>
      <c r="I105" s="48">
        <f>SUM(I100:I104)</f>
        <v>15289</v>
      </c>
    </row>
    <row r="106" spans="1:10" ht="13.5">
      <c r="A106" s="36" t="s">
        <v>80</v>
      </c>
      <c r="B106" s="52">
        <v>80527</v>
      </c>
      <c r="C106" s="52">
        <v>13579</v>
      </c>
      <c r="D106" s="52">
        <v>4223</v>
      </c>
      <c r="E106" s="52">
        <f t="shared" si="4"/>
        <v>98329</v>
      </c>
      <c r="F106" s="60">
        <v>3303</v>
      </c>
      <c r="G106" s="52">
        <f t="shared" si="5"/>
        <v>101632</v>
      </c>
      <c r="H106" s="52">
        <v>5170</v>
      </c>
      <c r="I106" s="52">
        <v>3206</v>
      </c>
    </row>
    <row r="107" spans="1:10" ht="13.5">
      <c r="A107" s="34" t="s">
        <v>81</v>
      </c>
      <c r="B107" s="44">
        <v>24914</v>
      </c>
      <c r="C107" s="44">
        <v>3766</v>
      </c>
      <c r="D107" s="44">
        <v>1452</v>
      </c>
      <c r="E107" s="45">
        <f t="shared" si="4"/>
        <v>30132</v>
      </c>
      <c r="F107" s="44">
        <v>425</v>
      </c>
      <c r="G107" s="45">
        <f t="shared" si="5"/>
        <v>30557</v>
      </c>
      <c r="H107" s="44">
        <v>1499</v>
      </c>
      <c r="I107" s="44">
        <v>854</v>
      </c>
    </row>
    <row r="108" spans="1:10" ht="13.5">
      <c r="A108" s="34" t="s">
        <v>82</v>
      </c>
      <c r="B108" s="44">
        <v>30982</v>
      </c>
      <c r="C108" s="44">
        <v>3646</v>
      </c>
      <c r="D108" s="44">
        <v>1254</v>
      </c>
      <c r="E108" s="45">
        <f t="shared" si="4"/>
        <v>35882</v>
      </c>
      <c r="F108" s="44">
        <v>817</v>
      </c>
      <c r="G108" s="45">
        <f t="shared" si="5"/>
        <v>36699</v>
      </c>
      <c r="H108" s="44">
        <v>1665</v>
      </c>
      <c r="I108" s="44">
        <v>824</v>
      </c>
    </row>
    <row r="109" spans="1:10" s="7" customFormat="1" ht="13.5">
      <c r="A109" s="34" t="s">
        <v>83</v>
      </c>
      <c r="B109" s="44">
        <v>49683</v>
      </c>
      <c r="C109" s="44">
        <v>6892</v>
      </c>
      <c r="D109" s="44">
        <v>3150</v>
      </c>
      <c r="E109" s="45">
        <f t="shared" si="4"/>
        <v>59725</v>
      </c>
      <c r="F109" s="44">
        <v>885</v>
      </c>
      <c r="G109" s="45">
        <f t="shared" si="5"/>
        <v>60610</v>
      </c>
      <c r="H109" s="44">
        <v>4807</v>
      </c>
      <c r="I109" s="44">
        <v>1159</v>
      </c>
      <c r="J109" s="6"/>
    </row>
    <row r="110" spans="1:10" ht="13.5">
      <c r="A110" s="34" t="s">
        <v>84</v>
      </c>
      <c r="B110" s="44">
        <v>66188</v>
      </c>
      <c r="C110" s="44">
        <v>7857</v>
      </c>
      <c r="D110" s="44">
        <v>1284</v>
      </c>
      <c r="E110" s="45">
        <f t="shared" si="4"/>
        <v>75329</v>
      </c>
      <c r="F110" s="44">
        <v>1174</v>
      </c>
      <c r="G110" s="45">
        <f t="shared" si="5"/>
        <v>76503</v>
      </c>
      <c r="H110" s="44">
        <v>2102</v>
      </c>
      <c r="I110" s="44">
        <v>719</v>
      </c>
    </row>
    <row r="111" spans="1:10" ht="13.5">
      <c r="A111" s="35" t="s">
        <v>85</v>
      </c>
      <c r="B111" s="46">
        <v>33356</v>
      </c>
      <c r="C111" s="46">
        <v>4839</v>
      </c>
      <c r="D111" s="46">
        <v>1288</v>
      </c>
      <c r="E111" s="47">
        <f t="shared" si="4"/>
        <v>39483</v>
      </c>
      <c r="F111" s="46">
        <v>970</v>
      </c>
      <c r="G111" s="47">
        <f t="shared" si="5"/>
        <v>40453</v>
      </c>
      <c r="H111" s="46">
        <v>1999</v>
      </c>
      <c r="I111" s="46">
        <v>604</v>
      </c>
    </row>
    <row r="112" spans="1:10" s="7" customFormat="1" ht="13.5">
      <c r="A112" s="37" t="s">
        <v>145</v>
      </c>
      <c r="B112" s="48">
        <f>SUM(B106:B111)</f>
        <v>285650</v>
      </c>
      <c r="C112" s="48">
        <f>SUM(C106:C111)</f>
        <v>40579</v>
      </c>
      <c r="D112" s="48">
        <f>SUM(D106:D111)</f>
        <v>12651</v>
      </c>
      <c r="E112" s="48">
        <f t="shared" si="4"/>
        <v>338880</v>
      </c>
      <c r="F112" s="48">
        <f>SUM(F106:F111)</f>
        <v>7574</v>
      </c>
      <c r="G112" s="48">
        <f t="shared" si="5"/>
        <v>346454</v>
      </c>
      <c r="H112" s="48">
        <f>SUM(H106:H111)</f>
        <v>17242</v>
      </c>
      <c r="I112" s="48">
        <f>SUM(I106:I111)</f>
        <v>7366</v>
      </c>
    </row>
    <row r="113" spans="1:10" ht="13.5">
      <c r="A113" s="33" t="s">
        <v>86</v>
      </c>
      <c r="B113" s="52">
        <v>19497</v>
      </c>
      <c r="C113" s="52">
        <v>2320</v>
      </c>
      <c r="D113" s="52">
        <v>926</v>
      </c>
      <c r="E113" s="53">
        <f t="shared" si="4"/>
        <v>22743</v>
      </c>
      <c r="F113" s="52">
        <v>476</v>
      </c>
      <c r="G113" s="53">
        <f t="shared" si="5"/>
        <v>23219</v>
      </c>
      <c r="H113" s="52">
        <v>1388</v>
      </c>
      <c r="I113" s="52">
        <v>517</v>
      </c>
    </row>
    <row r="114" spans="1:10" ht="13.5">
      <c r="A114" s="35" t="s">
        <v>87</v>
      </c>
      <c r="B114" s="46">
        <v>39091</v>
      </c>
      <c r="C114" s="46">
        <v>5651</v>
      </c>
      <c r="D114" s="46">
        <v>2021</v>
      </c>
      <c r="E114" s="47">
        <f t="shared" si="4"/>
        <v>46763</v>
      </c>
      <c r="F114" s="46">
        <v>1490</v>
      </c>
      <c r="G114" s="47">
        <f t="shared" si="5"/>
        <v>48253</v>
      </c>
      <c r="H114" s="46">
        <v>2998</v>
      </c>
      <c r="I114" s="46">
        <v>712</v>
      </c>
    </row>
    <row r="115" spans="1:10" s="7" customFormat="1" ht="13.5">
      <c r="A115" s="37" t="s">
        <v>146</v>
      </c>
      <c r="B115" s="48">
        <f>SUM(B113:B114)</f>
        <v>58588</v>
      </c>
      <c r="C115" s="48">
        <f>SUM(C113:C114)</f>
        <v>7971</v>
      </c>
      <c r="D115" s="48">
        <f>SUM(D113:D114)</f>
        <v>2947</v>
      </c>
      <c r="E115" s="48">
        <f t="shared" si="4"/>
        <v>69506</v>
      </c>
      <c r="F115" s="48">
        <f>SUM(F113:F114)</f>
        <v>1966</v>
      </c>
      <c r="G115" s="48">
        <f t="shared" si="5"/>
        <v>71472</v>
      </c>
      <c r="H115" s="48">
        <f>SUM(H113:H114)</f>
        <v>4386</v>
      </c>
      <c r="I115" s="48">
        <f>SUM(I113:I114)</f>
        <v>1229</v>
      </c>
    </row>
    <row r="116" spans="1:10" ht="13.5">
      <c r="A116" s="33" t="s">
        <v>88</v>
      </c>
      <c r="B116" s="52">
        <v>32458</v>
      </c>
      <c r="C116" s="52">
        <v>4139</v>
      </c>
      <c r="D116" s="52">
        <v>1217</v>
      </c>
      <c r="E116" s="53">
        <f t="shared" si="4"/>
        <v>37814</v>
      </c>
      <c r="F116" s="52">
        <v>963</v>
      </c>
      <c r="G116" s="53">
        <f t="shared" si="5"/>
        <v>38777</v>
      </c>
      <c r="H116" s="52">
        <v>1521</v>
      </c>
      <c r="I116" s="52">
        <v>559</v>
      </c>
    </row>
    <row r="117" spans="1:10" ht="13.5">
      <c r="A117" s="34" t="s">
        <v>89</v>
      </c>
      <c r="B117" s="44">
        <v>65000</v>
      </c>
      <c r="C117" s="44">
        <v>8059</v>
      </c>
      <c r="D117" s="44">
        <v>2041</v>
      </c>
      <c r="E117" s="45">
        <f t="shared" si="4"/>
        <v>75100</v>
      </c>
      <c r="F117" s="44">
        <v>1883</v>
      </c>
      <c r="G117" s="45">
        <f t="shared" si="5"/>
        <v>76983</v>
      </c>
      <c r="H117" s="44">
        <v>2379</v>
      </c>
      <c r="I117" s="44">
        <v>979</v>
      </c>
    </row>
    <row r="118" spans="1:10" s="7" customFormat="1" ht="13.5">
      <c r="A118" s="34" t="s">
        <v>90</v>
      </c>
      <c r="B118" s="44">
        <v>17913</v>
      </c>
      <c r="C118" s="44">
        <v>1923</v>
      </c>
      <c r="D118" s="44">
        <v>929</v>
      </c>
      <c r="E118" s="45">
        <f t="shared" si="4"/>
        <v>20765</v>
      </c>
      <c r="F118" s="44">
        <v>398</v>
      </c>
      <c r="G118" s="45">
        <f t="shared" si="5"/>
        <v>21163</v>
      </c>
      <c r="H118" s="44">
        <v>1487</v>
      </c>
      <c r="I118" s="44">
        <v>323</v>
      </c>
      <c r="J118" s="6"/>
    </row>
    <row r="119" spans="1:10" ht="13.5">
      <c r="A119" s="34" t="s">
        <v>91</v>
      </c>
      <c r="B119" s="44">
        <v>48710</v>
      </c>
      <c r="C119" s="44">
        <v>5661</v>
      </c>
      <c r="D119" s="44">
        <v>2516</v>
      </c>
      <c r="E119" s="44">
        <f t="shared" si="4"/>
        <v>56887</v>
      </c>
      <c r="F119" s="56">
        <v>1226</v>
      </c>
      <c r="G119" s="44">
        <f t="shared" si="5"/>
        <v>58113</v>
      </c>
      <c r="H119" s="44">
        <v>2969</v>
      </c>
      <c r="I119" s="44">
        <v>1353</v>
      </c>
    </row>
    <row r="120" spans="1:10" ht="13.5">
      <c r="A120" s="35" t="s">
        <v>92</v>
      </c>
      <c r="B120" s="46">
        <v>16101</v>
      </c>
      <c r="C120" s="46">
        <v>1757</v>
      </c>
      <c r="D120" s="58">
        <v>566</v>
      </c>
      <c r="E120" s="47">
        <f t="shared" si="4"/>
        <v>18424</v>
      </c>
      <c r="F120" s="58">
        <v>330</v>
      </c>
      <c r="G120" s="47">
        <f t="shared" si="5"/>
        <v>18754</v>
      </c>
      <c r="H120" s="46">
        <v>677</v>
      </c>
      <c r="I120" s="46">
        <v>306</v>
      </c>
    </row>
    <row r="121" spans="1:10" s="7" customFormat="1" ht="13.5">
      <c r="A121" s="37" t="s">
        <v>129</v>
      </c>
      <c r="B121" s="48">
        <f>SUM(B116:B120)</f>
        <v>180182</v>
      </c>
      <c r="C121" s="48">
        <f>SUM(C116:C120)</f>
        <v>21539</v>
      </c>
      <c r="D121" s="48">
        <f>SUM(D116:D120)</f>
        <v>7269</v>
      </c>
      <c r="E121" s="48">
        <f t="shared" si="4"/>
        <v>208990</v>
      </c>
      <c r="F121" s="48">
        <f>SUM(F116:F120)</f>
        <v>4800</v>
      </c>
      <c r="G121" s="48">
        <f t="shared" si="5"/>
        <v>213790</v>
      </c>
      <c r="H121" s="48">
        <f>SUM(H116:H120)</f>
        <v>9033</v>
      </c>
      <c r="I121" s="48">
        <f>SUM(I116:I120)</f>
        <v>3520</v>
      </c>
    </row>
    <row r="122" spans="1:10" s="7" customFormat="1" ht="21" customHeight="1">
      <c r="A122" s="31" t="s">
        <v>125</v>
      </c>
      <c r="B122" s="59">
        <f t="shared" ref="B122:G122" si="7">SUM(B121,B115,B112,B105,B99,B96)</f>
        <v>1084634</v>
      </c>
      <c r="C122" s="59">
        <f t="shared" si="7"/>
        <v>157148</v>
      </c>
      <c r="D122" s="59">
        <f>SUM(D121,D115,D112,D105,D99,D96)</f>
        <v>56920</v>
      </c>
      <c r="E122" s="59">
        <f t="shared" si="7"/>
        <v>1298702</v>
      </c>
      <c r="F122" s="59">
        <f t="shared" si="7"/>
        <v>29580</v>
      </c>
      <c r="G122" s="59">
        <f t="shared" si="7"/>
        <v>1328282</v>
      </c>
      <c r="H122" s="59">
        <f>+H121+H115+H112+H105+H99+H96</f>
        <v>78647</v>
      </c>
      <c r="I122" s="59">
        <f>+I121+I115+I112+I105+I99+I96</f>
        <v>30368</v>
      </c>
    </row>
    <row r="123" spans="1:10" ht="13.5">
      <c r="A123" s="33" t="s">
        <v>93</v>
      </c>
      <c r="B123" s="52">
        <v>42505</v>
      </c>
      <c r="C123" s="52">
        <v>5189</v>
      </c>
      <c r="D123" s="52">
        <v>1242</v>
      </c>
      <c r="E123" s="53">
        <f t="shared" si="4"/>
        <v>48936</v>
      </c>
      <c r="F123" s="52">
        <v>626</v>
      </c>
      <c r="G123" s="53">
        <f t="shared" si="5"/>
        <v>49562</v>
      </c>
      <c r="H123" s="52">
        <v>1791</v>
      </c>
      <c r="I123" s="52">
        <v>784</v>
      </c>
    </row>
    <row r="124" spans="1:10" ht="13.5">
      <c r="A124" s="34" t="s">
        <v>94</v>
      </c>
      <c r="B124" s="44">
        <v>20170</v>
      </c>
      <c r="C124" s="44">
        <v>2699</v>
      </c>
      <c r="D124" s="44">
        <v>1002</v>
      </c>
      <c r="E124" s="45">
        <f t="shared" si="4"/>
        <v>23871</v>
      </c>
      <c r="F124" s="44">
        <v>281</v>
      </c>
      <c r="G124" s="45">
        <f t="shared" si="5"/>
        <v>24152</v>
      </c>
      <c r="H124" s="44">
        <v>1613</v>
      </c>
      <c r="I124" s="44">
        <v>622</v>
      </c>
    </row>
    <row r="125" spans="1:10" ht="13.5">
      <c r="A125" s="34" t="s">
        <v>95</v>
      </c>
      <c r="B125" s="44">
        <v>104829</v>
      </c>
      <c r="C125" s="44">
        <v>14269</v>
      </c>
      <c r="D125" s="44">
        <v>5172</v>
      </c>
      <c r="E125" s="45">
        <f t="shared" si="4"/>
        <v>124270</v>
      </c>
      <c r="F125" s="44">
        <v>1575</v>
      </c>
      <c r="G125" s="45">
        <f t="shared" si="5"/>
        <v>125845</v>
      </c>
      <c r="H125" s="44">
        <v>10744</v>
      </c>
      <c r="I125" s="44">
        <v>3819</v>
      </c>
    </row>
    <row r="126" spans="1:10" ht="13.5">
      <c r="A126" s="34" t="s">
        <v>96</v>
      </c>
      <c r="B126" s="44">
        <v>14294</v>
      </c>
      <c r="C126" s="44">
        <v>1916</v>
      </c>
      <c r="D126" s="44">
        <v>345</v>
      </c>
      <c r="E126" s="45">
        <f t="shared" si="4"/>
        <v>16555</v>
      </c>
      <c r="F126" s="44">
        <v>349</v>
      </c>
      <c r="G126" s="45">
        <f t="shared" si="5"/>
        <v>16904</v>
      </c>
      <c r="H126" s="44">
        <v>456</v>
      </c>
      <c r="I126" s="44">
        <v>210</v>
      </c>
    </row>
    <row r="127" spans="1:10" ht="13.5">
      <c r="A127" s="34" t="s">
        <v>97</v>
      </c>
      <c r="B127" s="44">
        <v>50845</v>
      </c>
      <c r="C127" s="44">
        <v>6219</v>
      </c>
      <c r="D127" s="44">
        <v>1471</v>
      </c>
      <c r="E127" s="45">
        <f t="shared" si="4"/>
        <v>58535</v>
      </c>
      <c r="F127" s="44">
        <v>1109</v>
      </c>
      <c r="G127" s="45">
        <f t="shared" si="5"/>
        <v>59644</v>
      </c>
      <c r="H127" s="44">
        <v>1944</v>
      </c>
      <c r="I127" s="44">
        <v>942</v>
      </c>
    </row>
    <row r="128" spans="1:10" s="7" customFormat="1" ht="13.5">
      <c r="A128" s="34" t="s">
        <v>98</v>
      </c>
      <c r="B128" s="44">
        <v>81083</v>
      </c>
      <c r="C128" s="44">
        <v>12923</v>
      </c>
      <c r="D128" s="44">
        <v>3181</v>
      </c>
      <c r="E128" s="44">
        <f t="shared" si="4"/>
        <v>97187</v>
      </c>
      <c r="F128" s="56">
        <v>2318</v>
      </c>
      <c r="G128" s="44">
        <f t="shared" si="5"/>
        <v>99505</v>
      </c>
      <c r="H128" s="44">
        <v>4799</v>
      </c>
      <c r="I128" s="44">
        <v>2086</v>
      </c>
      <c r="J128" s="6"/>
    </row>
    <row r="129" spans="1:10" s="7" customFormat="1" ht="13.5">
      <c r="A129" s="34" t="s">
        <v>99</v>
      </c>
      <c r="B129" s="44">
        <v>33711</v>
      </c>
      <c r="C129" s="44">
        <v>3610</v>
      </c>
      <c r="D129" s="44">
        <v>1515</v>
      </c>
      <c r="E129" s="45">
        <f t="shared" si="4"/>
        <v>38836</v>
      </c>
      <c r="F129" s="44">
        <v>255</v>
      </c>
      <c r="G129" s="45">
        <f t="shared" si="5"/>
        <v>39091</v>
      </c>
      <c r="H129" s="44">
        <v>1764</v>
      </c>
      <c r="I129" s="44">
        <v>1114</v>
      </c>
      <c r="J129" s="6"/>
    </row>
    <row r="130" spans="1:10" s="7" customFormat="1" ht="13.5">
      <c r="A130" s="34" t="s">
        <v>100</v>
      </c>
      <c r="B130" s="44">
        <v>34058</v>
      </c>
      <c r="C130" s="44">
        <v>4358</v>
      </c>
      <c r="D130" s="44">
        <v>954</v>
      </c>
      <c r="E130" s="45">
        <f t="shared" si="4"/>
        <v>39370</v>
      </c>
      <c r="F130" s="44">
        <v>364</v>
      </c>
      <c r="G130" s="45">
        <f t="shared" si="5"/>
        <v>39734</v>
      </c>
      <c r="H130" s="44">
        <v>1252</v>
      </c>
      <c r="I130" s="44">
        <v>762</v>
      </c>
      <c r="J130" s="6"/>
    </row>
    <row r="131" spans="1:10" s="7" customFormat="1" ht="13.5">
      <c r="A131" s="35" t="s">
        <v>101</v>
      </c>
      <c r="B131" s="46">
        <v>44275</v>
      </c>
      <c r="C131" s="46">
        <v>5062</v>
      </c>
      <c r="D131" s="46">
        <v>1281</v>
      </c>
      <c r="E131" s="47">
        <f t="shared" si="4"/>
        <v>50618</v>
      </c>
      <c r="F131" s="46">
        <v>522</v>
      </c>
      <c r="G131" s="47">
        <f t="shared" si="5"/>
        <v>51140</v>
      </c>
      <c r="H131" s="46">
        <v>2430</v>
      </c>
      <c r="I131" s="46">
        <v>931</v>
      </c>
      <c r="J131" s="6"/>
    </row>
    <row r="132" spans="1:10" s="7" customFormat="1" ht="13.5">
      <c r="A132" s="39" t="s">
        <v>147</v>
      </c>
      <c r="B132" s="48">
        <f>SUM(B123:B131)</f>
        <v>425770</v>
      </c>
      <c r="C132" s="48">
        <f>SUM(C123:C131)</f>
        <v>56245</v>
      </c>
      <c r="D132" s="48">
        <f>SUM(D123:D131)</f>
        <v>16163</v>
      </c>
      <c r="E132" s="48">
        <f t="shared" si="4"/>
        <v>498178</v>
      </c>
      <c r="F132" s="48">
        <f>SUM(F123:F131)</f>
        <v>7399</v>
      </c>
      <c r="G132" s="48">
        <f t="shared" si="5"/>
        <v>505577</v>
      </c>
      <c r="H132" s="48">
        <f>SUM(H123:H131)</f>
        <v>26793</v>
      </c>
      <c r="I132" s="48">
        <f>SUM(I123:I131)</f>
        <v>11270</v>
      </c>
    </row>
    <row r="133" spans="1:10" ht="13.5">
      <c r="A133" s="33" t="s">
        <v>102</v>
      </c>
      <c r="B133" s="52">
        <v>36237</v>
      </c>
      <c r="C133" s="52">
        <v>6016</v>
      </c>
      <c r="D133" s="52">
        <v>1610</v>
      </c>
      <c r="E133" s="53">
        <f t="shared" si="4"/>
        <v>43863</v>
      </c>
      <c r="F133" s="52">
        <v>1538</v>
      </c>
      <c r="G133" s="53">
        <f t="shared" si="5"/>
        <v>45401</v>
      </c>
      <c r="H133" s="52">
        <v>3523</v>
      </c>
      <c r="I133" s="52">
        <v>1180</v>
      </c>
    </row>
    <row r="134" spans="1:10" ht="13.5">
      <c r="A134" s="34" t="s">
        <v>103</v>
      </c>
      <c r="B134" s="44">
        <v>27311</v>
      </c>
      <c r="C134" s="44">
        <v>2785</v>
      </c>
      <c r="D134" s="44">
        <v>517</v>
      </c>
      <c r="E134" s="45">
        <f t="shared" si="4"/>
        <v>30613</v>
      </c>
      <c r="F134" s="44">
        <v>302</v>
      </c>
      <c r="G134" s="45">
        <f t="shared" si="5"/>
        <v>30915</v>
      </c>
      <c r="H134" s="44">
        <v>1014</v>
      </c>
      <c r="I134" s="44">
        <v>217</v>
      </c>
    </row>
    <row r="135" spans="1:10" ht="13.5">
      <c r="A135" s="34" t="s">
        <v>104</v>
      </c>
      <c r="B135" s="44">
        <v>17704</v>
      </c>
      <c r="C135" s="44">
        <v>2493</v>
      </c>
      <c r="D135" s="44">
        <v>467</v>
      </c>
      <c r="E135" s="45">
        <f t="shared" si="4"/>
        <v>20664</v>
      </c>
      <c r="F135" s="44">
        <v>217</v>
      </c>
      <c r="G135" s="45">
        <f t="shared" si="5"/>
        <v>20881</v>
      </c>
      <c r="H135" s="44">
        <v>1143</v>
      </c>
      <c r="I135" s="44">
        <v>284</v>
      </c>
    </row>
    <row r="136" spans="1:10" ht="13.5">
      <c r="A136" s="34" t="s">
        <v>105</v>
      </c>
      <c r="B136" s="44">
        <v>49681</v>
      </c>
      <c r="C136" s="44">
        <v>6398</v>
      </c>
      <c r="D136" s="44">
        <v>1669</v>
      </c>
      <c r="E136" s="45">
        <f t="shared" si="4"/>
        <v>57748</v>
      </c>
      <c r="F136" s="44">
        <v>932</v>
      </c>
      <c r="G136" s="45">
        <f t="shared" si="5"/>
        <v>58680</v>
      </c>
      <c r="H136" s="44">
        <v>4462</v>
      </c>
      <c r="I136" s="44">
        <v>1010</v>
      </c>
    </row>
    <row r="137" spans="1:10" s="7" customFormat="1" ht="13.5">
      <c r="A137" s="35" t="s">
        <v>106</v>
      </c>
      <c r="B137" s="46">
        <v>35243</v>
      </c>
      <c r="C137" s="46">
        <v>4459</v>
      </c>
      <c r="D137" s="46">
        <v>893</v>
      </c>
      <c r="E137" s="47">
        <f>SUM(B137:D137)</f>
        <v>40595</v>
      </c>
      <c r="F137" s="54">
        <v>523</v>
      </c>
      <c r="G137" s="47">
        <f>SUM(E137:F137)</f>
        <v>41118</v>
      </c>
      <c r="H137" s="47">
        <v>1989</v>
      </c>
      <c r="I137" s="47">
        <v>646</v>
      </c>
      <c r="J137" s="6"/>
    </row>
    <row r="138" spans="1:10" s="7" customFormat="1" ht="13.5">
      <c r="A138" s="37" t="s">
        <v>148</v>
      </c>
      <c r="B138" s="48">
        <f>SUM(B133:B137)</f>
        <v>166176</v>
      </c>
      <c r="C138" s="48">
        <f>SUM(C133:C137)</f>
        <v>22151</v>
      </c>
      <c r="D138" s="48">
        <f>SUM(D133:D137)</f>
        <v>5156</v>
      </c>
      <c r="E138" s="48">
        <f>SUM(B138:D138)</f>
        <v>193483</v>
      </c>
      <c r="F138" s="48">
        <f>SUM(F133:F137)</f>
        <v>3512</v>
      </c>
      <c r="G138" s="48">
        <f>SUM(E138:F138)</f>
        <v>196995</v>
      </c>
      <c r="H138" s="48">
        <f>SUM(H133:H137)</f>
        <v>12131</v>
      </c>
      <c r="I138" s="48">
        <f>SUM(I133:I137)</f>
        <v>3337</v>
      </c>
    </row>
    <row r="139" spans="1:10" s="7" customFormat="1" ht="21" customHeight="1">
      <c r="A139" s="31" t="s">
        <v>124</v>
      </c>
      <c r="B139" s="59">
        <f>SUM(B138,B132)</f>
        <v>591946</v>
      </c>
      <c r="C139" s="59">
        <f>SUM(C138,C132)</f>
        <v>78396</v>
      </c>
      <c r="D139" s="59">
        <f>SUM(D138,D132)</f>
        <v>21319</v>
      </c>
      <c r="E139" s="59">
        <f>SUM(B139:D139)</f>
        <v>691661</v>
      </c>
      <c r="F139" s="59">
        <f>SUM(F138,F132)</f>
        <v>10911</v>
      </c>
      <c r="G139" s="59">
        <f>SUM(E139:F139)</f>
        <v>702572</v>
      </c>
      <c r="H139" s="59">
        <f>+H138+H132</f>
        <v>38924</v>
      </c>
      <c r="I139" s="59">
        <f>+I138+I132</f>
        <v>14607</v>
      </c>
    </row>
    <row r="140" spans="1:10" ht="15">
      <c r="A140" s="32" t="s">
        <v>121</v>
      </c>
      <c r="B140" s="49">
        <v>2529</v>
      </c>
      <c r="C140" s="49">
        <v>190</v>
      </c>
      <c r="D140" s="49">
        <v>133</v>
      </c>
      <c r="E140" s="49">
        <f>SUM(B140:D140)</f>
        <v>2852</v>
      </c>
      <c r="F140" s="49">
        <v>64</v>
      </c>
      <c r="G140" s="49">
        <f>SUM(E140:F140)</f>
        <v>2916</v>
      </c>
      <c r="H140" s="49">
        <v>359</v>
      </c>
      <c r="I140" s="49">
        <v>47</v>
      </c>
    </row>
    <row r="141" spans="1:10" s="7" customFormat="1" ht="21" customHeight="1">
      <c r="A141" s="29" t="s">
        <v>122</v>
      </c>
      <c r="B141" s="59">
        <f>SUM(B140,B139,B122,B91,B64,B37)</f>
        <v>5074038</v>
      </c>
      <c r="C141" s="59">
        <f>SUM(C140,C139,C122,C91,C64,C37)</f>
        <v>783996</v>
      </c>
      <c r="D141" s="59">
        <f>SUM(D140,D139,D122,D91,D64,D37)</f>
        <v>205086</v>
      </c>
      <c r="E141" s="59">
        <f>SUM(B141:D141)</f>
        <v>6063120</v>
      </c>
      <c r="F141" s="59">
        <f>SUM(F140,F139,F122,F91,F64,F37)</f>
        <v>100199</v>
      </c>
      <c r="G141" s="59">
        <f>SUM(E141:F141)</f>
        <v>6163319</v>
      </c>
      <c r="H141" s="59">
        <f>+H140+H139+H122+H91+H64+H37</f>
        <v>303621</v>
      </c>
      <c r="I141" s="59">
        <f>+I140+I139+I122+I91+I64+I37</f>
        <v>125609</v>
      </c>
    </row>
    <row r="142" spans="1:10" ht="20.100000000000001" customHeight="1">
      <c r="A142" s="8"/>
      <c r="B142" s="12"/>
      <c r="C142" s="12"/>
      <c r="D142" s="12"/>
      <c r="E142" s="12"/>
      <c r="F142" s="12"/>
      <c r="G142" s="12"/>
      <c r="H142" s="68" t="s">
        <v>108</v>
      </c>
      <c r="I142" s="68"/>
    </row>
    <row r="143" spans="1:10" ht="15">
      <c r="A143" s="69" t="s">
        <v>107</v>
      </c>
      <c r="B143" s="69"/>
      <c r="C143" s="69"/>
      <c r="D143" s="69"/>
      <c r="E143" s="69"/>
      <c r="F143" s="69"/>
      <c r="G143" s="69"/>
      <c r="H143" s="12"/>
      <c r="I143" s="13"/>
    </row>
    <row r="144" spans="1:10" ht="12.75" customHeight="1">
      <c r="A144" s="70" t="s">
        <v>150</v>
      </c>
      <c r="B144" s="70"/>
      <c r="C144" s="70"/>
      <c r="D144" s="70"/>
      <c r="E144" s="70"/>
      <c r="F144" s="70"/>
      <c r="G144" s="70"/>
      <c r="H144" s="23"/>
      <c r="I144" s="23"/>
      <c r="J144" s="9"/>
    </row>
    <row r="145" spans="2:9" ht="12.75" customHeight="1">
      <c r="B145" s="19"/>
      <c r="C145" s="20"/>
      <c r="D145" s="20"/>
      <c r="E145" s="10"/>
      <c r="F145" s="10"/>
      <c r="G145" s="11"/>
      <c r="H145" s="20"/>
      <c r="I145" s="20"/>
    </row>
  </sheetData>
  <mergeCells count="13">
    <mergeCell ref="H142:I142"/>
    <mergeCell ref="A143:G143"/>
    <mergeCell ref="A144:G144"/>
    <mergeCell ref="A5:A7"/>
    <mergeCell ref="F5:F7"/>
    <mergeCell ref="G5:G7"/>
    <mergeCell ref="B5:E5"/>
    <mergeCell ref="H5:I5"/>
    <mergeCell ref="A2:I2"/>
    <mergeCell ref="A3:I3"/>
    <mergeCell ref="E6:E7"/>
    <mergeCell ref="H6:H7"/>
    <mergeCell ref="I6:I7"/>
  </mergeCells>
  <phoneticPr fontId="0" type="noConversion"/>
  <printOptions horizontalCentered="1"/>
  <pageMargins left="0.70866141732283472" right="0.70866141732283472" top="0.62992125984251968" bottom="0.74803149606299213" header="0.31496062992125984" footer="0.31496062992125984"/>
  <pageSetup paperSize="9" scale="65" fitToHeight="0" orientation="portrait" r:id="rId1"/>
  <headerFooter alignWithMargins="0">
    <oddFooter>&amp;L&amp;"Trebuchet MS,Grassetto"&amp;10Statistiche Italia - CIRCOLAZIONE
Automobile in cifre &amp;C&amp;"Gill Sans,Normale"&amp;8&amp;P/&amp;N&amp;R&amp;"Trebuchet MS,Grassetto"&amp;10ANFIA - Studi e statistiche</oddFooter>
  </headerFooter>
  <rowBreaks count="1" manualBreakCount="1">
    <brk id="78" max="16383" man="1"/>
  </rowBreaks>
  <ignoredErrors>
    <ignoredError sqref="E16:I16 E18 E31:G31 E36:G36 G37 D42:G42 E45:G45 E53:H53 E63:G63 E64:G64 E75:G75 E78:G78 E84:G84 E90:G90 E96:G96 E99:G99 E105:G105 E112:H112 E115:G115 E121:G121 E122:G122 E132:G132 E138:G138 E139:G139 E141 E37 E91 G9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24.VI_R&amp;S_provincia</vt:lpstr>
      <vt:lpstr>'24.VI_R&amp;S_provincia'!Area_stampa</vt:lpstr>
      <vt:lpstr>'24.VI_R&amp;S_provincia'!Titoli_stampa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2021-06-23T14:14:35Z</cp:lastPrinted>
  <dcterms:created xsi:type="dcterms:W3CDTF">2012-11-29T08:27:52Z</dcterms:created>
  <dcterms:modified xsi:type="dcterms:W3CDTF">2022-07-28T14:33:30Z</dcterms:modified>
</cp:coreProperties>
</file>