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Aggiornati\"/>
    </mc:Choice>
  </mc:AlternateContent>
  <xr:revisionPtr revIDLastSave="0" documentId="13_ncr:1_{C89234EA-E1BC-43DF-B6FB-003DB88FCF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3.VI_PESANTI_Regione_alim_euro" sheetId="1" r:id="rId1"/>
    <sheet name="13.VI_PESANTI_Area_alim_euro" sheetId="3" r:id="rId2"/>
  </sheets>
  <definedNames>
    <definedName name="_xlnm.Print_Area" localSheetId="1">'13.VI_PESANTI_Area_alim_euro'!$A$1:$K$69</definedName>
    <definedName name="_xlnm.Print_Area" localSheetId="0">'13.VI_PESANTI_Regione_alim_euro'!$A$1:$K$227</definedName>
    <definedName name="_xlnm.Print_Titles" localSheetId="1">'13.VI_PESANTI_Area_alim_euro'!$1:$5</definedName>
    <definedName name="_xlnm.Print_Titles" localSheetId="0">'13.VI_PESANTI_Regione_alim_euro'!$1:$5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5" i="3" l="1"/>
  <c r="J58" i="3"/>
  <c r="I58" i="3"/>
  <c r="H58" i="3"/>
  <c r="G58" i="3"/>
  <c r="F58" i="3"/>
  <c r="E58" i="3"/>
  <c r="D58" i="3"/>
  <c r="C58" i="3"/>
  <c r="J57" i="3"/>
  <c r="I57" i="3"/>
  <c r="H57" i="3"/>
  <c r="G57" i="3"/>
  <c r="F57" i="3"/>
  <c r="E57" i="3"/>
  <c r="D57" i="3"/>
  <c r="C57" i="3"/>
  <c r="J56" i="3"/>
  <c r="I56" i="3"/>
  <c r="H56" i="3"/>
  <c r="G56" i="3"/>
  <c r="F56" i="3"/>
  <c r="E56" i="3"/>
  <c r="D56" i="3"/>
  <c r="C56" i="3"/>
  <c r="J55" i="3"/>
  <c r="J64" i="3" s="1"/>
  <c r="I55" i="3"/>
  <c r="I64" i="3" s="1"/>
  <c r="H55" i="3"/>
  <c r="G55" i="3"/>
  <c r="F55" i="3"/>
  <c r="E55" i="3"/>
  <c r="E64" i="3" s="1"/>
  <c r="D55" i="3"/>
  <c r="D64" i="3" s="1"/>
  <c r="C55" i="3"/>
  <c r="C64" i="3" s="1"/>
  <c r="J54" i="3"/>
  <c r="I54" i="3"/>
  <c r="H54" i="3"/>
  <c r="G54" i="3"/>
  <c r="F54" i="3"/>
  <c r="E54" i="3"/>
  <c r="D54" i="3"/>
  <c r="C54" i="3"/>
  <c r="J53" i="3"/>
  <c r="I53" i="3"/>
  <c r="H53" i="3"/>
  <c r="G53" i="3"/>
  <c r="F53" i="3"/>
  <c r="E53" i="3"/>
  <c r="D53" i="3"/>
  <c r="C53" i="3"/>
  <c r="J52" i="3"/>
  <c r="I52" i="3"/>
  <c r="H52" i="3"/>
  <c r="G52" i="3"/>
  <c r="F52" i="3"/>
  <c r="E52" i="3"/>
  <c r="D52" i="3"/>
  <c r="C52" i="3"/>
  <c r="J51" i="3"/>
  <c r="I51" i="3"/>
  <c r="H51" i="3"/>
  <c r="G51" i="3"/>
  <c r="F51" i="3"/>
  <c r="E51" i="3"/>
  <c r="D51" i="3"/>
  <c r="C51" i="3"/>
  <c r="B58" i="3"/>
  <c r="B57" i="3"/>
  <c r="B56" i="3"/>
  <c r="B55" i="3"/>
  <c r="B54" i="3"/>
  <c r="B53" i="3"/>
  <c r="B52" i="3"/>
  <c r="B51" i="3"/>
  <c r="K217" i="1"/>
  <c r="B64" i="3"/>
  <c r="F64" i="3"/>
  <c r="G64" i="3"/>
  <c r="H64" i="3"/>
  <c r="B46" i="3"/>
  <c r="K46" i="3" s="1"/>
  <c r="C46" i="3"/>
  <c r="D46" i="3"/>
  <c r="E46" i="3"/>
  <c r="F46" i="3"/>
  <c r="G46" i="3"/>
  <c r="H46" i="3"/>
  <c r="I46" i="3"/>
  <c r="J46" i="3"/>
  <c r="B47" i="3"/>
  <c r="K47" i="3" s="1"/>
  <c r="C47" i="3"/>
  <c r="D47" i="3"/>
  <c r="E47" i="3"/>
  <c r="F47" i="3"/>
  <c r="G47" i="3"/>
  <c r="H47" i="3"/>
  <c r="I47" i="3"/>
  <c r="J47" i="3"/>
  <c r="B37" i="3"/>
  <c r="K37" i="3" s="1"/>
  <c r="C37" i="3"/>
  <c r="D37" i="3"/>
  <c r="E37" i="3"/>
  <c r="F37" i="3"/>
  <c r="G37" i="3"/>
  <c r="H37" i="3"/>
  <c r="I37" i="3"/>
  <c r="J37" i="3"/>
  <c r="B38" i="3"/>
  <c r="K38" i="3" s="1"/>
  <c r="C38" i="3"/>
  <c r="D38" i="3"/>
  <c r="E38" i="3"/>
  <c r="F38" i="3"/>
  <c r="G38" i="3"/>
  <c r="H38" i="3"/>
  <c r="I38" i="3"/>
  <c r="J38" i="3"/>
  <c r="K28" i="3"/>
  <c r="B28" i="3"/>
  <c r="C28" i="3"/>
  <c r="D28" i="3"/>
  <c r="E28" i="3"/>
  <c r="F28" i="3"/>
  <c r="G28" i="3"/>
  <c r="H28" i="3"/>
  <c r="I28" i="3"/>
  <c r="J28" i="3"/>
  <c r="B29" i="3"/>
  <c r="C29" i="3"/>
  <c r="D29" i="3"/>
  <c r="E29" i="3"/>
  <c r="F29" i="3"/>
  <c r="G29" i="3"/>
  <c r="H29" i="3"/>
  <c r="I29" i="3"/>
  <c r="J29" i="3"/>
  <c r="K19" i="3"/>
  <c r="B19" i="3"/>
  <c r="C19" i="3"/>
  <c r="D19" i="3"/>
  <c r="E19" i="3"/>
  <c r="F19" i="3"/>
  <c r="G19" i="3"/>
  <c r="H19" i="3"/>
  <c r="I19" i="3"/>
  <c r="J19" i="3"/>
  <c r="B20" i="3"/>
  <c r="C20" i="3"/>
  <c r="D20" i="3"/>
  <c r="E20" i="3"/>
  <c r="F20" i="3"/>
  <c r="G20" i="3"/>
  <c r="H20" i="3"/>
  <c r="I20" i="3"/>
  <c r="J20" i="3"/>
  <c r="B21" i="3"/>
  <c r="C21" i="3"/>
  <c r="D21" i="3"/>
  <c r="E21" i="3"/>
  <c r="F21" i="3"/>
  <c r="G21" i="3"/>
  <c r="H21" i="3"/>
  <c r="I21" i="3"/>
  <c r="J21" i="3"/>
  <c r="B22" i="3"/>
  <c r="C22" i="3"/>
  <c r="D22" i="3"/>
  <c r="E22" i="3"/>
  <c r="F22" i="3"/>
  <c r="G22" i="3"/>
  <c r="H22" i="3"/>
  <c r="I22" i="3"/>
  <c r="J22" i="3"/>
  <c r="K10" i="3"/>
  <c r="C6" i="3"/>
  <c r="D6" i="3"/>
  <c r="E6" i="3"/>
  <c r="F6" i="3"/>
  <c r="G6" i="3"/>
  <c r="H6" i="3"/>
  <c r="I6" i="3"/>
  <c r="J6" i="3"/>
  <c r="C7" i="3"/>
  <c r="D7" i="3"/>
  <c r="E7" i="3"/>
  <c r="F7" i="3"/>
  <c r="G7" i="3"/>
  <c r="H7" i="3"/>
  <c r="I7" i="3"/>
  <c r="J7" i="3"/>
  <c r="C8" i="3"/>
  <c r="D8" i="3"/>
  <c r="E8" i="3"/>
  <c r="F8" i="3"/>
  <c r="G8" i="3"/>
  <c r="H8" i="3"/>
  <c r="I8" i="3"/>
  <c r="J8" i="3"/>
  <c r="C9" i="3"/>
  <c r="D9" i="3"/>
  <c r="E9" i="3"/>
  <c r="F9" i="3"/>
  <c r="G9" i="3"/>
  <c r="H9" i="3"/>
  <c r="I9" i="3"/>
  <c r="J9" i="3"/>
  <c r="C10" i="3"/>
  <c r="D10" i="3"/>
  <c r="E10" i="3"/>
  <c r="F10" i="3"/>
  <c r="G10" i="3"/>
  <c r="H10" i="3"/>
  <c r="I10" i="3"/>
  <c r="J10" i="3"/>
  <c r="C11" i="3"/>
  <c r="D11" i="3"/>
  <c r="E11" i="3"/>
  <c r="F11" i="3"/>
  <c r="G11" i="3"/>
  <c r="H11" i="3"/>
  <c r="I11" i="3"/>
  <c r="J11" i="3"/>
  <c r="C12" i="3"/>
  <c r="D12" i="3"/>
  <c r="E12" i="3"/>
  <c r="F12" i="3"/>
  <c r="G12" i="3"/>
  <c r="H12" i="3"/>
  <c r="I12" i="3"/>
  <c r="J12" i="3"/>
  <c r="C13" i="3"/>
  <c r="D13" i="3"/>
  <c r="E13" i="3"/>
  <c r="F13" i="3"/>
  <c r="G13" i="3"/>
  <c r="H13" i="3"/>
  <c r="I13" i="3"/>
  <c r="J13" i="3"/>
  <c r="B11" i="3"/>
  <c r="B10" i="3"/>
  <c r="B9" i="3"/>
  <c r="B8" i="3"/>
  <c r="B7" i="3"/>
  <c r="B6" i="3"/>
  <c r="B12" i="3"/>
  <c r="B13" i="3"/>
  <c r="B15" i="3"/>
  <c r="C15" i="3"/>
  <c r="D15" i="3"/>
  <c r="E15" i="3"/>
  <c r="F15" i="3"/>
  <c r="G15" i="3"/>
  <c r="H15" i="3"/>
  <c r="I15" i="3"/>
  <c r="J15" i="3"/>
  <c r="B16" i="3"/>
  <c r="C16" i="3"/>
  <c r="D16" i="3"/>
  <c r="E16" i="3"/>
  <c r="F16" i="3"/>
  <c r="G16" i="3"/>
  <c r="H16" i="3"/>
  <c r="I16" i="3"/>
  <c r="J16" i="3"/>
  <c r="B17" i="3"/>
  <c r="C17" i="3"/>
  <c r="D17" i="3"/>
  <c r="E17" i="3"/>
  <c r="F17" i="3"/>
  <c r="G17" i="3"/>
  <c r="H17" i="3"/>
  <c r="I17" i="3"/>
  <c r="J17" i="3"/>
  <c r="B18" i="3"/>
  <c r="C18" i="3"/>
  <c r="D18" i="3"/>
  <c r="E18" i="3"/>
  <c r="F18" i="3"/>
  <c r="G18" i="3"/>
  <c r="H18" i="3"/>
  <c r="I18" i="3"/>
  <c r="J18" i="3"/>
  <c r="B24" i="3"/>
  <c r="C24" i="3"/>
  <c r="D24" i="3"/>
  <c r="E24" i="3"/>
  <c r="F24" i="3"/>
  <c r="G24" i="3"/>
  <c r="H24" i="3"/>
  <c r="I24" i="3"/>
  <c r="J24" i="3"/>
  <c r="B25" i="3"/>
  <c r="C25" i="3"/>
  <c r="D25" i="3"/>
  <c r="E25" i="3"/>
  <c r="F25" i="3"/>
  <c r="G25" i="3"/>
  <c r="H25" i="3"/>
  <c r="I25" i="3"/>
  <c r="J25" i="3"/>
  <c r="B26" i="3"/>
  <c r="C26" i="3"/>
  <c r="D26" i="3"/>
  <c r="E26" i="3"/>
  <c r="F26" i="3"/>
  <c r="G26" i="3"/>
  <c r="H26" i="3"/>
  <c r="I26" i="3"/>
  <c r="J26" i="3"/>
  <c r="B27" i="3"/>
  <c r="C27" i="3"/>
  <c r="D27" i="3"/>
  <c r="E27" i="3"/>
  <c r="F27" i="3"/>
  <c r="G27" i="3"/>
  <c r="H27" i="3"/>
  <c r="I27" i="3"/>
  <c r="J27" i="3"/>
  <c r="B30" i="3"/>
  <c r="C30" i="3"/>
  <c r="D30" i="3"/>
  <c r="E30" i="3"/>
  <c r="F30" i="3"/>
  <c r="G30" i="3"/>
  <c r="H30" i="3"/>
  <c r="I30" i="3"/>
  <c r="J30" i="3"/>
  <c r="B31" i="3"/>
  <c r="C31" i="3"/>
  <c r="D31" i="3"/>
  <c r="E31" i="3"/>
  <c r="F31" i="3"/>
  <c r="G31" i="3"/>
  <c r="H31" i="3"/>
  <c r="I31" i="3"/>
  <c r="J31" i="3"/>
  <c r="K224" i="1"/>
  <c r="K223" i="1"/>
  <c r="C217" i="1"/>
  <c r="D217" i="1"/>
  <c r="E217" i="1"/>
  <c r="F217" i="1"/>
  <c r="G217" i="1"/>
  <c r="H217" i="1"/>
  <c r="I217" i="1"/>
  <c r="J217" i="1"/>
  <c r="C218" i="1"/>
  <c r="D218" i="1"/>
  <c r="E218" i="1"/>
  <c r="F218" i="1"/>
  <c r="G218" i="1"/>
  <c r="H218" i="1"/>
  <c r="I218" i="1"/>
  <c r="J218" i="1"/>
  <c r="K218" i="1" s="1"/>
  <c r="C219" i="1"/>
  <c r="D219" i="1"/>
  <c r="E219" i="1"/>
  <c r="F219" i="1"/>
  <c r="G219" i="1"/>
  <c r="H219" i="1"/>
  <c r="I219" i="1"/>
  <c r="J219" i="1"/>
  <c r="C220" i="1"/>
  <c r="K220" i="1" s="1"/>
  <c r="D220" i="1"/>
  <c r="E220" i="1"/>
  <c r="F220" i="1"/>
  <c r="G220" i="1"/>
  <c r="H220" i="1"/>
  <c r="I220" i="1"/>
  <c r="J220" i="1"/>
  <c r="C221" i="1"/>
  <c r="D221" i="1"/>
  <c r="E221" i="1"/>
  <c r="F221" i="1"/>
  <c r="G221" i="1"/>
  <c r="H221" i="1"/>
  <c r="I221" i="1"/>
  <c r="K221" i="1" s="1"/>
  <c r="J221" i="1"/>
  <c r="C222" i="1"/>
  <c r="D222" i="1"/>
  <c r="E222" i="1"/>
  <c r="F222" i="1"/>
  <c r="G222" i="1"/>
  <c r="H222" i="1"/>
  <c r="K222" i="1" s="1"/>
  <c r="I222" i="1"/>
  <c r="J222" i="1"/>
  <c r="C223" i="1"/>
  <c r="D223" i="1"/>
  <c r="E223" i="1"/>
  <c r="F223" i="1"/>
  <c r="G223" i="1"/>
  <c r="H223" i="1"/>
  <c r="I223" i="1"/>
  <c r="J223" i="1"/>
  <c r="C224" i="1"/>
  <c r="D224" i="1"/>
  <c r="E224" i="1"/>
  <c r="F224" i="1"/>
  <c r="G224" i="1"/>
  <c r="H224" i="1"/>
  <c r="I224" i="1"/>
  <c r="J224" i="1"/>
  <c r="B218" i="1"/>
  <c r="B219" i="1"/>
  <c r="B220" i="1"/>
  <c r="B221" i="1"/>
  <c r="B222" i="1"/>
  <c r="B223" i="1"/>
  <c r="B224" i="1"/>
  <c r="B217" i="1"/>
  <c r="K219" i="1"/>
  <c r="K64" i="3" l="1"/>
  <c r="K11" i="3"/>
  <c r="K54" i="1" l="1"/>
  <c r="K53" i="1"/>
  <c r="K52" i="1"/>
  <c r="K51" i="1"/>
  <c r="K50" i="1"/>
  <c r="K49" i="1"/>
  <c r="K48" i="1"/>
  <c r="K47" i="1"/>
  <c r="K44" i="1"/>
  <c r="K43" i="1"/>
  <c r="K42" i="1"/>
  <c r="K41" i="1"/>
  <c r="K40" i="1"/>
  <c r="K39" i="1"/>
  <c r="K38" i="1"/>
  <c r="K37" i="1"/>
  <c r="K34" i="1"/>
  <c r="K33" i="1"/>
  <c r="K32" i="1"/>
  <c r="K31" i="1"/>
  <c r="K30" i="1"/>
  <c r="K29" i="1"/>
  <c r="K28" i="1"/>
  <c r="K27" i="1"/>
  <c r="K24" i="1"/>
  <c r="K23" i="1"/>
  <c r="K22" i="1"/>
  <c r="K21" i="1"/>
  <c r="K20" i="1"/>
  <c r="K19" i="1"/>
  <c r="K18" i="1"/>
  <c r="K17" i="1"/>
  <c r="K212" i="1" l="1"/>
  <c r="K202" i="1"/>
  <c r="K192" i="1"/>
  <c r="K182" i="1"/>
  <c r="K172" i="1"/>
  <c r="K162" i="1"/>
  <c r="K152" i="1"/>
  <c r="K142" i="1"/>
  <c r="K132" i="1"/>
  <c r="K122" i="1"/>
  <c r="K112" i="1"/>
  <c r="K102" i="1"/>
  <c r="K92" i="1"/>
  <c r="K82" i="1"/>
  <c r="K72" i="1"/>
  <c r="K62" i="1"/>
  <c r="K12" i="1"/>
  <c r="K127" i="1"/>
  <c r="K128" i="1"/>
  <c r="K129" i="1"/>
  <c r="K130" i="1"/>
  <c r="K11" i="1"/>
  <c r="K61" i="1"/>
  <c r="K71" i="1"/>
  <c r="K81" i="1"/>
  <c r="K91" i="1"/>
  <c r="K101" i="1"/>
  <c r="K111" i="1"/>
  <c r="K121" i="1"/>
  <c r="K131" i="1"/>
  <c r="K141" i="1"/>
  <c r="K151" i="1"/>
  <c r="K181" i="1"/>
  <c r="K211" i="1"/>
  <c r="K201" i="1"/>
  <c r="K203" i="1" l="1"/>
  <c r="K191" i="1"/>
  <c r="K161" i="1"/>
  <c r="K133" i="1"/>
  <c r="K53" i="3"/>
  <c r="K54" i="3"/>
  <c r="K56" i="3"/>
  <c r="K57" i="3"/>
  <c r="K58" i="3"/>
  <c r="K52" i="3"/>
  <c r="K51" i="3"/>
  <c r="C59" i="3"/>
  <c r="D59" i="3"/>
  <c r="E59" i="3"/>
  <c r="F59" i="3"/>
  <c r="G59" i="3"/>
  <c r="H59" i="3"/>
  <c r="I59" i="3"/>
  <c r="J59" i="3"/>
  <c r="B43" i="3"/>
  <c r="C43" i="3"/>
  <c r="D43" i="3"/>
  <c r="E43" i="3"/>
  <c r="F43" i="3"/>
  <c r="G43" i="3"/>
  <c r="H43" i="3"/>
  <c r="I43" i="3"/>
  <c r="J43" i="3"/>
  <c r="B44" i="3"/>
  <c r="C44" i="3"/>
  <c r="D44" i="3"/>
  <c r="E44" i="3"/>
  <c r="F44" i="3"/>
  <c r="G44" i="3"/>
  <c r="H44" i="3"/>
  <c r="I44" i="3"/>
  <c r="J44" i="3"/>
  <c r="B45" i="3"/>
  <c r="C45" i="3"/>
  <c r="D45" i="3"/>
  <c r="E45" i="3"/>
  <c r="F45" i="3"/>
  <c r="G45" i="3"/>
  <c r="H45" i="3"/>
  <c r="I45" i="3"/>
  <c r="J45" i="3"/>
  <c r="B48" i="3"/>
  <c r="C48" i="3"/>
  <c r="D48" i="3"/>
  <c r="E48" i="3"/>
  <c r="F48" i="3"/>
  <c r="G48" i="3"/>
  <c r="H48" i="3"/>
  <c r="I48" i="3"/>
  <c r="J48" i="3"/>
  <c r="B49" i="3"/>
  <c r="C49" i="3"/>
  <c r="D49" i="3"/>
  <c r="E49" i="3"/>
  <c r="F49" i="3"/>
  <c r="G49" i="3"/>
  <c r="H49" i="3"/>
  <c r="I49" i="3"/>
  <c r="J49" i="3"/>
  <c r="C42" i="3"/>
  <c r="D42" i="3"/>
  <c r="E42" i="3"/>
  <c r="F42" i="3"/>
  <c r="G42" i="3"/>
  <c r="H42" i="3"/>
  <c r="I42" i="3"/>
  <c r="J42" i="3"/>
  <c r="B42" i="3"/>
  <c r="B34" i="3"/>
  <c r="C34" i="3"/>
  <c r="D34" i="3"/>
  <c r="E34" i="3"/>
  <c r="F34" i="3"/>
  <c r="G34" i="3"/>
  <c r="H34" i="3"/>
  <c r="I34" i="3"/>
  <c r="J34" i="3"/>
  <c r="B35" i="3"/>
  <c r="C35" i="3"/>
  <c r="D35" i="3"/>
  <c r="E35" i="3"/>
  <c r="F35" i="3"/>
  <c r="G35" i="3"/>
  <c r="H35" i="3"/>
  <c r="I35" i="3"/>
  <c r="J35" i="3"/>
  <c r="B36" i="3"/>
  <c r="C36" i="3"/>
  <c r="D36" i="3"/>
  <c r="E36" i="3"/>
  <c r="F36" i="3"/>
  <c r="G36" i="3"/>
  <c r="H36" i="3"/>
  <c r="I36" i="3"/>
  <c r="J36" i="3"/>
  <c r="B39" i="3"/>
  <c r="C39" i="3"/>
  <c r="D39" i="3"/>
  <c r="E39" i="3"/>
  <c r="F39" i="3"/>
  <c r="G39" i="3"/>
  <c r="H39" i="3"/>
  <c r="I39" i="3"/>
  <c r="J39" i="3"/>
  <c r="B40" i="3"/>
  <c r="C40" i="3"/>
  <c r="D40" i="3"/>
  <c r="E40" i="3"/>
  <c r="F40" i="3"/>
  <c r="G40" i="3"/>
  <c r="H40" i="3"/>
  <c r="I40" i="3"/>
  <c r="J40" i="3"/>
  <c r="C33" i="3"/>
  <c r="D33" i="3"/>
  <c r="E33" i="3"/>
  <c r="F33" i="3"/>
  <c r="G33" i="3"/>
  <c r="H33" i="3"/>
  <c r="I33" i="3"/>
  <c r="J33" i="3"/>
  <c r="B33" i="3"/>
  <c r="K208" i="1"/>
  <c r="K209" i="1"/>
  <c r="K210" i="1"/>
  <c r="K213" i="1"/>
  <c r="K214" i="1"/>
  <c r="K207" i="1"/>
  <c r="J215" i="1"/>
  <c r="K198" i="1"/>
  <c r="K199" i="1"/>
  <c r="K200" i="1"/>
  <c r="K204" i="1"/>
  <c r="K197" i="1"/>
  <c r="J205" i="1"/>
  <c r="K188" i="1"/>
  <c r="K189" i="1"/>
  <c r="K190" i="1"/>
  <c r="K193" i="1"/>
  <c r="K194" i="1"/>
  <c r="K187" i="1"/>
  <c r="J195" i="1"/>
  <c r="K178" i="1"/>
  <c r="K179" i="1"/>
  <c r="K180" i="1"/>
  <c r="K183" i="1"/>
  <c r="K184" i="1"/>
  <c r="K177" i="1"/>
  <c r="J185" i="1"/>
  <c r="K158" i="1"/>
  <c r="K159" i="1"/>
  <c r="K160" i="1"/>
  <c r="K163" i="1"/>
  <c r="K164" i="1"/>
  <c r="K157" i="1"/>
  <c r="J165" i="1"/>
  <c r="B165" i="1"/>
  <c r="C165" i="1"/>
  <c r="D165" i="1"/>
  <c r="E165" i="1"/>
  <c r="F165" i="1"/>
  <c r="G165" i="1"/>
  <c r="H165" i="1"/>
  <c r="I165" i="1"/>
  <c r="K168" i="1"/>
  <c r="K169" i="1"/>
  <c r="K170" i="1"/>
  <c r="K171" i="1"/>
  <c r="K173" i="1"/>
  <c r="K174" i="1"/>
  <c r="K167" i="1"/>
  <c r="J175" i="1"/>
  <c r="J155" i="1"/>
  <c r="K148" i="1"/>
  <c r="K149" i="1"/>
  <c r="K150" i="1"/>
  <c r="K153" i="1"/>
  <c r="K154" i="1"/>
  <c r="K147" i="1"/>
  <c r="J145" i="1"/>
  <c r="K138" i="1"/>
  <c r="K139" i="1"/>
  <c r="K140" i="1"/>
  <c r="K143" i="1"/>
  <c r="K144" i="1"/>
  <c r="K137" i="1"/>
  <c r="K134" i="1"/>
  <c r="J135" i="1"/>
  <c r="K48" i="3" l="1"/>
  <c r="J65" i="3"/>
  <c r="K18" i="3"/>
  <c r="J63" i="3"/>
  <c r="K42" i="3"/>
  <c r="J66" i="3"/>
  <c r="K44" i="3"/>
  <c r="K12" i="3"/>
  <c r="J14" i="3"/>
  <c r="K13" i="3"/>
  <c r="K8" i="3"/>
  <c r="K24" i="3"/>
  <c r="J32" i="3"/>
  <c r="K31" i="3"/>
  <c r="K16" i="3"/>
  <c r="K22" i="3"/>
  <c r="K30" i="3"/>
  <c r="K49" i="3"/>
  <c r="K6" i="3"/>
  <c r="K29" i="3"/>
  <c r="K35" i="3"/>
  <c r="K20" i="3"/>
  <c r="J61" i="3"/>
  <c r="K7" i="3"/>
  <c r="K26" i="3"/>
  <c r="K40" i="3"/>
  <c r="K17" i="3"/>
  <c r="K25" i="3"/>
  <c r="K9" i="3"/>
  <c r="J60" i="3"/>
  <c r="K15" i="3"/>
  <c r="K39" i="3"/>
  <c r="J62" i="3"/>
  <c r="K21" i="3"/>
  <c r="J41" i="3"/>
  <c r="K45" i="3"/>
  <c r="K36" i="3"/>
  <c r="K43" i="3"/>
  <c r="J67" i="3"/>
  <c r="K27" i="3"/>
  <c r="K33" i="3"/>
  <c r="J50" i="3"/>
  <c r="B41" i="3"/>
  <c r="K34" i="3"/>
  <c r="B225" i="1"/>
  <c r="J225" i="1"/>
  <c r="K165" i="1"/>
  <c r="K118" i="1"/>
  <c r="K119" i="1"/>
  <c r="K120" i="1"/>
  <c r="K123" i="1"/>
  <c r="K124" i="1"/>
  <c r="K117" i="1"/>
  <c r="J125" i="1"/>
  <c r="K113" i="1"/>
  <c r="K114" i="1"/>
  <c r="K107" i="1"/>
  <c r="K108" i="1"/>
  <c r="K109" i="1"/>
  <c r="K110" i="1"/>
  <c r="J115" i="1"/>
  <c r="K98" i="1"/>
  <c r="K99" i="1"/>
  <c r="K100" i="1"/>
  <c r="K103" i="1"/>
  <c r="K104" i="1"/>
  <c r="K97" i="1"/>
  <c r="J105" i="1"/>
  <c r="K88" i="1"/>
  <c r="K89" i="1"/>
  <c r="K90" i="1"/>
  <c r="K93" i="1"/>
  <c r="K94" i="1"/>
  <c r="K87" i="1"/>
  <c r="J95" i="1"/>
  <c r="J85" i="1"/>
  <c r="K78" i="1"/>
  <c r="K79" i="1"/>
  <c r="K80" i="1"/>
  <c r="K83" i="1"/>
  <c r="K84" i="1"/>
  <c r="K77" i="1"/>
  <c r="K73" i="1"/>
  <c r="K74" i="1"/>
  <c r="K67" i="1"/>
  <c r="K68" i="1"/>
  <c r="K69" i="1"/>
  <c r="K70" i="1"/>
  <c r="J75" i="1"/>
  <c r="K63" i="1"/>
  <c r="K64" i="1"/>
  <c r="K57" i="1"/>
  <c r="K58" i="1"/>
  <c r="K59" i="1"/>
  <c r="K60" i="1"/>
  <c r="J65" i="1"/>
  <c r="I55" i="1"/>
  <c r="J55" i="1"/>
  <c r="J45" i="1"/>
  <c r="J35" i="1"/>
  <c r="J25" i="1"/>
  <c r="K13" i="1"/>
  <c r="K14" i="1"/>
  <c r="K7" i="1"/>
  <c r="K8" i="1"/>
  <c r="K9" i="1"/>
  <c r="K10" i="1"/>
  <c r="J15" i="1"/>
  <c r="C41" i="3"/>
  <c r="D41" i="3"/>
  <c r="E41" i="3"/>
  <c r="F41" i="3"/>
  <c r="G41" i="3"/>
  <c r="H41" i="3"/>
  <c r="I41" i="3"/>
  <c r="J68" i="3" l="1"/>
  <c r="K41" i="3"/>
  <c r="J23" i="3"/>
  <c r="I115" i="1"/>
  <c r="H115" i="1"/>
  <c r="G115" i="1"/>
  <c r="F115" i="1"/>
  <c r="E115" i="1"/>
  <c r="D115" i="1"/>
  <c r="C115" i="1"/>
  <c r="B115" i="1"/>
  <c r="K115" i="1" l="1"/>
  <c r="I67" i="3"/>
  <c r="H67" i="3"/>
  <c r="G67" i="3"/>
  <c r="F67" i="3"/>
  <c r="E67" i="3"/>
  <c r="D67" i="3"/>
  <c r="C67" i="3"/>
  <c r="I66" i="3"/>
  <c r="H66" i="3"/>
  <c r="G66" i="3"/>
  <c r="F66" i="3"/>
  <c r="E66" i="3"/>
  <c r="D66" i="3"/>
  <c r="C66" i="3"/>
  <c r="I65" i="3"/>
  <c r="H65" i="3"/>
  <c r="G65" i="3"/>
  <c r="F65" i="3"/>
  <c r="E65" i="3"/>
  <c r="D65" i="3"/>
  <c r="C65" i="3"/>
  <c r="I63" i="3"/>
  <c r="H63" i="3"/>
  <c r="G63" i="3"/>
  <c r="F63" i="3"/>
  <c r="E63" i="3"/>
  <c r="D63" i="3"/>
  <c r="C63" i="3"/>
  <c r="I62" i="3"/>
  <c r="H62" i="3"/>
  <c r="G62" i="3"/>
  <c r="F62" i="3"/>
  <c r="E62" i="3"/>
  <c r="D62" i="3"/>
  <c r="C62" i="3"/>
  <c r="B67" i="3"/>
  <c r="B66" i="3"/>
  <c r="B65" i="3"/>
  <c r="B63" i="3"/>
  <c r="B62" i="3"/>
  <c r="B61" i="3"/>
  <c r="B60" i="3"/>
  <c r="I61" i="3"/>
  <c r="H61" i="3"/>
  <c r="G61" i="3"/>
  <c r="F61" i="3"/>
  <c r="E61" i="3"/>
  <c r="D61" i="3"/>
  <c r="C61" i="3"/>
  <c r="I60" i="3"/>
  <c r="H60" i="3"/>
  <c r="G60" i="3"/>
  <c r="F60" i="3"/>
  <c r="E60" i="3"/>
  <c r="D60" i="3"/>
  <c r="C60" i="3"/>
  <c r="K61" i="3" l="1"/>
  <c r="K62" i="3"/>
  <c r="K63" i="3"/>
  <c r="K66" i="3"/>
  <c r="K65" i="3"/>
  <c r="K67" i="3"/>
  <c r="K60" i="3"/>
  <c r="I75" i="1"/>
  <c r="H75" i="1"/>
  <c r="G75" i="1"/>
  <c r="F75" i="1"/>
  <c r="E75" i="1"/>
  <c r="D75" i="1"/>
  <c r="C75" i="1"/>
  <c r="B75" i="1"/>
  <c r="K75" i="1" l="1"/>
  <c r="B68" i="3" l="1"/>
  <c r="I68" i="3"/>
  <c r="F68" i="3"/>
  <c r="H68" i="3"/>
  <c r="E68" i="3"/>
  <c r="G68" i="3"/>
  <c r="C68" i="3"/>
  <c r="D68" i="3"/>
  <c r="K68" i="3" l="1"/>
  <c r="B59" i="3"/>
  <c r="K59" i="3" s="1"/>
  <c r="I50" i="3"/>
  <c r="H50" i="3"/>
  <c r="G50" i="3"/>
  <c r="F50" i="3"/>
  <c r="E50" i="3"/>
  <c r="D50" i="3"/>
  <c r="C50" i="3"/>
  <c r="B50" i="3"/>
  <c r="I32" i="3"/>
  <c r="H32" i="3"/>
  <c r="G32" i="3"/>
  <c r="F32" i="3"/>
  <c r="E32" i="3"/>
  <c r="D32" i="3"/>
  <c r="C32" i="3"/>
  <c r="B32" i="3"/>
  <c r="I14" i="3"/>
  <c r="H14" i="3"/>
  <c r="G14" i="3"/>
  <c r="F14" i="3"/>
  <c r="E14" i="3"/>
  <c r="D14" i="3"/>
  <c r="C14" i="3"/>
  <c r="B14" i="3"/>
  <c r="K14" i="3" l="1"/>
  <c r="K50" i="3"/>
  <c r="K32" i="3"/>
  <c r="G225" i="1"/>
  <c r="F225" i="1"/>
  <c r="E225" i="1"/>
  <c r="D225" i="1"/>
  <c r="C225" i="1"/>
  <c r="I215" i="1"/>
  <c r="H215" i="1"/>
  <c r="G215" i="1"/>
  <c r="F215" i="1"/>
  <c r="E215" i="1"/>
  <c r="D215" i="1"/>
  <c r="C215" i="1"/>
  <c r="B215" i="1"/>
  <c r="I205" i="1"/>
  <c r="H205" i="1"/>
  <c r="G205" i="1"/>
  <c r="F205" i="1"/>
  <c r="E205" i="1"/>
  <c r="D205" i="1"/>
  <c r="C205" i="1"/>
  <c r="B205" i="1"/>
  <c r="I195" i="1"/>
  <c r="H195" i="1"/>
  <c r="G195" i="1"/>
  <c r="F195" i="1"/>
  <c r="E195" i="1"/>
  <c r="D195" i="1"/>
  <c r="C195" i="1"/>
  <c r="B195" i="1"/>
  <c r="I185" i="1"/>
  <c r="H185" i="1"/>
  <c r="G185" i="1"/>
  <c r="F185" i="1"/>
  <c r="E185" i="1"/>
  <c r="D185" i="1"/>
  <c r="C185" i="1"/>
  <c r="B185" i="1"/>
  <c r="I175" i="1"/>
  <c r="H175" i="1"/>
  <c r="G175" i="1"/>
  <c r="F175" i="1"/>
  <c r="E175" i="1"/>
  <c r="D175" i="1"/>
  <c r="C175" i="1"/>
  <c r="B175" i="1"/>
  <c r="I155" i="1"/>
  <c r="H155" i="1"/>
  <c r="G155" i="1"/>
  <c r="F155" i="1"/>
  <c r="E155" i="1"/>
  <c r="D155" i="1"/>
  <c r="C155" i="1"/>
  <c r="B155" i="1"/>
  <c r="I145" i="1"/>
  <c r="H145" i="1"/>
  <c r="G145" i="1"/>
  <c r="F145" i="1"/>
  <c r="E145" i="1"/>
  <c r="D145" i="1"/>
  <c r="C145" i="1"/>
  <c r="B145" i="1"/>
  <c r="I135" i="1"/>
  <c r="H135" i="1"/>
  <c r="G135" i="1"/>
  <c r="F135" i="1"/>
  <c r="E135" i="1"/>
  <c r="D135" i="1"/>
  <c r="C135" i="1"/>
  <c r="B135" i="1"/>
  <c r="I125" i="1"/>
  <c r="H125" i="1"/>
  <c r="G125" i="1"/>
  <c r="F125" i="1"/>
  <c r="E125" i="1"/>
  <c r="D125" i="1"/>
  <c r="C125" i="1"/>
  <c r="B125" i="1"/>
  <c r="I105" i="1"/>
  <c r="H105" i="1"/>
  <c r="G105" i="1"/>
  <c r="F105" i="1"/>
  <c r="E105" i="1"/>
  <c r="D105" i="1"/>
  <c r="C105" i="1"/>
  <c r="B105" i="1"/>
  <c r="I95" i="1"/>
  <c r="H95" i="1"/>
  <c r="G95" i="1"/>
  <c r="F95" i="1"/>
  <c r="E95" i="1"/>
  <c r="D95" i="1"/>
  <c r="C95" i="1"/>
  <c r="B95" i="1"/>
  <c r="I85" i="1"/>
  <c r="H85" i="1"/>
  <c r="G85" i="1"/>
  <c r="F85" i="1"/>
  <c r="E85" i="1"/>
  <c r="D85" i="1"/>
  <c r="C85" i="1"/>
  <c r="B85" i="1"/>
  <c r="I65" i="1"/>
  <c r="H65" i="1"/>
  <c r="G65" i="1"/>
  <c r="F65" i="1"/>
  <c r="E65" i="1"/>
  <c r="D65" i="1"/>
  <c r="C65" i="1"/>
  <c r="B65" i="1"/>
  <c r="H55" i="1"/>
  <c r="G55" i="1"/>
  <c r="F55" i="1"/>
  <c r="E55" i="1"/>
  <c r="D55" i="1"/>
  <c r="C55" i="1"/>
  <c r="B55" i="1"/>
  <c r="I45" i="1"/>
  <c r="H45" i="1"/>
  <c r="G45" i="1"/>
  <c r="F45" i="1"/>
  <c r="E45" i="1"/>
  <c r="D45" i="1"/>
  <c r="C45" i="1"/>
  <c r="B45" i="1"/>
  <c r="I35" i="1"/>
  <c r="H35" i="1"/>
  <c r="G35" i="1"/>
  <c r="F35" i="1"/>
  <c r="E35" i="1"/>
  <c r="D35" i="1"/>
  <c r="C35" i="1"/>
  <c r="B35" i="1"/>
  <c r="I25" i="1"/>
  <c r="H25" i="1"/>
  <c r="G25" i="1"/>
  <c r="F25" i="1"/>
  <c r="E25" i="1"/>
  <c r="D25" i="1"/>
  <c r="C25" i="1"/>
  <c r="B25" i="1"/>
  <c r="C23" i="3" l="1"/>
  <c r="G23" i="3"/>
  <c r="H23" i="3"/>
  <c r="B23" i="3"/>
  <c r="D23" i="3"/>
  <c r="E23" i="3"/>
  <c r="F23" i="3"/>
  <c r="I23" i="3"/>
  <c r="K205" i="1"/>
  <c r="K215" i="1"/>
  <c r="K155" i="1"/>
  <c r="K175" i="1"/>
  <c r="K185" i="1"/>
  <c r="K195" i="1"/>
  <c r="K25" i="1"/>
  <c r="K65" i="1"/>
  <c r="K145" i="1"/>
  <c r="K135" i="1"/>
  <c r="K125" i="1"/>
  <c r="K105" i="1"/>
  <c r="K95" i="1"/>
  <c r="K85" i="1"/>
  <c r="K55" i="1"/>
  <c r="K45" i="1"/>
  <c r="H225" i="1"/>
  <c r="I225" i="1"/>
  <c r="K23" i="3" l="1"/>
  <c r="B15" i="1"/>
  <c r="C15" i="1"/>
  <c r="D15" i="1"/>
  <c r="E15" i="1"/>
  <c r="F15" i="1"/>
  <c r="G15" i="1"/>
  <c r="H15" i="1"/>
  <c r="I15" i="1"/>
  <c r="K15" i="1" l="1"/>
  <c r="K35" i="1"/>
  <c r="K225" i="1" l="1"/>
</calcChain>
</file>

<file path=xl/sharedStrings.xml><?xml version="1.0" encoding="utf-8"?>
<sst xmlns="http://schemas.openxmlformats.org/spreadsheetml/2006/main" count="311" uniqueCount="75">
  <si>
    <t>EURO 0</t>
  </si>
  <si>
    <t>EURO 1</t>
  </si>
  <si>
    <t>EURO 2</t>
  </si>
  <si>
    <t>EURO 3</t>
  </si>
  <si>
    <t>EURO 4</t>
  </si>
  <si>
    <t>EURO 5</t>
  </si>
  <si>
    <t>EURO 6</t>
  </si>
  <si>
    <t>Piemonte</t>
  </si>
  <si>
    <t>Valle d'Aosta</t>
  </si>
  <si>
    <t>Lombardia</t>
  </si>
  <si>
    <t>Liguria</t>
  </si>
  <si>
    <t>Trentino Alto Adige</t>
  </si>
  <si>
    <t>Veneto</t>
  </si>
  <si>
    <t>Friuli Venezia Giulia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</si>
  <si>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</si>
  <si>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</si>
  <si>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</si>
  <si>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</si>
  <si>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</si>
  <si>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</si>
  <si>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</si>
  <si>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</si>
  <si>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</si>
  <si>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</si>
  <si>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</si>
  <si>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</si>
  <si>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</si>
  <si>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r>
      <t>Benzina</t>
    </r>
    <r>
      <rPr>
        <i/>
        <sz val="9"/>
        <color theme="1" tint="0.14999847407452621"/>
        <rFont val="Trebuchet MS"/>
        <family val="2"/>
      </rPr>
      <t>/Petrol</t>
    </r>
  </si>
  <si>
    <r>
      <t>Benzina-GPL</t>
    </r>
    <r>
      <rPr>
        <i/>
        <sz val="9"/>
        <color theme="1" tint="0.14999847407452621"/>
        <rFont val="Trebuchet MS"/>
        <family val="2"/>
      </rPr>
      <t>/Petrol-LPG</t>
    </r>
  </si>
  <si>
    <r>
      <t>Benzina-Metano</t>
    </r>
    <r>
      <rPr>
        <i/>
        <sz val="9"/>
        <color theme="1" tint="0.14999847407452621"/>
        <rFont val="Trebuchet MS"/>
        <family val="2"/>
      </rPr>
      <t>/Petrol-CNG</t>
    </r>
    <r>
      <rPr>
        <sz val="9"/>
        <rFont val="Trebuchet MS"/>
        <family val="2"/>
      </rPr>
      <t xml:space="preserve"> </t>
    </r>
  </si>
  <si>
    <r>
      <t>Gasolio</t>
    </r>
    <r>
      <rPr>
        <i/>
        <sz val="9"/>
        <color theme="1" tint="0.14999847407452621"/>
        <rFont val="Trebuchet MS"/>
        <family val="2"/>
      </rPr>
      <t>/Diesel</t>
    </r>
  </si>
  <si>
    <r>
      <t>Altre</t>
    </r>
    <r>
      <rPr>
        <i/>
        <sz val="9"/>
        <color theme="1" tint="0.14999847407452621"/>
        <rFont val="Trebuchet MS"/>
        <family val="2"/>
      </rPr>
      <t>/Others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</si>
  <si>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/not identified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</si>
  <si>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</si>
  <si>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</si>
  <si>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</si>
  <si>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</si>
  <si>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Regione - Alimentazione
</t>
    </r>
    <r>
      <rPr>
        <i/>
        <sz val="9"/>
        <color theme="1" tint="0.14999847407452621"/>
        <rFont val="Trebuchet MS"/>
        <family val="2"/>
      </rPr>
      <t>Region - Fuel</t>
    </r>
  </si>
  <si>
    <t>Non Identificato</t>
  </si>
  <si>
    <r>
      <t xml:space="preserve">Area Geografica - Alimentazione
</t>
    </r>
    <r>
      <rPr>
        <i/>
        <sz val="9"/>
        <color theme="1" tint="0.14999847407452621"/>
        <rFont val="Trebuchet MS"/>
        <family val="2"/>
      </rPr>
      <t>Geographic Area - Fuel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</si>
  <si>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Piemonte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</si>
  <si>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Valle d'Aosta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</si>
  <si>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Lombardia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</si>
  <si>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Trentino Alto Adige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</si>
  <si>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Veneto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</si>
  <si>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Friuli Venezia Giulia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</si>
  <si>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Liguria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</si>
  <si>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Emilia Romagna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</si>
  <si>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  <r>
      <rPr>
        <b/>
        <sz val="9"/>
        <rFont val="Trebuchet MS"/>
        <family val="2"/>
      </rPr>
      <t xml:space="preserve"> Toscana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</si>
  <si>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Umbria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</si>
  <si>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Marche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</si>
  <si>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Lazio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</si>
  <si>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Abruzzo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</si>
  <si>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Molise</t>
    </r>
  </si>
  <si>
    <r>
      <t>Totale</t>
    </r>
    <r>
      <rPr>
        <i/>
        <sz val="9"/>
        <rFont val="Trebuchet MS"/>
        <family val="2"/>
      </rPr>
      <t xml:space="preserve">/Total </t>
    </r>
    <r>
      <rPr>
        <b/>
        <sz val="9"/>
        <rFont val="Trebuchet MS"/>
        <family val="2"/>
      </rPr>
      <t>Campania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</si>
  <si>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Puglia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</si>
  <si>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Basilicata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</si>
  <si>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Calabria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</si>
  <si>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Sicilia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</si>
  <si>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rFont val="Trebuchet MS"/>
        <family val="2"/>
      </rPr>
      <t>Sardegna</t>
    </r>
  </si>
  <si>
    <r>
      <t>Totale</t>
    </r>
    <r>
      <rPr>
        <i/>
        <sz val="9"/>
        <color theme="1" tint="0.14999847407452621"/>
        <rFont val="Trebuchet MS"/>
        <family val="2"/>
      </rPr>
      <t xml:space="preserve">/Total </t>
    </r>
    <r>
      <rPr>
        <b/>
        <sz val="9"/>
        <color indexed="8"/>
        <rFont val="Trebuchet MS"/>
        <family val="2"/>
      </rPr>
      <t>Non Identificato</t>
    </r>
  </si>
  <si>
    <r>
      <rPr>
        <b/>
        <sz val="9"/>
        <color indexed="8"/>
        <rFont val="Trebuchet MS"/>
        <family val="2"/>
      </rPr>
      <t>Totale Nord-Ovest</t>
    </r>
    <r>
      <rPr>
        <i/>
        <sz val="9"/>
        <color theme="1" tint="0.14999847407452621"/>
        <rFont val="Trebuchet MS"/>
        <family val="2"/>
      </rPr>
      <t>/Total Norh-West</t>
    </r>
  </si>
  <si>
    <r>
      <rPr>
        <b/>
        <sz val="9"/>
        <color indexed="8"/>
        <rFont val="Trebuchet MS"/>
        <family val="2"/>
      </rPr>
      <t>Totale Nord-Est</t>
    </r>
    <r>
      <rPr>
        <i/>
        <sz val="9"/>
        <color theme="1" tint="0.14999847407452621"/>
        <rFont val="Trebuchet MS"/>
        <family val="2"/>
      </rPr>
      <t>/Total North-East</t>
    </r>
  </si>
  <si>
    <r>
      <rPr>
        <b/>
        <sz val="9"/>
        <color indexed="8"/>
        <rFont val="Trebuchet MS"/>
        <family val="2"/>
      </rPr>
      <t>Totale Centro</t>
    </r>
    <r>
      <rPr>
        <i/>
        <sz val="9"/>
        <color theme="1" tint="0.14999847407452621"/>
        <rFont val="Trebuchet MS"/>
        <family val="2"/>
      </rPr>
      <t>/Total Centre</t>
    </r>
  </si>
  <si>
    <r>
      <rPr>
        <b/>
        <sz val="9"/>
        <color indexed="8"/>
        <rFont val="Trebuchet MS"/>
        <family val="2"/>
      </rPr>
      <t>Totale Sud</t>
    </r>
    <r>
      <rPr>
        <i/>
        <sz val="9"/>
        <color theme="1" tint="0.14999847407452621"/>
        <rFont val="Trebuchet MS"/>
        <family val="2"/>
      </rPr>
      <t>/Total South</t>
    </r>
  </si>
  <si>
    <r>
      <rPr>
        <b/>
        <sz val="9"/>
        <color indexed="8"/>
        <rFont val="Trebuchet MS"/>
        <family val="2"/>
      </rPr>
      <t>Totale Isole</t>
    </r>
    <r>
      <rPr>
        <i/>
        <sz val="9"/>
        <color theme="1" tint="0.14999847407452621"/>
        <rFont val="Trebuchet MS"/>
        <family val="2"/>
      </rPr>
      <t>/Total Islands</t>
    </r>
  </si>
  <si>
    <r>
      <t>Totale Non Identificato</t>
    </r>
    <r>
      <rPr>
        <i/>
        <sz val="9"/>
        <color theme="1" tint="0.14999847407452621"/>
        <rFont val="Trebuchet MS"/>
        <family val="2"/>
      </rPr>
      <t>/Total Not Identified</t>
    </r>
  </si>
  <si>
    <r>
      <rPr>
        <sz val="8"/>
        <color theme="1"/>
        <rFont val="Trebuchet MS"/>
        <family val="2"/>
      </rPr>
      <t>Nota: sono esclusi i trattori stradali</t>
    </r>
    <r>
      <rPr>
        <sz val="8"/>
        <rFont val="Trebuchet MS"/>
        <family val="2"/>
      </rPr>
      <t xml:space="preserve"> </t>
    </r>
    <r>
      <rPr>
        <i/>
        <sz val="8"/>
        <color theme="1" tint="0.14999847407452621"/>
        <rFont val="Trebuchet MS"/>
        <family val="2"/>
      </rPr>
      <t>/ road tractors not included</t>
    </r>
  </si>
  <si>
    <t>N.C.</t>
  </si>
  <si>
    <t>CIRCOLAZIONE VEICOLI INDUSTRIALI PESANTI PER REGIONE, ALIMENTAZIONE E CLASSE EURO NEL 2021</t>
  </si>
  <si>
    <t>MEDIUM AND HEAVY TRUCKS IN USE BY REGION FUEL AND EURO CLASS IN 2021</t>
  </si>
  <si>
    <r>
      <t>Ibrido</t>
    </r>
    <r>
      <rPr>
        <i/>
        <sz val="9"/>
        <color theme="1" tint="0.14999847407452621"/>
        <rFont val="Trebuchet MS"/>
        <family val="2"/>
      </rPr>
      <t>/Hybrid</t>
    </r>
  </si>
  <si>
    <r>
      <t>Elettrico</t>
    </r>
    <r>
      <rPr>
        <i/>
        <sz val="9"/>
        <color theme="1" tint="0.14999847407452621"/>
        <rFont val="Trebuchet MS"/>
        <family val="2"/>
      </rPr>
      <t>/Electric</t>
    </r>
  </si>
  <si>
    <t>CIRCOLAZIONE VEICOLI INDUSTRIALI PESANTI PER AREA GEOGRAFICA, ALIMENTAZIONE E CLASSE EURO NEL 2021</t>
  </si>
  <si>
    <t>MEDIUM AND HEAVY TRUCKS IN USE BY GEOGRAPHIC AREA, FUEL AND EURO CLASS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</si>
</sst>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;[Red]#,##0"/>
    <numFmt numFmtId="165" formatCode="General_)"/>
    <numFmt numFmtId="166" formatCode="#,##0_ ;\-#,##0\ "/>
  </numFmts>
  <fonts count="36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b/>
      <u/>
      <sz val="9"/>
      <name val="Trebuchet MS"/>
      <family val="2"/>
    </font>
    <font>
      <sz val="9"/>
      <name val="Trebuchet MS"/>
      <family val="2"/>
    </font>
    <font>
      <b/>
      <u/>
      <sz val="9"/>
      <color indexed="10"/>
      <name val="Trebuchet MS"/>
      <family val="2"/>
    </font>
    <font>
      <b/>
      <u/>
      <sz val="9"/>
      <name val="Gill San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9"/>
      <color indexed="8"/>
      <name val="Trebuchet MS"/>
      <family val="2"/>
    </font>
    <font>
      <sz val="9"/>
      <color indexed="8"/>
      <name val="Trebuchet MS"/>
      <family val="2"/>
    </font>
    <font>
      <i/>
      <sz val="9"/>
      <name val="Trebuchet MS"/>
      <family val="2"/>
    </font>
    <font>
      <sz val="8"/>
      <name val="Trebuchet MS"/>
      <family val="2"/>
    </font>
    <font>
      <sz val="8"/>
      <color theme="1"/>
      <name val="Trebuchet MS"/>
      <family val="2"/>
    </font>
    <font>
      <sz val="8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66">
    <xf numFmtId="0" fontId="0" fillId="0" borderId="0" xfId="0"/>
    <xf numFmtId="165" fontId="19" fillId="0" borderId="0" xfId="0" applyNumberFormat="1" applyFont="1" applyAlignment="1">
      <alignment horizontal="centerContinuous" vertical="center"/>
    </xf>
    <xf numFmtId="165" fontId="20" fillId="0" borderId="0" xfId="0" applyNumberFormat="1" applyFont="1" applyAlignment="1">
      <alignment horizontal="centerContinuous" vertical="center"/>
    </xf>
    <xf numFmtId="165" fontId="21" fillId="0" borderId="0" xfId="0" applyNumberFormat="1" applyFont="1" applyAlignment="1">
      <alignment horizontal="centerContinuous" vertical="center"/>
    </xf>
    <xf numFmtId="165" fontId="19" fillId="0" borderId="0" xfId="0" applyNumberFormat="1" applyFont="1" applyAlignment="1">
      <alignment vertical="center"/>
    </xf>
    <xf numFmtId="165" fontId="22" fillId="0" borderId="0" xfId="0" applyNumberFormat="1" applyFont="1" applyAlignment="1">
      <alignment vertical="center"/>
    </xf>
    <xf numFmtId="165" fontId="20" fillId="0" borderId="0" xfId="0" applyNumberFormat="1" applyFont="1" applyAlignment="1">
      <alignment vertical="center"/>
    </xf>
    <xf numFmtId="165" fontId="23" fillId="0" borderId="0" xfId="0" applyNumberFormat="1" applyFont="1" applyAlignment="1">
      <alignment vertical="center"/>
    </xf>
    <xf numFmtId="164" fontId="24" fillId="25" borderId="10" xfId="0" applyNumberFormat="1" applyFont="1" applyFill="1" applyBorder="1" applyAlignment="1">
      <alignment horizontal="center" vertical="center" wrapText="1"/>
    </xf>
    <xf numFmtId="165" fontId="24" fillId="0" borderId="0" xfId="0" applyNumberFormat="1" applyFont="1" applyAlignment="1">
      <alignment vertical="center"/>
    </xf>
    <xf numFmtId="165" fontId="25" fillId="0" borderId="0" xfId="0" applyNumberFormat="1" applyFont="1" applyAlignment="1">
      <alignment vertical="center"/>
    </xf>
    <xf numFmtId="165" fontId="20" fillId="0" borderId="0" xfId="0" applyNumberFormat="1" applyFont="1"/>
    <xf numFmtId="164" fontId="20" fillId="0" borderId="0" xfId="0" applyNumberFormat="1" applyFont="1"/>
    <xf numFmtId="0" fontId="24" fillId="25" borderId="10" xfId="0" applyFont="1" applyFill="1" applyBorder="1" applyAlignment="1">
      <alignment horizontal="center" vertical="center" wrapText="1"/>
    </xf>
    <xf numFmtId="0" fontId="24" fillId="25" borderId="10" xfId="0" applyFont="1" applyFill="1" applyBorder="1" applyAlignment="1">
      <alignment horizontal="right" vertical="center" wrapText="1" indent="1"/>
    </xf>
    <xf numFmtId="3" fontId="19" fillId="0" borderId="0" xfId="0" applyNumberFormat="1" applyFont="1" applyAlignment="1">
      <alignment horizontal="left" vertical="center"/>
    </xf>
    <xf numFmtId="3" fontId="20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horizontal="left" vertical="center"/>
    </xf>
    <xf numFmtId="165" fontId="24" fillId="25" borderId="10" xfId="0" applyNumberFormat="1" applyFont="1" applyFill="1" applyBorder="1" applyAlignment="1">
      <alignment horizontal="left" vertical="center" wrapText="1" indent="1"/>
    </xf>
    <xf numFmtId="41" fontId="24" fillId="26" borderId="10" xfId="29" applyNumberFormat="1" applyFont="1" applyFill="1" applyBorder="1" applyAlignment="1">
      <alignment horizontal="right" vertical="center"/>
    </xf>
    <xf numFmtId="41" fontId="24" fillId="0" borderId="10" xfId="29" applyNumberFormat="1" applyFont="1" applyBorder="1" applyAlignment="1">
      <alignment horizontal="right" vertical="center"/>
    </xf>
    <xf numFmtId="41" fontId="20" fillId="26" borderId="13" xfId="29" applyNumberFormat="1" applyFont="1" applyFill="1" applyBorder="1" applyAlignment="1">
      <alignment horizontal="right" vertical="center"/>
    </xf>
    <xf numFmtId="41" fontId="20" fillId="0" borderId="13" xfId="29" applyNumberFormat="1" applyFont="1" applyBorder="1" applyAlignment="1">
      <alignment horizontal="right" vertical="center"/>
    </xf>
    <xf numFmtId="41" fontId="20" fillId="26" borderId="14" xfId="29" applyNumberFormat="1" applyFont="1" applyFill="1" applyBorder="1" applyAlignment="1">
      <alignment horizontal="right" vertical="center"/>
    </xf>
    <xf numFmtId="41" fontId="20" fillId="0" borderId="14" xfId="29" applyNumberFormat="1" applyFont="1" applyBorder="1" applyAlignment="1">
      <alignment horizontal="right" vertical="center"/>
    </xf>
    <xf numFmtId="41" fontId="20" fillId="26" borderId="12" xfId="29" applyNumberFormat="1" applyFont="1" applyFill="1" applyBorder="1" applyAlignment="1">
      <alignment horizontal="right" vertical="center"/>
    </xf>
    <xf numFmtId="41" fontId="20" fillId="0" borderId="12" xfId="29" applyNumberFormat="1" applyFont="1" applyBorder="1" applyAlignment="1">
      <alignment horizontal="right" vertical="center"/>
    </xf>
    <xf numFmtId="41" fontId="20" fillId="26" borderId="14" xfId="29" quotePrefix="1" applyNumberFormat="1" applyFont="1" applyFill="1" applyBorder="1" applyAlignment="1">
      <alignment horizontal="right" vertical="center"/>
    </xf>
    <xf numFmtId="41" fontId="20" fillId="26" borderId="12" xfId="29" quotePrefix="1" applyNumberFormat="1" applyFont="1" applyFill="1" applyBorder="1" applyAlignment="1">
      <alignment horizontal="right" vertical="center"/>
    </xf>
    <xf numFmtId="41" fontId="20" fillId="26" borderId="16" xfId="29" applyNumberFormat="1" applyFont="1" applyFill="1" applyBorder="1" applyAlignment="1">
      <alignment horizontal="right" vertical="center"/>
    </xf>
    <xf numFmtId="0" fontId="30" fillId="0" borderId="10" xfId="0" applyFont="1" applyBorder="1" applyAlignment="1">
      <alignment vertical="center"/>
    </xf>
    <xf numFmtId="41" fontId="20" fillId="26" borderId="16" xfId="29" quotePrefix="1" applyNumberFormat="1" applyFont="1" applyFill="1" applyBorder="1" applyAlignment="1">
      <alignment horizontal="right" vertical="center"/>
    </xf>
    <xf numFmtId="49" fontId="20" fillId="0" borderId="13" xfId="0" applyNumberFormat="1" applyFont="1" applyBorder="1" applyAlignment="1">
      <alignment horizontal="left" vertical="center" indent="2"/>
    </xf>
    <xf numFmtId="49" fontId="20" fillId="0" borderId="14" xfId="0" applyNumberFormat="1" applyFont="1" applyBorder="1" applyAlignment="1">
      <alignment horizontal="left" vertical="center" indent="2"/>
    </xf>
    <xf numFmtId="49" fontId="20" fillId="0" borderId="12" xfId="0" applyNumberFormat="1" applyFont="1" applyBorder="1" applyAlignment="1">
      <alignment horizontal="left" vertical="center" indent="2"/>
    </xf>
    <xf numFmtId="0" fontId="31" fillId="0" borderId="14" xfId="0" applyFont="1" applyBorder="1" applyAlignment="1">
      <alignment horizontal="left" vertical="center" indent="1"/>
    </xf>
    <xf numFmtId="165" fontId="24" fillId="25" borderId="10" xfId="0" applyNumberFormat="1" applyFont="1" applyFill="1" applyBorder="1" applyAlignment="1">
      <alignment vertical="center" wrapText="1"/>
    </xf>
    <xf numFmtId="41" fontId="24" fillId="25" borderId="10" xfId="0" applyNumberFormat="1" applyFont="1" applyFill="1" applyBorder="1" applyAlignment="1">
      <alignment horizontal="right" vertical="center"/>
    </xf>
    <xf numFmtId="164" fontId="24" fillId="0" borderId="18" xfId="0" applyNumberFormat="1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right" vertical="center" wrapText="1" indent="1"/>
    </xf>
    <xf numFmtId="165" fontId="24" fillId="0" borderId="17" xfId="0" applyNumberFormat="1" applyFont="1" applyBorder="1" applyAlignment="1">
      <alignment vertical="center" wrapText="1"/>
    </xf>
    <xf numFmtId="165" fontId="24" fillId="0" borderId="17" xfId="0" applyNumberFormat="1" applyFont="1" applyBorder="1" applyAlignment="1">
      <alignment wrapText="1"/>
    </xf>
    <xf numFmtId="41" fontId="24" fillId="26" borderId="18" xfId="29" applyNumberFormat="1" applyFont="1" applyFill="1" applyBorder="1" applyAlignment="1">
      <alignment horizontal="right" vertical="center"/>
    </xf>
    <xf numFmtId="41" fontId="24" fillId="26" borderId="19" xfId="29" applyNumberFormat="1" applyFont="1" applyFill="1" applyBorder="1" applyAlignment="1">
      <alignment horizontal="right" vertical="center"/>
    </xf>
    <xf numFmtId="165" fontId="24" fillId="0" borderId="10" xfId="0" applyNumberFormat="1" applyFont="1" applyBorder="1" applyAlignment="1">
      <alignment horizontal="left" vertical="center"/>
    </xf>
    <xf numFmtId="166" fontId="20" fillId="26" borderId="13" xfId="29" applyNumberFormat="1" applyFont="1" applyFill="1" applyBorder="1" applyAlignment="1">
      <alignment horizontal="right" vertical="center"/>
    </xf>
    <xf numFmtId="166" fontId="20" fillId="0" borderId="13" xfId="29" applyNumberFormat="1" applyFont="1" applyBorder="1" applyAlignment="1">
      <alignment horizontal="right" vertical="center"/>
    </xf>
    <xf numFmtId="166" fontId="20" fillId="26" borderId="14" xfId="29" applyNumberFormat="1" applyFont="1" applyFill="1" applyBorder="1" applyAlignment="1">
      <alignment horizontal="right" vertical="center"/>
    </xf>
    <xf numFmtId="166" fontId="20" fillId="0" borderId="14" xfId="29" applyNumberFormat="1" applyFont="1" applyBorder="1" applyAlignment="1">
      <alignment horizontal="right" vertical="center"/>
    </xf>
    <xf numFmtId="166" fontId="20" fillId="26" borderId="12" xfId="29" applyNumberFormat="1" applyFont="1" applyFill="1" applyBorder="1" applyAlignment="1">
      <alignment horizontal="right" vertical="center"/>
    </xf>
    <xf numFmtId="166" fontId="20" fillId="0" borderId="12" xfId="29" applyNumberFormat="1" applyFont="1" applyBorder="1" applyAlignment="1">
      <alignment horizontal="right" vertical="center"/>
    </xf>
    <xf numFmtId="49" fontId="20" fillId="0" borderId="16" xfId="0" applyNumberFormat="1" applyFont="1" applyBorder="1" applyAlignment="1">
      <alignment horizontal="left" vertical="center" indent="2"/>
    </xf>
    <xf numFmtId="0" fontId="24" fillId="0" borderId="11" xfId="0" applyFont="1" applyBorder="1" applyAlignment="1">
      <alignment horizontal="left" vertical="center"/>
    </xf>
    <xf numFmtId="0" fontId="24" fillId="0" borderId="17" xfId="0" applyFont="1" applyBorder="1" applyAlignment="1">
      <alignment horizontal="left"/>
    </xf>
    <xf numFmtId="0" fontId="24" fillId="0" borderId="10" xfId="0" applyFont="1" applyBorder="1" applyAlignment="1">
      <alignment horizontal="left" vertical="center"/>
    </xf>
    <xf numFmtId="0" fontId="30" fillId="0" borderId="10" xfId="0" applyFont="1" applyBorder="1" applyAlignment="1">
      <alignment horizontal="left" vertical="center"/>
    </xf>
    <xf numFmtId="165" fontId="24" fillId="0" borderId="10" xfId="0" applyNumberFormat="1" applyFont="1" applyBorder="1" applyAlignment="1">
      <alignment vertical="center" wrapText="1"/>
    </xf>
    <xf numFmtId="164" fontId="24" fillId="25" borderId="10" xfId="0" applyNumberFormat="1" applyFont="1" applyFill="1" applyBorder="1" applyAlignment="1">
      <alignment horizontal="left" vertical="center" wrapText="1"/>
    </xf>
    <xf numFmtId="0" fontId="28" fillId="0" borderId="0" xfId="0" applyFont="1" applyAlignment="1">
      <alignment horizontal="right"/>
    </xf>
    <xf numFmtId="165" fontId="18" fillId="0" borderId="0" xfId="0" applyNumberFormat="1" applyFont="1" applyAlignment="1">
      <alignment horizontal="left" vertical="center" indent="14"/>
    </xf>
    <xf numFmtId="165" fontId="26" fillId="24" borderId="0" xfId="0" applyNumberFormat="1" applyFont="1" applyFill="1" applyAlignment="1">
      <alignment horizontal="left" vertical="center" indent="14"/>
    </xf>
    <xf numFmtId="165" fontId="33" fillId="0" borderId="0" xfId="0" applyNumberFormat="1" applyFont="1" applyAlignment="1">
      <alignment horizontal="left" vertical="center"/>
    </xf>
    <xf numFmtId="0" fontId="28" fillId="0" borderId="15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1380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7A036A8-441B-4622-B049-E6236FE2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1380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46D1949-D894-4238-ADCE-4AB98C3CC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27"/>
  <sheetViews>
    <sheetView showGridLines="0" tabSelected="1" zoomScaleNormal="100" workbookViewId="0">
      <pane ySplit="5" topLeftCell="A205" activePane="bottomLeft" state="frozen"/>
      <selection activeCell="A5" sqref="A5"/>
      <selection pane="bottomLeft" activeCell="A2" sqref="A2:K2"/>
    </sheetView>
  </sheetViews>
  <sheetFormatPr defaultColWidth="11" defaultRowHeight="11.4"/>
  <cols>
    <col min="1" max="1" width="29.109375" style="7" bestFit="1" customWidth="1"/>
    <col min="2" max="2" width="9" style="7" bestFit="1" customWidth="1"/>
    <col min="3" max="8" width="8.6640625" style="7" customWidth="1"/>
    <col min="9" max="9" width="15.44140625" style="7" customWidth="1"/>
    <col min="10" max="10" width="12.5546875" style="7" customWidth="1"/>
    <col min="11" max="11" width="13.6640625" style="7" customWidth="1"/>
    <col min="12" max="12" width="11" style="19"/>
    <col min="13" max="13" width="11" style="7"/>
    <col min="14" max="14" width="27" style="7" bestFit="1" customWidth="1"/>
    <col min="15" max="15" width="7.5546875" style="7" bestFit="1" customWidth="1"/>
    <col min="16" max="17" width="6.5546875" style="7" bestFit="1" customWidth="1"/>
    <col min="18" max="18" width="7.5546875" style="7" bestFit="1" customWidth="1"/>
    <col min="19" max="21" width="6.5546875" style="7" bestFit="1" customWidth="1"/>
    <col min="22" max="16384" width="11" style="7"/>
  </cols>
  <sheetData>
    <row r="1" spans="1:12" s="5" customFormat="1" ht="16.5" customHeight="1">
      <c r="A1" s="1"/>
      <c r="B1" s="2"/>
      <c r="C1" s="1"/>
      <c r="D1" s="1"/>
      <c r="E1" s="3"/>
      <c r="F1" s="3"/>
      <c r="G1" s="3"/>
      <c r="H1" s="3"/>
      <c r="I1" s="4"/>
      <c r="J1" s="4"/>
      <c r="K1" s="4"/>
      <c r="L1" s="15"/>
    </row>
    <row r="2" spans="1:12" s="5" customFormat="1" ht="16.5" customHeight="1">
      <c r="A2" s="62" t="s">
        <v>69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15"/>
    </row>
    <row r="3" spans="1:12" s="5" customFormat="1" ht="17.25" customHeight="1">
      <c r="A3" s="63" t="s">
        <v>70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15"/>
    </row>
    <row r="4" spans="1:12" ht="13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16"/>
    </row>
    <row r="5" spans="1:12" ht="26.4">
      <c r="A5" s="60" t="s">
        <v>37</v>
      </c>
      <c r="B5" s="8" t="s">
        <v>0</v>
      </c>
      <c r="C5" s="8" t="s">
        <v>1</v>
      </c>
      <c r="D5" s="8" t="s">
        <v>2</v>
      </c>
      <c r="E5" s="8" t="s">
        <v>3</v>
      </c>
      <c r="F5" s="8" t="s">
        <v>4</v>
      </c>
      <c r="G5" s="8" t="s">
        <v>5</v>
      </c>
      <c r="H5" s="8" t="s">
        <v>6</v>
      </c>
      <c r="I5" s="13" t="s">
        <v>68</v>
      </c>
      <c r="J5" s="13" t="s">
        <v>35</v>
      </c>
      <c r="K5" s="14" t="s">
        <v>36</v>
      </c>
      <c r="L5" s="16"/>
    </row>
    <row r="6" spans="1:12" ht="13.2">
      <c r="A6" s="43" t="s">
        <v>7</v>
      </c>
      <c r="B6" s="40"/>
      <c r="C6" s="40"/>
      <c r="D6" s="40"/>
      <c r="E6" s="40"/>
      <c r="F6" s="40"/>
      <c r="G6" s="40"/>
      <c r="H6" s="40"/>
      <c r="I6" s="41"/>
      <c r="J6" s="41"/>
      <c r="K6" s="42"/>
      <c r="L6" s="16"/>
    </row>
    <row r="7" spans="1:12" ht="13.2">
      <c r="A7" s="54" t="s">
        <v>27</v>
      </c>
      <c r="B7" s="31">
        <v>186</v>
      </c>
      <c r="C7" s="31">
        <v>2</v>
      </c>
      <c r="D7" s="31">
        <v>4</v>
      </c>
      <c r="E7" s="31">
        <v>7</v>
      </c>
      <c r="F7" s="31">
        <v>8</v>
      </c>
      <c r="G7" s="33">
        <v>6</v>
      </c>
      <c r="H7" s="33">
        <v>3</v>
      </c>
      <c r="I7" s="25">
        <v>0</v>
      </c>
      <c r="J7" s="31">
        <v>4</v>
      </c>
      <c r="K7" s="26">
        <f t="shared" ref="K7:K9" si="0">SUM(B7:J7)</f>
        <v>220</v>
      </c>
      <c r="L7" s="16"/>
    </row>
    <row r="8" spans="1:12" ht="13.2">
      <c r="A8" s="35" t="s">
        <v>28</v>
      </c>
      <c r="B8" s="25">
        <v>24</v>
      </c>
      <c r="C8" s="25">
        <v>5</v>
      </c>
      <c r="D8" s="25">
        <v>8</v>
      </c>
      <c r="E8" s="25">
        <v>7</v>
      </c>
      <c r="F8" s="25">
        <v>7</v>
      </c>
      <c r="G8" s="29">
        <v>2</v>
      </c>
      <c r="H8" s="29">
        <v>0</v>
      </c>
      <c r="I8" s="25">
        <v>0</v>
      </c>
      <c r="J8" s="25">
        <v>0</v>
      </c>
      <c r="K8" s="26">
        <f t="shared" si="0"/>
        <v>53</v>
      </c>
      <c r="L8" s="16"/>
    </row>
    <row r="9" spans="1:12" ht="13.2">
      <c r="A9" s="35" t="s">
        <v>29</v>
      </c>
      <c r="B9" s="25">
        <v>2</v>
      </c>
      <c r="C9" s="25">
        <v>0</v>
      </c>
      <c r="D9" s="25">
        <v>0</v>
      </c>
      <c r="E9" s="25">
        <v>7</v>
      </c>
      <c r="F9" s="25">
        <v>10</v>
      </c>
      <c r="G9" s="25">
        <v>22</v>
      </c>
      <c r="H9" s="25">
        <v>154</v>
      </c>
      <c r="I9" s="25">
        <v>0</v>
      </c>
      <c r="J9" s="25">
        <v>0</v>
      </c>
      <c r="K9" s="26">
        <f t="shared" si="0"/>
        <v>195</v>
      </c>
      <c r="L9" s="16"/>
    </row>
    <row r="10" spans="1:12" ht="13.2">
      <c r="A10" s="35" t="s">
        <v>30</v>
      </c>
      <c r="B10" s="25">
        <v>13208</v>
      </c>
      <c r="C10" s="25">
        <v>2523</v>
      </c>
      <c r="D10" s="25">
        <v>6036</v>
      </c>
      <c r="E10" s="25">
        <v>7968</v>
      </c>
      <c r="F10" s="25">
        <v>4463</v>
      </c>
      <c r="G10" s="25">
        <v>5708</v>
      </c>
      <c r="H10" s="25">
        <v>7790</v>
      </c>
      <c r="I10" s="25">
        <v>0</v>
      </c>
      <c r="J10" s="25">
        <v>86</v>
      </c>
      <c r="K10" s="26">
        <f>SUM(B10:J10)</f>
        <v>47782</v>
      </c>
      <c r="L10" s="16"/>
    </row>
    <row r="11" spans="1:12" ht="13.2">
      <c r="A11" s="35" t="s">
        <v>71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1</v>
      </c>
      <c r="I11" s="25">
        <v>0</v>
      </c>
      <c r="J11" s="25">
        <v>0</v>
      </c>
      <c r="K11" s="26">
        <f t="shared" ref="K11:K12" si="1">SUM(B11:J11)</f>
        <v>1</v>
      </c>
    </row>
    <row r="12" spans="1:12" ht="13.2">
      <c r="A12" s="35" t="s">
        <v>72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465</v>
      </c>
      <c r="J12" s="25">
        <v>0</v>
      </c>
      <c r="K12" s="26">
        <f t="shared" si="1"/>
        <v>465</v>
      </c>
    </row>
    <row r="13" spans="1:12" ht="13.2">
      <c r="A13" s="35" t="s">
        <v>31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6">
        <f t="shared" ref="K13:K14" si="2">SUM(B13:J13)</f>
        <v>0</v>
      </c>
      <c r="L13" s="16"/>
    </row>
    <row r="14" spans="1:12" ht="13.2">
      <c r="A14" s="36" t="s">
        <v>32</v>
      </c>
      <c r="B14" s="27">
        <v>0</v>
      </c>
      <c r="C14" s="27">
        <v>1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6">
        <f t="shared" si="2"/>
        <v>1</v>
      </c>
      <c r="L14" s="16"/>
    </row>
    <row r="15" spans="1:12" ht="13.2">
      <c r="A15" s="55" t="s">
        <v>40</v>
      </c>
      <c r="B15" s="21">
        <f t="shared" ref="B15:J15" si="3">SUM(B7:B14)</f>
        <v>13420</v>
      </c>
      <c r="C15" s="21">
        <f t="shared" si="3"/>
        <v>2531</v>
      </c>
      <c r="D15" s="21">
        <f t="shared" si="3"/>
        <v>6048</v>
      </c>
      <c r="E15" s="21">
        <f t="shared" si="3"/>
        <v>7989</v>
      </c>
      <c r="F15" s="21">
        <f t="shared" si="3"/>
        <v>4488</v>
      </c>
      <c r="G15" s="21">
        <f t="shared" si="3"/>
        <v>5738</v>
      </c>
      <c r="H15" s="21">
        <f t="shared" si="3"/>
        <v>7948</v>
      </c>
      <c r="I15" s="21">
        <f t="shared" si="3"/>
        <v>465</v>
      </c>
      <c r="J15" s="21">
        <f t="shared" si="3"/>
        <v>90</v>
      </c>
      <c r="K15" s="22">
        <f>SUM(B15:J15)</f>
        <v>48717</v>
      </c>
      <c r="L15" s="16"/>
    </row>
    <row r="16" spans="1:12" ht="13.2">
      <c r="A16" s="43" t="s">
        <v>8</v>
      </c>
      <c r="B16" s="40"/>
      <c r="C16" s="40"/>
      <c r="D16" s="40"/>
      <c r="E16" s="40"/>
      <c r="F16" s="40"/>
      <c r="G16" s="40"/>
      <c r="H16" s="40"/>
      <c r="I16" s="41"/>
      <c r="J16" s="41"/>
      <c r="K16" s="42"/>
      <c r="L16" s="16"/>
    </row>
    <row r="17" spans="1:12" ht="13.2">
      <c r="A17" s="35" t="s">
        <v>27</v>
      </c>
      <c r="B17" s="25">
        <v>6</v>
      </c>
      <c r="C17" s="25">
        <v>0</v>
      </c>
      <c r="D17" s="25">
        <v>0</v>
      </c>
      <c r="E17" s="25">
        <v>0</v>
      </c>
      <c r="F17" s="25">
        <v>1</v>
      </c>
      <c r="G17" s="25">
        <v>0</v>
      </c>
      <c r="H17" s="25">
        <v>0</v>
      </c>
      <c r="I17" s="25">
        <v>0</v>
      </c>
      <c r="J17" s="25">
        <v>0</v>
      </c>
      <c r="K17" s="26">
        <f t="shared" ref="K17:K19" si="4">SUM(B17:J17)</f>
        <v>7</v>
      </c>
      <c r="L17" s="16"/>
    </row>
    <row r="18" spans="1:12" s="10" customFormat="1" ht="13.2">
      <c r="A18" s="35" t="s">
        <v>28</v>
      </c>
      <c r="B18" s="25">
        <v>1</v>
      </c>
      <c r="C18" s="25">
        <v>0</v>
      </c>
      <c r="D18" s="25">
        <v>1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6">
        <f t="shared" si="4"/>
        <v>2</v>
      </c>
      <c r="L18" s="17"/>
    </row>
    <row r="19" spans="1:12" s="10" customFormat="1" ht="13.2">
      <c r="A19" s="35" t="s">
        <v>29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6">
        <f t="shared" si="4"/>
        <v>0</v>
      </c>
      <c r="L19" s="17"/>
    </row>
    <row r="20" spans="1:12" ht="13.2">
      <c r="A20" s="35" t="s">
        <v>30</v>
      </c>
      <c r="B20" s="25">
        <v>598</v>
      </c>
      <c r="C20" s="25">
        <v>140</v>
      </c>
      <c r="D20" s="25">
        <v>297</v>
      </c>
      <c r="E20" s="25">
        <v>388</v>
      </c>
      <c r="F20" s="25">
        <v>217</v>
      </c>
      <c r="G20" s="25">
        <v>259</v>
      </c>
      <c r="H20" s="25">
        <v>421</v>
      </c>
      <c r="I20" s="25">
        <v>0</v>
      </c>
      <c r="J20" s="25">
        <v>1</v>
      </c>
      <c r="K20" s="26">
        <f>SUM(B20:J20)</f>
        <v>2321</v>
      </c>
      <c r="L20" s="16"/>
    </row>
    <row r="21" spans="1:12" ht="13.2">
      <c r="A21" s="35" t="s">
        <v>71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6">
        <f t="shared" ref="K21:K24" si="5">SUM(B21:J21)</f>
        <v>0</v>
      </c>
    </row>
    <row r="22" spans="1:12" ht="13.2">
      <c r="A22" s="35" t="s">
        <v>72</v>
      </c>
      <c r="B22" s="25">
        <v>0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558</v>
      </c>
      <c r="J22" s="25">
        <v>0</v>
      </c>
      <c r="K22" s="26">
        <f t="shared" si="5"/>
        <v>558</v>
      </c>
    </row>
    <row r="23" spans="1:12" ht="13.2">
      <c r="A23" s="35" t="s">
        <v>31</v>
      </c>
      <c r="B23" s="25">
        <v>0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6">
        <f t="shared" si="5"/>
        <v>0</v>
      </c>
      <c r="L23" s="16"/>
    </row>
    <row r="24" spans="1:12" ht="13.2">
      <c r="A24" s="36" t="s">
        <v>32</v>
      </c>
      <c r="B24" s="25">
        <v>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6">
        <f t="shared" si="5"/>
        <v>0</v>
      </c>
      <c r="L24" s="16"/>
    </row>
    <row r="25" spans="1:12" ht="13.2">
      <c r="A25" s="55" t="s">
        <v>41</v>
      </c>
      <c r="B25" s="21">
        <f t="shared" ref="B25:J25" si="6">SUM(B17:B24)</f>
        <v>605</v>
      </c>
      <c r="C25" s="21">
        <f t="shared" si="6"/>
        <v>140</v>
      </c>
      <c r="D25" s="21">
        <f t="shared" si="6"/>
        <v>298</v>
      </c>
      <c r="E25" s="21">
        <f t="shared" si="6"/>
        <v>388</v>
      </c>
      <c r="F25" s="21">
        <f t="shared" si="6"/>
        <v>218</v>
      </c>
      <c r="G25" s="21">
        <f t="shared" si="6"/>
        <v>259</v>
      </c>
      <c r="H25" s="21">
        <f t="shared" si="6"/>
        <v>421</v>
      </c>
      <c r="I25" s="21">
        <f t="shared" si="6"/>
        <v>558</v>
      </c>
      <c r="J25" s="21">
        <f t="shared" si="6"/>
        <v>1</v>
      </c>
      <c r="K25" s="22">
        <f>SUM(B25:J25)</f>
        <v>2888</v>
      </c>
      <c r="L25" s="16"/>
    </row>
    <row r="26" spans="1:12" ht="13.2">
      <c r="A26" s="43" t="s">
        <v>9</v>
      </c>
      <c r="B26" s="40"/>
      <c r="C26" s="40"/>
      <c r="D26" s="40"/>
      <c r="E26" s="40"/>
      <c r="F26" s="40"/>
      <c r="G26" s="40"/>
      <c r="H26" s="40"/>
      <c r="I26" s="41"/>
      <c r="J26" s="41"/>
      <c r="K26" s="42"/>
      <c r="L26" s="16"/>
    </row>
    <row r="27" spans="1:12" ht="13.2">
      <c r="A27" s="35" t="s">
        <v>27</v>
      </c>
      <c r="B27" s="25">
        <v>306</v>
      </c>
      <c r="C27" s="25">
        <v>17</v>
      </c>
      <c r="D27" s="25">
        <v>8</v>
      </c>
      <c r="E27" s="25">
        <v>8</v>
      </c>
      <c r="F27" s="25">
        <v>12</v>
      </c>
      <c r="G27" s="29">
        <v>0</v>
      </c>
      <c r="H27" s="29">
        <v>1</v>
      </c>
      <c r="I27" s="25">
        <v>0</v>
      </c>
      <c r="J27" s="25">
        <v>7</v>
      </c>
      <c r="K27" s="26">
        <f t="shared" ref="K27:K29" si="7">SUM(B27:J27)</f>
        <v>359</v>
      </c>
      <c r="L27" s="16"/>
    </row>
    <row r="28" spans="1:12" ht="13.2">
      <c r="A28" s="35" t="s">
        <v>28</v>
      </c>
      <c r="B28" s="25">
        <v>41</v>
      </c>
      <c r="C28" s="25">
        <v>3</v>
      </c>
      <c r="D28" s="25">
        <v>3</v>
      </c>
      <c r="E28" s="25">
        <v>5</v>
      </c>
      <c r="F28" s="25">
        <v>5</v>
      </c>
      <c r="G28" s="29">
        <v>4</v>
      </c>
      <c r="H28" s="29">
        <v>0</v>
      </c>
      <c r="I28" s="25">
        <v>0</v>
      </c>
      <c r="J28" s="25">
        <v>1</v>
      </c>
      <c r="K28" s="26">
        <f t="shared" si="7"/>
        <v>62</v>
      </c>
      <c r="L28" s="16"/>
    </row>
    <row r="29" spans="1:12" ht="13.2">
      <c r="A29" s="35" t="s">
        <v>29</v>
      </c>
      <c r="B29" s="25">
        <v>8</v>
      </c>
      <c r="C29" s="25">
        <v>0</v>
      </c>
      <c r="D29" s="25">
        <v>7</v>
      </c>
      <c r="E29" s="25">
        <v>21</v>
      </c>
      <c r="F29" s="25">
        <v>48</v>
      </c>
      <c r="G29" s="25">
        <v>187</v>
      </c>
      <c r="H29" s="25">
        <v>410</v>
      </c>
      <c r="I29" s="25">
        <v>0</v>
      </c>
      <c r="J29" s="25">
        <v>1</v>
      </c>
      <c r="K29" s="26">
        <f t="shared" si="7"/>
        <v>682</v>
      </c>
      <c r="L29" s="16"/>
    </row>
    <row r="30" spans="1:12" ht="13.2">
      <c r="A30" s="35" t="s">
        <v>30</v>
      </c>
      <c r="B30" s="25">
        <v>17848</v>
      </c>
      <c r="C30" s="25">
        <v>3745</v>
      </c>
      <c r="D30" s="25">
        <v>10173</v>
      </c>
      <c r="E30" s="25">
        <v>15977</v>
      </c>
      <c r="F30" s="25">
        <v>4644</v>
      </c>
      <c r="G30" s="25">
        <v>15437</v>
      </c>
      <c r="H30" s="25">
        <v>16867</v>
      </c>
      <c r="I30" s="25">
        <v>0</v>
      </c>
      <c r="J30" s="25">
        <v>144</v>
      </c>
      <c r="K30" s="26">
        <f>SUM(B30:J30)</f>
        <v>84835</v>
      </c>
      <c r="L30" s="16"/>
    </row>
    <row r="31" spans="1:12" ht="13.2">
      <c r="A31" s="35" t="s">
        <v>71</v>
      </c>
      <c r="B31" s="25">
        <v>0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11</v>
      </c>
      <c r="I31" s="25">
        <v>0</v>
      </c>
      <c r="J31" s="25">
        <v>0</v>
      </c>
      <c r="K31" s="26">
        <f t="shared" ref="K31:K34" si="8">SUM(B31:J31)</f>
        <v>11</v>
      </c>
    </row>
    <row r="32" spans="1:12" ht="13.2">
      <c r="A32" s="35" t="s">
        <v>72</v>
      </c>
      <c r="B32" s="25">
        <v>0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1227</v>
      </c>
      <c r="J32" s="25">
        <v>0</v>
      </c>
      <c r="K32" s="26">
        <f t="shared" si="8"/>
        <v>1227</v>
      </c>
    </row>
    <row r="33" spans="1:12" ht="13.2">
      <c r="A33" s="35" t="s">
        <v>31</v>
      </c>
      <c r="B33" s="25">
        <v>0</v>
      </c>
      <c r="C33" s="25">
        <v>0</v>
      </c>
      <c r="D33" s="25">
        <v>0</v>
      </c>
      <c r="E33" s="25">
        <v>0</v>
      </c>
      <c r="F33" s="25">
        <v>0</v>
      </c>
      <c r="G33" s="25">
        <v>4</v>
      </c>
      <c r="H33" s="25">
        <v>3</v>
      </c>
      <c r="I33" s="25">
        <v>0</v>
      </c>
      <c r="J33" s="25">
        <v>0</v>
      </c>
      <c r="K33" s="26">
        <f t="shared" si="8"/>
        <v>7</v>
      </c>
      <c r="L33" s="16"/>
    </row>
    <row r="34" spans="1:12" s="10" customFormat="1" ht="13.2">
      <c r="A34" s="36" t="s">
        <v>32</v>
      </c>
      <c r="B34" s="27">
        <v>7</v>
      </c>
      <c r="C34" s="27">
        <v>0</v>
      </c>
      <c r="D34" s="27">
        <v>0</v>
      </c>
      <c r="E34" s="27">
        <v>2</v>
      </c>
      <c r="F34" s="27">
        <v>0</v>
      </c>
      <c r="G34" s="27">
        <v>0</v>
      </c>
      <c r="H34" s="27">
        <v>8</v>
      </c>
      <c r="I34" s="27">
        <v>0</v>
      </c>
      <c r="J34" s="27">
        <v>0</v>
      </c>
      <c r="K34" s="26">
        <f t="shared" si="8"/>
        <v>17</v>
      </c>
      <c r="L34" s="18"/>
    </row>
    <row r="35" spans="1:12" ht="13.2">
      <c r="A35" s="55" t="s">
        <v>42</v>
      </c>
      <c r="B35" s="21">
        <f t="shared" ref="B35:K35" si="9">SUM(B27:B34)</f>
        <v>18210</v>
      </c>
      <c r="C35" s="21">
        <f t="shared" si="9"/>
        <v>3765</v>
      </c>
      <c r="D35" s="21">
        <f t="shared" si="9"/>
        <v>10191</v>
      </c>
      <c r="E35" s="21">
        <f t="shared" si="9"/>
        <v>16013</v>
      </c>
      <c r="F35" s="21">
        <f t="shared" si="9"/>
        <v>4709</v>
      </c>
      <c r="G35" s="21">
        <f t="shared" si="9"/>
        <v>15632</v>
      </c>
      <c r="H35" s="21">
        <f t="shared" si="9"/>
        <v>17300</v>
      </c>
      <c r="I35" s="21">
        <f t="shared" si="9"/>
        <v>1227</v>
      </c>
      <c r="J35" s="21">
        <f t="shared" si="9"/>
        <v>153</v>
      </c>
      <c r="K35" s="22">
        <f t="shared" si="9"/>
        <v>87200</v>
      </c>
      <c r="L35" s="16"/>
    </row>
    <row r="36" spans="1:12" ht="13.2">
      <c r="A36" s="43" t="s">
        <v>11</v>
      </c>
      <c r="B36" s="40"/>
      <c r="C36" s="40"/>
      <c r="D36" s="40"/>
      <c r="E36" s="40"/>
      <c r="F36" s="40"/>
      <c r="G36" s="40"/>
      <c r="H36" s="40"/>
      <c r="I36" s="41"/>
      <c r="J36" s="41"/>
      <c r="K36" s="42"/>
      <c r="L36" s="16"/>
    </row>
    <row r="37" spans="1:12" ht="13.2">
      <c r="A37" s="35" t="s">
        <v>27</v>
      </c>
      <c r="B37" s="25">
        <v>15</v>
      </c>
      <c r="C37" s="25">
        <v>2</v>
      </c>
      <c r="D37" s="25">
        <v>0</v>
      </c>
      <c r="E37" s="25">
        <v>0</v>
      </c>
      <c r="F37" s="25">
        <v>0</v>
      </c>
      <c r="G37" s="29">
        <v>0</v>
      </c>
      <c r="H37" s="29">
        <v>0</v>
      </c>
      <c r="I37" s="25">
        <v>0</v>
      </c>
      <c r="J37" s="25">
        <v>0</v>
      </c>
      <c r="K37" s="26">
        <f t="shared" ref="K37:K39" si="10">SUM(B37:J37)</f>
        <v>17</v>
      </c>
    </row>
    <row r="38" spans="1:12" s="10" customFormat="1" ht="13.2">
      <c r="A38" s="35" t="s">
        <v>28</v>
      </c>
      <c r="B38" s="25">
        <v>1</v>
      </c>
      <c r="C38" s="25">
        <v>0</v>
      </c>
      <c r="D38" s="25">
        <v>1</v>
      </c>
      <c r="E38" s="25">
        <v>0</v>
      </c>
      <c r="F38" s="25">
        <v>1</v>
      </c>
      <c r="G38" s="29">
        <v>1</v>
      </c>
      <c r="H38" s="29">
        <v>1</v>
      </c>
      <c r="I38" s="25">
        <v>0</v>
      </c>
      <c r="J38" s="25">
        <v>0</v>
      </c>
      <c r="K38" s="26">
        <f t="shared" si="10"/>
        <v>5</v>
      </c>
      <c r="L38" s="18"/>
    </row>
    <row r="39" spans="1:12" s="10" customFormat="1" ht="13.2">
      <c r="A39" s="35" t="s">
        <v>29</v>
      </c>
      <c r="B39" s="25">
        <v>1</v>
      </c>
      <c r="C39" s="25">
        <v>0</v>
      </c>
      <c r="D39" s="25">
        <v>1</v>
      </c>
      <c r="E39" s="25">
        <v>1</v>
      </c>
      <c r="F39" s="25">
        <v>0</v>
      </c>
      <c r="G39" s="25">
        <v>9</v>
      </c>
      <c r="H39" s="25">
        <v>53</v>
      </c>
      <c r="I39" s="25">
        <v>0</v>
      </c>
      <c r="J39" s="25">
        <v>0</v>
      </c>
      <c r="K39" s="26">
        <f t="shared" si="10"/>
        <v>65</v>
      </c>
      <c r="L39" s="18"/>
    </row>
    <row r="40" spans="1:12" ht="13.2">
      <c r="A40" s="35" t="s">
        <v>30</v>
      </c>
      <c r="B40" s="25">
        <v>1087</v>
      </c>
      <c r="C40" s="25">
        <v>311</v>
      </c>
      <c r="D40" s="25">
        <v>1158</v>
      </c>
      <c r="E40" s="25">
        <v>2462</v>
      </c>
      <c r="F40" s="25">
        <v>744</v>
      </c>
      <c r="G40" s="25">
        <v>2654</v>
      </c>
      <c r="H40" s="25">
        <v>4564</v>
      </c>
      <c r="I40" s="25">
        <v>0</v>
      </c>
      <c r="J40" s="25">
        <v>4</v>
      </c>
      <c r="K40" s="26">
        <f>SUM(B40:J40)</f>
        <v>12984</v>
      </c>
    </row>
    <row r="41" spans="1:12" ht="13.2">
      <c r="A41" s="35" t="s">
        <v>71</v>
      </c>
      <c r="B41" s="25">
        <v>0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1</v>
      </c>
      <c r="I41" s="25">
        <v>0</v>
      </c>
      <c r="J41" s="25">
        <v>0</v>
      </c>
      <c r="K41" s="26">
        <f t="shared" ref="K41:K44" si="11">SUM(B41:J41)</f>
        <v>1</v>
      </c>
    </row>
    <row r="42" spans="1:12" ht="13.2">
      <c r="A42" s="35" t="s">
        <v>72</v>
      </c>
      <c r="B42" s="25">
        <v>0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2348</v>
      </c>
      <c r="J42" s="25">
        <v>0</v>
      </c>
      <c r="K42" s="26">
        <f t="shared" si="11"/>
        <v>2348</v>
      </c>
    </row>
    <row r="43" spans="1:12" ht="13.2">
      <c r="A43" s="35" t="s">
        <v>31</v>
      </c>
      <c r="B43" s="25">
        <v>0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6">
        <f t="shared" si="11"/>
        <v>0</v>
      </c>
      <c r="L43" s="16"/>
    </row>
    <row r="44" spans="1:12" ht="13.2">
      <c r="A44" s="36" t="s">
        <v>32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1</v>
      </c>
      <c r="I44" s="27">
        <v>0</v>
      </c>
      <c r="J44" s="27">
        <v>0</v>
      </c>
      <c r="K44" s="26">
        <f t="shared" si="11"/>
        <v>1</v>
      </c>
      <c r="L44" s="16"/>
    </row>
    <row r="45" spans="1:12" ht="13.2">
      <c r="A45" s="55" t="s">
        <v>43</v>
      </c>
      <c r="B45" s="21">
        <f t="shared" ref="B45:J45" si="12">SUM(B37:B44)</f>
        <v>1104</v>
      </c>
      <c r="C45" s="21">
        <f t="shared" si="12"/>
        <v>313</v>
      </c>
      <c r="D45" s="21">
        <f t="shared" si="12"/>
        <v>1160</v>
      </c>
      <c r="E45" s="21">
        <f t="shared" si="12"/>
        <v>2463</v>
      </c>
      <c r="F45" s="21">
        <f t="shared" si="12"/>
        <v>745</v>
      </c>
      <c r="G45" s="21">
        <f t="shared" si="12"/>
        <v>2664</v>
      </c>
      <c r="H45" s="21">
        <f t="shared" si="12"/>
        <v>4620</v>
      </c>
      <c r="I45" s="21">
        <f t="shared" si="12"/>
        <v>2348</v>
      </c>
      <c r="J45" s="21">
        <f t="shared" si="12"/>
        <v>4</v>
      </c>
      <c r="K45" s="22">
        <f>SUM(B45:J45)</f>
        <v>15421</v>
      </c>
      <c r="L45" s="16"/>
    </row>
    <row r="46" spans="1:12" ht="13.2">
      <c r="A46" s="43" t="s">
        <v>12</v>
      </c>
      <c r="B46" s="40"/>
      <c r="C46" s="40"/>
      <c r="D46" s="40"/>
      <c r="E46" s="40"/>
      <c r="F46" s="40"/>
      <c r="G46" s="40"/>
      <c r="H46" s="40"/>
      <c r="I46" s="41"/>
      <c r="J46" s="41"/>
      <c r="K46" s="42"/>
      <c r="L46" s="16"/>
    </row>
    <row r="47" spans="1:12" ht="13.2">
      <c r="A47" s="35" t="s">
        <v>27</v>
      </c>
      <c r="B47" s="25">
        <v>90</v>
      </c>
      <c r="C47" s="25">
        <v>2</v>
      </c>
      <c r="D47" s="25">
        <v>4</v>
      </c>
      <c r="E47" s="25">
        <v>4</v>
      </c>
      <c r="F47" s="25">
        <v>1</v>
      </c>
      <c r="G47" s="29">
        <v>1</v>
      </c>
      <c r="H47" s="29">
        <v>1</v>
      </c>
      <c r="I47" s="25">
        <v>0</v>
      </c>
      <c r="J47" s="25">
        <v>0</v>
      </c>
      <c r="K47" s="26">
        <f t="shared" ref="K47:K49" si="13">SUM(B47:J47)</f>
        <v>103</v>
      </c>
    </row>
    <row r="48" spans="1:12" ht="13.2">
      <c r="A48" s="35" t="s">
        <v>28</v>
      </c>
      <c r="B48" s="25">
        <v>16</v>
      </c>
      <c r="C48" s="25">
        <v>2</v>
      </c>
      <c r="D48" s="25">
        <v>2</v>
      </c>
      <c r="E48" s="25">
        <v>6</v>
      </c>
      <c r="F48" s="25">
        <v>2</v>
      </c>
      <c r="G48" s="29">
        <v>2</v>
      </c>
      <c r="H48" s="29">
        <v>2</v>
      </c>
      <c r="I48" s="25">
        <v>0</v>
      </c>
      <c r="J48" s="25">
        <v>0</v>
      </c>
      <c r="K48" s="26">
        <f t="shared" si="13"/>
        <v>32</v>
      </c>
    </row>
    <row r="49" spans="1:21" s="10" customFormat="1" ht="13.2">
      <c r="A49" s="35" t="s">
        <v>29</v>
      </c>
      <c r="B49" s="25">
        <v>3</v>
      </c>
      <c r="C49" s="25">
        <v>0</v>
      </c>
      <c r="D49" s="25">
        <v>4</v>
      </c>
      <c r="E49" s="25">
        <v>20</v>
      </c>
      <c r="F49" s="25">
        <v>20</v>
      </c>
      <c r="G49" s="25">
        <v>57</v>
      </c>
      <c r="H49" s="25">
        <v>472</v>
      </c>
      <c r="I49" s="25">
        <v>0</v>
      </c>
      <c r="J49" s="25">
        <v>0</v>
      </c>
      <c r="K49" s="26">
        <f t="shared" si="13"/>
        <v>576</v>
      </c>
      <c r="L49" s="18"/>
    </row>
    <row r="50" spans="1:21" ht="13.2">
      <c r="A50" s="35" t="s">
        <v>30</v>
      </c>
      <c r="B50" s="25">
        <v>11674</v>
      </c>
      <c r="C50" s="25">
        <v>3043</v>
      </c>
      <c r="D50" s="25">
        <v>8089</v>
      </c>
      <c r="E50" s="25">
        <v>10914</v>
      </c>
      <c r="F50" s="25">
        <v>6185</v>
      </c>
      <c r="G50" s="25">
        <v>6738</v>
      </c>
      <c r="H50" s="25">
        <v>10142</v>
      </c>
      <c r="I50" s="25">
        <v>0</v>
      </c>
      <c r="J50" s="25">
        <v>90</v>
      </c>
      <c r="K50" s="26">
        <f>SUM(B50:J50)</f>
        <v>56875</v>
      </c>
    </row>
    <row r="51" spans="1:21" ht="13.2">
      <c r="A51" s="35" t="s">
        <v>71</v>
      </c>
      <c r="B51" s="25">
        <v>0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2</v>
      </c>
      <c r="I51" s="25">
        <v>0</v>
      </c>
      <c r="J51" s="25">
        <v>0</v>
      </c>
      <c r="K51" s="26">
        <f t="shared" ref="K51:K54" si="14">SUM(B51:J51)</f>
        <v>2</v>
      </c>
    </row>
    <row r="52" spans="1:21" ht="13.2">
      <c r="A52" s="35" t="s">
        <v>72</v>
      </c>
      <c r="B52" s="25">
        <v>0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344</v>
      </c>
      <c r="J52" s="25">
        <v>0</v>
      </c>
      <c r="K52" s="26">
        <f t="shared" si="14"/>
        <v>344</v>
      </c>
    </row>
    <row r="53" spans="1:21" ht="13.2">
      <c r="A53" s="35" t="s">
        <v>31</v>
      </c>
      <c r="B53" s="25">
        <v>0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2</v>
      </c>
      <c r="I53" s="25">
        <v>0</v>
      </c>
      <c r="J53" s="25">
        <v>0</v>
      </c>
      <c r="K53" s="26">
        <f t="shared" si="14"/>
        <v>2</v>
      </c>
    </row>
    <row r="54" spans="1:21" ht="13.2">
      <c r="A54" s="36" t="s">
        <v>32</v>
      </c>
      <c r="B54" s="27">
        <v>2</v>
      </c>
      <c r="C54" s="30">
        <v>0</v>
      </c>
      <c r="D54" s="30">
        <v>0</v>
      </c>
      <c r="E54" s="27">
        <v>0</v>
      </c>
      <c r="F54" s="27">
        <v>0</v>
      </c>
      <c r="G54" s="30">
        <v>0</v>
      </c>
      <c r="H54" s="30">
        <v>4</v>
      </c>
      <c r="I54" s="27">
        <v>0</v>
      </c>
      <c r="J54" s="27">
        <v>0</v>
      </c>
      <c r="K54" s="26">
        <f t="shared" si="14"/>
        <v>6</v>
      </c>
    </row>
    <row r="55" spans="1:21" s="10" customFormat="1" ht="13.2">
      <c r="A55" s="55" t="s">
        <v>44</v>
      </c>
      <c r="B55" s="21">
        <f t="shared" ref="B55:J55" si="15">SUM(B47:B54)</f>
        <v>11785</v>
      </c>
      <c r="C55" s="21">
        <f t="shared" si="15"/>
        <v>3047</v>
      </c>
      <c r="D55" s="21">
        <f t="shared" si="15"/>
        <v>8099</v>
      </c>
      <c r="E55" s="21">
        <f t="shared" si="15"/>
        <v>10944</v>
      </c>
      <c r="F55" s="21">
        <f t="shared" si="15"/>
        <v>6208</v>
      </c>
      <c r="G55" s="21">
        <f t="shared" si="15"/>
        <v>6798</v>
      </c>
      <c r="H55" s="21">
        <f t="shared" si="15"/>
        <v>10625</v>
      </c>
      <c r="I55" s="21">
        <f t="shared" si="15"/>
        <v>344</v>
      </c>
      <c r="J55" s="21">
        <f t="shared" si="15"/>
        <v>90</v>
      </c>
      <c r="K55" s="21">
        <f>SUM(B55:J55)</f>
        <v>57940</v>
      </c>
      <c r="L55" s="16"/>
    </row>
    <row r="56" spans="1:21" ht="13.2">
      <c r="A56" s="43" t="s">
        <v>13</v>
      </c>
      <c r="B56" s="40"/>
      <c r="C56" s="40"/>
      <c r="D56" s="40"/>
      <c r="E56" s="40"/>
      <c r="F56" s="40"/>
      <c r="G56" s="40"/>
      <c r="H56" s="40"/>
      <c r="I56" s="41"/>
      <c r="J56" s="41"/>
      <c r="K56" s="42"/>
      <c r="L56" s="16"/>
    </row>
    <row r="57" spans="1:21" ht="13.2">
      <c r="A57" s="35" t="s">
        <v>27</v>
      </c>
      <c r="B57" s="25">
        <v>29</v>
      </c>
      <c r="C57" s="25">
        <v>0</v>
      </c>
      <c r="D57" s="25">
        <v>1</v>
      </c>
      <c r="E57" s="25">
        <v>2</v>
      </c>
      <c r="F57" s="25">
        <v>2</v>
      </c>
      <c r="G57" s="29">
        <v>0</v>
      </c>
      <c r="H57" s="29">
        <v>3</v>
      </c>
      <c r="I57" s="25">
        <v>0</v>
      </c>
      <c r="J57" s="25">
        <v>0</v>
      </c>
      <c r="K57" s="26">
        <f t="shared" ref="K57:K64" si="16">SUM(B57:J57)</f>
        <v>37</v>
      </c>
    </row>
    <row r="58" spans="1:21" ht="13.2">
      <c r="A58" s="35" t="s">
        <v>28</v>
      </c>
      <c r="B58" s="25">
        <v>4</v>
      </c>
      <c r="C58" s="25">
        <v>1</v>
      </c>
      <c r="D58" s="25">
        <v>0</v>
      </c>
      <c r="E58" s="25">
        <v>0</v>
      </c>
      <c r="F58" s="25">
        <v>1</v>
      </c>
      <c r="G58" s="29">
        <v>0</v>
      </c>
      <c r="H58" s="29">
        <v>0</v>
      </c>
      <c r="I58" s="25">
        <v>0</v>
      </c>
      <c r="J58" s="25">
        <v>0</v>
      </c>
      <c r="K58" s="26">
        <f t="shared" si="16"/>
        <v>6</v>
      </c>
    </row>
    <row r="59" spans="1:21" ht="13.2">
      <c r="A59" s="35" t="s">
        <v>29</v>
      </c>
      <c r="B59" s="25">
        <v>0</v>
      </c>
      <c r="C59" s="25">
        <v>0</v>
      </c>
      <c r="D59" s="25">
        <v>0</v>
      </c>
      <c r="E59" s="25">
        <v>1</v>
      </c>
      <c r="F59" s="25">
        <v>2</v>
      </c>
      <c r="G59" s="29">
        <v>1</v>
      </c>
      <c r="H59" s="29">
        <v>157</v>
      </c>
      <c r="I59" s="25">
        <v>0</v>
      </c>
      <c r="J59" s="25">
        <v>0</v>
      </c>
      <c r="K59" s="26">
        <f t="shared" si="16"/>
        <v>161</v>
      </c>
    </row>
    <row r="60" spans="1:21" s="10" customFormat="1" ht="13.2">
      <c r="A60" s="35" t="s">
        <v>30</v>
      </c>
      <c r="B60" s="25">
        <v>2561</v>
      </c>
      <c r="C60" s="25">
        <v>601</v>
      </c>
      <c r="D60" s="25">
        <v>1509</v>
      </c>
      <c r="E60" s="25">
        <v>1902</v>
      </c>
      <c r="F60" s="25">
        <v>1075</v>
      </c>
      <c r="G60" s="25">
        <v>1303</v>
      </c>
      <c r="H60" s="25">
        <v>1761</v>
      </c>
      <c r="I60" s="25">
        <v>0</v>
      </c>
      <c r="J60" s="25">
        <v>20</v>
      </c>
      <c r="K60" s="26">
        <f>SUM(B60:J60)</f>
        <v>10732</v>
      </c>
      <c r="L60" s="18"/>
      <c r="M60" s="9"/>
    </row>
    <row r="61" spans="1:21" ht="13.2">
      <c r="A61" s="35" t="s">
        <v>71</v>
      </c>
      <c r="B61" s="25">
        <v>0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3</v>
      </c>
      <c r="I61" s="25">
        <v>0</v>
      </c>
      <c r="J61" s="25">
        <v>0</v>
      </c>
      <c r="K61" s="26">
        <f t="shared" ref="K61:K62" si="17">SUM(B61:J61)</f>
        <v>3</v>
      </c>
    </row>
    <row r="62" spans="1:21" ht="13.2">
      <c r="A62" s="35" t="s">
        <v>72</v>
      </c>
      <c r="B62" s="25">
        <v>0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64</v>
      </c>
      <c r="J62" s="25">
        <v>0</v>
      </c>
      <c r="K62" s="26">
        <f t="shared" si="17"/>
        <v>64</v>
      </c>
    </row>
    <row r="63" spans="1:21" ht="13.2">
      <c r="A63" s="35" t="s">
        <v>31</v>
      </c>
      <c r="B63" s="25">
        <v>0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6">
        <f t="shared" si="16"/>
        <v>0</v>
      </c>
      <c r="M63" s="6"/>
    </row>
    <row r="64" spans="1:21" ht="13.2">
      <c r="A64" s="36" t="s">
        <v>32</v>
      </c>
      <c r="B64" s="25">
        <v>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6">
        <f t="shared" si="16"/>
        <v>0</v>
      </c>
      <c r="M64" s="9"/>
      <c r="N64" s="10"/>
      <c r="O64" s="10"/>
      <c r="P64" s="10"/>
      <c r="Q64" s="10"/>
      <c r="R64" s="10"/>
      <c r="S64" s="10"/>
      <c r="T64" s="10"/>
      <c r="U64" s="10"/>
    </row>
    <row r="65" spans="1:22" ht="13.2">
      <c r="A65" s="55" t="s">
        <v>45</v>
      </c>
      <c r="B65" s="21">
        <f t="shared" ref="B65:J65" si="18">SUM(B57:B64)</f>
        <v>2594</v>
      </c>
      <c r="C65" s="21">
        <f t="shared" si="18"/>
        <v>602</v>
      </c>
      <c r="D65" s="21">
        <f t="shared" si="18"/>
        <v>1510</v>
      </c>
      <c r="E65" s="21">
        <f t="shared" si="18"/>
        <v>1905</v>
      </c>
      <c r="F65" s="21">
        <f t="shared" si="18"/>
        <v>1080</v>
      </c>
      <c r="G65" s="21">
        <f t="shared" si="18"/>
        <v>1304</v>
      </c>
      <c r="H65" s="21">
        <f t="shared" si="18"/>
        <v>1924</v>
      </c>
      <c r="I65" s="21">
        <f t="shared" si="18"/>
        <v>64</v>
      </c>
      <c r="J65" s="21">
        <f t="shared" si="18"/>
        <v>20</v>
      </c>
      <c r="K65" s="21">
        <f>SUM(B65:J65)</f>
        <v>11003</v>
      </c>
      <c r="L65" s="16"/>
      <c r="M65" s="9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13.2">
      <c r="A66" s="43" t="s">
        <v>10</v>
      </c>
      <c r="B66" s="40"/>
      <c r="C66" s="40"/>
      <c r="D66" s="40"/>
      <c r="E66" s="40"/>
      <c r="F66" s="40"/>
      <c r="G66" s="40"/>
      <c r="H66" s="40"/>
      <c r="I66" s="41"/>
      <c r="J66" s="41"/>
      <c r="K66" s="42"/>
      <c r="L66" s="16"/>
    </row>
    <row r="67" spans="1:22" ht="13.2">
      <c r="A67" s="35" t="s">
        <v>27</v>
      </c>
      <c r="B67" s="25">
        <v>58</v>
      </c>
      <c r="C67" s="25">
        <v>2</v>
      </c>
      <c r="D67" s="25">
        <v>1</v>
      </c>
      <c r="E67" s="25">
        <v>0</v>
      </c>
      <c r="F67" s="25">
        <v>1</v>
      </c>
      <c r="G67" s="29">
        <v>2</v>
      </c>
      <c r="H67" s="29">
        <v>2</v>
      </c>
      <c r="I67" s="25">
        <v>0</v>
      </c>
      <c r="J67" s="25">
        <v>1</v>
      </c>
      <c r="K67" s="26">
        <f t="shared" ref="K67:K69" si="19">SUM(B67:J67)</f>
        <v>67</v>
      </c>
      <c r="M67" s="6"/>
    </row>
    <row r="68" spans="1:22" ht="13.2">
      <c r="A68" s="35" t="s">
        <v>28</v>
      </c>
      <c r="B68" s="25">
        <v>9</v>
      </c>
      <c r="C68" s="25">
        <v>0</v>
      </c>
      <c r="D68" s="25">
        <v>0</v>
      </c>
      <c r="E68" s="25">
        <v>2</v>
      </c>
      <c r="F68" s="25">
        <v>1</v>
      </c>
      <c r="G68" s="29">
        <v>0</v>
      </c>
      <c r="H68" s="29">
        <v>1</v>
      </c>
      <c r="I68" s="25">
        <v>0</v>
      </c>
      <c r="J68" s="25">
        <v>0</v>
      </c>
      <c r="K68" s="26">
        <f t="shared" si="19"/>
        <v>13</v>
      </c>
      <c r="M68" s="6"/>
    </row>
    <row r="69" spans="1:22" ht="13.2">
      <c r="A69" s="35" t="s">
        <v>29</v>
      </c>
      <c r="B69" s="25">
        <v>2</v>
      </c>
      <c r="C69" s="25">
        <v>0</v>
      </c>
      <c r="D69" s="25">
        <v>0</v>
      </c>
      <c r="E69" s="25">
        <v>2</v>
      </c>
      <c r="F69" s="25">
        <v>0</v>
      </c>
      <c r="G69" s="25">
        <v>13</v>
      </c>
      <c r="H69" s="25">
        <v>13</v>
      </c>
      <c r="I69" s="25">
        <v>0</v>
      </c>
      <c r="J69" s="25">
        <v>0</v>
      </c>
      <c r="K69" s="26">
        <f t="shared" si="19"/>
        <v>30</v>
      </c>
    </row>
    <row r="70" spans="1:22" ht="13.2">
      <c r="A70" s="35" t="s">
        <v>30</v>
      </c>
      <c r="B70" s="25">
        <v>3098</v>
      </c>
      <c r="C70" s="25">
        <v>584</v>
      </c>
      <c r="D70" s="25">
        <v>1344</v>
      </c>
      <c r="E70" s="25">
        <v>1829</v>
      </c>
      <c r="F70" s="25">
        <v>940</v>
      </c>
      <c r="G70" s="25">
        <v>1235</v>
      </c>
      <c r="H70" s="25">
        <v>1562</v>
      </c>
      <c r="I70" s="25">
        <v>0</v>
      </c>
      <c r="J70" s="25">
        <v>23</v>
      </c>
      <c r="K70" s="26">
        <f>SUM(B70:J70)</f>
        <v>10615</v>
      </c>
    </row>
    <row r="71" spans="1:22" ht="13.2">
      <c r="A71" s="35" t="s">
        <v>71</v>
      </c>
      <c r="B71" s="25">
        <v>0</v>
      </c>
      <c r="C71" s="25">
        <v>0</v>
      </c>
      <c r="D71" s="25">
        <v>0</v>
      </c>
      <c r="E71" s="25">
        <v>0</v>
      </c>
      <c r="F71" s="25">
        <v>0</v>
      </c>
      <c r="G71" s="25">
        <v>0</v>
      </c>
      <c r="H71" s="25">
        <v>1</v>
      </c>
      <c r="I71" s="25">
        <v>0</v>
      </c>
      <c r="J71" s="25">
        <v>0</v>
      </c>
      <c r="K71" s="26">
        <f t="shared" ref="K71:K72" si="20">SUM(B71:J71)</f>
        <v>1</v>
      </c>
    </row>
    <row r="72" spans="1:22" ht="13.2">
      <c r="A72" s="35" t="s">
        <v>72</v>
      </c>
      <c r="B72" s="25">
        <v>0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209</v>
      </c>
      <c r="J72" s="25">
        <v>0</v>
      </c>
      <c r="K72" s="26">
        <f t="shared" si="20"/>
        <v>209</v>
      </c>
    </row>
    <row r="73" spans="1:22" ht="13.2">
      <c r="A73" s="35" t="s">
        <v>31</v>
      </c>
      <c r="B73" s="25">
        <v>0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6">
        <f t="shared" ref="K73:K74" si="21">SUM(B73:J73)</f>
        <v>0</v>
      </c>
    </row>
    <row r="74" spans="1:22" s="10" customFormat="1" ht="13.2">
      <c r="A74" s="36" t="s">
        <v>32</v>
      </c>
      <c r="B74" s="25">
        <v>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6">
        <f t="shared" si="21"/>
        <v>0</v>
      </c>
      <c r="L74" s="18"/>
    </row>
    <row r="75" spans="1:22" ht="13.2">
      <c r="A75" s="47" t="s">
        <v>46</v>
      </c>
      <c r="B75" s="21">
        <f t="shared" ref="B75:J75" si="22">SUM(B67:B74)</f>
        <v>3167</v>
      </c>
      <c r="C75" s="21">
        <f t="shared" si="22"/>
        <v>586</v>
      </c>
      <c r="D75" s="21">
        <f t="shared" si="22"/>
        <v>1345</v>
      </c>
      <c r="E75" s="21">
        <f t="shared" si="22"/>
        <v>1833</v>
      </c>
      <c r="F75" s="21">
        <f t="shared" si="22"/>
        <v>942</v>
      </c>
      <c r="G75" s="21">
        <f t="shared" si="22"/>
        <v>1250</v>
      </c>
      <c r="H75" s="21">
        <f t="shared" si="22"/>
        <v>1579</v>
      </c>
      <c r="I75" s="21">
        <f t="shared" si="22"/>
        <v>209</v>
      </c>
      <c r="J75" s="21">
        <f t="shared" si="22"/>
        <v>24</v>
      </c>
      <c r="K75" s="21">
        <f>SUM(B75:J75)</f>
        <v>10935</v>
      </c>
      <c r="L75" s="16"/>
    </row>
    <row r="76" spans="1:22" ht="13.2">
      <c r="A76" s="56" t="s">
        <v>14</v>
      </c>
      <c r="B76" s="45"/>
      <c r="C76" s="45"/>
      <c r="D76" s="45"/>
      <c r="E76" s="45"/>
      <c r="F76" s="45"/>
      <c r="G76" s="45"/>
      <c r="H76" s="45"/>
      <c r="I76" s="45"/>
      <c r="J76" s="45"/>
      <c r="K76" s="46"/>
      <c r="L76" s="16"/>
    </row>
    <row r="77" spans="1:22" ht="13.2">
      <c r="A77" s="35" t="s">
        <v>27</v>
      </c>
      <c r="B77" s="25">
        <v>125</v>
      </c>
      <c r="C77" s="25">
        <v>7</v>
      </c>
      <c r="D77" s="25">
        <v>2</v>
      </c>
      <c r="E77" s="25">
        <v>3</v>
      </c>
      <c r="F77" s="25">
        <v>13</v>
      </c>
      <c r="G77" s="29">
        <v>1</v>
      </c>
      <c r="H77" s="29">
        <v>1</v>
      </c>
      <c r="I77" s="25">
        <v>0</v>
      </c>
      <c r="J77" s="25">
        <v>3</v>
      </c>
      <c r="K77" s="26">
        <f>SUM(B77:J77)</f>
        <v>155</v>
      </c>
    </row>
    <row r="78" spans="1:22" ht="13.2">
      <c r="A78" s="35" t="s">
        <v>28</v>
      </c>
      <c r="B78" s="25">
        <v>24</v>
      </c>
      <c r="C78" s="25">
        <v>0</v>
      </c>
      <c r="D78" s="25">
        <v>2</v>
      </c>
      <c r="E78" s="25">
        <v>4</v>
      </c>
      <c r="F78" s="25">
        <v>4</v>
      </c>
      <c r="G78" s="29">
        <v>2</v>
      </c>
      <c r="H78" s="29">
        <v>0</v>
      </c>
      <c r="I78" s="25">
        <v>0</v>
      </c>
      <c r="J78" s="25">
        <v>0</v>
      </c>
      <c r="K78" s="26">
        <f t="shared" ref="K78:K84" si="23">SUM(B78:J78)</f>
        <v>36</v>
      </c>
    </row>
    <row r="79" spans="1:22" ht="13.2">
      <c r="A79" s="35" t="s">
        <v>29</v>
      </c>
      <c r="B79" s="25">
        <v>18</v>
      </c>
      <c r="C79" s="25">
        <v>0</v>
      </c>
      <c r="D79" s="25">
        <v>6</v>
      </c>
      <c r="E79" s="25">
        <v>36</v>
      </c>
      <c r="F79" s="25">
        <v>3</v>
      </c>
      <c r="G79" s="25">
        <v>61</v>
      </c>
      <c r="H79" s="25">
        <v>165</v>
      </c>
      <c r="I79" s="25">
        <v>0</v>
      </c>
      <c r="J79" s="25">
        <v>1</v>
      </c>
      <c r="K79" s="26">
        <f t="shared" si="23"/>
        <v>290</v>
      </c>
    </row>
    <row r="80" spans="1:22" ht="13.2">
      <c r="A80" s="35" t="s">
        <v>30</v>
      </c>
      <c r="B80" s="25">
        <v>12117</v>
      </c>
      <c r="C80" s="25">
        <v>2903</v>
      </c>
      <c r="D80" s="25">
        <v>6823</v>
      </c>
      <c r="E80" s="25">
        <v>9541</v>
      </c>
      <c r="F80" s="25">
        <v>2383</v>
      </c>
      <c r="G80" s="25">
        <v>7002</v>
      </c>
      <c r="H80" s="25">
        <v>8099</v>
      </c>
      <c r="I80" s="25">
        <v>0</v>
      </c>
      <c r="J80" s="25">
        <v>88</v>
      </c>
      <c r="K80" s="26">
        <f t="shared" si="23"/>
        <v>48956</v>
      </c>
    </row>
    <row r="81" spans="1:12" ht="13.2">
      <c r="A81" s="35" t="s">
        <v>71</v>
      </c>
      <c r="B81" s="25">
        <v>0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6">
        <f t="shared" si="23"/>
        <v>0</v>
      </c>
    </row>
    <row r="82" spans="1:12" ht="13.2">
      <c r="A82" s="35" t="s">
        <v>72</v>
      </c>
      <c r="B82" s="25">
        <v>0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975</v>
      </c>
      <c r="J82" s="25">
        <v>0</v>
      </c>
      <c r="K82" s="26">
        <f t="shared" si="23"/>
        <v>975</v>
      </c>
    </row>
    <row r="83" spans="1:12" ht="13.2">
      <c r="A83" s="35" t="s">
        <v>31</v>
      </c>
      <c r="B83" s="25">
        <v>0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6">
        <f t="shared" si="23"/>
        <v>0</v>
      </c>
    </row>
    <row r="84" spans="1:12" ht="13.2">
      <c r="A84" s="36" t="s">
        <v>32</v>
      </c>
      <c r="B84" s="27">
        <v>0</v>
      </c>
      <c r="C84" s="27">
        <v>0</v>
      </c>
      <c r="D84" s="27">
        <v>0</v>
      </c>
      <c r="E84" s="27">
        <v>1</v>
      </c>
      <c r="F84" s="27">
        <v>0</v>
      </c>
      <c r="G84" s="27">
        <v>0</v>
      </c>
      <c r="H84" s="27">
        <v>9</v>
      </c>
      <c r="I84" s="27">
        <v>0</v>
      </c>
      <c r="J84" s="27">
        <v>0</v>
      </c>
      <c r="K84" s="26">
        <f t="shared" si="23"/>
        <v>10</v>
      </c>
    </row>
    <row r="85" spans="1:12" ht="13.2">
      <c r="A85" s="55" t="s">
        <v>47</v>
      </c>
      <c r="B85" s="21">
        <f t="shared" ref="B85:J85" si="24">SUM(B77:B84)</f>
        <v>12284</v>
      </c>
      <c r="C85" s="21">
        <f t="shared" si="24"/>
        <v>2910</v>
      </c>
      <c r="D85" s="21">
        <f t="shared" si="24"/>
        <v>6833</v>
      </c>
      <c r="E85" s="21">
        <f t="shared" si="24"/>
        <v>9585</v>
      </c>
      <c r="F85" s="21">
        <f t="shared" si="24"/>
        <v>2403</v>
      </c>
      <c r="G85" s="21">
        <f t="shared" si="24"/>
        <v>7066</v>
      </c>
      <c r="H85" s="21">
        <f t="shared" si="24"/>
        <v>8274</v>
      </c>
      <c r="I85" s="21">
        <f t="shared" si="24"/>
        <v>975</v>
      </c>
      <c r="J85" s="21">
        <f t="shared" si="24"/>
        <v>92</v>
      </c>
      <c r="K85" s="21">
        <f>SUM(B85:J85)</f>
        <v>50422</v>
      </c>
      <c r="L85" s="16"/>
    </row>
    <row r="86" spans="1:12" ht="13.2">
      <c r="A86" s="43" t="s">
        <v>15</v>
      </c>
      <c r="B86" s="40"/>
      <c r="C86" s="40"/>
      <c r="D86" s="40"/>
      <c r="E86" s="40"/>
      <c r="F86" s="40"/>
      <c r="G86" s="40"/>
      <c r="H86" s="40"/>
      <c r="I86" s="41"/>
      <c r="J86" s="41"/>
      <c r="K86" s="42"/>
      <c r="L86" s="16"/>
    </row>
    <row r="87" spans="1:12" ht="13.2">
      <c r="A87" s="35" t="s">
        <v>27</v>
      </c>
      <c r="B87" s="25">
        <v>117</v>
      </c>
      <c r="C87" s="25">
        <v>1</v>
      </c>
      <c r="D87" s="25">
        <v>2</v>
      </c>
      <c r="E87" s="25">
        <v>8</v>
      </c>
      <c r="F87" s="25">
        <v>4</v>
      </c>
      <c r="G87" s="29">
        <v>0</v>
      </c>
      <c r="H87" s="29">
        <v>1</v>
      </c>
      <c r="I87" s="25">
        <v>0</v>
      </c>
      <c r="J87" s="25">
        <v>3</v>
      </c>
      <c r="K87" s="26">
        <f>SUM(B87:J87)</f>
        <v>136</v>
      </c>
    </row>
    <row r="88" spans="1:12" ht="13.2">
      <c r="A88" s="35" t="s">
        <v>28</v>
      </c>
      <c r="B88" s="25">
        <v>20</v>
      </c>
      <c r="C88" s="25">
        <v>2</v>
      </c>
      <c r="D88" s="25">
        <v>1</v>
      </c>
      <c r="E88" s="25">
        <v>1</v>
      </c>
      <c r="F88" s="25">
        <v>0</v>
      </c>
      <c r="G88" s="29">
        <v>0</v>
      </c>
      <c r="H88" s="29">
        <v>2</v>
      </c>
      <c r="I88" s="25">
        <v>0</v>
      </c>
      <c r="J88" s="25">
        <v>0</v>
      </c>
      <c r="K88" s="26">
        <f t="shared" ref="K88:K94" si="25">SUM(B88:J88)</f>
        <v>26</v>
      </c>
    </row>
    <row r="89" spans="1:12" s="10" customFormat="1" ht="13.2">
      <c r="A89" s="35" t="s">
        <v>29</v>
      </c>
      <c r="B89" s="25">
        <v>3</v>
      </c>
      <c r="C89" s="25">
        <v>0</v>
      </c>
      <c r="D89" s="25">
        <v>1</v>
      </c>
      <c r="E89" s="25">
        <v>6</v>
      </c>
      <c r="F89" s="25">
        <v>4</v>
      </c>
      <c r="G89" s="25">
        <v>17</v>
      </c>
      <c r="H89" s="25">
        <v>159</v>
      </c>
      <c r="I89" s="25">
        <v>0</v>
      </c>
      <c r="J89" s="25">
        <v>0</v>
      </c>
      <c r="K89" s="26">
        <f t="shared" si="25"/>
        <v>190</v>
      </c>
      <c r="L89" s="18"/>
    </row>
    <row r="90" spans="1:12" ht="13.2">
      <c r="A90" s="35" t="s">
        <v>30</v>
      </c>
      <c r="B90" s="25">
        <v>8701</v>
      </c>
      <c r="C90" s="25">
        <v>1996</v>
      </c>
      <c r="D90" s="25">
        <v>4495</v>
      </c>
      <c r="E90" s="25">
        <v>6720</v>
      </c>
      <c r="F90" s="25">
        <v>1676</v>
      </c>
      <c r="G90" s="25">
        <v>4480</v>
      </c>
      <c r="H90" s="25">
        <v>5493</v>
      </c>
      <c r="I90" s="25">
        <v>0</v>
      </c>
      <c r="J90" s="25">
        <v>69</v>
      </c>
      <c r="K90" s="26">
        <f t="shared" si="25"/>
        <v>33630</v>
      </c>
    </row>
    <row r="91" spans="1:12" ht="13.2">
      <c r="A91" s="35" t="s">
        <v>71</v>
      </c>
      <c r="B91" s="25">
        <v>1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6">
        <f t="shared" si="25"/>
        <v>1</v>
      </c>
    </row>
    <row r="92" spans="1:12" ht="13.2">
      <c r="A92" s="35" t="s">
        <v>72</v>
      </c>
      <c r="B92" s="25">
        <v>0</v>
      </c>
      <c r="C92" s="25">
        <v>0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1363</v>
      </c>
      <c r="J92" s="25">
        <v>0</v>
      </c>
      <c r="K92" s="26">
        <f t="shared" si="25"/>
        <v>1363</v>
      </c>
    </row>
    <row r="93" spans="1:12" s="10" customFormat="1" ht="13.2">
      <c r="A93" s="35" t="s">
        <v>31</v>
      </c>
      <c r="B93" s="25">
        <v>0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6">
        <f t="shared" si="25"/>
        <v>0</v>
      </c>
      <c r="L93" s="18"/>
    </row>
    <row r="94" spans="1:12" ht="13.2">
      <c r="A94" s="36" t="s">
        <v>32</v>
      </c>
      <c r="B94" s="27">
        <v>1</v>
      </c>
      <c r="C94" s="30">
        <v>0</v>
      </c>
      <c r="D94" s="27">
        <v>0</v>
      </c>
      <c r="E94" s="27">
        <v>1</v>
      </c>
      <c r="F94" s="27">
        <v>0</v>
      </c>
      <c r="G94" s="27">
        <v>0</v>
      </c>
      <c r="H94" s="27">
        <v>1</v>
      </c>
      <c r="I94" s="27">
        <v>0</v>
      </c>
      <c r="J94" s="27">
        <v>2</v>
      </c>
      <c r="K94" s="26">
        <f t="shared" si="25"/>
        <v>5</v>
      </c>
    </row>
    <row r="95" spans="1:12" ht="13.2">
      <c r="A95" s="55" t="s">
        <v>48</v>
      </c>
      <c r="B95" s="21">
        <f t="shared" ref="B95:J95" si="26">SUM(B87:B94)</f>
        <v>8843</v>
      </c>
      <c r="C95" s="21">
        <f t="shared" si="26"/>
        <v>1999</v>
      </c>
      <c r="D95" s="21">
        <f t="shared" si="26"/>
        <v>4499</v>
      </c>
      <c r="E95" s="21">
        <f t="shared" si="26"/>
        <v>6736</v>
      </c>
      <c r="F95" s="21">
        <f t="shared" si="26"/>
        <v>1684</v>
      </c>
      <c r="G95" s="21">
        <f t="shared" si="26"/>
        <v>4497</v>
      </c>
      <c r="H95" s="21">
        <f t="shared" si="26"/>
        <v>5656</v>
      </c>
      <c r="I95" s="21">
        <f t="shared" si="26"/>
        <v>1363</v>
      </c>
      <c r="J95" s="21">
        <f t="shared" si="26"/>
        <v>74</v>
      </c>
      <c r="K95" s="21">
        <f>SUM(B95:J95)</f>
        <v>35351</v>
      </c>
      <c r="L95" s="16"/>
    </row>
    <row r="96" spans="1:12" ht="13.2">
      <c r="A96" s="43" t="s">
        <v>16</v>
      </c>
      <c r="B96" s="40"/>
      <c r="C96" s="40"/>
      <c r="D96" s="40"/>
      <c r="E96" s="40"/>
      <c r="F96" s="40"/>
      <c r="G96" s="40"/>
      <c r="H96" s="40"/>
      <c r="I96" s="41"/>
      <c r="J96" s="41"/>
      <c r="K96" s="42"/>
      <c r="L96" s="16"/>
    </row>
    <row r="97" spans="1:12" ht="13.2">
      <c r="A97" s="35" t="s">
        <v>27</v>
      </c>
      <c r="B97" s="25">
        <v>33</v>
      </c>
      <c r="C97" s="25">
        <v>1</v>
      </c>
      <c r="D97" s="25">
        <v>1</v>
      </c>
      <c r="E97" s="25">
        <v>1</v>
      </c>
      <c r="F97" s="25">
        <v>2</v>
      </c>
      <c r="G97" s="29">
        <v>0</v>
      </c>
      <c r="H97" s="29">
        <v>0</v>
      </c>
      <c r="I97" s="25">
        <v>0</v>
      </c>
      <c r="J97" s="25">
        <v>2</v>
      </c>
      <c r="K97" s="26">
        <f>SUM(B97:J97)</f>
        <v>40</v>
      </c>
    </row>
    <row r="98" spans="1:12" ht="13.2">
      <c r="A98" s="35" t="s">
        <v>28</v>
      </c>
      <c r="B98" s="25">
        <v>2</v>
      </c>
      <c r="C98" s="25">
        <v>1</v>
      </c>
      <c r="D98" s="25">
        <v>2</v>
      </c>
      <c r="E98" s="25">
        <v>1</v>
      </c>
      <c r="F98" s="25">
        <v>2</v>
      </c>
      <c r="G98" s="29">
        <v>0</v>
      </c>
      <c r="H98" s="29">
        <v>0</v>
      </c>
      <c r="I98" s="25">
        <v>0</v>
      </c>
      <c r="J98" s="25">
        <v>0</v>
      </c>
      <c r="K98" s="26">
        <f t="shared" ref="K98:K104" si="27">SUM(B98:J98)</f>
        <v>8</v>
      </c>
    </row>
    <row r="99" spans="1:12" s="10" customFormat="1" ht="13.2">
      <c r="A99" s="35" t="s">
        <v>29</v>
      </c>
      <c r="B99" s="25">
        <v>1</v>
      </c>
      <c r="C99" s="25">
        <v>0</v>
      </c>
      <c r="D99" s="25">
        <v>0</v>
      </c>
      <c r="E99" s="25">
        <v>1</v>
      </c>
      <c r="F99" s="25">
        <v>0</v>
      </c>
      <c r="G99" s="25">
        <v>18</v>
      </c>
      <c r="H99" s="25">
        <v>41</v>
      </c>
      <c r="I99" s="25">
        <v>0</v>
      </c>
      <c r="J99" s="25">
        <v>0</v>
      </c>
      <c r="K99" s="26">
        <f t="shared" si="27"/>
        <v>61</v>
      </c>
      <c r="L99" s="18"/>
    </row>
    <row r="100" spans="1:12" ht="13.2">
      <c r="A100" s="35" t="s">
        <v>30</v>
      </c>
      <c r="B100" s="25">
        <v>3663</v>
      </c>
      <c r="C100" s="25">
        <v>720</v>
      </c>
      <c r="D100" s="25">
        <v>1827</v>
      </c>
      <c r="E100" s="25">
        <v>2116</v>
      </c>
      <c r="F100" s="25">
        <v>497</v>
      </c>
      <c r="G100" s="25">
        <v>1164</v>
      </c>
      <c r="H100" s="25">
        <v>1235</v>
      </c>
      <c r="I100" s="25">
        <v>0</v>
      </c>
      <c r="J100" s="25">
        <v>23</v>
      </c>
      <c r="K100" s="26">
        <f t="shared" si="27"/>
        <v>11245</v>
      </c>
    </row>
    <row r="101" spans="1:12" ht="13.2">
      <c r="A101" s="35" t="s">
        <v>71</v>
      </c>
      <c r="B101" s="25">
        <v>0</v>
      </c>
      <c r="C101" s="25">
        <v>0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6">
        <f t="shared" si="27"/>
        <v>0</v>
      </c>
    </row>
    <row r="102" spans="1:12" ht="13.2">
      <c r="A102" s="35" t="s">
        <v>72</v>
      </c>
      <c r="B102" s="25">
        <v>0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44</v>
      </c>
      <c r="J102" s="25">
        <v>0</v>
      </c>
      <c r="K102" s="26">
        <f t="shared" si="27"/>
        <v>44</v>
      </c>
    </row>
    <row r="103" spans="1:12" ht="13.2">
      <c r="A103" s="35" t="s">
        <v>31</v>
      </c>
      <c r="B103" s="25">
        <v>0</v>
      </c>
      <c r="C103" s="25">
        <v>0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6">
        <f t="shared" si="27"/>
        <v>0</v>
      </c>
    </row>
    <row r="104" spans="1:12" ht="13.2">
      <c r="A104" s="36" t="s">
        <v>32</v>
      </c>
      <c r="B104" s="25">
        <v>0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6">
        <f t="shared" si="27"/>
        <v>0</v>
      </c>
    </row>
    <row r="105" spans="1:12" ht="13.2">
      <c r="A105" s="55" t="s">
        <v>49</v>
      </c>
      <c r="B105" s="21">
        <f t="shared" ref="B105:J105" si="28">SUM(B97:B104)</f>
        <v>3699</v>
      </c>
      <c r="C105" s="21">
        <f t="shared" si="28"/>
        <v>722</v>
      </c>
      <c r="D105" s="21">
        <f t="shared" si="28"/>
        <v>1830</v>
      </c>
      <c r="E105" s="21">
        <f t="shared" si="28"/>
        <v>2119</v>
      </c>
      <c r="F105" s="21">
        <f t="shared" si="28"/>
        <v>501</v>
      </c>
      <c r="G105" s="21">
        <f t="shared" si="28"/>
        <v>1182</v>
      </c>
      <c r="H105" s="21">
        <f t="shared" si="28"/>
        <v>1276</v>
      </c>
      <c r="I105" s="21">
        <f t="shared" si="28"/>
        <v>44</v>
      </c>
      <c r="J105" s="21">
        <f t="shared" si="28"/>
        <v>25</v>
      </c>
      <c r="K105" s="21">
        <f>SUM(B105:J105)</f>
        <v>11398</v>
      </c>
      <c r="L105" s="16"/>
    </row>
    <row r="106" spans="1:12" ht="13.2">
      <c r="A106" s="43" t="s">
        <v>17</v>
      </c>
      <c r="B106" s="40"/>
      <c r="C106" s="40"/>
      <c r="D106" s="40"/>
      <c r="E106" s="40"/>
      <c r="F106" s="40"/>
      <c r="G106" s="40"/>
      <c r="H106" s="40"/>
      <c r="I106" s="41"/>
      <c r="J106" s="41"/>
      <c r="K106" s="42"/>
      <c r="L106" s="16"/>
    </row>
    <row r="107" spans="1:12" s="10" customFormat="1" ht="13.2">
      <c r="A107" s="35" t="s">
        <v>27</v>
      </c>
      <c r="B107" s="25">
        <v>63</v>
      </c>
      <c r="C107" s="25">
        <v>0</v>
      </c>
      <c r="D107" s="25">
        <v>3</v>
      </c>
      <c r="E107" s="25">
        <v>0</v>
      </c>
      <c r="F107" s="25">
        <v>0</v>
      </c>
      <c r="G107" s="29">
        <v>2</v>
      </c>
      <c r="H107" s="29">
        <v>0</v>
      </c>
      <c r="I107" s="25">
        <v>0</v>
      </c>
      <c r="J107" s="25">
        <v>0</v>
      </c>
      <c r="K107" s="26">
        <f t="shared" ref="K107:K109" si="29">SUM(B107:J107)</f>
        <v>68</v>
      </c>
      <c r="L107" s="18"/>
    </row>
    <row r="108" spans="1:12" ht="13.2">
      <c r="A108" s="35" t="s">
        <v>28</v>
      </c>
      <c r="B108" s="25">
        <v>10</v>
      </c>
      <c r="C108" s="25">
        <v>0</v>
      </c>
      <c r="D108" s="25">
        <v>0</v>
      </c>
      <c r="E108" s="25">
        <v>1</v>
      </c>
      <c r="F108" s="25">
        <v>2</v>
      </c>
      <c r="G108" s="29">
        <v>0</v>
      </c>
      <c r="H108" s="29">
        <v>0</v>
      </c>
      <c r="I108" s="25">
        <v>0</v>
      </c>
      <c r="J108" s="25">
        <v>1</v>
      </c>
      <c r="K108" s="26">
        <f t="shared" si="29"/>
        <v>14</v>
      </c>
    </row>
    <row r="109" spans="1:12" ht="13.2">
      <c r="A109" s="35" t="s">
        <v>29</v>
      </c>
      <c r="B109" s="25">
        <v>1</v>
      </c>
      <c r="C109" s="25">
        <v>0</v>
      </c>
      <c r="D109" s="25">
        <v>0</v>
      </c>
      <c r="E109" s="25">
        <v>1</v>
      </c>
      <c r="F109" s="25">
        <v>3</v>
      </c>
      <c r="G109" s="25">
        <v>16</v>
      </c>
      <c r="H109" s="25">
        <v>25</v>
      </c>
      <c r="I109" s="25">
        <v>0</v>
      </c>
      <c r="J109" s="25">
        <v>0</v>
      </c>
      <c r="K109" s="26">
        <f t="shared" si="29"/>
        <v>46</v>
      </c>
    </row>
    <row r="110" spans="1:12" ht="13.2">
      <c r="A110" s="35" t="s">
        <v>30</v>
      </c>
      <c r="B110" s="25">
        <v>6600</v>
      </c>
      <c r="C110" s="25">
        <v>1578</v>
      </c>
      <c r="D110" s="25">
        <v>3083</v>
      </c>
      <c r="E110" s="25">
        <v>3463</v>
      </c>
      <c r="F110" s="25">
        <v>1764</v>
      </c>
      <c r="G110" s="25">
        <v>1927</v>
      </c>
      <c r="H110" s="25">
        <v>2396</v>
      </c>
      <c r="I110" s="25">
        <v>0</v>
      </c>
      <c r="J110" s="25">
        <v>33</v>
      </c>
      <c r="K110" s="26">
        <f>SUM(B110:J110)</f>
        <v>20844</v>
      </c>
    </row>
    <row r="111" spans="1:12" ht="13.2">
      <c r="A111" s="35" t="s">
        <v>71</v>
      </c>
      <c r="B111" s="25">
        <v>0</v>
      </c>
      <c r="C111" s="25">
        <v>0</v>
      </c>
      <c r="D111" s="25">
        <v>0</v>
      </c>
      <c r="E111" s="25">
        <v>0</v>
      </c>
      <c r="F111" s="25">
        <v>0</v>
      </c>
      <c r="G111" s="25">
        <v>0</v>
      </c>
      <c r="H111" s="25">
        <v>1</v>
      </c>
      <c r="I111" s="25">
        <v>0</v>
      </c>
      <c r="J111" s="25">
        <v>0</v>
      </c>
      <c r="K111" s="26">
        <f t="shared" ref="K111:K112" si="30">SUM(B111:J111)</f>
        <v>1</v>
      </c>
    </row>
    <row r="112" spans="1:12" ht="13.2">
      <c r="A112" s="35" t="s">
        <v>72</v>
      </c>
      <c r="B112" s="25">
        <v>0</v>
      </c>
      <c r="C112" s="25">
        <v>0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133</v>
      </c>
      <c r="J112" s="25">
        <v>0</v>
      </c>
      <c r="K112" s="26">
        <f t="shared" si="30"/>
        <v>133</v>
      </c>
    </row>
    <row r="113" spans="1:12" ht="13.2">
      <c r="A113" s="35" t="s">
        <v>31</v>
      </c>
      <c r="B113" s="25">
        <v>0</v>
      </c>
      <c r="C113" s="25">
        <v>0</v>
      </c>
      <c r="D113" s="25">
        <v>0</v>
      </c>
      <c r="E113" s="25">
        <v>0</v>
      </c>
      <c r="F113" s="25">
        <v>0</v>
      </c>
      <c r="G113" s="25">
        <v>1</v>
      </c>
      <c r="H113" s="25">
        <v>1</v>
      </c>
      <c r="I113" s="25">
        <v>0</v>
      </c>
      <c r="J113" s="25">
        <v>0</v>
      </c>
      <c r="K113" s="26">
        <f t="shared" ref="K113:K114" si="31">SUM(B113:J113)</f>
        <v>2</v>
      </c>
    </row>
    <row r="114" spans="1:12" ht="13.2">
      <c r="A114" s="36" t="s">
        <v>32</v>
      </c>
      <c r="B114" s="27">
        <v>0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7">
        <v>1</v>
      </c>
      <c r="I114" s="27">
        <v>0</v>
      </c>
      <c r="J114" s="27">
        <v>0</v>
      </c>
      <c r="K114" s="26">
        <f t="shared" si="31"/>
        <v>1</v>
      </c>
    </row>
    <row r="115" spans="1:12" s="10" customFormat="1" ht="13.2">
      <c r="A115" s="55" t="s">
        <v>50</v>
      </c>
      <c r="B115" s="21">
        <f t="shared" ref="B115:J115" si="32">SUM(B107:B114)</f>
        <v>6674</v>
      </c>
      <c r="C115" s="21">
        <f t="shared" si="32"/>
        <v>1578</v>
      </c>
      <c r="D115" s="21">
        <f t="shared" si="32"/>
        <v>3086</v>
      </c>
      <c r="E115" s="21">
        <f t="shared" si="32"/>
        <v>3465</v>
      </c>
      <c r="F115" s="21">
        <f t="shared" si="32"/>
        <v>1769</v>
      </c>
      <c r="G115" s="21">
        <f t="shared" si="32"/>
        <v>1946</v>
      </c>
      <c r="H115" s="21">
        <f t="shared" si="32"/>
        <v>2424</v>
      </c>
      <c r="I115" s="21">
        <f t="shared" si="32"/>
        <v>133</v>
      </c>
      <c r="J115" s="21">
        <f t="shared" si="32"/>
        <v>34</v>
      </c>
      <c r="K115" s="21">
        <f>SUM(B115:J115)</f>
        <v>21109</v>
      </c>
      <c r="L115" s="16"/>
    </row>
    <row r="116" spans="1:12" ht="13.2">
      <c r="A116" s="43" t="s">
        <v>18</v>
      </c>
      <c r="B116" s="40"/>
      <c r="C116" s="40"/>
      <c r="D116" s="40"/>
      <c r="E116" s="40"/>
      <c r="F116" s="40"/>
      <c r="G116" s="40"/>
      <c r="H116" s="40"/>
      <c r="I116" s="41"/>
      <c r="J116" s="41"/>
      <c r="K116" s="42"/>
      <c r="L116" s="16"/>
    </row>
    <row r="117" spans="1:12" ht="13.2">
      <c r="A117" s="35" t="s">
        <v>27</v>
      </c>
      <c r="B117" s="25">
        <v>304</v>
      </c>
      <c r="C117" s="25">
        <v>12</v>
      </c>
      <c r="D117" s="25">
        <v>9</v>
      </c>
      <c r="E117" s="25">
        <v>1</v>
      </c>
      <c r="F117" s="25">
        <v>3</v>
      </c>
      <c r="G117" s="29">
        <v>2</v>
      </c>
      <c r="H117" s="29">
        <v>0</v>
      </c>
      <c r="I117" s="25">
        <v>0</v>
      </c>
      <c r="J117" s="25">
        <v>16</v>
      </c>
      <c r="K117" s="26">
        <f>SUM(B117:J117)</f>
        <v>347</v>
      </c>
    </row>
    <row r="118" spans="1:12" ht="13.2">
      <c r="A118" s="35" t="s">
        <v>28</v>
      </c>
      <c r="B118" s="25">
        <v>39</v>
      </c>
      <c r="C118" s="25">
        <v>3</v>
      </c>
      <c r="D118" s="25">
        <v>12</v>
      </c>
      <c r="E118" s="25">
        <v>13</v>
      </c>
      <c r="F118" s="25">
        <v>6</v>
      </c>
      <c r="G118" s="29">
        <v>13</v>
      </c>
      <c r="H118" s="29">
        <v>1</v>
      </c>
      <c r="I118" s="25">
        <v>0</v>
      </c>
      <c r="J118" s="25">
        <v>0</v>
      </c>
      <c r="K118" s="26">
        <f t="shared" ref="K118:K124" si="33">SUM(B118:J118)</f>
        <v>87</v>
      </c>
    </row>
    <row r="119" spans="1:12" s="10" customFormat="1" ht="13.2">
      <c r="A119" s="35" t="s">
        <v>29</v>
      </c>
      <c r="B119" s="25">
        <v>3</v>
      </c>
      <c r="C119" s="25">
        <v>1</v>
      </c>
      <c r="D119" s="25">
        <v>4</v>
      </c>
      <c r="E119" s="25">
        <v>14</v>
      </c>
      <c r="F119" s="25">
        <v>0</v>
      </c>
      <c r="G119" s="25">
        <v>58</v>
      </c>
      <c r="H119" s="25">
        <v>122</v>
      </c>
      <c r="I119" s="25">
        <v>0</v>
      </c>
      <c r="J119" s="25">
        <v>1</v>
      </c>
      <c r="K119" s="26">
        <f t="shared" si="33"/>
        <v>203</v>
      </c>
      <c r="L119" s="18"/>
    </row>
    <row r="120" spans="1:12" ht="13.2">
      <c r="A120" s="35" t="s">
        <v>30</v>
      </c>
      <c r="B120" s="25">
        <v>23410</v>
      </c>
      <c r="C120" s="25">
        <v>3665</v>
      </c>
      <c r="D120" s="25">
        <v>7991</v>
      </c>
      <c r="E120" s="25">
        <v>9737</v>
      </c>
      <c r="F120" s="25">
        <v>2353</v>
      </c>
      <c r="G120" s="25">
        <v>7419</v>
      </c>
      <c r="H120" s="25">
        <v>5687</v>
      </c>
      <c r="I120" s="25">
        <v>0</v>
      </c>
      <c r="J120" s="25">
        <v>188</v>
      </c>
      <c r="K120" s="26">
        <f t="shared" si="33"/>
        <v>60450</v>
      </c>
    </row>
    <row r="121" spans="1:12" ht="13.2">
      <c r="A121" s="35" t="s">
        <v>71</v>
      </c>
      <c r="B121" s="25">
        <v>0</v>
      </c>
      <c r="C121" s="25">
        <v>0</v>
      </c>
      <c r="D121" s="25">
        <v>1</v>
      </c>
      <c r="E121" s="25">
        <v>0</v>
      </c>
      <c r="F121" s="25">
        <v>0</v>
      </c>
      <c r="G121" s="25">
        <v>0</v>
      </c>
      <c r="H121" s="25">
        <v>1</v>
      </c>
      <c r="I121" s="25">
        <v>0</v>
      </c>
      <c r="J121" s="25">
        <v>0</v>
      </c>
      <c r="K121" s="26">
        <f t="shared" si="33"/>
        <v>2</v>
      </c>
    </row>
    <row r="122" spans="1:12" ht="13.2">
      <c r="A122" s="35" t="s">
        <v>72</v>
      </c>
      <c r="B122" s="25">
        <v>0</v>
      </c>
      <c r="C122" s="25">
        <v>0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1060</v>
      </c>
      <c r="J122" s="25">
        <v>0</v>
      </c>
      <c r="K122" s="26">
        <f t="shared" si="33"/>
        <v>1060</v>
      </c>
    </row>
    <row r="123" spans="1:12" ht="13.2">
      <c r="A123" s="35" t="s">
        <v>31</v>
      </c>
      <c r="B123" s="25">
        <v>0</v>
      </c>
      <c r="C123" s="25">
        <v>0</v>
      </c>
      <c r="D123" s="25">
        <v>0</v>
      </c>
      <c r="E123" s="25">
        <v>1</v>
      </c>
      <c r="F123" s="25">
        <v>1</v>
      </c>
      <c r="G123" s="25">
        <v>0</v>
      </c>
      <c r="H123" s="25">
        <v>0</v>
      </c>
      <c r="I123" s="25">
        <v>0</v>
      </c>
      <c r="J123" s="25">
        <v>0</v>
      </c>
      <c r="K123" s="26">
        <f t="shared" si="33"/>
        <v>2</v>
      </c>
    </row>
    <row r="124" spans="1:12" ht="13.2">
      <c r="A124" s="36" t="s">
        <v>32</v>
      </c>
      <c r="B124" s="27">
        <v>10</v>
      </c>
      <c r="C124" s="30">
        <v>0</v>
      </c>
      <c r="D124" s="30">
        <v>0</v>
      </c>
      <c r="E124" s="27">
        <v>2</v>
      </c>
      <c r="F124" s="27">
        <v>0</v>
      </c>
      <c r="G124" s="27">
        <v>0</v>
      </c>
      <c r="H124" s="27">
        <v>0</v>
      </c>
      <c r="I124" s="27">
        <v>0</v>
      </c>
      <c r="J124" s="27">
        <v>2</v>
      </c>
      <c r="K124" s="26">
        <f t="shared" si="33"/>
        <v>14</v>
      </c>
    </row>
    <row r="125" spans="1:12" ht="13.2">
      <c r="A125" s="55" t="s">
        <v>51</v>
      </c>
      <c r="B125" s="21">
        <f t="shared" ref="B125:J125" si="34">SUM(B117:B124)</f>
        <v>23766</v>
      </c>
      <c r="C125" s="21">
        <f t="shared" si="34"/>
        <v>3681</v>
      </c>
      <c r="D125" s="21">
        <f t="shared" si="34"/>
        <v>8017</v>
      </c>
      <c r="E125" s="21">
        <f t="shared" si="34"/>
        <v>9768</v>
      </c>
      <c r="F125" s="21">
        <f t="shared" si="34"/>
        <v>2363</v>
      </c>
      <c r="G125" s="21">
        <f t="shared" si="34"/>
        <v>7492</v>
      </c>
      <c r="H125" s="21">
        <f t="shared" si="34"/>
        <v>5811</v>
      </c>
      <c r="I125" s="21">
        <f t="shared" si="34"/>
        <v>1060</v>
      </c>
      <c r="J125" s="21">
        <f t="shared" si="34"/>
        <v>207</v>
      </c>
      <c r="K125" s="21">
        <f>SUM(B125:J125)</f>
        <v>62165</v>
      </c>
      <c r="L125" s="16"/>
    </row>
    <row r="126" spans="1:12" ht="13.2">
      <c r="A126" s="43" t="s">
        <v>19</v>
      </c>
      <c r="B126" s="40"/>
      <c r="C126" s="40"/>
      <c r="D126" s="40"/>
      <c r="E126" s="40"/>
      <c r="F126" s="40"/>
      <c r="G126" s="40"/>
      <c r="H126" s="40"/>
      <c r="I126" s="41"/>
      <c r="J126" s="41"/>
      <c r="K126" s="42"/>
      <c r="L126" s="16"/>
    </row>
    <row r="127" spans="1:12" s="10" customFormat="1" ht="13.2">
      <c r="A127" s="35" t="s">
        <v>27</v>
      </c>
      <c r="B127" s="25">
        <v>68</v>
      </c>
      <c r="C127" s="25">
        <v>0</v>
      </c>
      <c r="D127" s="25">
        <v>2</v>
      </c>
      <c r="E127" s="25">
        <v>1</v>
      </c>
      <c r="F127" s="25">
        <v>1</v>
      </c>
      <c r="G127" s="29">
        <v>0</v>
      </c>
      <c r="H127" s="29">
        <v>4</v>
      </c>
      <c r="I127" s="25">
        <v>0</v>
      </c>
      <c r="J127" s="25">
        <v>4</v>
      </c>
      <c r="K127" s="26">
        <f>SUM(B127:J127)</f>
        <v>80</v>
      </c>
      <c r="L127" s="18"/>
    </row>
    <row r="128" spans="1:12" ht="13.2">
      <c r="A128" s="35" t="s">
        <v>28</v>
      </c>
      <c r="B128" s="25">
        <v>13</v>
      </c>
      <c r="C128" s="25">
        <v>0</v>
      </c>
      <c r="D128" s="25">
        <v>2</v>
      </c>
      <c r="E128" s="25">
        <v>2</v>
      </c>
      <c r="F128" s="25">
        <v>1</v>
      </c>
      <c r="G128" s="29">
        <v>0</v>
      </c>
      <c r="H128" s="29">
        <v>1</v>
      </c>
      <c r="I128" s="25">
        <v>0</v>
      </c>
      <c r="J128" s="25">
        <v>0</v>
      </c>
      <c r="K128" s="26">
        <f t="shared" ref="K128:K134" si="35">SUM(B128:J128)</f>
        <v>19</v>
      </c>
    </row>
    <row r="129" spans="1:12" ht="13.2">
      <c r="A129" s="35" t="s">
        <v>29</v>
      </c>
      <c r="B129" s="25">
        <v>2</v>
      </c>
      <c r="C129" s="25">
        <v>0</v>
      </c>
      <c r="D129" s="25">
        <v>1</v>
      </c>
      <c r="E129" s="25">
        <v>0</v>
      </c>
      <c r="F129" s="25">
        <v>0</v>
      </c>
      <c r="G129" s="25">
        <v>2</v>
      </c>
      <c r="H129" s="25">
        <v>22</v>
      </c>
      <c r="I129" s="25">
        <v>0</v>
      </c>
      <c r="J129" s="25">
        <v>0</v>
      </c>
      <c r="K129" s="26">
        <f t="shared" si="35"/>
        <v>27</v>
      </c>
    </row>
    <row r="130" spans="1:12" ht="13.2">
      <c r="A130" s="35" t="s">
        <v>30</v>
      </c>
      <c r="B130" s="25">
        <v>8900</v>
      </c>
      <c r="C130" s="25">
        <v>1653</v>
      </c>
      <c r="D130" s="25">
        <v>3041</v>
      </c>
      <c r="E130" s="25">
        <v>3660</v>
      </c>
      <c r="F130" s="25">
        <v>807</v>
      </c>
      <c r="G130" s="25">
        <v>2361</v>
      </c>
      <c r="H130" s="25">
        <v>2149</v>
      </c>
      <c r="I130" s="25">
        <v>0</v>
      </c>
      <c r="J130" s="25">
        <v>50</v>
      </c>
      <c r="K130" s="26">
        <f t="shared" si="35"/>
        <v>22621</v>
      </c>
    </row>
    <row r="131" spans="1:12" ht="13.2">
      <c r="A131" s="35" t="s">
        <v>71</v>
      </c>
      <c r="B131" s="25">
        <v>0</v>
      </c>
      <c r="C131" s="25">
        <v>0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6">
        <f t="shared" si="35"/>
        <v>0</v>
      </c>
    </row>
    <row r="132" spans="1:12" ht="13.2">
      <c r="A132" s="35" t="s">
        <v>72</v>
      </c>
      <c r="B132" s="25">
        <v>0</v>
      </c>
      <c r="C132" s="25">
        <v>0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71</v>
      </c>
      <c r="J132" s="25">
        <v>0</v>
      </c>
      <c r="K132" s="26">
        <f t="shared" si="35"/>
        <v>71</v>
      </c>
    </row>
    <row r="133" spans="1:12" ht="13.2">
      <c r="A133" s="35" t="s">
        <v>31</v>
      </c>
      <c r="B133" s="25">
        <v>0</v>
      </c>
      <c r="C133" s="25">
        <v>0</v>
      </c>
      <c r="D133" s="25">
        <v>0</v>
      </c>
      <c r="E133" s="25">
        <v>1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6">
        <f t="shared" si="35"/>
        <v>1</v>
      </c>
    </row>
    <row r="134" spans="1:12" s="10" customFormat="1" ht="13.2">
      <c r="A134" s="36" t="s">
        <v>32</v>
      </c>
      <c r="B134" s="25">
        <v>0</v>
      </c>
      <c r="C134" s="25">
        <v>0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6">
        <f t="shared" si="35"/>
        <v>0</v>
      </c>
      <c r="L134" s="18"/>
    </row>
    <row r="135" spans="1:12" ht="13.2">
      <c r="A135" s="55" t="s">
        <v>52</v>
      </c>
      <c r="B135" s="21">
        <f t="shared" ref="B135:J135" si="36">SUM(B127:B134)</f>
        <v>8983</v>
      </c>
      <c r="C135" s="21">
        <f t="shared" si="36"/>
        <v>1653</v>
      </c>
      <c r="D135" s="21">
        <f t="shared" si="36"/>
        <v>3046</v>
      </c>
      <c r="E135" s="21">
        <f t="shared" si="36"/>
        <v>3664</v>
      </c>
      <c r="F135" s="21">
        <f t="shared" si="36"/>
        <v>809</v>
      </c>
      <c r="G135" s="21">
        <f t="shared" si="36"/>
        <v>2363</v>
      </c>
      <c r="H135" s="21">
        <f t="shared" si="36"/>
        <v>2176</v>
      </c>
      <c r="I135" s="21">
        <f t="shared" si="36"/>
        <v>71</v>
      </c>
      <c r="J135" s="21">
        <f t="shared" si="36"/>
        <v>54</v>
      </c>
      <c r="K135" s="21">
        <f>SUM(B135:J135)</f>
        <v>22819</v>
      </c>
      <c r="L135" s="16"/>
    </row>
    <row r="136" spans="1:12" ht="13.2">
      <c r="A136" s="43" t="s">
        <v>20</v>
      </c>
      <c r="B136" s="40"/>
      <c r="C136" s="40"/>
      <c r="D136" s="40"/>
      <c r="E136" s="40"/>
      <c r="F136" s="40"/>
      <c r="G136" s="40"/>
      <c r="H136" s="40"/>
      <c r="I136" s="41"/>
      <c r="J136" s="41"/>
      <c r="K136" s="42"/>
      <c r="L136" s="16"/>
    </row>
    <row r="137" spans="1:12" ht="13.2">
      <c r="A137" s="35" t="s">
        <v>27</v>
      </c>
      <c r="B137" s="25">
        <v>22</v>
      </c>
      <c r="C137" s="25">
        <v>0</v>
      </c>
      <c r="D137" s="25">
        <v>2</v>
      </c>
      <c r="E137" s="25">
        <v>0</v>
      </c>
      <c r="F137" s="25">
        <v>0</v>
      </c>
      <c r="G137" s="29">
        <v>0</v>
      </c>
      <c r="H137" s="29">
        <v>0</v>
      </c>
      <c r="I137" s="25">
        <v>0</v>
      </c>
      <c r="J137" s="25">
        <v>1</v>
      </c>
      <c r="K137" s="26">
        <f>SUM(B137:J137)</f>
        <v>25</v>
      </c>
    </row>
    <row r="138" spans="1:12" s="10" customFormat="1" ht="13.2">
      <c r="A138" s="35" t="s">
        <v>28</v>
      </c>
      <c r="B138" s="25">
        <v>2</v>
      </c>
      <c r="C138" s="25">
        <v>1</v>
      </c>
      <c r="D138" s="25">
        <v>0</v>
      </c>
      <c r="E138" s="25">
        <v>1</v>
      </c>
      <c r="F138" s="25">
        <v>1</v>
      </c>
      <c r="G138" s="29">
        <v>1</v>
      </c>
      <c r="H138" s="29">
        <v>0</v>
      </c>
      <c r="I138" s="25">
        <v>0</v>
      </c>
      <c r="J138" s="25">
        <v>0</v>
      </c>
      <c r="K138" s="26">
        <f t="shared" ref="K138:K144" si="37">SUM(B138:J138)</f>
        <v>6</v>
      </c>
      <c r="L138" s="18"/>
    </row>
    <row r="139" spans="1:12" ht="13.2">
      <c r="A139" s="35" t="s">
        <v>29</v>
      </c>
      <c r="B139" s="25">
        <v>0</v>
      </c>
      <c r="C139" s="25">
        <v>0</v>
      </c>
      <c r="D139" s="25">
        <v>1</v>
      </c>
      <c r="E139" s="25">
        <v>2</v>
      </c>
      <c r="F139" s="25">
        <v>1</v>
      </c>
      <c r="G139" s="25">
        <v>2</v>
      </c>
      <c r="H139" s="25">
        <v>2</v>
      </c>
      <c r="I139" s="25">
        <v>0</v>
      </c>
      <c r="J139" s="25">
        <v>0</v>
      </c>
      <c r="K139" s="26">
        <f t="shared" si="37"/>
        <v>8</v>
      </c>
    </row>
    <row r="140" spans="1:12" ht="13.2">
      <c r="A140" s="35" t="s">
        <v>30</v>
      </c>
      <c r="B140" s="25">
        <v>2769</v>
      </c>
      <c r="C140" s="25">
        <v>482</v>
      </c>
      <c r="D140" s="25">
        <v>1002</v>
      </c>
      <c r="E140" s="25">
        <v>1131</v>
      </c>
      <c r="F140" s="25">
        <v>206</v>
      </c>
      <c r="G140" s="25">
        <v>482</v>
      </c>
      <c r="H140" s="25">
        <v>681</v>
      </c>
      <c r="I140" s="25">
        <v>0</v>
      </c>
      <c r="J140" s="25">
        <v>12</v>
      </c>
      <c r="K140" s="26">
        <f t="shared" si="37"/>
        <v>6765</v>
      </c>
    </row>
    <row r="141" spans="1:12" ht="13.2">
      <c r="A141" s="35" t="s">
        <v>71</v>
      </c>
      <c r="B141" s="25">
        <v>0</v>
      </c>
      <c r="C141" s="25">
        <v>0</v>
      </c>
      <c r="D141" s="2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6">
        <f t="shared" si="37"/>
        <v>0</v>
      </c>
    </row>
    <row r="142" spans="1:12" ht="13.2">
      <c r="A142" s="35" t="s">
        <v>72</v>
      </c>
      <c r="B142" s="25">
        <v>0</v>
      </c>
      <c r="C142" s="25">
        <v>0</v>
      </c>
      <c r="D142" s="2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12</v>
      </c>
      <c r="J142" s="25">
        <v>0</v>
      </c>
      <c r="K142" s="26">
        <f t="shared" si="37"/>
        <v>12</v>
      </c>
    </row>
    <row r="143" spans="1:12" ht="13.2">
      <c r="A143" s="35" t="s">
        <v>31</v>
      </c>
      <c r="B143" s="25">
        <v>0</v>
      </c>
      <c r="C143" s="25">
        <v>0</v>
      </c>
      <c r="D143" s="2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6">
        <f t="shared" si="37"/>
        <v>0</v>
      </c>
    </row>
    <row r="144" spans="1:12" ht="13.2">
      <c r="A144" s="36" t="s">
        <v>32</v>
      </c>
      <c r="B144" s="25">
        <v>0</v>
      </c>
      <c r="C144" s="25">
        <v>0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6">
        <f t="shared" si="37"/>
        <v>0</v>
      </c>
    </row>
    <row r="145" spans="1:12" ht="13.2">
      <c r="A145" s="57" t="s">
        <v>53</v>
      </c>
      <c r="B145" s="21">
        <f t="shared" ref="B145:J145" si="38">SUM(B137:B144)</f>
        <v>2793</v>
      </c>
      <c r="C145" s="21">
        <f t="shared" si="38"/>
        <v>483</v>
      </c>
      <c r="D145" s="21">
        <f t="shared" si="38"/>
        <v>1005</v>
      </c>
      <c r="E145" s="21">
        <f t="shared" si="38"/>
        <v>1134</v>
      </c>
      <c r="F145" s="21">
        <f t="shared" si="38"/>
        <v>208</v>
      </c>
      <c r="G145" s="21">
        <f t="shared" si="38"/>
        <v>485</v>
      </c>
      <c r="H145" s="21">
        <f t="shared" si="38"/>
        <v>683</v>
      </c>
      <c r="I145" s="21">
        <f t="shared" si="38"/>
        <v>12</v>
      </c>
      <c r="J145" s="21">
        <f t="shared" si="38"/>
        <v>13</v>
      </c>
      <c r="K145" s="21">
        <f>SUM(B145:J145)</f>
        <v>6816</v>
      </c>
      <c r="L145" s="16"/>
    </row>
    <row r="146" spans="1:12" ht="13.2">
      <c r="A146" s="43" t="s">
        <v>21</v>
      </c>
      <c r="B146" s="40"/>
      <c r="C146" s="40"/>
      <c r="D146" s="40"/>
      <c r="E146" s="40"/>
      <c r="F146" s="40"/>
      <c r="G146" s="40"/>
      <c r="H146" s="40"/>
      <c r="I146" s="41"/>
      <c r="J146" s="41"/>
      <c r="K146" s="42"/>
      <c r="L146" s="16"/>
    </row>
    <row r="147" spans="1:12" s="10" customFormat="1" ht="13.2">
      <c r="A147" s="35" t="s">
        <v>27</v>
      </c>
      <c r="B147" s="25">
        <v>625</v>
      </c>
      <c r="C147" s="25">
        <v>22</v>
      </c>
      <c r="D147" s="25">
        <v>0</v>
      </c>
      <c r="E147" s="25">
        <v>3</v>
      </c>
      <c r="F147" s="25">
        <v>2</v>
      </c>
      <c r="G147" s="29">
        <v>1</v>
      </c>
      <c r="H147" s="29">
        <v>0</v>
      </c>
      <c r="I147" s="25">
        <v>0</v>
      </c>
      <c r="J147" s="25">
        <v>19</v>
      </c>
      <c r="K147" s="26">
        <f>SUM(B147:J147)</f>
        <v>672</v>
      </c>
      <c r="L147" s="18"/>
    </row>
    <row r="148" spans="1:12" ht="13.2">
      <c r="A148" s="35" t="s">
        <v>28</v>
      </c>
      <c r="B148" s="25">
        <v>50</v>
      </c>
      <c r="C148" s="25">
        <v>2</v>
      </c>
      <c r="D148" s="25">
        <v>3</v>
      </c>
      <c r="E148" s="25">
        <v>2</v>
      </c>
      <c r="F148" s="25">
        <v>1</v>
      </c>
      <c r="G148" s="29">
        <v>0</v>
      </c>
      <c r="H148" s="29">
        <v>1</v>
      </c>
      <c r="I148" s="25">
        <v>0</v>
      </c>
      <c r="J148" s="25">
        <v>1</v>
      </c>
      <c r="K148" s="26">
        <f t="shared" ref="K148:K154" si="39">SUM(B148:J148)</f>
        <v>60</v>
      </c>
    </row>
    <row r="149" spans="1:12" ht="13.2">
      <c r="A149" s="35" t="s">
        <v>29</v>
      </c>
      <c r="B149" s="25">
        <v>5</v>
      </c>
      <c r="C149" s="25">
        <v>0</v>
      </c>
      <c r="D149" s="25">
        <v>0</v>
      </c>
      <c r="E149" s="25">
        <v>6</v>
      </c>
      <c r="F149" s="25">
        <v>0</v>
      </c>
      <c r="G149" s="25">
        <v>26</v>
      </c>
      <c r="H149" s="25">
        <v>71</v>
      </c>
      <c r="I149" s="25">
        <v>0</v>
      </c>
      <c r="J149" s="25">
        <v>0</v>
      </c>
      <c r="K149" s="26">
        <f t="shared" si="39"/>
        <v>108</v>
      </c>
    </row>
    <row r="150" spans="1:12" ht="13.2">
      <c r="A150" s="35" t="s">
        <v>30</v>
      </c>
      <c r="B150" s="25">
        <v>38176</v>
      </c>
      <c r="C150" s="25">
        <v>5392</v>
      </c>
      <c r="D150" s="25">
        <v>9348</v>
      </c>
      <c r="E150" s="25">
        <v>12000</v>
      </c>
      <c r="F150" s="25">
        <v>1956</v>
      </c>
      <c r="G150" s="25">
        <v>6548</v>
      </c>
      <c r="H150" s="25">
        <v>4968</v>
      </c>
      <c r="I150" s="25">
        <v>0</v>
      </c>
      <c r="J150" s="25">
        <v>327</v>
      </c>
      <c r="K150" s="26">
        <f t="shared" si="39"/>
        <v>78715</v>
      </c>
    </row>
    <row r="151" spans="1:12" ht="13.2">
      <c r="A151" s="35" t="s">
        <v>71</v>
      </c>
      <c r="B151" s="25">
        <v>0</v>
      </c>
      <c r="C151" s="25">
        <v>0</v>
      </c>
      <c r="D151" s="25">
        <v>0</v>
      </c>
      <c r="E151" s="25">
        <v>0</v>
      </c>
      <c r="F151" s="25">
        <v>0</v>
      </c>
      <c r="G151" s="25">
        <v>0</v>
      </c>
      <c r="H151" s="25">
        <v>13</v>
      </c>
      <c r="I151" s="25">
        <v>0</v>
      </c>
      <c r="J151" s="25">
        <v>0</v>
      </c>
      <c r="K151" s="26">
        <f t="shared" si="39"/>
        <v>13</v>
      </c>
    </row>
    <row r="152" spans="1:12" ht="13.2">
      <c r="A152" s="35" t="s">
        <v>72</v>
      </c>
      <c r="B152" s="25">
        <v>0</v>
      </c>
      <c r="C152" s="25">
        <v>0</v>
      </c>
      <c r="D152" s="25">
        <v>0</v>
      </c>
      <c r="E152" s="25">
        <v>0</v>
      </c>
      <c r="F152" s="25">
        <v>0</v>
      </c>
      <c r="G152" s="25">
        <v>0</v>
      </c>
      <c r="H152" s="25">
        <v>0</v>
      </c>
      <c r="I152" s="25">
        <v>275</v>
      </c>
      <c r="J152" s="25">
        <v>0</v>
      </c>
      <c r="K152" s="26">
        <f t="shared" si="39"/>
        <v>275</v>
      </c>
    </row>
    <row r="153" spans="1:12" ht="13.2">
      <c r="A153" s="35" t="s">
        <v>31</v>
      </c>
      <c r="B153" s="25">
        <v>0</v>
      </c>
      <c r="C153" s="25">
        <v>0</v>
      </c>
      <c r="D153" s="2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6">
        <f t="shared" si="39"/>
        <v>0</v>
      </c>
    </row>
    <row r="154" spans="1:12" ht="13.2">
      <c r="A154" s="36" t="s">
        <v>32</v>
      </c>
      <c r="B154" s="25">
        <v>4</v>
      </c>
      <c r="C154" s="25">
        <v>0</v>
      </c>
      <c r="D154" s="25">
        <v>2</v>
      </c>
      <c r="E154" s="25">
        <v>1</v>
      </c>
      <c r="F154" s="25">
        <v>0</v>
      </c>
      <c r="G154" s="25">
        <v>0</v>
      </c>
      <c r="H154" s="25">
        <v>0</v>
      </c>
      <c r="I154" s="25">
        <v>0</v>
      </c>
      <c r="J154" s="25">
        <v>2</v>
      </c>
      <c r="K154" s="26">
        <f t="shared" si="39"/>
        <v>9</v>
      </c>
    </row>
    <row r="155" spans="1:12" ht="13.2">
      <c r="A155" s="55" t="s">
        <v>54</v>
      </c>
      <c r="B155" s="21">
        <f t="shared" ref="B155:J155" si="40">SUM(B147:B154)</f>
        <v>38860</v>
      </c>
      <c r="C155" s="21">
        <f t="shared" si="40"/>
        <v>5416</v>
      </c>
      <c r="D155" s="21">
        <f t="shared" si="40"/>
        <v>9353</v>
      </c>
      <c r="E155" s="21">
        <f t="shared" si="40"/>
        <v>12012</v>
      </c>
      <c r="F155" s="21">
        <f t="shared" si="40"/>
        <v>1959</v>
      </c>
      <c r="G155" s="21">
        <f t="shared" si="40"/>
        <v>6575</v>
      </c>
      <c r="H155" s="21">
        <f t="shared" si="40"/>
        <v>5053</v>
      </c>
      <c r="I155" s="21">
        <f t="shared" si="40"/>
        <v>275</v>
      </c>
      <c r="J155" s="21">
        <f t="shared" si="40"/>
        <v>349</v>
      </c>
      <c r="K155" s="21">
        <f>SUM(B155:J155)</f>
        <v>79852</v>
      </c>
      <c r="L155" s="16"/>
    </row>
    <row r="156" spans="1:12" ht="13.2">
      <c r="A156" s="43" t="s">
        <v>22</v>
      </c>
      <c r="B156" s="40"/>
      <c r="C156" s="40"/>
      <c r="D156" s="40"/>
      <c r="E156" s="40"/>
      <c r="F156" s="40"/>
      <c r="G156" s="40"/>
      <c r="H156" s="40"/>
      <c r="I156" s="41"/>
      <c r="J156" s="41"/>
      <c r="K156" s="42"/>
      <c r="L156" s="16"/>
    </row>
    <row r="157" spans="1:12" ht="13.2">
      <c r="A157" s="35" t="s">
        <v>27</v>
      </c>
      <c r="B157" s="25">
        <v>187</v>
      </c>
      <c r="C157" s="25">
        <v>7</v>
      </c>
      <c r="D157" s="25">
        <v>4</v>
      </c>
      <c r="E157" s="25">
        <v>0</v>
      </c>
      <c r="F157" s="25">
        <v>1</v>
      </c>
      <c r="G157" s="29">
        <v>0</v>
      </c>
      <c r="H157" s="29">
        <v>0</v>
      </c>
      <c r="I157" s="25">
        <v>0</v>
      </c>
      <c r="J157" s="25">
        <v>13</v>
      </c>
      <c r="K157" s="26">
        <f>SUM(B157:J157)</f>
        <v>212</v>
      </c>
    </row>
    <row r="158" spans="1:12" ht="13.2">
      <c r="A158" s="35" t="s">
        <v>28</v>
      </c>
      <c r="B158" s="25">
        <v>13</v>
      </c>
      <c r="C158" s="25">
        <v>4</v>
      </c>
      <c r="D158" s="25">
        <v>0</v>
      </c>
      <c r="E158" s="25">
        <v>1</v>
      </c>
      <c r="F158" s="25">
        <v>1</v>
      </c>
      <c r="G158" s="29">
        <v>0</v>
      </c>
      <c r="H158" s="29">
        <v>1</v>
      </c>
      <c r="I158" s="25">
        <v>0</v>
      </c>
      <c r="J158" s="25">
        <v>0</v>
      </c>
      <c r="K158" s="26">
        <f t="shared" ref="K158:K164" si="41">SUM(B158:J158)</f>
        <v>20</v>
      </c>
    </row>
    <row r="159" spans="1:12" ht="13.2">
      <c r="A159" s="35" t="s">
        <v>29</v>
      </c>
      <c r="B159" s="25">
        <v>4</v>
      </c>
      <c r="C159" s="25">
        <v>0</v>
      </c>
      <c r="D159" s="25">
        <v>2</v>
      </c>
      <c r="E159" s="25">
        <v>14</v>
      </c>
      <c r="F159" s="25">
        <v>1</v>
      </c>
      <c r="G159" s="25">
        <v>71</v>
      </c>
      <c r="H159" s="25">
        <v>53</v>
      </c>
      <c r="I159" s="25">
        <v>0</v>
      </c>
      <c r="J159" s="25">
        <v>0</v>
      </c>
      <c r="K159" s="26">
        <f t="shared" si="41"/>
        <v>145</v>
      </c>
    </row>
    <row r="160" spans="1:12" s="10" customFormat="1" ht="13.2">
      <c r="A160" s="35" t="s">
        <v>30</v>
      </c>
      <c r="B160" s="25">
        <v>25225</v>
      </c>
      <c r="C160" s="25">
        <v>3948</v>
      </c>
      <c r="D160" s="25">
        <v>7172</v>
      </c>
      <c r="E160" s="25">
        <v>7534</v>
      </c>
      <c r="F160" s="25">
        <v>1318</v>
      </c>
      <c r="G160" s="25">
        <v>3573</v>
      </c>
      <c r="H160" s="25">
        <v>2975</v>
      </c>
      <c r="I160" s="25">
        <v>0</v>
      </c>
      <c r="J160" s="25">
        <v>199</v>
      </c>
      <c r="K160" s="26">
        <f t="shared" si="41"/>
        <v>51944</v>
      </c>
      <c r="L160" s="18"/>
    </row>
    <row r="161" spans="1:12" ht="13.2">
      <c r="A161" s="35" t="s">
        <v>71</v>
      </c>
      <c r="B161" s="25">
        <v>0</v>
      </c>
      <c r="C161" s="25">
        <v>0</v>
      </c>
      <c r="D161" s="25">
        <v>0</v>
      </c>
      <c r="E161" s="25">
        <v>0</v>
      </c>
      <c r="F161" s="25">
        <v>0</v>
      </c>
      <c r="G161" s="25">
        <v>0</v>
      </c>
      <c r="H161" s="25">
        <v>4</v>
      </c>
      <c r="I161" s="25">
        <v>0</v>
      </c>
      <c r="J161" s="25">
        <v>0</v>
      </c>
      <c r="K161" s="26">
        <f t="shared" si="41"/>
        <v>4</v>
      </c>
    </row>
    <row r="162" spans="1:12" ht="13.2">
      <c r="A162" s="35" t="s">
        <v>72</v>
      </c>
      <c r="B162" s="25">
        <v>0</v>
      </c>
      <c r="C162" s="25">
        <v>0</v>
      </c>
      <c r="D162" s="2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204</v>
      </c>
      <c r="J162" s="25">
        <v>0</v>
      </c>
      <c r="K162" s="26">
        <f t="shared" si="41"/>
        <v>204</v>
      </c>
    </row>
    <row r="163" spans="1:12" ht="13.2">
      <c r="A163" s="35" t="s">
        <v>31</v>
      </c>
      <c r="B163" s="25">
        <v>0</v>
      </c>
      <c r="C163" s="25">
        <v>1</v>
      </c>
      <c r="D163" s="25">
        <v>0</v>
      </c>
      <c r="E163" s="25">
        <v>0</v>
      </c>
      <c r="F163" s="25">
        <v>0</v>
      </c>
      <c r="G163" s="25">
        <v>1</v>
      </c>
      <c r="H163" s="25">
        <v>0</v>
      </c>
      <c r="I163" s="25">
        <v>0</v>
      </c>
      <c r="J163" s="25">
        <v>0</v>
      </c>
      <c r="K163" s="26">
        <f t="shared" si="41"/>
        <v>2</v>
      </c>
    </row>
    <row r="164" spans="1:12" ht="13.2">
      <c r="A164" s="36" t="s">
        <v>32</v>
      </c>
      <c r="B164" s="27">
        <v>3</v>
      </c>
      <c r="C164" s="27">
        <v>0</v>
      </c>
      <c r="D164" s="30">
        <v>0</v>
      </c>
      <c r="E164" s="27">
        <v>0</v>
      </c>
      <c r="F164" s="27">
        <v>0</v>
      </c>
      <c r="G164" s="27">
        <v>0</v>
      </c>
      <c r="H164" s="27">
        <v>0</v>
      </c>
      <c r="I164" s="27">
        <v>0</v>
      </c>
      <c r="J164" s="27">
        <v>1</v>
      </c>
      <c r="K164" s="26">
        <f t="shared" si="41"/>
        <v>4</v>
      </c>
    </row>
    <row r="165" spans="1:12" s="10" customFormat="1" ht="13.2">
      <c r="A165" s="55" t="s">
        <v>55</v>
      </c>
      <c r="B165" s="21">
        <f t="shared" ref="B165:J165" si="42">SUM(B157:B164)</f>
        <v>25432</v>
      </c>
      <c r="C165" s="21">
        <f t="shared" si="42"/>
        <v>3960</v>
      </c>
      <c r="D165" s="21">
        <f t="shared" si="42"/>
        <v>7178</v>
      </c>
      <c r="E165" s="21">
        <f t="shared" si="42"/>
        <v>7549</v>
      </c>
      <c r="F165" s="21">
        <f t="shared" si="42"/>
        <v>1321</v>
      </c>
      <c r="G165" s="21">
        <f t="shared" si="42"/>
        <v>3645</v>
      </c>
      <c r="H165" s="21">
        <f t="shared" si="42"/>
        <v>3033</v>
      </c>
      <c r="I165" s="21">
        <f t="shared" si="42"/>
        <v>204</v>
      </c>
      <c r="J165" s="21">
        <f t="shared" si="42"/>
        <v>213</v>
      </c>
      <c r="K165" s="21">
        <f>SUM(B165:J165)</f>
        <v>52535</v>
      </c>
      <c r="L165" s="16"/>
    </row>
    <row r="166" spans="1:12" ht="13.2">
      <c r="A166" s="43" t="s">
        <v>23</v>
      </c>
      <c r="B166" s="40"/>
      <c r="C166" s="40"/>
      <c r="D166" s="40"/>
      <c r="E166" s="40"/>
      <c r="F166" s="40"/>
      <c r="G166" s="40"/>
      <c r="H166" s="40"/>
      <c r="I166" s="41"/>
      <c r="J166" s="41"/>
      <c r="K166" s="42"/>
      <c r="L166" s="16"/>
    </row>
    <row r="167" spans="1:12" ht="13.2">
      <c r="A167" s="35" t="s">
        <v>27</v>
      </c>
      <c r="B167" s="25">
        <v>36</v>
      </c>
      <c r="C167" s="25">
        <v>2</v>
      </c>
      <c r="D167" s="25">
        <v>0</v>
      </c>
      <c r="E167" s="25">
        <v>0</v>
      </c>
      <c r="F167" s="25">
        <v>0</v>
      </c>
      <c r="G167" s="29">
        <v>0</v>
      </c>
      <c r="H167" s="29">
        <v>0</v>
      </c>
      <c r="I167" s="25">
        <v>0</v>
      </c>
      <c r="J167" s="25">
        <v>1</v>
      </c>
      <c r="K167" s="26">
        <f>SUM(B167:J167)</f>
        <v>39</v>
      </c>
    </row>
    <row r="168" spans="1:12" ht="13.2">
      <c r="A168" s="35" t="s">
        <v>28</v>
      </c>
      <c r="B168" s="25">
        <v>4</v>
      </c>
      <c r="C168" s="25">
        <v>0</v>
      </c>
      <c r="D168" s="25">
        <v>0</v>
      </c>
      <c r="E168" s="25">
        <v>0</v>
      </c>
      <c r="F168" s="25">
        <v>0</v>
      </c>
      <c r="G168" s="29">
        <v>1</v>
      </c>
      <c r="H168" s="29">
        <v>0</v>
      </c>
      <c r="I168" s="25">
        <v>0</v>
      </c>
      <c r="J168" s="25">
        <v>0</v>
      </c>
      <c r="K168" s="26">
        <f t="shared" ref="K168:K174" si="43">SUM(B168:J168)</f>
        <v>5</v>
      </c>
    </row>
    <row r="169" spans="1:12" ht="13.2">
      <c r="A169" s="35" t="s">
        <v>29</v>
      </c>
      <c r="B169" s="25">
        <v>3</v>
      </c>
      <c r="C169" s="25">
        <v>0</v>
      </c>
      <c r="D169" s="25">
        <v>1</v>
      </c>
      <c r="E169" s="25">
        <v>1</v>
      </c>
      <c r="F169" s="25">
        <v>0</v>
      </c>
      <c r="G169" s="25">
        <v>3</v>
      </c>
      <c r="H169" s="25">
        <v>2</v>
      </c>
      <c r="I169" s="25">
        <v>0</v>
      </c>
      <c r="J169" s="25">
        <v>0</v>
      </c>
      <c r="K169" s="26">
        <f t="shared" si="43"/>
        <v>10</v>
      </c>
    </row>
    <row r="170" spans="1:12" s="10" customFormat="1" ht="13.2">
      <c r="A170" s="35" t="s">
        <v>30</v>
      </c>
      <c r="B170" s="25">
        <v>5883</v>
      </c>
      <c r="C170" s="25">
        <v>783</v>
      </c>
      <c r="D170" s="25">
        <v>1519</v>
      </c>
      <c r="E170" s="25">
        <v>1641</v>
      </c>
      <c r="F170" s="25">
        <v>302</v>
      </c>
      <c r="G170" s="25">
        <v>780</v>
      </c>
      <c r="H170" s="25">
        <v>582</v>
      </c>
      <c r="I170" s="25">
        <v>0</v>
      </c>
      <c r="J170" s="25">
        <v>32</v>
      </c>
      <c r="K170" s="26">
        <f t="shared" si="43"/>
        <v>11522</v>
      </c>
      <c r="L170" s="18"/>
    </row>
    <row r="171" spans="1:12" ht="13.2">
      <c r="A171" s="35" t="s">
        <v>71</v>
      </c>
      <c r="B171" s="25">
        <v>0</v>
      </c>
      <c r="C171" s="25">
        <v>0</v>
      </c>
      <c r="D171" s="25">
        <v>0</v>
      </c>
      <c r="E171" s="25">
        <v>0</v>
      </c>
      <c r="F171" s="25">
        <v>0</v>
      </c>
      <c r="G171" s="25">
        <v>0</v>
      </c>
      <c r="H171" s="25">
        <v>1</v>
      </c>
      <c r="I171" s="25">
        <v>0</v>
      </c>
      <c r="J171" s="25">
        <v>0</v>
      </c>
      <c r="K171" s="26">
        <f t="shared" si="43"/>
        <v>1</v>
      </c>
    </row>
    <row r="172" spans="1:12" ht="13.2">
      <c r="A172" s="35" t="s">
        <v>72</v>
      </c>
      <c r="B172" s="25">
        <v>0</v>
      </c>
      <c r="C172" s="25">
        <v>0</v>
      </c>
      <c r="D172" s="2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40</v>
      </c>
      <c r="J172" s="25">
        <v>0</v>
      </c>
      <c r="K172" s="26">
        <f t="shared" si="43"/>
        <v>40</v>
      </c>
    </row>
    <row r="173" spans="1:12" ht="13.2">
      <c r="A173" s="35" t="s">
        <v>31</v>
      </c>
      <c r="B173" s="25">
        <v>0</v>
      </c>
      <c r="C173" s="25">
        <v>0</v>
      </c>
      <c r="D173" s="2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6">
        <f t="shared" si="43"/>
        <v>0</v>
      </c>
    </row>
    <row r="174" spans="1:12" ht="13.2">
      <c r="A174" s="36" t="s">
        <v>32</v>
      </c>
      <c r="B174" s="27">
        <v>1</v>
      </c>
      <c r="C174" s="27">
        <v>1</v>
      </c>
      <c r="D174" s="27">
        <v>1</v>
      </c>
      <c r="E174" s="27">
        <v>0</v>
      </c>
      <c r="F174" s="27">
        <v>0</v>
      </c>
      <c r="G174" s="27">
        <v>0</v>
      </c>
      <c r="H174" s="27">
        <v>0</v>
      </c>
      <c r="I174" s="27">
        <v>0</v>
      </c>
      <c r="J174" s="27">
        <v>0</v>
      </c>
      <c r="K174" s="26">
        <f t="shared" si="43"/>
        <v>3</v>
      </c>
    </row>
    <row r="175" spans="1:12" ht="13.2">
      <c r="A175" s="55" t="s">
        <v>56</v>
      </c>
      <c r="B175" s="21">
        <f t="shared" ref="B175:J175" si="44">SUM(B167:B174)</f>
        <v>5927</v>
      </c>
      <c r="C175" s="21">
        <f t="shared" si="44"/>
        <v>786</v>
      </c>
      <c r="D175" s="21">
        <f t="shared" si="44"/>
        <v>1521</v>
      </c>
      <c r="E175" s="21">
        <f t="shared" si="44"/>
        <v>1642</v>
      </c>
      <c r="F175" s="21">
        <f t="shared" si="44"/>
        <v>302</v>
      </c>
      <c r="G175" s="21">
        <f t="shared" si="44"/>
        <v>784</v>
      </c>
      <c r="H175" s="21">
        <f t="shared" si="44"/>
        <v>585</v>
      </c>
      <c r="I175" s="21">
        <f t="shared" si="44"/>
        <v>40</v>
      </c>
      <c r="J175" s="21">
        <f t="shared" si="44"/>
        <v>33</v>
      </c>
      <c r="K175" s="21">
        <f>SUM(B175:J175)</f>
        <v>11620</v>
      </c>
      <c r="L175" s="16"/>
    </row>
    <row r="176" spans="1:12" ht="13.2">
      <c r="A176" s="43" t="s">
        <v>24</v>
      </c>
      <c r="B176" s="40"/>
      <c r="C176" s="40"/>
      <c r="D176" s="40"/>
      <c r="E176" s="40"/>
      <c r="F176" s="40"/>
      <c r="G176" s="40"/>
      <c r="H176" s="40"/>
      <c r="I176" s="41"/>
      <c r="J176" s="41"/>
      <c r="K176" s="42"/>
      <c r="L176" s="16"/>
    </row>
    <row r="177" spans="1:12" ht="13.2">
      <c r="A177" s="35" t="s">
        <v>27</v>
      </c>
      <c r="B177" s="25">
        <v>238</v>
      </c>
      <c r="C177" s="25">
        <v>2</v>
      </c>
      <c r="D177" s="25">
        <v>0</v>
      </c>
      <c r="E177" s="25">
        <v>2</v>
      </c>
      <c r="F177" s="25">
        <v>1</v>
      </c>
      <c r="G177" s="29">
        <v>0</v>
      </c>
      <c r="H177" s="29">
        <v>0</v>
      </c>
      <c r="I177" s="25">
        <v>0</v>
      </c>
      <c r="J177" s="25">
        <v>5</v>
      </c>
      <c r="K177" s="26">
        <f>SUM(B177:J177)</f>
        <v>248</v>
      </c>
    </row>
    <row r="178" spans="1:12" ht="13.2">
      <c r="A178" s="35" t="s">
        <v>28</v>
      </c>
      <c r="B178" s="25">
        <v>44</v>
      </c>
      <c r="C178" s="25">
        <v>1</v>
      </c>
      <c r="D178" s="25">
        <v>6</v>
      </c>
      <c r="E178" s="25">
        <v>1</v>
      </c>
      <c r="F178" s="25">
        <v>0</v>
      </c>
      <c r="G178" s="29">
        <v>0</v>
      </c>
      <c r="H178" s="29">
        <v>0</v>
      </c>
      <c r="I178" s="25">
        <v>0</v>
      </c>
      <c r="J178" s="25">
        <v>2</v>
      </c>
      <c r="K178" s="26">
        <f t="shared" ref="K178:K184" si="45">SUM(B178:J178)</f>
        <v>54</v>
      </c>
    </row>
    <row r="179" spans="1:12" ht="13.2">
      <c r="A179" s="35" t="s">
        <v>29</v>
      </c>
      <c r="B179" s="25">
        <v>4</v>
      </c>
      <c r="C179" s="25">
        <v>0</v>
      </c>
      <c r="D179" s="25">
        <v>2</v>
      </c>
      <c r="E179" s="25">
        <v>1</v>
      </c>
      <c r="F179" s="25">
        <v>0</v>
      </c>
      <c r="G179" s="25">
        <v>13</v>
      </c>
      <c r="H179" s="25">
        <v>2</v>
      </c>
      <c r="I179" s="25">
        <v>0</v>
      </c>
      <c r="J179" s="25">
        <v>0</v>
      </c>
      <c r="K179" s="26">
        <f t="shared" si="45"/>
        <v>22</v>
      </c>
    </row>
    <row r="180" spans="1:12" ht="13.2">
      <c r="A180" s="35" t="s">
        <v>30</v>
      </c>
      <c r="B180" s="25">
        <v>21388</v>
      </c>
      <c r="C180" s="25">
        <v>2186</v>
      </c>
      <c r="D180" s="25">
        <v>3888</v>
      </c>
      <c r="E180" s="25">
        <v>4555</v>
      </c>
      <c r="F180" s="25">
        <v>615</v>
      </c>
      <c r="G180" s="25">
        <v>1734</v>
      </c>
      <c r="H180" s="25">
        <v>1006</v>
      </c>
      <c r="I180" s="25">
        <v>0</v>
      </c>
      <c r="J180" s="25">
        <v>174</v>
      </c>
      <c r="K180" s="26">
        <f t="shared" si="45"/>
        <v>35546</v>
      </c>
    </row>
    <row r="181" spans="1:12" ht="13.2">
      <c r="A181" s="35" t="s">
        <v>71</v>
      </c>
      <c r="B181" s="25">
        <v>0</v>
      </c>
      <c r="C181" s="25">
        <v>0</v>
      </c>
      <c r="D181" s="2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6">
        <f t="shared" si="45"/>
        <v>0</v>
      </c>
    </row>
    <row r="182" spans="1:12" ht="13.2">
      <c r="A182" s="35" t="s">
        <v>72</v>
      </c>
      <c r="B182" s="25">
        <v>0</v>
      </c>
      <c r="C182" s="25">
        <v>0</v>
      </c>
      <c r="D182" s="2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78</v>
      </c>
      <c r="J182" s="25">
        <v>0</v>
      </c>
      <c r="K182" s="26">
        <f t="shared" si="45"/>
        <v>78</v>
      </c>
    </row>
    <row r="183" spans="1:12" ht="13.2">
      <c r="A183" s="35" t="s">
        <v>31</v>
      </c>
      <c r="B183" s="25">
        <v>0</v>
      </c>
      <c r="C183" s="25">
        <v>0</v>
      </c>
      <c r="D183" s="2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6">
        <f t="shared" si="45"/>
        <v>0</v>
      </c>
    </row>
    <row r="184" spans="1:12" ht="13.2">
      <c r="A184" s="36" t="s">
        <v>32</v>
      </c>
      <c r="B184" s="25">
        <v>0</v>
      </c>
      <c r="C184" s="25">
        <v>0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25">
        <v>0</v>
      </c>
      <c r="J184" s="25">
        <v>0</v>
      </c>
      <c r="K184" s="26">
        <f t="shared" si="45"/>
        <v>0</v>
      </c>
    </row>
    <row r="185" spans="1:12" ht="13.2">
      <c r="A185" s="55" t="s">
        <v>57</v>
      </c>
      <c r="B185" s="21">
        <f t="shared" ref="B185:J185" si="46">SUM(B177:B184)</f>
        <v>21674</v>
      </c>
      <c r="C185" s="21">
        <f t="shared" si="46"/>
        <v>2189</v>
      </c>
      <c r="D185" s="21">
        <f t="shared" si="46"/>
        <v>3896</v>
      </c>
      <c r="E185" s="21">
        <f t="shared" si="46"/>
        <v>4559</v>
      </c>
      <c r="F185" s="21">
        <f t="shared" si="46"/>
        <v>616</v>
      </c>
      <c r="G185" s="21">
        <f t="shared" si="46"/>
        <v>1747</v>
      </c>
      <c r="H185" s="21">
        <f t="shared" si="46"/>
        <v>1008</v>
      </c>
      <c r="I185" s="21">
        <f t="shared" si="46"/>
        <v>78</v>
      </c>
      <c r="J185" s="21">
        <f t="shared" si="46"/>
        <v>181</v>
      </c>
      <c r="K185" s="21">
        <f>SUM(B185:J185)</f>
        <v>35948</v>
      </c>
      <c r="L185" s="16"/>
    </row>
    <row r="186" spans="1:12" ht="13.2">
      <c r="A186" s="43" t="s">
        <v>25</v>
      </c>
      <c r="B186" s="40"/>
      <c r="C186" s="40"/>
      <c r="D186" s="40"/>
      <c r="E186" s="40"/>
      <c r="F186" s="40"/>
      <c r="G186" s="40"/>
      <c r="H186" s="40"/>
      <c r="I186" s="41"/>
      <c r="J186" s="41"/>
      <c r="K186" s="42"/>
      <c r="L186" s="16"/>
    </row>
    <row r="187" spans="1:12" ht="13.2">
      <c r="A187" s="35" t="s">
        <v>27</v>
      </c>
      <c r="B187" s="25">
        <v>496</v>
      </c>
      <c r="C187" s="25">
        <v>10</v>
      </c>
      <c r="D187" s="25">
        <v>3</v>
      </c>
      <c r="E187" s="25">
        <v>5</v>
      </c>
      <c r="F187" s="25">
        <v>2</v>
      </c>
      <c r="G187" s="29">
        <v>0</v>
      </c>
      <c r="H187" s="29">
        <v>0</v>
      </c>
      <c r="I187" s="25">
        <v>0</v>
      </c>
      <c r="J187" s="25">
        <v>17</v>
      </c>
      <c r="K187" s="26">
        <f>SUM(B187:J187)</f>
        <v>533</v>
      </c>
    </row>
    <row r="188" spans="1:12" ht="13.2">
      <c r="A188" s="35" t="s">
        <v>28</v>
      </c>
      <c r="B188" s="25">
        <v>38</v>
      </c>
      <c r="C188" s="25">
        <v>3</v>
      </c>
      <c r="D188" s="25">
        <v>4</v>
      </c>
      <c r="E188" s="25">
        <v>1</v>
      </c>
      <c r="F188" s="25">
        <v>0</v>
      </c>
      <c r="G188" s="25">
        <v>4</v>
      </c>
      <c r="H188" s="25">
        <v>1</v>
      </c>
      <c r="I188" s="25">
        <v>0</v>
      </c>
      <c r="J188" s="25">
        <v>0</v>
      </c>
      <c r="K188" s="26">
        <f t="shared" ref="K188:K194" si="47">SUM(B188:J188)</f>
        <v>51</v>
      </c>
    </row>
    <row r="189" spans="1:12" ht="13.2">
      <c r="A189" s="35" t="s">
        <v>29</v>
      </c>
      <c r="B189" s="25">
        <v>3</v>
      </c>
      <c r="C189" s="25">
        <v>0</v>
      </c>
      <c r="D189" s="25">
        <v>0</v>
      </c>
      <c r="E189" s="25">
        <v>2</v>
      </c>
      <c r="F189" s="25">
        <v>2</v>
      </c>
      <c r="G189" s="25">
        <v>25</v>
      </c>
      <c r="H189" s="25">
        <v>7</v>
      </c>
      <c r="I189" s="25">
        <v>0</v>
      </c>
      <c r="J189" s="25">
        <v>0</v>
      </c>
      <c r="K189" s="26">
        <f t="shared" si="47"/>
        <v>39</v>
      </c>
    </row>
    <row r="190" spans="1:12" ht="13.2">
      <c r="A190" s="35" t="s">
        <v>30</v>
      </c>
      <c r="B190" s="25">
        <v>53149</v>
      </c>
      <c r="C190" s="25">
        <v>5280</v>
      </c>
      <c r="D190" s="25">
        <v>8663</v>
      </c>
      <c r="E190" s="25">
        <v>9081</v>
      </c>
      <c r="F190" s="25">
        <v>1828</v>
      </c>
      <c r="G190" s="25">
        <v>3575</v>
      </c>
      <c r="H190" s="25">
        <v>2864</v>
      </c>
      <c r="I190" s="25">
        <v>0</v>
      </c>
      <c r="J190" s="25">
        <v>318</v>
      </c>
      <c r="K190" s="26">
        <f t="shared" si="47"/>
        <v>84758</v>
      </c>
    </row>
    <row r="191" spans="1:12" ht="13.2">
      <c r="A191" s="35" t="s">
        <v>71</v>
      </c>
      <c r="B191" s="25">
        <v>0</v>
      </c>
      <c r="C191" s="25">
        <v>0</v>
      </c>
      <c r="D191" s="25">
        <v>0</v>
      </c>
      <c r="E191" s="25">
        <v>0</v>
      </c>
      <c r="F191" s="25">
        <v>0</v>
      </c>
      <c r="G191" s="25">
        <v>0</v>
      </c>
      <c r="H191" s="25">
        <v>16</v>
      </c>
      <c r="I191" s="25">
        <v>0</v>
      </c>
      <c r="J191" s="25">
        <v>0</v>
      </c>
      <c r="K191" s="26">
        <f t="shared" si="47"/>
        <v>16</v>
      </c>
    </row>
    <row r="192" spans="1:12" ht="13.2">
      <c r="A192" s="35" t="s">
        <v>72</v>
      </c>
      <c r="B192" s="25">
        <v>0</v>
      </c>
      <c r="C192" s="25">
        <v>0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365</v>
      </c>
      <c r="J192" s="25">
        <v>0</v>
      </c>
      <c r="K192" s="26">
        <f t="shared" si="47"/>
        <v>365</v>
      </c>
    </row>
    <row r="193" spans="1:12" ht="13.2">
      <c r="A193" s="35" t="s">
        <v>31</v>
      </c>
      <c r="B193" s="25">
        <v>0</v>
      </c>
      <c r="C193" s="25">
        <v>0</v>
      </c>
      <c r="D193" s="25">
        <v>0</v>
      </c>
      <c r="E193" s="25">
        <v>0</v>
      </c>
      <c r="F193" s="25">
        <v>0</v>
      </c>
      <c r="G193" s="25">
        <v>1</v>
      </c>
      <c r="H193" s="25">
        <v>0</v>
      </c>
      <c r="I193" s="25">
        <v>0</v>
      </c>
      <c r="J193" s="25">
        <v>0</v>
      </c>
      <c r="K193" s="26">
        <f t="shared" si="47"/>
        <v>1</v>
      </c>
    </row>
    <row r="194" spans="1:12" ht="13.2">
      <c r="A194" s="36" t="s">
        <v>32</v>
      </c>
      <c r="B194" s="27">
        <v>6</v>
      </c>
      <c r="C194" s="27">
        <v>1</v>
      </c>
      <c r="D194" s="27">
        <v>1</v>
      </c>
      <c r="E194" s="27">
        <v>1</v>
      </c>
      <c r="F194" s="25">
        <v>0</v>
      </c>
      <c r="G194" s="27">
        <v>0</v>
      </c>
      <c r="H194" s="27">
        <v>1</v>
      </c>
      <c r="I194" s="27">
        <v>0</v>
      </c>
      <c r="J194" s="27">
        <v>1</v>
      </c>
      <c r="K194" s="26">
        <f t="shared" si="47"/>
        <v>11</v>
      </c>
    </row>
    <row r="195" spans="1:12" ht="13.2">
      <c r="A195" s="55" t="s">
        <v>58</v>
      </c>
      <c r="B195" s="21">
        <f t="shared" ref="B195:J195" si="48">SUM(B187:B194)</f>
        <v>53692</v>
      </c>
      <c r="C195" s="21">
        <f t="shared" si="48"/>
        <v>5294</v>
      </c>
      <c r="D195" s="21">
        <f t="shared" si="48"/>
        <v>8671</v>
      </c>
      <c r="E195" s="21">
        <f t="shared" si="48"/>
        <v>9090</v>
      </c>
      <c r="F195" s="21">
        <f t="shared" si="48"/>
        <v>1832</v>
      </c>
      <c r="G195" s="21">
        <f t="shared" si="48"/>
        <v>3605</v>
      </c>
      <c r="H195" s="21">
        <f t="shared" si="48"/>
        <v>2889</v>
      </c>
      <c r="I195" s="21">
        <f t="shared" si="48"/>
        <v>365</v>
      </c>
      <c r="J195" s="21">
        <f t="shared" si="48"/>
        <v>336</v>
      </c>
      <c r="K195" s="21">
        <f>SUM(B195:J195)</f>
        <v>85774</v>
      </c>
      <c r="L195" s="16"/>
    </row>
    <row r="196" spans="1:12" ht="13.2">
      <c r="A196" s="43" t="s">
        <v>26</v>
      </c>
      <c r="B196" s="40"/>
      <c r="C196" s="40"/>
      <c r="D196" s="40"/>
      <c r="E196" s="40"/>
      <c r="F196" s="40"/>
      <c r="G196" s="40"/>
      <c r="H196" s="40"/>
      <c r="I196" s="41"/>
      <c r="J196" s="41"/>
      <c r="K196" s="42"/>
      <c r="L196" s="16"/>
    </row>
    <row r="197" spans="1:12" ht="13.2">
      <c r="A197" s="35" t="s">
        <v>27</v>
      </c>
      <c r="B197" s="25">
        <v>83</v>
      </c>
      <c r="C197" s="25">
        <v>0</v>
      </c>
      <c r="D197" s="25">
        <v>1</v>
      </c>
      <c r="E197" s="25">
        <v>0</v>
      </c>
      <c r="F197" s="25">
        <v>1</v>
      </c>
      <c r="G197" s="29">
        <v>0</v>
      </c>
      <c r="H197" s="29">
        <v>1</v>
      </c>
      <c r="I197" s="25">
        <v>0</v>
      </c>
      <c r="J197" s="25">
        <v>0</v>
      </c>
      <c r="K197" s="26">
        <f>SUM(B197:J197)</f>
        <v>86</v>
      </c>
    </row>
    <row r="198" spans="1:12" ht="13.2">
      <c r="A198" s="35" t="s">
        <v>28</v>
      </c>
      <c r="B198" s="25">
        <v>13</v>
      </c>
      <c r="C198" s="25">
        <v>0</v>
      </c>
      <c r="D198" s="2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6">
        <f t="shared" ref="K198:K204" si="49">SUM(B198:J198)</f>
        <v>13</v>
      </c>
    </row>
    <row r="199" spans="1:12" ht="13.2">
      <c r="A199" s="35" t="s">
        <v>29</v>
      </c>
      <c r="B199" s="25">
        <v>0</v>
      </c>
      <c r="C199" s="25">
        <v>0</v>
      </c>
      <c r="D199" s="25">
        <v>1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6">
        <f t="shared" si="49"/>
        <v>1</v>
      </c>
    </row>
    <row r="200" spans="1:12" ht="13.2">
      <c r="A200" s="35" t="s">
        <v>30</v>
      </c>
      <c r="B200" s="25">
        <v>10164</v>
      </c>
      <c r="C200" s="25">
        <v>1297</v>
      </c>
      <c r="D200" s="25">
        <v>2565</v>
      </c>
      <c r="E200" s="25">
        <v>2835</v>
      </c>
      <c r="F200" s="25">
        <v>1186</v>
      </c>
      <c r="G200" s="25">
        <v>1012</v>
      </c>
      <c r="H200" s="25">
        <v>1119</v>
      </c>
      <c r="I200" s="25">
        <v>0</v>
      </c>
      <c r="J200" s="25">
        <v>46</v>
      </c>
      <c r="K200" s="26">
        <f t="shared" si="49"/>
        <v>20224</v>
      </c>
    </row>
    <row r="201" spans="1:12" ht="13.2">
      <c r="A201" s="35" t="s">
        <v>71</v>
      </c>
      <c r="B201" s="25">
        <v>0</v>
      </c>
      <c r="C201" s="25">
        <v>0</v>
      </c>
      <c r="D201" s="2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6">
        <f t="shared" si="49"/>
        <v>0</v>
      </c>
    </row>
    <row r="202" spans="1:12" ht="13.2">
      <c r="A202" s="35" t="s">
        <v>72</v>
      </c>
      <c r="B202" s="25">
        <v>0</v>
      </c>
      <c r="C202" s="25">
        <v>0</v>
      </c>
      <c r="D202" s="2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183</v>
      </c>
      <c r="J202" s="25">
        <v>0</v>
      </c>
      <c r="K202" s="26">
        <f t="shared" si="49"/>
        <v>183</v>
      </c>
    </row>
    <row r="203" spans="1:12" ht="13.2">
      <c r="A203" s="35" t="s">
        <v>31</v>
      </c>
      <c r="B203" s="25">
        <v>1</v>
      </c>
      <c r="C203" s="25">
        <v>0</v>
      </c>
      <c r="D203" s="2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6">
        <f t="shared" si="49"/>
        <v>1</v>
      </c>
    </row>
    <row r="204" spans="1:12" ht="13.2">
      <c r="A204" s="36" t="s">
        <v>32</v>
      </c>
      <c r="B204" s="27">
        <v>0</v>
      </c>
      <c r="C204" s="25">
        <v>0</v>
      </c>
      <c r="D204" s="25">
        <v>0</v>
      </c>
      <c r="E204" s="25">
        <v>0</v>
      </c>
      <c r="F204" s="25">
        <v>0</v>
      </c>
      <c r="G204" s="25">
        <v>0</v>
      </c>
      <c r="H204" s="25">
        <v>0</v>
      </c>
      <c r="I204" s="27">
        <v>0</v>
      </c>
      <c r="J204" s="27">
        <v>1</v>
      </c>
      <c r="K204" s="26">
        <f t="shared" si="49"/>
        <v>1</v>
      </c>
    </row>
    <row r="205" spans="1:12" ht="13.2">
      <c r="A205" s="55" t="s">
        <v>59</v>
      </c>
      <c r="B205" s="21">
        <f t="shared" ref="B205:J205" si="50">SUM(B197:B204)</f>
        <v>10261</v>
      </c>
      <c r="C205" s="21">
        <f t="shared" si="50"/>
        <v>1297</v>
      </c>
      <c r="D205" s="21">
        <f t="shared" si="50"/>
        <v>2567</v>
      </c>
      <c r="E205" s="21">
        <f t="shared" si="50"/>
        <v>2835</v>
      </c>
      <c r="F205" s="21">
        <f t="shared" si="50"/>
        <v>1187</v>
      </c>
      <c r="G205" s="21">
        <f t="shared" si="50"/>
        <v>1012</v>
      </c>
      <c r="H205" s="21">
        <f t="shared" si="50"/>
        <v>1120</v>
      </c>
      <c r="I205" s="21">
        <f t="shared" si="50"/>
        <v>183</v>
      </c>
      <c r="J205" s="21">
        <f t="shared" si="50"/>
        <v>47</v>
      </c>
      <c r="K205" s="21">
        <f>SUM(B205:J205)</f>
        <v>20509</v>
      </c>
      <c r="L205" s="16"/>
    </row>
    <row r="206" spans="1:12" ht="15" customHeight="1">
      <c r="A206" s="43" t="s">
        <v>38</v>
      </c>
      <c r="B206" s="40"/>
      <c r="C206" s="40"/>
      <c r="D206" s="40"/>
      <c r="E206" s="40"/>
      <c r="F206" s="40"/>
      <c r="G206" s="40"/>
      <c r="H206" s="40"/>
      <c r="I206" s="41"/>
      <c r="J206" s="41"/>
      <c r="K206" s="42"/>
      <c r="L206" s="16"/>
    </row>
    <row r="207" spans="1:12" ht="13.2">
      <c r="A207" s="35" t="s">
        <v>27</v>
      </c>
      <c r="B207" s="25">
        <v>28</v>
      </c>
      <c r="C207" s="25">
        <v>0</v>
      </c>
      <c r="D207" s="2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2</v>
      </c>
      <c r="K207" s="26">
        <f>SUM(B207:J207)</f>
        <v>30</v>
      </c>
    </row>
    <row r="208" spans="1:12" ht="13.2">
      <c r="A208" s="35" t="s">
        <v>28</v>
      </c>
      <c r="B208" s="25">
        <v>0</v>
      </c>
      <c r="C208" s="25">
        <v>0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6">
        <f t="shared" ref="K208:K214" si="51">SUM(B208:J208)</f>
        <v>0</v>
      </c>
    </row>
    <row r="209" spans="1:12" ht="13.2">
      <c r="A209" s="35" t="s">
        <v>29</v>
      </c>
      <c r="B209" s="25">
        <v>1</v>
      </c>
      <c r="C209" s="25">
        <v>0</v>
      </c>
      <c r="D209" s="2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1</v>
      </c>
      <c r="K209" s="26">
        <f t="shared" si="51"/>
        <v>2</v>
      </c>
    </row>
    <row r="210" spans="1:12" ht="13.2">
      <c r="A210" s="35" t="s">
        <v>30</v>
      </c>
      <c r="B210" s="25">
        <v>956</v>
      </c>
      <c r="C210" s="25">
        <v>2</v>
      </c>
      <c r="D210" s="25">
        <v>2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10</v>
      </c>
      <c r="K210" s="26">
        <f t="shared" si="51"/>
        <v>970</v>
      </c>
    </row>
    <row r="211" spans="1:12" ht="13.2">
      <c r="A211" s="35" t="s">
        <v>71</v>
      </c>
      <c r="B211" s="25">
        <v>0</v>
      </c>
      <c r="C211" s="25">
        <v>0</v>
      </c>
      <c r="D211" s="2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6">
        <f t="shared" si="51"/>
        <v>0</v>
      </c>
    </row>
    <row r="212" spans="1:12" ht="13.2">
      <c r="A212" s="35" t="s">
        <v>72</v>
      </c>
      <c r="B212" s="25">
        <v>0</v>
      </c>
      <c r="C212" s="25">
        <v>0</v>
      </c>
      <c r="D212" s="25">
        <v>0</v>
      </c>
      <c r="E212" s="25">
        <v>0</v>
      </c>
      <c r="F212" s="25">
        <v>0</v>
      </c>
      <c r="G212" s="25">
        <v>0</v>
      </c>
      <c r="H212" s="25">
        <v>0</v>
      </c>
      <c r="I212" s="25">
        <v>0</v>
      </c>
      <c r="J212" s="25">
        <v>0</v>
      </c>
      <c r="K212" s="26">
        <f t="shared" si="51"/>
        <v>0</v>
      </c>
    </row>
    <row r="213" spans="1:12" ht="13.2">
      <c r="A213" s="35" t="s">
        <v>31</v>
      </c>
      <c r="B213" s="25">
        <v>0</v>
      </c>
      <c r="C213" s="25">
        <v>0</v>
      </c>
      <c r="D213" s="2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6">
        <f t="shared" si="51"/>
        <v>0</v>
      </c>
    </row>
    <row r="214" spans="1:12" ht="13.2">
      <c r="A214" s="36" t="s">
        <v>32</v>
      </c>
      <c r="B214" s="27">
        <v>6</v>
      </c>
      <c r="C214" s="25">
        <v>0</v>
      </c>
      <c r="D214" s="2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6">
        <f t="shared" si="51"/>
        <v>6</v>
      </c>
    </row>
    <row r="215" spans="1:12" ht="13.2">
      <c r="A215" s="58" t="s">
        <v>60</v>
      </c>
      <c r="B215" s="21">
        <f t="shared" ref="B215:J215" si="52">SUM(B207:B214)</f>
        <v>991</v>
      </c>
      <c r="C215" s="21">
        <f t="shared" si="52"/>
        <v>2</v>
      </c>
      <c r="D215" s="21">
        <f t="shared" si="52"/>
        <v>2</v>
      </c>
      <c r="E215" s="21">
        <f t="shared" si="52"/>
        <v>0</v>
      </c>
      <c r="F215" s="21">
        <f t="shared" si="52"/>
        <v>0</v>
      </c>
      <c r="G215" s="21">
        <f t="shared" si="52"/>
        <v>0</v>
      </c>
      <c r="H215" s="21">
        <f t="shared" si="52"/>
        <v>0</v>
      </c>
      <c r="I215" s="21">
        <f t="shared" si="52"/>
        <v>0</v>
      </c>
      <c r="J215" s="21">
        <f t="shared" si="52"/>
        <v>13</v>
      </c>
      <c r="K215" s="22">
        <f>SUM(B215:J215)</f>
        <v>1008</v>
      </c>
      <c r="L215" s="16"/>
    </row>
    <row r="216" spans="1:12" ht="15" customHeight="1">
      <c r="A216" s="44"/>
      <c r="B216" s="40"/>
      <c r="C216" s="40"/>
      <c r="D216" s="40"/>
      <c r="E216" s="40"/>
      <c r="F216" s="40"/>
      <c r="G216" s="40"/>
      <c r="H216" s="40"/>
      <c r="I216" s="41"/>
      <c r="J216" s="41"/>
      <c r="K216" s="42"/>
      <c r="L216" s="16"/>
    </row>
    <row r="217" spans="1:12" ht="13.2">
      <c r="A217" s="35" t="s">
        <v>27</v>
      </c>
      <c r="B217" s="25">
        <f>B7+B17+B27+B37+B47+B57+B77+B67+B87+B97+B107+B117+B127+B137+B147+B157+B167+B177+B187+B197+B207</f>
        <v>3115</v>
      </c>
      <c r="C217" s="25">
        <f t="shared" ref="C217:J217" si="53">C7+C17+C27+C37+C47+C57+C77+C67+C87+C97+C107+C117+C127+C137+C147+C157+C167+C177+C187+C197+C207</f>
        <v>89</v>
      </c>
      <c r="D217" s="25">
        <f t="shared" si="53"/>
        <v>47</v>
      </c>
      <c r="E217" s="25">
        <f t="shared" si="53"/>
        <v>45</v>
      </c>
      <c r="F217" s="25">
        <f t="shared" si="53"/>
        <v>55</v>
      </c>
      <c r="G217" s="25">
        <f t="shared" si="53"/>
        <v>15</v>
      </c>
      <c r="H217" s="25">
        <f t="shared" si="53"/>
        <v>17</v>
      </c>
      <c r="I217" s="25">
        <f t="shared" si="53"/>
        <v>0</v>
      </c>
      <c r="J217" s="25">
        <f t="shared" si="53"/>
        <v>98</v>
      </c>
      <c r="K217" s="26">
        <f>SUM(B217:J217)</f>
        <v>3481</v>
      </c>
    </row>
    <row r="218" spans="1:12" ht="13.2">
      <c r="A218" s="35" t="s">
        <v>28</v>
      </c>
      <c r="B218" s="25">
        <f t="shared" ref="B218:J224" si="54">B8+B18+B28+B38+B48+B58+B78+B68+B88+B98+B108+B118+B128+B138+B148+B158+B168+B178+B188+B198+B208</f>
        <v>368</v>
      </c>
      <c r="C218" s="25">
        <f t="shared" si="54"/>
        <v>28</v>
      </c>
      <c r="D218" s="25">
        <f t="shared" si="54"/>
        <v>47</v>
      </c>
      <c r="E218" s="25">
        <f t="shared" si="54"/>
        <v>48</v>
      </c>
      <c r="F218" s="25">
        <f t="shared" si="54"/>
        <v>35</v>
      </c>
      <c r="G218" s="25">
        <f t="shared" si="54"/>
        <v>30</v>
      </c>
      <c r="H218" s="25">
        <f t="shared" si="54"/>
        <v>11</v>
      </c>
      <c r="I218" s="25">
        <f t="shared" si="54"/>
        <v>0</v>
      </c>
      <c r="J218" s="25">
        <f t="shared" si="54"/>
        <v>5</v>
      </c>
      <c r="K218" s="26">
        <f t="shared" ref="K218:K222" si="55">SUM(B218:J218)</f>
        <v>572</v>
      </c>
    </row>
    <row r="219" spans="1:12" ht="13.2">
      <c r="A219" s="35" t="s">
        <v>29</v>
      </c>
      <c r="B219" s="25">
        <f t="shared" si="54"/>
        <v>64</v>
      </c>
      <c r="C219" s="25">
        <f t="shared" si="54"/>
        <v>1</v>
      </c>
      <c r="D219" s="25">
        <f t="shared" si="54"/>
        <v>31</v>
      </c>
      <c r="E219" s="25">
        <f t="shared" si="54"/>
        <v>136</v>
      </c>
      <c r="F219" s="25">
        <f t="shared" si="54"/>
        <v>94</v>
      </c>
      <c r="G219" s="25">
        <f t="shared" si="54"/>
        <v>601</v>
      </c>
      <c r="H219" s="25">
        <f t="shared" si="54"/>
        <v>1930</v>
      </c>
      <c r="I219" s="25">
        <f t="shared" si="54"/>
        <v>0</v>
      </c>
      <c r="J219" s="25">
        <f t="shared" si="54"/>
        <v>4</v>
      </c>
      <c r="K219" s="26">
        <f t="shared" si="55"/>
        <v>2861</v>
      </c>
    </row>
    <row r="220" spans="1:12" ht="13.2">
      <c r="A220" s="35" t="s">
        <v>30</v>
      </c>
      <c r="B220" s="25">
        <f t="shared" si="54"/>
        <v>271175</v>
      </c>
      <c r="C220" s="25">
        <f t="shared" si="54"/>
        <v>42832</v>
      </c>
      <c r="D220" s="25">
        <f t="shared" si="54"/>
        <v>90025</v>
      </c>
      <c r="E220" s="25">
        <f t="shared" si="54"/>
        <v>115454</v>
      </c>
      <c r="F220" s="25">
        <f t="shared" si="54"/>
        <v>35159</v>
      </c>
      <c r="G220" s="25">
        <f t="shared" si="54"/>
        <v>75391</v>
      </c>
      <c r="H220" s="25">
        <f t="shared" si="54"/>
        <v>82361</v>
      </c>
      <c r="I220" s="25">
        <f t="shared" si="54"/>
        <v>0</v>
      </c>
      <c r="J220" s="25">
        <f t="shared" si="54"/>
        <v>1937</v>
      </c>
      <c r="K220" s="26">
        <f t="shared" si="55"/>
        <v>714334</v>
      </c>
    </row>
    <row r="221" spans="1:12" ht="13.2">
      <c r="A221" s="35" t="s">
        <v>71</v>
      </c>
      <c r="B221" s="25">
        <f t="shared" si="54"/>
        <v>1</v>
      </c>
      <c r="C221" s="25">
        <f t="shared" si="54"/>
        <v>0</v>
      </c>
      <c r="D221" s="25">
        <f t="shared" si="54"/>
        <v>1</v>
      </c>
      <c r="E221" s="25">
        <f t="shared" si="54"/>
        <v>0</v>
      </c>
      <c r="F221" s="25">
        <f t="shared" si="54"/>
        <v>0</v>
      </c>
      <c r="G221" s="25">
        <f t="shared" si="54"/>
        <v>0</v>
      </c>
      <c r="H221" s="25">
        <f t="shared" si="54"/>
        <v>55</v>
      </c>
      <c r="I221" s="25">
        <f t="shared" si="54"/>
        <v>0</v>
      </c>
      <c r="J221" s="25">
        <f t="shared" si="54"/>
        <v>0</v>
      </c>
      <c r="K221" s="26">
        <f t="shared" si="55"/>
        <v>57</v>
      </c>
    </row>
    <row r="222" spans="1:12" ht="13.2">
      <c r="A222" s="35" t="s">
        <v>72</v>
      </c>
      <c r="B222" s="25">
        <f t="shared" si="54"/>
        <v>0</v>
      </c>
      <c r="C222" s="25">
        <f t="shared" si="54"/>
        <v>0</v>
      </c>
      <c r="D222" s="25">
        <f t="shared" si="54"/>
        <v>0</v>
      </c>
      <c r="E222" s="25">
        <f t="shared" si="54"/>
        <v>0</v>
      </c>
      <c r="F222" s="25">
        <f t="shared" si="54"/>
        <v>0</v>
      </c>
      <c r="G222" s="25">
        <f t="shared" si="54"/>
        <v>0</v>
      </c>
      <c r="H222" s="25">
        <f t="shared" si="54"/>
        <v>0</v>
      </c>
      <c r="I222" s="25">
        <f t="shared" si="54"/>
        <v>10018</v>
      </c>
      <c r="J222" s="25">
        <f t="shared" si="54"/>
        <v>0</v>
      </c>
      <c r="K222" s="26">
        <f t="shared" si="55"/>
        <v>10018</v>
      </c>
    </row>
    <row r="223" spans="1:12" ht="13.2">
      <c r="A223" s="35" t="s">
        <v>31</v>
      </c>
      <c r="B223" s="25">
        <f t="shared" si="54"/>
        <v>1</v>
      </c>
      <c r="C223" s="25">
        <f t="shared" si="54"/>
        <v>1</v>
      </c>
      <c r="D223" s="25">
        <f t="shared" si="54"/>
        <v>0</v>
      </c>
      <c r="E223" s="25">
        <f t="shared" si="54"/>
        <v>2</v>
      </c>
      <c r="F223" s="25">
        <f t="shared" si="54"/>
        <v>1</v>
      </c>
      <c r="G223" s="25">
        <f t="shared" si="54"/>
        <v>7</v>
      </c>
      <c r="H223" s="25">
        <f t="shared" si="54"/>
        <v>6</v>
      </c>
      <c r="I223" s="25">
        <f t="shared" si="54"/>
        <v>0</v>
      </c>
      <c r="J223" s="25">
        <f t="shared" si="54"/>
        <v>0</v>
      </c>
      <c r="K223" s="26">
        <f>SUM(B223:J223)</f>
        <v>18</v>
      </c>
    </row>
    <row r="224" spans="1:12" ht="13.2">
      <c r="A224" s="36" t="s">
        <v>32</v>
      </c>
      <c r="B224" s="25">
        <f t="shared" si="54"/>
        <v>40</v>
      </c>
      <c r="C224" s="25">
        <f t="shared" si="54"/>
        <v>3</v>
      </c>
      <c r="D224" s="25">
        <f t="shared" si="54"/>
        <v>4</v>
      </c>
      <c r="E224" s="25">
        <f t="shared" si="54"/>
        <v>8</v>
      </c>
      <c r="F224" s="25">
        <f t="shared" si="54"/>
        <v>0</v>
      </c>
      <c r="G224" s="25">
        <f t="shared" si="54"/>
        <v>0</v>
      </c>
      <c r="H224" s="25">
        <f t="shared" si="54"/>
        <v>25</v>
      </c>
      <c r="I224" s="25">
        <f t="shared" si="54"/>
        <v>0</v>
      </c>
      <c r="J224" s="25">
        <f t="shared" si="54"/>
        <v>9</v>
      </c>
      <c r="K224" s="26">
        <f>SUM(B224:J224)</f>
        <v>89</v>
      </c>
    </row>
    <row r="225" spans="1:11" ht="24.9" customHeight="1">
      <c r="A225" s="59" t="s">
        <v>34</v>
      </c>
      <c r="B225" s="39">
        <f>SUM(B217:B224)</f>
        <v>274764</v>
      </c>
      <c r="C225" s="39">
        <f t="shared" ref="C225:K225" si="56">SUM(C217:C224)</f>
        <v>42954</v>
      </c>
      <c r="D225" s="39">
        <f t="shared" si="56"/>
        <v>90155</v>
      </c>
      <c r="E225" s="39">
        <f t="shared" si="56"/>
        <v>115693</v>
      </c>
      <c r="F225" s="39">
        <f t="shared" si="56"/>
        <v>35344</v>
      </c>
      <c r="G225" s="39">
        <f t="shared" si="56"/>
        <v>76044</v>
      </c>
      <c r="H225" s="39">
        <f t="shared" si="56"/>
        <v>84405</v>
      </c>
      <c r="I225" s="39">
        <f t="shared" si="56"/>
        <v>10018</v>
      </c>
      <c r="J225" s="39">
        <f t="shared" si="56"/>
        <v>2053</v>
      </c>
      <c r="K225" s="39">
        <f t="shared" si="56"/>
        <v>731430</v>
      </c>
    </row>
    <row r="226" spans="1:11" ht="13.2">
      <c r="A226" s="11"/>
      <c r="B226" s="12"/>
      <c r="C226" s="12"/>
      <c r="D226" s="12"/>
      <c r="E226" s="12"/>
      <c r="F226" s="12"/>
      <c r="G226" s="12"/>
      <c r="H226" s="12"/>
      <c r="I226" s="61" t="s">
        <v>33</v>
      </c>
      <c r="J226" s="61"/>
      <c r="K226" s="61"/>
    </row>
    <row r="227" spans="1:11" ht="12">
      <c r="A227" s="64" t="s">
        <v>67</v>
      </c>
      <c r="B227" s="64"/>
      <c r="C227" s="64"/>
      <c r="D227" s="64"/>
      <c r="E227" s="64"/>
      <c r="F227" s="64"/>
      <c r="G227" s="64"/>
    </row>
  </sheetData>
  <mergeCells count="4">
    <mergeCell ref="I226:K226"/>
    <mergeCell ref="A2:K2"/>
    <mergeCell ref="A3:K3"/>
    <mergeCell ref="A227:G227"/>
  </mergeCells>
  <phoneticPr fontId="0" type="noConversion"/>
  <printOptions horizontalCentered="1"/>
  <pageMargins left="0.70866141732283472" right="0.70866141732283472" top="0.55118110236220474" bottom="0.6692913385826772" header="0.31496062992125984" footer="0.31496062992125984"/>
  <pageSetup paperSize="9" scale="66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9876E-D11D-4C02-861B-BAA0C95A22AE}">
  <sheetPr>
    <pageSetUpPr fitToPage="1"/>
  </sheetPr>
  <dimension ref="A1:W69"/>
  <sheetViews>
    <sheetView showGridLines="0" zoomScaleNormal="100" workbookViewId="0">
      <pane ySplit="5" topLeftCell="A6" activePane="bottomLeft" state="frozen"/>
      <selection activeCell="H47" sqref="H47"/>
      <selection pane="bottomLeft" activeCell="A2" sqref="A2:K2"/>
    </sheetView>
  </sheetViews>
  <sheetFormatPr defaultColWidth="11" defaultRowHeight="11.4"/>
  <cols>
    <col min="1" max="1" width="37.33203125" style="7" bestFit="1" customWidth="1"/>
    <col min="2" max="8" width="9.33203125" style="7" customWidth="1"/>
    <col min="9" max="10" width="12.5546875" style="7" customWidth="1"/>
    <col min="11" max="11" width="13.6640625" style="7" customWidth="1"/>
    <col min="12" max="12" width="11" style="19"/>
    <col min="13" max="13" width="11" style="7"/>
    <col min="14" max="15" width="4.88671875" style="7" bestFit="1" customWidth="1"/>
    <col min="16" max="18" width="5.6640625" style="7" bestFit="1" customWidth="1"/>
    <col min="19" max="19" width="4.88671875" style="7" bestFit="1" customWidth="1"/>
    <col min="20" max="22" width="3.109375" style="7" bestFit="1" customWidth="1"/>
    <col min="23" max="16384" width="11" style="7"/>
  </cols>
  <sheetData>
    <row r="1" spans="1:12" s="5" customFormat="1" ht="16.5" customHeight="1">
      <c r="A1" s="1"/>
      <c r="B1" s="2"/>
      <c r="C1" s="1"/>
      <c r="D1" s="1"/>
      <c r="E1" s="3"/>
      <c r="F1" s="3"/>
      <c r="G1" s="3"/>
      <c r="H1" s="3"/>
      <c r="I1" s="4"/>
      <c r="J1" s="4"/>
      <c r="K1" s="4"/>
      <c r="L1" s="15"/>
    </row>
    <row r="2" spans="1:12" s="5" customFormat="1" ht="16.5" customHeight="1">
      <c r="A2" s="62" t="s">
        <v>73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15"/>
    </row>
    <row r="3" spans="1:12" s="5" customFormat="1" ht="17.25" customHeight="1">
      <c r="A3" s="63" t="s">
        <v>74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15"/>
    </row>
    <row r="4" spans="1:12" ht="13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16"/>
    </row>
    <row r="5" spans="1:12" ht="26.4">
      <c r="A5" s="20" t="s">
        <v>39</v>
      </c>
      <c r="B5" s="8" t="s">
        <v>0</v>
      </c>
      <c r="C5" s="8" t="s">
        <v>1</v>
      </c>
      <c r="D5" s="8" t="s">
        <v>2</v>
      </c>
      <c r="E5" s="8" t="s">
        <v>3</v>
      </c>
      <c r="F5" s="8" t="s">
        <v>4</v>
      </c>
      <c r="G5" s="8" t="s">
        <v>5</v>
      </c>
      <c r="H5" s="8" t="s">
        <v>6</v>
      </c>
      <c r="I5" s="13" t="s">
        <v>68</v>
      </c>
      <c r="J5" s="13" t="s">
        <v>35</v>
      </c>
      <c r="K5" s="14" t="s">
        <v>36</v>
      </c>
      <c r="L5" s="16"/>
    </row>
    <row r="6" spans="1:12" ht="13.2">
      <c r="A6" s="34" t="s">
        <v>27</v>
      </c>
      <c r="B6" s="48">
        <f>SUM('13.VI_PESANTI_Regione_alim_euro'!B7,'13.VI_PESANTI_Regione_alim_euro'!B17,'13.VI_PESANTI_Regione_alim_euro'!B27,'13.VI_PESANTI_Regione_alim_euro'!B67)</f>
        <v>556</v>
      </c>
      <c r="C6" s="48">
        <f>SUM('13.VI_PESANTI_Regione_alim_euro'!C7,'13.VI_PESANTI_Regione_alim_euro'!C17,'13.VI_PESANTI_Regione_alim_euro'!C27,'13.VI_PESANTI_Regione_alim_euro'!C67)</f>
        <v>21</v>
      </c>
      <c r="D6" s="48">
        <f>SUM('13.VI_PESANTI_Regione_alim_euro'!D7,'13.VI_PESANTI_Regione_alim_euro'!D17,'13.VI_PESANTI_Regione_alim_euro'!D27,'13.VI_PESANTI_Regione_alim_euro'!D67)</f>
        <v>13</v>
      </c>
      <c r="E6" s="48">
        <f>SUM('13.VI_PESANTI_Regione_alim_euro'!E7,'13.VI_PESANTI_Regione_alim_euro'!E17,'13.VI_PESANTI_Regione_alim_euro'!E27,'13.VI_PESANTI_Regione_alim_euro'!E67)</f>
        <v>15</v>
      </c>
      <c r="F6" s="48">
        <f>SUM('13.VI_PESANTI_Regione_alim_euro'!F7,'13.VI_PESANTI_Regione_alim_euro'!F17,'13.VI_PESANTI_Regione_alim_euro'!F27,'13.VI_PESANTI_Regione_alim_euro'!F67)</f>
        <v>22</v>
      </c>
      <c r="G6" s="48">
        <f>SUM('13.VI_PESANTI_Regione_alim_euro'!G7,'13.VI_PESANTI_Regione_alim_euro'!G17,'13.VI_PESANTI_Regione_alim_euro'!G27,'13.VI_PESANTI_Regione_alim_euro'!G67)</f>
        <v>8</v>
      </c>
      <c r="H6" s="48">
        <f>SUM('13.VI_PESANTI_Regione_alim_euro'!H7,'13.VI_PESANTI_Regione_alim_euro'!H17,'13.VI_PESANTI_Regione_alim_euro'!H27,'13.VI_PESANTI_Regione_alim_euro'!H67)</f>
        <v>6</v>
      </c>
      <c r="I6" s="48">
        <f>SUM('13.VI_PESANTI_Regione_alim_euro'!I7,'13.VI_PESANTI_Regione_alim_euro'!I17,'13.VI_PESANTI_Regione_alim_euro'!I27,'13.VI_PESANTI_Regione_alim_euro'!I67)</f>
        <v>0</v>
      </c>
      <c r="J6" s="48">
        <f>SUM('13.VI_PESANTI_Regione_alim_euro'!J7,'13.VI_PESANTI_Regione_alim_euro'!J17,'13.VI_PESANTI_Regione_alim_euro'!J27,'13.VI_PESANTI_Regione_alim_euro'!J67)</f>
        <v>12</v>
      </c>
      <c r="K6" s="49">
        <f>SUM(B6:J6)</f>
        <v>653</v>
      </c>
      <c r="L6" s="16"/>
    </row>
    <row r="7" spans="1:12" ht="13.2">
      <c r="A7" s="35" t="s">
        <v>28</v>
      </c>
      <c r="B7" s="50">
        <f>SUM('13.VI_PESANTI_Regione_alim_euro'!B8,'13.VI_PESANTI_Regione_alim_euro'!B18,'13.VI_PESANTI_Regione_alim_euro'!B28,'13.VI_PESANTI_Regione_alim_euro'!B68)</f>
        <v>75</v>
      </c>
      <c r="C7" s="50">
        <f>SUM('13.VI_PESANTI_Regione_alim_euro'!C8,'13.VI_PESANTI_Regione_alim_euro'!C18,'13.VI_PESANTI_Regione_alim_euro'!C28,'13.VI_PESANTI_Regione_alim_euro'!C68)</f>
        <v>8</v>
      </c>
      <c r="D7" s="50">
        <f>SUM('13.VI_PESANTI_Regione_alim_euro'!D8,'13.VI_PESANTI_Regione_alim_euro'!D18,'13.VI_PESANTI_Regione_alim_euro'!D28,'13.VI_PESANTI_Regione_alim_euro'!D68)</f>
        <v>12</v>
      </c>
      <c r="E7" s="50">
        <f>SUM('13.VI_PESANTI_Regione_alim_euro'!E8,'13.VI_PESANTI_Regione_alim_euro'!E18,'13.VI_PESANTI_Regione_alim_euro'!E28,'13.VI_PESANTI_Regione_alim_euro'!E68)</f>
        <v>14</v>
      </c>
      <c r="F7" s="50">
        <f>SUM('13.VI_PESANTI_Regione_alim_euro'!F8,'13.VI_PESANTI_Regione_alim_euro'!F18,'13.VI_PESANTI_Regione_alim_euro'!F28,'13.VI_PESANTI_Regione_alim_euro'!F68)</f>
        <v>13</v>
      </c>
      <c r="G7" s="50">
        <f>SUM('13.VI_PESANTI_Regione_alim_euro'!G8,'13.VI_PESANTI_Regione_alim_euro'!G18,'13.VI_PESANTI_Regione_alim_euro'!G28,'13.VI_PESANTI_Regione_alim_euro'!G68)</f>
        <v>6</v>
      </c>
      <c r="H7" s="50">
        <f>SUM('13.VI_PESANTI_Regione_alim_euro'!H8,'13.VI_PESANTI_Regione_alim_euro'!H18,'13.VI_PESANTI_Regione_alim_euro'!H28,'13.VI_PESANTI_Regione_alim_euro'!H68)</f>
        <v>1</v>
      </c>
      <c r="I7" s="50">
        <f>SUM('13.VI_PESANTI_Regione_alim_euro'!I8,'13.VI_PESANTI_Regione_alim_euro'!I18,'13.VI_PESANTI_Regione_alim_euro'!I28,'13.VI_PESANTI_Regione_alim_euro'!I68)</f>
        <v>0</v>
      </c>
      <c r="J7" s="50">
        <f>SUM('13.VI_PESANTI_Regione_alim_euro'!J8,'13.VI_PESANTI_Regione_alim_euro'!J18,'13.VI_PESANTI_Regione_alim_euro'!J28,'13.VI_PESANTI_Regione_alim_euro'!J68)</f>
        <v>1</v>
      </c>
      <c r="K7" s="51">
        <f t="shared" ref="K7:K13" si="0">SUM(B7:J7)</f>
        <v>130</v>
      </c>
      <c r="L7" s="16"/>
    </row>
    <row r="8" spans="1:12" ht="13.2">
      <c r="A8" s="35" t="s">
        <v>29</v>
      </c>
      <c r="B8" s="50">
        <f>SUM('13.VI_PESANTI_Regione_alim_euro'!B9,'13.VI_PESANTI_Regione_alim_euro'!B19,'13.VI_PESANTI_Regione_alim_euro'!B29,'13.VI_PESANTI_Regione_alim_euro'!B69)</f>
        <v>12</v>
      </c>
      <c r="C8" s="50">
        <f>SUM('13.VI_PESANTI_Regione_alim_euro'!C9,'13.VI_PESANTI_Regione_alim_euro'!C19,'13.VI_PESANTI_Regione_alim_euro'!C29,'13.VI_PESANTI_Regione_alim_euro'!C69)</f>
        <v>0</v>
      </c>
      <c r="D8" s="50">
        <f>SUM('13.VI_PESANTI_Regione_alim_euro'!D9,'13.VI_PESANTI_Regione_alim_euro'!D19,'13.VI_PESANTI_Regione_alim_euro'!D29,'13.VI_PESANTI_Regione_alim_euro'!D69)</f>
        <v>7</v>
      </c>
      <c r="E8" s="50">
        <f>SUM('13.VI_PESANTI_Regione_alim_euro'!E9,'13.VI_PESANTI_Regione_alim_euro'!E19,'13.VI_PESANTI_Regione_alim_euro'!E29,'13.VI_PESANTI_Regione_alim_euro'!E69)</f>
        <v>30</v>
      </c>
      <c r="F8" s="50">
        <f>SUM('13.VI_PESANTI_Regione_alim_euro'!F9,'13.VI_PESANTI_Regione_alim_euro'!F19,'13.VI_PESANTI_Regione_alim_euro'!F29,'13.VI_PESANTI_Regione_alim_euro'!F69)</f>
        <v>58</v>
      </c>
      <c r="G8" s="50">
        <f>SUM('13.VI_PESANTI_Regione_alim_euro'!G9,'13.VI_PESANTI_Regione_alim_euro'!G19,'13.VI_PESANTI_Regione_alim_euro'!G29,'13.VI_PESANTI_Regione_alim_euro'!G69)</f>
        <v>222</v>
      </c>
      <c r="H8" s="50">
        <f>SUM('13.VI_PESANTI_Regione_alim_euro'!H9,'13.VI_PESANTI_Regione_alim_euro'!H19,'13.VI_PESANTI_Regione_alim_euro'!H29,'13.VI_PESANTI_Regione_alim_euro'!H69)</f>
        <v>577</v>
      </c>
      <c r="I8" s="50">
        <f>SUM('13.VI_PESANTI_Regione_alim_euro'!I9,'13.VI_PESANTI_Regione_alim_euro'!I19,'13.VI_PESANTI_Regione_alim_euro'!I29,'13.VI_PESANTI_Regione_alim_euro'!I69)</f>
        <v>0</v>
      </c>
      <c r="J8" s="50">
        <f>SUM('13.VI_PESANTI_Regione_alim_euro'!J9,'13.VI_PESANTI_Regione_alim_euro'!J19,'13.VI_PESANTI_Regione_alim_euro'!J29,'13.VI_PESANTI_Regione_alim_euro'!J69)</f>
        <v>1</v>
      </c>
      <c r="K8" s="51">
        <f t="shared" si="0"/>
        <v>907</v>
      </c>
      <c r="L8" s="16"/>
    </row>
    <row r="9" spans="1:12" ht="13.2">
      <c r="A9" s="35" t="s">
        <v>30</v>
      </c>
      <c r="B9" s="50">
        <f>SUM('13.VI_PESANTI_Regione_alim_euro'!B10,'13.VI_PESANTI_Regione_alim_euro'!B20,'13.VI_PESANTI_Regione_alim_euro'!B30,'13.VI_PESANTI_Regione_alim_euro'!B70)</f>
        <v>34752</v>
      </c>
      <c r="C9" s="50">
        <f>SUM('13.VI_PESANTI_Regione_alim_euro'!C10,'13.VI_PESANTI_Regione_alim_euro'!C20,'13.VI_PESANTI_Regione_alim_euro'!C30,'13.VI_PESANTI_Regione_alim_euro'!C70)</f>
        <v>6992</v>
      </c>
      <c r="D9" s="50">
        <f>SUM('13.VI_PESANTI_Regione_alim_euro'!D10,'13.VI_PESANTI_Regione_alim_euro'!D20,'13.VI_PESANTI_Regione_alim_euro'!D30,'13.VI_PESANTI_Regione_alim_euro'!D70)</f>
        <v>17850</v>
      </c>
      <c r="E9" s="50">
        <f>SUM('13.VI_PESANTI_Regione_alim_euro'!E10,'13.VI_PESANTI_Regione_alim_euro'!E20,'13.VI_PESANTI_Regione_alim_euro'!E30,'13.VI_PESANTI_Regione_alim_euro'!E70)</f>
        <v>26162</v>
      </c>
      <c r="F9" s="50">
        <f>SUM('13.VI_PESANTI_Regione_alim_euro'!F10,'13.VI_PESANTI_Regione_alim_euro'!F20,'13.VI_PESANTI_Regione_alim_euro'!F30,'13.VI_PESANTI_Regione_alim_euro'!F70)</f>
        <v>10264</v>
      </c>
      <c r="G9" s="50">
        <f>SUM('13.VI_PESANTI_Regione_alim_euro'!G10,'13.VI_PESANTI_Regione_alim_euro'!G20,'13.VI_PESANTI_Regione_alim_euro'!G30,'13.VI_PESANTI_Regione_alim_euro'!G70)</f>
        <v>22639</v>
      </c>
      <c r="H9" s="50">
        <f>SUM('13.VI_PESANTI_Regione_alim_euro'!H10,'13.VI_PESANTI_Regione_alim_euro'!H20,'13.VI_PESANTI_Regione_alim_euro'!H30,'13.VI_PESANTI_Regione_alim_euro'!H70)</f>
        <v>26640</v>
      </c>
      <c r="I9" s="50">
        <f>SUM('13.VI_PESANTI_Regione_alim_euro'!I10,'13.VI_PESANTI_Regione_alim_euro'!I20,'13.VI_PESANTI_Regione_alim_euro'!I30,'13.VI_PESANTI_Regione_alim_euro'!I70)</f>
        <v>0</v>
      </c>
      <c r="J9" s="50">
        <f>SUM('13.VI_PESANTI_Regione_alim_euro'!J10,'13.VI_PESANTI_Regione_alim_euro'!J20,'13.VI_PESANTI_Regione_alim_euro'!J30,'13.VI_PESANTI_Regione_alim_euro'!J70)</f>
        <v>254</v>
      </c>
      <c r="K9" s="51">
        <f t="shared" si="0"/>
        <v>145553</v>
      </c>
      <c r="L9" s="16"/>
    </row>
    <row r="10" spans="1:12" ht="13.2">
      <c r="A10" s="35" t="s">
        <v>71</v>
      </c>
      <c r="B10" s="50">
        <f>SUM('13.VI_PESANTI_Regione_alim_euro'!B11,'13.VI_PESANTI_Regione_alim_euro'!B21,'13.VI_PESANTI_Regione_alim_euro'!B31,'13.VI_PESANTI_Regione_alim_euro'!B71)</f>
        <v>0</v>
      </c>
      <c r="C10" s="50">
        <f>SUM('13.VI_PESANTI_Regione_alim_euro'!C11,'13.VI_PESANTI_Regione_alim_euro'!C21,'13.VI_PESANTI_Regione_alim_euro'!C31,'13.VI_PESANTI_Regione_alim_euro'!C71)</f>
        <v>0</v>
      </c>
      <c r="D10" s="50">
        <f>SUM('13.VI_PESANTI_Regione_alim_euro'!D11,'13.VI_PESANTI_Regione_alim_euro'!D21,'13.VI_PESANTI_Regione_alim_euro'!D31,'13.VI_PESANTI_Regione_alim_euro'!D71)</f>
        <v>0</v>
      </c>
      <c r="E10" s="50">
        <f>SUM('13.VI_PESANTI_Regione_alim_euro'!E11,'13.VI_PESANTI_Regione_alim_euro'!E21,'13.VI_PESANTI_Regione_alim_euro'!E31,'13.VI_PESANTI_Regione_alim_euro'!E71)</f>
        <v>0</v>
      </c>
      <c r="F10" s="50">
        <f>SUM('13.VI_PESANTI_Regione_alim_euro'!F11,'13.VI_PESANTI_Regione_alim_euro'!F21,'13.VI_PESANTI_Regione_alim_euro'!F31,'13.VI_PESANTI_Regione_alim_euro'!F71)</f>
        <v>0</v>
      </c>
      <c r="G10" s="50">
        <f>SUM('13.VI_PESANTI_Regione_alim_euro'!G11,'13.VI_PESANTI_Regione_alim_euro'!G21,'13.VI_PESANTI_Regione_alim_euro'!G31,'13.VI_PESANTI_Regione_alim_euro'!G71)</f>
        <v>0</v>
      </c>
      <c r="H10" s="50">
        <f>SUM('13.VI_PESANTI_Regione_alim_euro'!H11,'13.VI_PESANTI_Regione_alim_euro'!H21,'13.VI_PESANTI_Regione_alim_euro'!H31,'13.VI_PESANTI_Regione_alim_euro'!H71)</f>
        <v>13</v>
      </c>
      <c r="I10" s="50">
        <f>SUM('13.VI_PESANTI_Regione_alim_euro'!I11,'13.VI_PESANTI_Regione_alim_euro'!I21,'13.VI_PESANTI_Regione_alim_euro'!I31,'13.VI_PESANTI_Regione_alim_euro'!I71)</f>
        <v>0</v>
      </c>
      <c r="J10" s="50">
        <f>SUM('13.VI_PESANTI_Regione_alim_euro'!J11,'13.VI_PESANTI_Regione_alim_euro'!J21,'13.VI_PESANTI_Regione_alim_euro'!J31,'13.VI_PESANTI_Regione_alim_euro'!J71)</f>
        <v>0</v>
      </c>
      <c r="K10" s="51">
        <f t="shared" si="0"/>
        <v>13</v>
      </c>
      <c r="L10" s="16"/>
    </row>
    <row r="11" spans="1:12" ht="13.2">
      <c r="A11" s="35" t="s">
        <v>72</v>
      </c>
      <c r="B11" s="50">
        <f>SUM('13.VI_PESANTI_Regione_alim_euro'!B12,'13.VI_PESANTI_Regione_alim_euro'!B22,'13.VI_PESANTI_Regione_alim_euro'!B32,'13.VI_PESANTI_Regione_alim_euro'!B72)</f>
        <v>0</v>
      </c>
      <c r="C11" s="50">
        <f>SUM('13.VI_PESANTI_Regione_alim_euro'!C12,'13.VI_PESANTI_Regione_alim_euro'!C22,'13.VI_PESANTI_Regione_alim_euro'!C32,'13.VI_PESANTI_Regione_alim_euro'!C72)</f>
        <v>0</v>
      </c>
      <c r="D11" s="50">
        <f>SUM('13.VI_PESANTI_Regione_alim_euro'!D12,'13.VI_PESANTI_Regione_alim_euro'!D22,'13.VI_PESANTI_Regione_alim_euro'!D32,'13.VI_PESANTI_Regione_alim_euro'!D72)</f>
        <v>0</v>
      </c>
      <c r="E11" s="50">
        <f>SUM('13.VI_PESANTI_Regione_alim_euro'!E12,'13.VI_PESANTI_Regione_alim_euro'!E22,'13.VI_PESANTI_Regione_alim_euro'!E32,'13.VI_PESANTI_Regione_alim_euro'!E72)</f>
        <v>0</v>
      </c>
      <c r="F11" s="50">
        <f>SUM('13.VI_PESANTI_Regione_alim_euro'!F12,'13.VI_PESANTI_Regione_alim_euro'!F22,'13.VI_PESANTI_Regione_alim_euro'!F32,'13.VI_PESANTI_Regione_alim_euro'!F72)</f>
        <v>0</v>
      </c>
      <c r="G11" s="50">
        <f>SUM('13.VI_PESANTI_Regione_alim_euro'!G12,'13.VI_PESANTI_Regione_alim_euro'!G22,'13.VI_PESANTI_Regione_alim_euro'!G32,'13.VI_PESANTI_Regione_alim_euro'!G72)</f>
        <v>0</v>
      </c>
      <c r="H11" s="50">
        <f>SUM('13.VI_PESANTI_Regione_alim_euro'!H12,'13.VI_PESANTI_Regione_alim_euro'!H22,'13.VI_PESANTI_Regione_alim_euro'!H32,'13.VI_PESANTI_Regione_alim_euro'!H72)</f>
        <v>0</v>
      </c>
      <c r="I11" s="50">
        <f>SUM('13.VI_PESANTI_Regione_alim_euro'!I12,'13.VI_PESANTI_Regione_alim_euro'!I22,'13.VI_PESANTI_Regione_alim_euro'!I32,'13.VI_PESANTI_Regione_alim_euro'!I72)</f>
        <v>2459</v>
      </c>
      <c r="J11" s="50">
        <f>SUM('13.VI_PESANTI_Regione_alim_euro'!J12,'13.VI_PESANTI_Regione_alim_euro'!J22,'13.VI_PESANTI_Regione_alim_euro'!J32,'13.VI_PESANTI_Regione_alim_euro'!J72)</f>
        <v>0</v>
      </c>
      <c r="K11" s="51">
        <f t="shared" si="0"/>
        <v>2459</v>
      </c>
      <c r="L11" s="16"/>
    </row>
    <row r="12" spans="1:12" ht="13.2">
      <c r="A12" s="35" t="s">
        <v>31</v>
      </c>
      <c r="B12" s="50">
        <f>SUM('13.VI_PESANTI_Regione_alim_euro'!B13,'13.VI_PESANTI_Regione_alim_euro'!B23,'13.VI_PESANTI_Regione_alim_euro'!B33,'13.VI_PESANTI_Regione_alim_euro'!B73)</f>
        <v>0</v>
      </c>
      <c r="C12" s="50">
        <f>SUM('13.VI_PESANTI_Regione_alim_euro'!C13,'13.VI_PESANTI_Regione_alim_euro'!C23,'13.VI_PESANTI_Regione_alim_euro'!C33,'13.VI_PESANTI_Regione_alim_euro'!C73)</f>
        <v>0</v>
      </c>
      <c r="D12" s="50">
        <f>SUM('13.VI_PESANTI_Regione_alim_euro'!D13,'13.VI_PESANTI_Regione_alim_euro'!D23,'13.VI_PESANTI_Regione_alim_euro'!D33,'13.VI_PESANTI_Regione_alim_euro'!D73)</f>
        <v>0</v>
      </c>
      <c r="E12" s="50">
        <f>SUM('13.VI_PESANTI_Regione_alim_euro'!E13,'13.VI_PESANTI_Regione_alim_euro'!E23,'13.VI_PESANTI_Regione_alim_euro'!E33,'13.VI_PESANTI_Regione_alim_euro'!E73)</f>
        <v>0</v>
      </c>
      <c r="F12" s="50">
        <f>SUM('13.VI_PESANTI_Regione_alim_euro'!F13,'13.VI_PESANTI_Regione_alim_euro'!F23,'13.VI_PESANTI_Regione_alim_euro'!F33,'13.VI_PESANTI_Regione_alim_euro'!F73)</f>
        <v>0</v>
      </c>
      <c r="G12" s="50">
        <f>SUM('13.VI_PESANTI_Regione_alim_euro'!G13,'13.VI_PESANTI_Regione_alim_euro'!G23,'13.VI_PESANTI_Regione_alim_euro'!G33,'13.VI_PESANTI_Regione_alim_euro'!G73)</f>
        <v>4</v>
      </c>
      <c r="H12" s="50">
        <f>SUM('13.VI_PESANTI_Regione_alim_euro'!H13,'13.VI_PESANTI_Regione_alim_euro'!H23,'13.VI_PESANTI_Regione_alim_euro'!H33,'13.VI_PESANTI_Regione_alim_euro'!H73)</f>
        <v>3</v>
      </c>
      <c r="I12" s="50">
        <f>SUM('13.VI_PESANTI_Regione_alim_euro'!I13,'13.VI_PESANTI_Regione_alim_euro'!I23,'13.VI_PESANTI_Regione_alim_euro'!I33,'13.VI_PESANTI_Regione_alim_euro'!I73)</f>
        <v>0</v>
      </c>
      <c r="J12" s="50">
        <f>SUM('13.VI_PESANTI_Regione_alim_euro'!J13,'13.VI_PESANTI_Regione_alim_euro'!J23,'13.VI_PESANTI_Regione_alim_euro'!J33,'13.VI_PESANTI_Regione_alim_euro'!J73)</f>
        <v>0</v>
      </c>
      <c r="K12" s="51">
        <f t="shared" si="0"/>
        <v>7</v>
      </c>
      <c r="L12" s="16"/>
    </row>
    <row r="13" spans="1:12" ht="13.2">
      <c r="A13" s="36" t="s">
        <v>32</v>
      </c>
      <c r="B13" s="52">
        <f>SUM('13.VI_PESANTI_Regione_alim_euro'!B14,'13.VI_PESANTI_Regione_alim_euro'!B24,'13.VI_PESANTI_Regione_alim_euro'!B34,'13.VI_PESANTI_Regione_alim_euro'!B74)</f>
        <v>7</v>
      </c>
      <c r="C13" s="52">
        <f>SUM('13.VI_PESANTI_Regione_alim_euro'!C14,'13.VI_PESANTI_Regione_alim_euro'!C24,'13.VI_PESANTI_Regione_alim_euro'!C34,'13.VI_PESANTI_Regione_alim_euro'!C74)</f>
        <v>1</v>
      </c>
      <c r="D13" s="52">
        <f>SUM('13.VI_PESANTI_Regione_alim_euro'!D14,'13.VI_PESANTI_Regione_alim_euro'!D24,'13.VI_PESANTI_Regione_alim_euro'!D34,'13.VI_PESANTI_Regione_alim_euro'!D74)</f>
        <v>0</v>
      </c>
      <c r="E13" s="52">
        <f>SUM('13.VI_PESANTI_Regione_alim_euro'!E14,'13.VI_PESANTI_Regione_alim_euro'!E24,'13.VI_PESANTI_Regione_alim_euro'!E34,'13.VI_PESANTI_Regione_alim_euro'!E74)</f>
        <v>2</v>
      </c>
      <c r="F13" s="52">
        <f>SUM('13.VI_PESANTI_Regione_alim_euro'!F14,'13.VI_PESANTI_Regione_alim_euro'!F24,'13.VI_PESANTI_Regione_alim_euro'!F34,'13.VI_PESANTI_Regione_alim_euro'!F74)</f>
        <v>0</v>
      </c>
      <c r="G13" s="52">
        <f>SUM('13.VI_PESANTI_Regione_alim_euro'!G14,'13.VI_PESANTI_Regione_alim_euro'!G24,'13.VI_PESANTI_Regione_alim_euro'!G34,'13.VI_PESANTI_Regione_alim_euro'!G74)</f>
        <v>0</v>
      </c>
      <c r="H13" s="52">
        <f>SUM('13.VI_PESANTI_Regione_alim_euro'!H14,'13.VI_PESANTI_Regione_alim_euro'!H24,'13.VI_PESANTI_Regione_alim_euro'!H34,'13.VI_PESANTI_Regione_alim_euro'!H74)</f>
        <v>8</v>
      </c>
      <c r="I13" s="52">
        <f>SUM('13.VI_PESANTI_Regione_alim_euro'!I14,'13.VI_PESANTI_Regione_alim_euro'!I24,'13.VI_PESANTI_Regione_alim_euro'!I34,'13.VI_PESANTI_Regione_alim_euro'!I74)</f>
        <v>0</v>
      </c>
      <c r="J13" s="52">
        <f>SUM('13.VI_PESANTI_Regione_alim_euro'!J14,'13.VI_PESANTI_Regione_alim_euro'!J24,'13.VI_PESANTI_Regione_alim_euro'!J34,'13.VI_PESANTI_Regione_alim_euro'!J74)</f>
        <v>0</v>
      </c>
      <c r="K13" s="53">
        <f t="shared" si="0"/>
        <v>18</v>
      </c>
      <c r="L13" s="16"/>
    </row>
    <row r="14" spans="1:12" ht="18.899999999999999" customHeight="1">
      <c r="A14" s="37" t="s">
        <v>61</v>
      </c>
      <c r="B14" s="21">
        <f t="shared" ref="B14:J14" si="1">SUM(B6:B13)</f>
        <v>35402</v>
      </c>
      <c r="C14" s="21">
        <f t="shared" si="1"/>
        <v>7022</v>
      </c>
      <c r="D14" s="21">
        <f t="shared" si="1"/>
        <v>17882</v>
      </c>
      <c r="E14" s="21">
        <f t="shared" si="1"/>
        <v>26223</v>
      </c>
      <c r="F14" s="21">
        <f t="shared" si="1"/>
        <v>10357</v>
      </c>
      <c r="G14" s="21">
        <f t="shared" si="1"/>
        <v>22879</v>
      </c>
      <c r="H14" s="21">
        <f t="shared" si="1"/>
        <v>27248</v>
      </c>
      <c r="I14" s="21">
        <f t="shared" si="1"/>
        <v>2459</v>
      </c>
      <c r="J14" s="21">
        <f t="shared" si="1"/>
        <v>268</v>
      </c>
      <c r="K14" s="22">
        <f>SUM(B14:J14)</f>
        <v>149740</v>
      </c>
      <c r="L14" s="16"/>
    </row>
    <row r="15" spans="1:12" ht="13.2">
      <c r="A15" s="34" t="s">
        <v>27</v>
      </c>
      <c r="B15" s="24">
        <f>SUM('13.VI_PESANTI_Regione_alim_euro'!B37,'13.VI_PESANTI_Regione_alim_euro'!B47,'13.VI_PESANTI_Regione_alim_euro'!B57,'13.VI_PESANTI_Regione_alim_euro'!B77)</f>
        <v>259</v>
      </c>
      <c r="C15" s="24">
        <f>SUM('13.VI_PESANTI_Regione_alim_euro'!C37,'13.VI_PESANTI_Regione_alim_euro'!C47,'13.VI_PESANTI_Regione_alim_euro'!C57,'13.VI_PESANTI_Regione_alim_euro'!C77)</f>
        <v>11</v>
      </c>
      <c r="D15" s="24">
        <f>SUM('13.VI_PESANTI_Regione_alim_euro'!D37,'13.VI_PESANTI_Regione_alim_euro'!D47,'13.VI_PESANTI_Regione_alim_euro'!D57,'13.VI_PESANTI_Regione_alim_euro'!D77)</f>
        <v>7</v>
      </c>
      <c r="E15" s="24">
        <f>SUM('13.VI_PESANTI_Regione_alim_euro'!E37,'13.VI_PESANTI_Regione_alim_euro'!E47,'13.VI_PESANTI_Regione_alim_euro'!E57,'13.VI_PESANTI_Regione_alim_euro'!E77)</f>
        <v>9</v>
      </c>
      <c r="F15" s="24">
        <f>SUM('13.VI_PESANTI_Regione_alim_euro'!F37,'13.VI_PESANTI_Regione_alim_euro'!F47,'13.VI_PESANTI_Regione_alim_euro'!F57,'13.VI_PESANTI_Regione_alim_euro'!F77)</f>
        <v>16</v>
      </c>
      <c r="G15" s="24">
        <f>SUM('13.VI_PESANTI_Regione_alim_euro'!G37,'13.VI_PESANTI_Regione_alim_euro'!G47,'13.VI_PESANTI_Regione_alim_euro'!G57,'13.VI_PESANTI_Regione_alim_euro'!G77)</f>
        <v>2</v>
      </c>
      <c r="H15" s="24">
        <f>SUM('13.VI_PESANTI_Regione_alim_euro'!H37,'13.VI_PESANTI_Regione_alim_euro'!H47,'13.VI_PESANTI_Regione_alim_euro'!H57,'13.VI_PESANTI_Regione_alim_euro'!H77)</f>
        <v>5</v>
      </c>
      <c r="I15" s="24">
        <f>SUM('13.VI_PESANTI_Regione_alim_euro'!I37,'13.VI_PESANTI_Regione_alim_euro'!I47,'13.VI_PESANTI_Regione_alim_euro'!I57,'13.VI_PESANTI_Regione_alim_euro'!I77)</f>
        <v>0</v>
      </c>
      <c r="J15" s="24">
        <f>SUM('13.VI_PESANTI_Regione_alim_euro'!J37,'13.VI_PESANTI_Regione_alim_euro'!J47,'13.VI_PESANTI_Regione_alim_euro'!J57,'13.VI_PESANTI_Regione_alim_euro'!J77)</f>
        <v>3</v>
      </c>
      <c r="K15" s="24">
        <f>SUM(B15:J15)</f>
        <v>312</v>
      </c>
      <c r="L15" s="16"/>
    </row>
    <row r="16" spans="1:12" s="10" customFormat="1" ht="13.2">
      <c r="A16" s="35" t="s">
        <v>28</v>
      </c>
      <c r="B16" s="26">
        <f>SUM('13.VI_PESANTI_Regione_alim_euro'!B38,'13.VI_PESANTI_Regione_alim_euro'!B48,'13.VI_PESANTI_Regione_alim_euro'!B58,'13.VI_PESANTI_Regione_alim_euro'!B78)</f>
        <v>45</v>
      </c>
      <c r="C16" s="26">
        <f>SUM('13.VI_PESANTI_Regione_alim_euro'!C38,'13.VI_PESANTI_Regione_alim_euro'!C48,'13.VI_PESANTI_Regione_alim_euro'!C58,'13.VI_PESANTI_Regione_alim_euro'!C78)</f>
        <v>3</v>
      </c>
      <c r="D16" s="26">
        <f>SUM('13.VI_PESANTI_Regione_alim_euro'!D38,'13.VI_PESANTI_Regione_alim_euro'!D48,'13.VI_PESANTI_Regione_alim_euro'!D58,'13.VI_PESANTI_Regione_alim_euro'!D78)</f>
        <v>5</v>
      </c>
      <c r="E16" s="26">
        <f>SUM('13.VI_PESANTI_Regione_alim_euro'!E38,'13.VI_PESANTI_Regione_alim_euro'!E48,'13.VI_PESANTI_Regione_alim_euro'!E58,'13.VI_PESANTI_Regione_alim_euro'!E78)</f>
        <v>10</v>
      </c>
      <c r="F16" s="26">
        <f>SUM('13.VI_PESANTI_Regione_alim_euro'!F38,'13.VI_PESANTI_Regione_alim_euro'!F48,'13.VI_PESANTI_Regione_alim_euro'!F58,'13.VI_PESANTI_Regione_alim_euro'!F78)</f>
        <v>8</v>
      </c>
      <c r="G16" s="26">
        <f>SUM('13.VI_PESANTI_Regione_alim_euro'!G38,'13.VI_PESANTI_Regione_alim_euro'!G48,'13.VI_PESANTI_Regione_alim_euro'!G58,'13.VI_PESANTI_Regione_alim_euro'!G78)</f>
        <v>5</v>
      </c>
      <c r="H16" s="26">
        <f>SUM('13.VI_PESANTI_Regione_alim_euro'!H38,'13.VI_PESANTI_Regione_alim_euro'!H48,'13.VI_PESANTI_Regione_alim_euro'!H58,'13.VI_PESANTI_Regione_alim_euro'!H78)</f>
        <v>3</v>
      </c>
      <c r="I16" s="26">
        <f>SUM('13.VI_PESANTI_Regione_alim_euro'!I38,'13.VI_PESANTI_Regione_alim_euro'!I48,'13.VI_PESANTI_Regione_alim_euro'!I58,'13.VI_PESANTI_Regione_alim_euro'!I78)</f>
        <v>0</v>
      </c>
      <c r="J16" s="26">
        <f>SUM('13.VI_PESANTI_Regione_alim_euro'!J38,'13.VI_PESANTI_Regione_alim_euro'!J48,'13.VI_PESANTI_Regione_alim_euro'!J58,'13.VI_PESANTI_Regione_alim_euro'!J78)</f>
        <v>0</v>
      </c>
      <c r="K16" s="26">
        <f t="shared" ref="K16:K22" si="2">SUM(B16:J16)</f>
        <v>79</v>
      </c>
      <c r="L16" s="17"/>
    </row>
    <row r="17" spans="1:12" s="10" customFormat="1" ht="13.2">
      <c r="A17" s="35" t="s">
        <v>29</v>
      </c>
      <c r="B17" s="26">
        <f>SUM('13.VI_PESANTI_Regione_alim_euro'!B39,'13.VI_PESANTI_Regione_alim_euro'!B49,'13.VI_PESANTI_Regione_alim_euro'!B59,'13.VI_PESANTI_Regione_alim_euro'!B79)</f>
        <v>22</v>
      </c>
      <c r="C17" s="26">
        <f>SUM('13.VI_PESANTI_Regione_alim_euro'!C39,'13.VI_PESANTI_Regione_alim_euro'!C49,'13.VI_PESANTI_Regione_alim_euro'!C59,'13.VI_PESANTI_Regione_alim_euro'!C79)</f>
        <v>0</v>
      </c>
      <c r="D17" s="26">
        <f>SUM('13.VI_PESANTI_Regione_alim_euro'!D39,'13.VI_PESANTI_Regione_alim_euro'!D49,'13.VI_PESANTI_Regione_alim_euro'!D59,'13.VI_PESANTI_Regione_alim_euro'!D79)</f>
        <v>11</v>
      </c>
      <c r="E17" s="26">
        <f>SUM('13.VI_PESANTI_Regione_alim_euro'!E39,'13.VI_PESANTI_Regione_alim_euro'!E49,'13.VI_PESANTI_Regione_alim_euro'!E59,'13.VI_PESANTI_Regione_alim_euro'!E79)</f>
        <v>58</v>
      </c>
      <c r="F17" s="26">
        <f>SUM('13.VI_PESANTI_Regione_alim_euro'!F39,'13.VI_PESANTI_Regione_alim_euro'!F49,'13.VI_PESANTI_Regione_alim_euro'!F59,'13.VI_PESANTI_Regione_alim_euro'!F79)</f>
        <v>25</v>
      </c>
      <c r="G17" s="26">
        <f>SUM('13.VI_PESANTI_Regione_alim_euro'!G39,'13.VI_PESANTI_Regione_alim_euro'!G49,'13.VI_PESANTI_Regione_alim_euro'!G59,'13.VI_PESANTI_Regione_alim_euro'!G79)</f>
        <v>128</v>
      </c>
      <c r="H17" s="26">
        <f>SUM('13.VI_PESANTI_Regione_alim_euro'!H39,'13.VI_PESANTI_Regione_alim_euro'!H49,'13.VI_PESANTI_Regione_alim_euro'!H59,'13.VI_PESANTI_Regione_alim_euro'!H79)</f>
        <v>847</v>
      </c>
      <c r="I17" s="26">
        <f>SUM('13.VI_PESANTI_Regione_alim_euro'!I39,'13.VI_PESANTI_Regione_alim_euro'!I49,'13.VI_PESANTI_Regione_alim_euro'!I59,'13.VI_PESANTI_Regione_alim_euro'!I79)</f>
        <v>0</v>
      </c>
      <c r="J17" s="26">
        <f>SUM('13.VI_PESANTI_Regione_alim_euro'!J39,'13.VI_PESANTI_Regione_alim_euro'!J49,'13.VI_PESANTI_Regione_alim_euro'!J59,'13.VI_PESANTI_Regione_alim_euro'!J79)</f>
        <v>1</v>
      </c>
      <c r="K17" s="26">
        <f t="shared" si="2"/>
        <v>1092</v>
      </c>
      <c r="L17" s="17"/>
    </row>
    <row r="18" spans="1:12" ht="13.2">
      <c r="A18" s="35" t="s">
        <v>30</v>
      </c>
      <c r="B18" s="26">
        <f>SUM('13.VI_PESANTI_Regione_alim_euro'!B40,'13.VI_PESANTI_Regione_alim_euro'!B50,'13.VI_PESANTI_Regione_alim_euro'!B60,'13.VI_PESANTI_Regione_alim_euro'!B80)</f>
        <v>27439</v>
      </c>
      <c r="C18" s="26">
        <f>SUM('13.VI_PESANTI_Regione_alim_euro'!C40,'13.VI_PESANTI_Regione_alim_euro'!C50,'13.VI_PESANTI_Regione_alim_euro'!C60,'13.VI_PESANTI_Regione_alim_euro'!C80)</f>
        <v>6858</v>
      </c>
      <c r="D18" s="26">
        <f>SUM('13.VI_PESANTI_Regione_alim_euro'!D40,'13.VI_PESANTI_Regione_alim_euro'!D50,'13.VI_PESANTI_Regione_alim_euro'!D60,'13.VI_PESANTI_Regione_alim_euro'!D80)</f>
        <v>17579</v>
      </c>
      <c r="E18" s="26">
        <f>SUM('13.VI_PESANTI_Regione_alim_euro'!E40,'13.VI_PESANTI_Regione_alim_euro'!E50,'13.VI_PESANTI_Regione_alim_euro'!E60,'13.VI_PESANTI_Regione_alim_euro'!E80)</f>
        <v>24819</v>
      </c>
      <c r="F18" s="26">
        <f>SUM('13.VI_PESANTI_Regione_alim_euro'!F40,'13.VI_PESANTI_Regione_alim_euro'!F50,'13.VI_PESANTI_Regione_alim_euro'!F60,'13.VI_PESANTI_Regione_alim_euro'!F80)</f>
        <v>10387</v>
      </c>
      <c r="G18" s="26">
        <f>SUM('13.VI_PESANTI_Regione_alim_euro'!G40,'13.VI_PESANTI_Regione_alim_euro'!G50,'13.VI_PESANTI_Regione_alim_euro'!G60,'13.VI_PESANTI_Regione_alim_euro'!G80)</f>
        <v>17697</v>
      </c>
      <c r="H18" s="26">
        <f>SUM('13.VI_PESANTI_Regione_alim_euro'!H40,'13.VI_PESANTI_Regione_alim_euro'!H50,'13.VI_PESANTI_Regione_alim_euro'!H60,'13.VI_PESANTI_Regione_alim_euro'!H80)</f>
        <v>24566</v>
      </c>
      <c r="I18" s="26">
        <f>SUM('13.VI_PESANTI_Regione_alim_euro'!I40,'13.VI_PESANTI_Regione_alim_euro'!I50,'13.VI_PESANTI_Regione_alim_euro'!I60,'13.VI_PESANTI_Regione_alim_euro'!I80)</f>
        <v>0</v>
      </c>
      <c r="J18" s="26">
        <f>SUM('13.VI_PESANTI_Regione_alim_euro'!J40,'13.VI_PESANTI_Regione_alim_euro'!J50,'13.VI_PESANTI_Regione_alim_euro'!J60,'13.VI_PESANTI_Regione_alim_euro'!J80)</f>
        <v>202</v>
      </c>
      <c r="K18" s="26">
        <f t="shared" si="2"/>
        <v>129547</v>
      </c>
      <c r="L18" s="16"/>
    </row>
    <row r="19" spans="1:12" ht="13.2">
      <c r="A19" s="35" t="s">
        <v>71</v>
      </c>
      <c r="B19" s="26">
        <f>SUM('13.VI_PESANTI_Regione_alim_euro'!B41,'13.VI_PESANTI_Regione_alim_euro'!B51,'13.VI_PESANTI_Regione_alim_euro'!B61,'13.VI_PESANTI_Regione_alim_euro'!B81)</f>
        <v>0</v>
      </c>
      <c r="C19" s="26">
        <f>SUM('13.VI_PESANTI_Regione_alim_euro'!C41,'13.VI_PESANTI_Regione_alim_euro'!C51,'13.VI_PESANTI_Regione_alim_euro'!C61,'13.VI_PESANTI_Regione_alim_euro'!C81)</f>
        <v>0</v>
      </c>
      <c r="D19" s="26">
        <f>SUM('13.VI_PESANTI_Regione_alim_euro'!D41,'13.VI_PESANTI_Regione_alim_euro'!D51,'13.VI_PESANTI_Regione_alim_euro'!D61,'13.VI_PESANTI_Regione_alim_euro'!D81)</f>
        <v>0</v>
      </c>
      <c r="E19" s="26">
        <f>SUM('13.VI_PESANTI_Regione_alim_euro'!E41,'13.VI_PESANTI_Regione_alim_euro'!E51,'13.VI_PESANTI_Regione_alim_euro'!E61,'13.VI_PESANTI_Regione_alim_euro'!E81)</f>
        <v>0</v>
      </c>
      <c r="F19" s="26">
        <f>SUM('13.VI_PESANTI_Regione_alim_euro'!F41,'13.VI_PESANTI_Regione_alim_euro'!F51,'13.VI_PESANTI_Regione_alim_euro'!F61,'13.VI_PESANTI_Regione_alim_euro'!F81)</f>
        <v>0</v>
      </c>
      <c r="G19" s="26">
        <f>SUM('13.VI_PESANTI_Regione_alim_euro'!G41,'13.VI_PESANTI_Regione_alim_euro'!G51,'13.VI_PESANTI_Regione_alim_euro'!G61,'13.VI_PESANTI_Regione_alim_euro'!G81)</f>
        <v>0</v>
      </c>
      <c r="H19" s="26">
        <f>SUM('13.VI_PESANTI_Regione_alim_euro'!H41,'13.VI_PESANTI_Regione_alim_euro'!H51,'13.VI_PESANTI_Regione_alim_euro'!H61,'13.VI_PESANTI_Regione_alim_euro'!H81)</f>
        <v>6</v>
      </c>
      <c r="I19" s="26">
        <f>SUM('13.VI_PESANTI_Regione_alim_euro'!I41,'13.VI_PESANTI_Regione_alim_euro'!I51,'13.VI_PESANTI_Regione_alim_euro'!I61,'13.VI_PESANTI_Regione_alim_euro'!I81)</f>
        <v>0</v>
      </c>
      <c r="J19" s="26">
        <f>SUM('13.VI_PESANTI_Regione_alim_euro'!J41,'13.VI_PESANTI_Regione_alim_euro'!J51,'13.VI_PESANTI_Regione_alim_euro'!J61,'13.VI_PESANTI_Regione_alim_euro'!J81)</f>
        <v>0</v>
      </c>
      <c r="K19" s="26">
        <f t="shared" si="2"/>
        <v>6</v>
      </c>
      <c r="L19" s="16"/>
    </row>
    <row r="20" spans="1:12" ht="13.2">
      <c r="A20" s="35" t="s">
        <v>72</v>
      </c>
      <c r="B20" s="26">
        <f>SUM('13.VI_PESANTI_Regione_alim_euro'!B42,'13.VI_PESANTI_Regione_alim_euro'!B52,'13.VI_PESANTI_Regione_alim_euro'!B62,'13.VI_PESANTI_Regione_alim_euro'!B82)</f>
        <v>0</v>
      </c>
      <c r="C20" s="26">
        <f>SUM('13.VI_PESANTI_Regione_alim_euro'!C42,'13.VI_PESANTI_Regione_alim_euro'!C52,'13.VI_PESANTI_Regione_alim_euro'!C62,'13.VI_PESANTI_Regione_alim_euro'!C82)</f>
        <v>0</v>
      </c>
      <c r="D20" s="26">
        <f>SUM('13.VI_PESANTI_Regione_alim_euro'!D42,'13.VI_PESANTI_Regione_alim_euro'!D52,'13.VI_PESANTI_Regione_alim_euro'!D62,'13.VI_PESANTI_Regione_alim_euro'!D82)</f>
        <v>0</v>
      </c>
      <c r="E20" s="26">
        <f>SUM('13.VI_PESANTI_Regione_alim_euro'!E42,'13.VI_PESANTI_Regione_alim_euro'!E52,'13.VI_PESANTI_Regione_alim_euro'!E62,'13.VI_PESANTI_Regione_alim_euro'!E82)</f>
        <v>0</v>
      </c>
      <c r="F20" s="26">
        <f>SUM('13.VI_PESANTI_Regione_alim_euro'!F42,'13.VI_PESANTI_Regione_alim_euro'!F52,'13.VI_PESANTI_Regione_alim_euro'!F62,'13.VI_PESANTI_Regione_alim_euro'!F82)</f>
        <v>0</v>
      </c>
      <c r="G20" s="26">
        <f>SUM('13.VI_PESANTI_Regione_alim_euro'!G42,'13.VI_PESANTI_Regione_alim_euro'!G52,'13.VI_PESANTI_Regione_alim_euro'!G62,'13.VI_PESANTI_Regione_alim_euro'!G82)</f>
        <v>0</v>
      </c>
      <c r="H20" s="26">
        <f>SUM('13.VI_PESANTI_Regione_alim_euro'!H42,'13.VI_PESANTI_Regione_alim_euro'!H52,'13.VI_PESANTI_Regione_alim_euro'!H62,'13.VI_PESANTI_Regione_alim_euro'!H82)</f>
        <v>0</v>
      </c>
      <c r="I20" s="26">
        <f>SUM('13.VI_PESANTI_Regione_alim_euro'!I42,'13.VI_PESANTI_Regione_alim_euro'!I52,'13.VI_PESANTI_Regione_alim_euro'!I62,'13.VI_PESANTI_Regione_alim_euro'!I82)</f>
        <v>3731</v>
      </c>
      <c r="J20" s="26">
        <f>SUM('13.VI_PESANTI_Regione_alim_euro'!J42,'13.VI_PESANTI_Regione_alim_euro'!J52,'13.VI_PESANTI_Regione_alim_euro'!J62,'13.VI_PESANTI_Regione_alim_euro'!J82)</f>
        <v>0</v>
      </c>
      <c r="K20" s="26">
        <f t="shared" si="2"/>
        <v>3731</v>
      </c>
      <c r="L20" s="16"/>
    </row>
    <row r="21" spans="1:12" ht="13.2">
      <c r="A21" s="35" t="s">
        <v>31</v>
      </c>
      <c r="B21" s="26">
        <f>SUM('13.VI_PESANTI_Regione_alim_euro'!B43,'13.VI_PESANTI_Regione_alim_euro'!B53,'13.VI_PESANTI_Regione_alim_euro'!B63,'13.VI_PESANTI_Regione_alim_euro'!B83)</f>
        <v>0</v>
      </c>
      <c r="C21" s="26">
        <f>SUM('13.VI_PESANTI_Regione_alim_euro'!C43,'13.VI_PESANTI_Regione_alim_euro'!C53,'13.VI_PESANTI_Regione_alim_euro'!C63,'13.VI_PESANTI_Regione_alim_euro'!C83)</f>
        <v>0</v>
      </c>
      <c r="D21" s="26">
        <f>SUM('13.VI_PESANTI_Regione_alim_euro'!D43,'13.VI_PESANTI_Regione_alim_euro'!D53,'13.VI_PESANTI_Regione_alim_euro'!D63,'13.VI_PESANTI_Regione_alim_euro'!D83)</f>
        <v>0</v>
      </c>
      <c r="E21" s="26">
        <f>SUM('13.VI_PESANTI_Regione_alim_euro'!E43,'13.VI_PESANTI_Regione_alim_euro'!E53,'13.VI_PESANTI_Regione_alim_euro'!E63,'13.VI_PESANTI_Regione_alim_euro'!E83)</f>
        <v>0</v>
      </c>
      <c r="F21" s="26">
        <f>SUM('13.VI_PESANTI_Regione_alim_euro'!F43,'13.VI_PESANTI_Regione_alim_euro'!F53,'13.VI_PESANTI_Regione_alim_euro'!F63,'13.VI_PESANTI_Regione_alim_euro'!F83)</f>
        <v>0</v>
      </c>
      <c r="G21" s="26">
        <f>SUM('13.VI_PESANTI_Regione_alim_euro'!G43,'13.VI_PESANTI_Regione_alim_euro'!G53,'13.VI_PESANTI_Regione_alim_euro'!G63,'13.VI_PESANTI_Regione_alim_euro'!G83)</f>
        <v>0</v>
      </c>
      <c r="H21" s="26">
        <f>SUM('13.VI_PESANTI_Regione_alim_euro'!H43,'13.VI_PESANTI_Regione_alim_euro'!H53,'13.VI_PESANTI_Regione_alim_euro'!H63,'13.VI_PESANTI_Regione_alim_euro'!H83)</f>
        <v>2</v>
      </c>
      <c r="I21" s="26">
        <f>SUM('13.VI_PESANTI_Regione_alim_euro'!I43,'13.VI_PESANTI_Regione_alim_euro'!I53,'13.VI_PESANTI_Regione_alim_euro'!I63,'13.VI_PESANTI_Regione_alim_euro'!I83)</f>
        <v>0</v>
      </c>
      <c r="J21" s="26">
        <f>SUM('13.VI_PESANTI_Regione_alim_euro'!J43,'13.VI_PESANTI_Regione_alim_euro'!J53,'13.VI_PESANTI_Regione_alim_euro'!J63,'13.VI_PESANTI_Regione_alim_euro'!J83)</f>
        <v>0</v>
      </c>
      <c r="K21" s="26">
        <f t="shared" si="2"/>
        <v>2</v>
      </c>
      <c r="L21" s="16"/>
    </row>
    <row r="22" spans="1:12" ht="13.2">
      <c r="A22" s="36" t="s">
        <v>32</v>
      </c>
      <c r="B22" s="26">
        <f>SUM('13.VI_PESANTI_Regione_alim_euro'!B44,'13.VI_PESANTI_Regione_alim_euro'!B54,'13.VI_PESANTI_Regione_alim_euro'!B64,'13.VI_PESANTI_Regione_alim_euro'!B84)</f>
        <v>2</v>
      </c>
      <c r="C22" s="26">
        <f>SUM('13.VI_PESANTI_Regione_alim_euro'!C44,'13.VI_PESANTI_Regione_alim_euro'!C54,'13.VI_PESANTI_Regione_alim_euro'!C64,'13.VI_PESANTI_Regione_alim_euro'!C84)</f>
        <v>0</v>
      </c>
      <c r="D22" s="26">
        <f>SUM('13.VI_PESANTI_Regione_alim_euro'!D44,'13.VI_PESANTI_Regione_alim_euro'!D54,'13.VI_PESANTI_Regione_alim_euro'!D64,'13.VI_PESANTI_Regione_alim_euro'!D84)</f>
        <v>0</v>
      </c>
      <c r="E22" s="26">
        <f>SUM('13.VI_PESANTI_Regione_alim_euro'!E44,'13.VI_PESANTI_Regione_alim_euro'!E54,'13.VI_PESANTI_Regione_alim_euro'!E64,'13.VI_PESANTI_Regione_alim_euro'!E84)</f>
        <v>1</v>
      </c>
      <c r="F22" s="26">
        <f>SUM('13.VI_PESANTI_Regione_alim_euro'!F44,'13.VI_PESANTI_Regione_alim_euro'!F54,'13.VI_PESANTI_Regione_alim_euro'!F64,'13.VI_PESANTI_Regione_alim_euro'!F84)</f>
        <v>0</v>
      </c>
      <c r="G22" s="26">
        <f>SUM('13.VI_PESANTI_Regione_alim_euro'!G44,'13.VI_PESANTI_Regione_alim_euro'!G54,'13.VI_PESANTI_Regione_alim_euro'!G64,'13.VI_PESANTI_Regione_alim_euro'!G84)</f>
        <v>0</v>
      </c>
      <c r="H22" s="26">
        <f>SUM('13.VI_PESANTI_Regione_alim_euro'!H44,'13.VI_PESANTI_Regione_alim_euro'!H54,'13.VI_PESANTI_Regione_alim_euro'!H64,'13.VI_PESANTI_Regione_alim_euro'!H84)</f>
        <v>14</v>
      </c>
      <c r="I22" s="26">
        <f>SUM('13.VI_PESANTI_Regione_alim_euro'!I44,'13.VI_PESANTI_Regione_alim_euro'!I54,'13.VI_PESANTI_Regione_alim_euro'!I64,'13.VI_PESANTI_Regione_alim_euro'!I84)</f>
        <v>0</v>
      </c>
      <c r="J22" s="26">
        <f>SUM('13.VI_PESANTI_Regione_alim_euro'!J44,'13.VI_PESANTI_Regione_alim_euro'!J54,'13.VI_PESANTI_Regione_alim_euro'!J64,'13.VI_PESANTI_Regione_alim_euro'!J84)</f>
        <v>0</v>
      </c>
      <c r="K22" s="28">
        <f t="shared" si="2"/>
        <v>17</v>
      </c>
      <c r="L22" s="16"/>
    </row>
    <row r="23" spans="1:12" ht="18.899999999999999" customHeight="1">
      <c r="A23" s="37" t="s">
        <v>62</v>
      </c>
      <c r="B23" s="22">
        <f>SUM('13.VI_PESANTI_Regione_alim_euro'!B45,'13.VI_PESANTI_Regione_alim_euro'!B55,'13.VI_PESANTI_Regione_alim_euro'!B65,'13.VI_PESANTI_Regione_alim_euro'!B85)</f>
        <v>27767</v>
      </c>
      <c r="C23" s="22">
        <f>SUM('13.VI_PESANTI_Regione_alim_euro'!C45,'13.VI_PESANTI_Regione_alim_euro'!C55,'13.VI_PESANTI_Regione_alim_euro'!C65,'13.VI_PESANTI_Regione_alim_euro'!C85)</f>
        <v>6872</v>
      </c>
      <c r="D23" s="22">
        <f>SUM('13.VI_PESANTI_Regione_alim_euro'!D45,'13.VI_PESANTI_Regione_alim_euro'!D55,'13.VI_PESANTI_Regione_alim_euro'!D65,'13.VI_PESANTI_Regione_alim_euro'!D85)</f>
        <v>17602</v>
      </c>
      <c r="E23" s="22">
        <f>SUM('13.VI_PESANTI_Regione_alim_euro'!E45,'13.VI_PESANTI_Regione_alim_euro'!E55,'13.VI_PESANTI_Regione_alim_euro'!E65,'13.VI_PESANTI_Regione_alim_euro'!E85)</f>
        <v>24897</v>
      </c>
      <c r="F23" s="22">
        <f>SUM('13.VI_PESANTI_Regione_alim_euro'!F45,'13.VI_PESANTI_Regione_alim_euro'!F55,'13.VI_PESANTI_Regione_alim_euro'!F65,'13.VI_PESANTI_Regione_alim_euro'!F85)</f>
        <v>10436</v>
      </c>
      <c r="G23" s="22">
        <f>SUM('13.VI_PESANTI_Regione_alim_euro'!G45,'13.VI_PESANTI_Regione_alim_euro'!G55,'13.VI_PESANTI_Regione_alim_euro'!G65,'13.VI_PESANTI_Regione_alim_euro'!G85)</f>
        <v>17832</v>
      </c>
      <c r="H23" s="22">
        <f>SUM('13.VI_PESANTI_Regione_alim_euro'!H45,'13.VI_PESANTI_Regione_alim_euro'!H55,'13.VI_PESANTI_Regione_alim_euro'!H65,'13.VI_PESANTI_Regione_alim_euro'!H85)</f>
        <v>25443</v>
      </c>
      <c r="I23" s="22">
        <f>SUM('13.VI_PESANTI_Regione_alim_euro'!I45,'13.VI_PESANTI_Regione_alim_euro'!I55,'13.VI_PESANTI_Regione_alim_euro'!I65,'13.VI_PESANTI_Regione_alim_euro'!I85)</f>
        <v>3731</v>
      </c>
      <c r="J23" s="22">
        <f>SUM('13.VI_PESANTI_Regione_alim_euro'!J45,'13.VI_PESANTI_Regione_alim_euro'!J55,'13.VI_PESANTI_Regione_alim_euro'!J65,'13.VI_PESANTI_Regione_alim_euro'!J85)</f>
        <v>206</v>
      </c>
      <c r="K23" s="22">
        <f>SUM('13.VI_PESANTI_Regione_alim_euro'!K45,'13.VI_PESANTI_Regione_alim_euro'!K55,'13.VI_PESANTI_Regione_alim_euro'!K65,'13.VI_PESANTI_Regione_alim_euro'!K85)</f>
        <v>134786</v>
      </c>
      <c r="L23" s="16"/>
    </row>
    <row r="24" spans="1:12" ht="13.2">
      <c r="A24" s="34" t="s">
        <v>27</v>
      </c>
      <c r="B24" s="23">
        <f>SUM('13.VI_PESANTI_Regione_alim_euro'!B87,'13.VI_PESANTI_Regione_alim_euro'!B97,'13.VI_PESANTI_Regione_alim_euro'!B107,'13.VI_PESANTI_Regione_alim_euro'!B117)</f>
        <v>517</v>
      </c>
      <c r="C24" s="23">
        <f>SUM('13.VI_PESANTI_Regione_alim_euro'!C87,'13.VI_PESANTI_Regione_alim_euro'!C97,'13.VI_PESANTI_Regione_alim_euro'!C107,'13.VI_PESANTI_Regione_alim_euro'!C117)</f>
        <v>14</v>
      </c>
      <c r="D24" s="23">
        <f>SUM('13.VI_PESANTI_Regione_alim_euro'!D87,'13.VI_PESANTI_Regione_alim_euro'!D97,'13.VI_PESANTI_Regione_alim_euro'!D107,'13.VI_PESANTI_Regione_alim_euro'!D117)</f>
        <v>15</v>
      </c>
      <c r="E24" s="23">
        <f>SUM('13.VI_PESANTI_Regione_alim_euro'!E87,'13.VI_PESANTI_Regione_alim_euro'!E97,'13.VI_PESANTI_Regione_alim_euro'!E107,'13.VI_PESANTI_Regione_alim_euro'!E117)</f>
        <v>10</v>
      </c>
      <c r="F24" s="23">
        <f>SUM('13.VI_PESANTI_Regione_alim_euro'!F87,'13.VI_PESANTI_Regione_alim_euro'!F97,'13.VI_PESANTI_Regione_alim_euro'!F107,'13.VI_PESANTI_Regione_alim_euro'!F117)</f>
        <v>9</v>
      </c>
      <c r="G24" s="23">
        <f>SUM('13.VI_PESANTI_Regione_alim_euro'!G87,'13.VI_PESANTI_Regione_alim_euro'!G97,'13.VI_PESANTI_Regione_alim_euro'!G107,'13.VI_PESANTI_Regione_alim_euro'!G117)</f>
        <v>4</v>
      </c>
      <c r="H24" s="23">
        <f>SUM('13.VI_PESANTI_Regione_alim_euro'!H87,'13.VI_PESANTI_Regione_alim_euro'!H97,'13.VI_PESANTI_Regione_alim_euro'!H107,'13.VI_PESANTI_Regione_alim_euro'!H117)</f>
        <v>1</v>
      </c>
      <c r="I24" s="23">
        <f>SUM('13.VI_PESANTI_Regione_alim_euro'!I87,'13.VI_PESANTI_Regione_alim_euro'!I97,'13.VI_PESANTI_Regione_alim_euro'!I107,'13.VI_PESANTI_Regione_alim_euro'!I117)</f>
        <v>0</v>
      </c>
      <c r="J24" s="23">
        <f>SUM('13.VI_PESANTI_Regione_alim_euro'!J87,'13.VI_PESANTI_Regione_alim_euro'!J97,'13.VI_PESANTI_Regione_alim_euro'!J107,'13.VI_PESANTI_Regione_alim_euro'!J117)</f>
        <v>21</v>
      </c>
      <c r="K24" s="24">
        <f>SUM(B24:J24)</f>
        <v>591</v>
      </c>
      <c r="L24" s="16"/>
    </row>
    <row r="25" spans="1:12" ht="13.2">
      <c r="A25" s="35" t="s">
        <v>28</v>
      </c>
      <c r="B25" s="25">
        <f>SUM('13.VI_PESANTI_Regione_alim_euro'!B88,'13.VI_PESANTI_Regione_alim_euro'!B98,'13.VI_PESANTI_Regione_alim_euro'!B108,'13.VI_PESANTI_Regione_alim_euro'!B118)</f>
        <v>71</v>
      </c>
      <c r="C25" s="25">
        <f>SUM('13.VI_PESANTI_Regione_alim_euro'!C88,'13.VI_PESANTI_Regione_alim_euro'!C98,'13.VI_PESANTI_Regione_alim_euro'!C108,'13.VI_PESANTI_Regione_alim_euro'!C118)</f>
        <v>6</v>
      </c>
      <c r="D25" s="25">
        <f>SUM('13.VI_PESANTI_Regione_alim_euro'!D88,'13.VI_PESANTI_Regione_alim_euro'!D98,'13.VI_PESANTI_Regione_alim_euro'!D108,'13.VI_PESANTI_Regione_alim_euro'!D118)</f>
        <v>15</v>
      </c>
      <c r="E25" s="25">
        <f>SUM('13.VI_PESANTI_Regione_alim_euro'!E88,'13.VI_PESANTI_Regione_alim_euro'!E98,'13.VI_PESANTI_Regione_alim_euro'!E108,'13.VI_PESANTI_Regione_alim_euro'!E118)</f>
        <v>16</v>
      </c>
      <c r="F25" s="25">
        <f>SUM('13.VI_PESANTI_Regione_alim_euro'!F88,'13.VI_PESANTI_Regione_alim_euro'!F98,'13.VI_PESANTI_Regione_alim_euro'!F108,'13.VI_PESANTI_Regione_alim_euro'!F118)</f>
        <v>10</v>
      </c>
      <c r="G25" s="25">
        <f>SUM('13.VI_PESANTI_Regione_alim_euro'!G88,'13.VI_PESANTI_Regione_alim_euro'!G98,'13.VI_PESANTI_Regione_alim_euro'!G108,'13.VI_PESANTI_Regione_alim_euro'!G118)</f>
        <v>13</v>
      </c>
      <c r="H25" s="25">
        <f>SUM('13.VI_PESANTI_Regione_alim_euro'!H88,'13.VI_PESANTI_Regione_alim_euro'!H98,'13.VI_PESANTI_Regione_alim_euro'!H108,'13.VI_PESANTI_Regione_alim_euro'!H118)</f>
        <v>3</v>
      </c>
      <c r="I25" s="25">
        <f>SUM('13.VI_PESANTI_Regione_alim_euro'!I88,'13.VI_PESANTI_Regione_alim_euro'!I98,'13.VI_PESANTI_Regione_alim_euro'!I108,'13.VI_PESANTI_Regione_alim_euro'!I118)</f>
        <v>0</v>
      </c>
      <c r="J25" s="25">
        <f>SUM('13.VI_PESANTI_Regione_alim_euro'!J88,'13.VI_PESANTI_Regione_alim_euro'!J98,'13.VI_PESANTI_Regione_alim_euro'!J108,'13.VI_PESANTI_Regione_alim_euro'!J118)</f>
        <v>1</v>
      </c>
      <c r="K25" s="26">
        <f t="shared" ref="K25:K31" si="3">SUM(B25:J25)</f>
        <v>135</v>
      </c>
      <c r="L25" s="16"/>
    </row>
    <row r="26" spans="1:12" ht="13.2">
      <c r="A26" s="35" t="s">
        <v>29</v>
      </c>
      <c r="B26" s="25">
        <f>SUM('13.VI_PESANTI_Regione_alim_euro'!B89,'13.VI_PESANTI_Regione_alim_euro'!B99,'13.VI_PESANTI_Regione_alim_euro'!B109,'13.VI_PESANTI_Regione_alim_euro'!B119)</f>
        <v>8</v>
      </c>
      <c r="C26" s="25">
        <f>SUM('13.VI_PESANTI_Regione_alim_euro'!C89,'13.VI_PESANTI_Regione_alim_euro'!C99,'13.VI_PESANTI_Regione_alim_euro'!C109,'13.VI_PESANTI_Regione_alim_euro'!C119)</f>
        <v>1</v>
      </c>
      <c r="D26" s="25">
        <f>SUM('13.VI_PESANTI_Regione_alim_euro'!D89,'13.VI_PESANTI_Regione_alim_euro'!D99,'13.VI_PESANTI_Regione_alim_euro'!D109,'13.VI_PESANTI_Regione_alim_euro'!D119)</f>
        <v>5</v>
      </c>
      <c r="E26" s="25">
        <f>SUM('13.VI_PESANTI_Regione_alim_euro'!E89,'13.VI_PESANTI_Regione_alim_euro'!E99,'13.VI_PESANTI_Regione_alim_euro'!E109,'13.VI_PESANTI_Regione_alim_euro'!E119)</f>
        <v>22</v>
      </c>
      <c r="F26" s="25">
        <f>SUM('13.VI_PESANTI_Regione_alim_euro'!F89,'13.VI_PESANTI_Regione_alim_euro'!F99,'13.VI_PESANTI_Regione_alim_euro'!F109,'13.VI_PESANTI_Regione_alim_euro'!F119)</f>
        <v>7</v>
      </c>
      <c r="G26" s="25">
        <f>SUM('13.VI_PESANTI_Regione_alim_euro'!G89,'13.VI_PESANTI_Regione_alim_euro'!G99,'13.VI_PESANTI_Regione_alim_euro'!G109,'13.VI_PESANTI_Regione_alim_euro'!G119)</f>
        <v>109</v>
      </c>
      <c r="H26" s="25">
        <f>SUM('13.VI_PESANTI_Regione_alim_euro'!H89,'13.VI_PESANTI_Regione_alim_euro'!H99,'13.VI_PESANTI_Regione_alim_euro'!H109,'13.VI_PESANTI_Regione_alim_euro'!H119)</f>
        <v>347</v>
      </c>
      <c r="I26" s="25">
        <f>SUM('13.VI_PESANTI_Regione_alim_euro'!I89,'13.VI_PESANTI_Regione_alim_euro'!I99,'13.VI_PESANTI_Regione_alim_euro'!I109,'13.VI_PESANTI_Regione_alim_euro'!I119)</f>
        <v>0</v>
      </c>
      <c r="J26" s="25">
        <f>SUM('13.VI_PESANTI_Regione_alim_euro'!J89,'13.VI_PESANTI_Regione_alim_euro'!J99,'13.VI_PESANTI_Regione_alim_euro'!J109,'13.VI_PESANTI_Regione_alim_euro'!J119)</f>
        <v>1</v>
      </c>
      <c r="K26" s="26">
        <f t="shared" si="3"/>
        <v>500</v>
      </c>
      <c r="L26" s="16"/>
    </row>
    <row r="27" spans="1:12" ht="13.2">
      <c r="A27" s="35" t="s">
        <v>30</v>
      </c>
      <c r="B27" s="25">
        <f>SUM('13.VI_PESANTI_Regione_alim_euro'!B90,'13.VI_PESANTI_Regione_alim_euro'!B100,'13.VI_PESANTI_Regione_alim_euro'!B110,'13.VI_PESANTI_Regione_alim_euro'!B120)</f>
        <v>42374</v>
      </c>
      <c r="C27" s="25">
        <f>SUM('13.VI_PESANTI_Regione_alim_euro'!C90,'13.VI_PESANTI_Regione_alim_euro'!C100,'13.VI_PESANTI_Regione_alim_euro'!C110,'13.VI_PESANTI_Regione_alim_euro'!C120)</f>
        <v>7959</v>
      </c>
      <c r="D27" s="25">
        <f>SUM('13.VI_PESANTI_Regione_alim_euro'!D90,'13.VI_PESANTI_Regione_alim_euro'!D100,'13.VI_PESANTI_Regione_alim_euro'!D110,'13.VI_PESANTI_Regione_alim_euro'!D120)</f>
        <v>17396</v>
      </c>
      <c r="E27" s="25">
        <f>SUM('13.VI_PESANTI_Regione_alim_euro'!E90,'13.VI_PESANTI_Regione_alim_euro'!E100,'13.VI_PESANTI_Regione_alim_euro'!E110,'13.VI_PESANTI_Regione_alim_euro'!E120)</f>
        <v>22036</v>
      </c>
      <c r="F27" s="25">
        <f>SUM('13.VI_PESANTI_Regione_alim_euro'!F90,'13.VI_PESANTI_Regione_alim_euro'!F100,'13.VI_PESANTI_Regione_alim_euro'!F110,'13.VI_PESANTI_Regione_alim_euro'!F120)</f>
        <v>6290</v>
      </c>
      <c r="G27" s="25">
        <f>SUM('13.VI_PESANTI_Regione_alim_euro'!G90,'13.VI_PESANTI_Regione_alim_euro'!G100,'13.VI_PESANTI_Regione_alim_euro'!G110,'13.VI_PESANTI_Regione_alim_euro'!G120)</f>
        <v>14990</v>
      </c>
      <c r="H27" s="25">
        <f>SUM('13.VI_PESANTI_Regione_alim_euro'!H90,'13.VI_PESANTI_Regione_alim_euro'!H100,'13.VI_PESANTI_Regione_alim_euro'!H110,'13.VI_PESANTI_Regione_alim_euro'!H120)</f>
        <v>14811</v>
      </c>
      <c r="I27" s="25">
        <f>SUM('13.VI_PESANTI_Regione_alim_euro'!I90,'13.VI_PESANTI_Regione_alim_euro'!I100,'13.VI_PESANTI_Regione_alim_euro'!I110,'13.VI_PESANTI_Regione_alim_euro'!I120)</f>
        <v>0</v>
      </c>
      <c r="J27" s="25">
        <f>SUM('13.VI_PESANTI_Regione_alim_euro'!J90,'13.VI_PESANTI_Regione_alim_euro'!J100,'13.VI_PESANTI_Regione_alim_euro'!J110,'13.VI_PESANTI_Regione_alim_euro'!J120)</f>
        <v>313</v>
      </c>
      <c r="K27" s="26">
        <f t="shared" si="3"/>
        <v>126169</v>
      </c>
      <c r="L27" s="16"/>
    </row>
    <row r="28" spans="1:12" ht="13.2">
      <c r="A28" s="35" t="s">
        <v>71</v>
      </c>
      <c r="B28" s="25">
        <f>SUM('13.VI_PESANTI_Regione_alim_euro'!B91,'13.VI_PESANTI_Regione_alim_euro'!B101,'13.VI_PESANTI_Regione_alim_euro'!B111,'13.VI_PESANTI_Regione_alim_euro'!B121)</f>
        <v>1</v>
      </c>
      <c r="C28" s="25">
        <f>SUM('13.VI_PESANTI_Regione_alim_euro'!C91,'13.VI_PESANTI_Regione_alim_euro'!C101,'13.VI_PESANTI_Regione_alim_euro'!C111,'13.VI_PESANTI_Regione_alim_euro'!C121)</f>
        <v>0</v>
      </c>
      <c r="D28" s="25">
        <f>SUM('13.VI_PESANTI_Regione_alim_euro'!D91,'13.VI_PESANTI_Regione_alim_euro'!D101,'13.VI_PESANTI_Regione_alim_euro'!D111,'13.VI_PESANTI_Regione_alim_euro'!D121)</f>
        <v>1</v>
      </c>
      <c r="E28" s="25">
        <f>SUM('13.VI_PESANTI_Regione_alim_euro'!E91,'13.VI_PESANTI_Regione_alim_euro'!E101,'13.VI_PESANTI_Regione_alim_euro'!E111,'13.VI_PESANTI_Regione_alim_euro'!E121)</f>
        <v>0</v>
      </c>
      <c r="F28" s="25">
        <f>SUM('13.VI_PESANTI_Regione_alim_euro'!F91,'13.VI_PESANTI_Regione_alim_euro'!F101,'13.VI_PESANTI_Regione_alim_euro'!F111,'13.VI_PESANTI_Regione_alim_euro'!F121)</f>
        <v>0</v>
      </c>
      <c r="G28" s="25">
        <f>SUM('13.VI_PESANTI_Regione_alim_euro'!G91,'13.VI_PESANTI_Regione_alim_euro'!G101,'13.VI_PESANTI_Regione_alim_euro'!G111,'13.VI_PESANTI_Regione_alim_euro'!G121)</f>
        <v>0</v>
      </c>
      <c r="H28" s="25">
        <f>SUM('13.VI_PESANTI_Regione_alim_euro'!H91,'13.VI_PESANTI_Regione_alim_euro'!H101,'13.VI_PESANTI_Regione_alim_euro'!H111,'13.VI_PESANTI_Regione_alim_euro'!H121)</f>
        <v>2</v>
      </c>
      <c r="I28" s="25">
        <f>SUM('13.VI_PESANTI_Regione_alim_euro'!I91,'13.VI_PESANTI_Regione_alim_euro'!I101,'13.VI_PESANTI_Regione_alim_euro'!I111,'13.VI_PESANTI_Regione_alim_euro'!I121)</f>
        <v>0</v>
      </c>
      <c r="J28" s="25">
        <f>SUM('13.VI_PESANTI_Regione_alim_euro'!J91,'13.VI_PESANTI_Regione_alim_euro'!J101,'13.VI_PESANTI_Regione_alim_euro'!J111,'13.VI_PESANTI_Regione_alim_euro'!J121)</f>
        <v>0</v>
      </c>
      <c r="K28" s="26">
        <f t="shared" si="3"/>
        <v>4</v>
      </c>
      <c r="L28" s="16"/>
    </row>
    <row r="29" spans="1:12" ht="13.2">
      <c r="A29" s="35" t="s">
        <v>72</v>
      </c>
      <c r="B29" s="25">
        <f>SUM('13.VI_PESANTI_Regione_alim_euro'!B92,'13.VI_PESANTI_Regione_alim_euro'!B102,'13.VI_PESANTI_Regione_alim_euro'!B112,'13.VI_PESANTI_Regione_alim_euro'!B122)</f>
        <v>0</v>
      </c>
      <c r="C29" s="25">
        <f>SUM('13.VI_PESANTI_Regione_alim_euro'!C92,'13.VI_PESANTI_Regione_alim_euro'!C102,'13.VI_PESANTI_Regione_alim_euro'!C112,'13.VI_PESANTI_Regione_alim_euro'!C122)</f>
        <v>0</v>
      </c>
      <c r="D29" s="25">
        <f>SUM('13.VI_PESANTI_Regione_alim_euro'!D92,'13.VI_PESANTI_Regione_alim_euro'!D102,'13.VI_PESANTI_Regione_alim_euro'!D112,'13.VI_PESANTI_Regione_alim_euro'!D122)</f>
        <v>0</v>
      </c>
      <c r="E29" s="25">
        <f>SUM('13.VI_PESANTI_Regione_alim_euro'!E92,'13.VI_PESANTI_Regione_alim_euro'!E102,'13.VI_PESANTI_Regione_alim_euro'!E112,'13.VI_PESANTI_Regione_alim_euro'!E122)</f>
        <v>0</v>
      </c>
      <c r="F29" s="25">
        <f>SUM('13.VI_PESANTI_Regione_alim_euro'!F92,'13.VI_PESANTI_Regione_alim_euro'!F102,'13.VI_PESANTI_Regione_alim_euro'!F112,'13.VI_PESANTI_Regione_alim_euro'!F122)</f>
        <v>0</v>
      </c>
      <c r="G29" s="25">
        <f>SUM('13.VI_PESANTI_Regione_alim_euro'!G92,'13.VI_PESANTI_Regione_alim_euro'!G102,'13.VI_PESANTI_Regione_alim_euro'!G112,'13.VI_PESANTI_Regione_alim_euro'!G122)</f>
        <v>0</v>
      </c>
      <c r="H29" s="25">
        <f>SUM('13.VI_PESANTI_Regione_alim_euro'!H92,'13.VI_PESANTI_Regione_alim_euro'!H102,'13.VI_PESANTI_Regione_alim_euro'!H112,'13.VI_PESANTI_Regione_alim_euro'!H122)</f>
        <v>0</v>
      </c>
      <c r="I29" s="25">
        <f>SUM('13.VI_PESANTI_Regione_alim_euro'!I92,'13.VI_PESANTI_Regione_alim_euro'!I102,'13.VI_PESANTI_Regione_alim_euro'!I112,'13.VI_PESANTI_Regione_alim_euro'!I122)</f>
        <v>2600</v>
      </c>
      <c r="J29" s="25">
        <f>SUM('13.VI_PESANTI_Regione_alim_euro'!J92,'13.VI_PESANTI_Regione_alim_euro'!J102,'13.VI_PESANTI_Regione_alim_euro'!J112,'13.VI_PESANTI_Regione_alim_euro'!J122)</f>
        <v>0</v>
      </c>
      <c r="K29" s="26">
        <f t="shared" si="3"/>
        <v>2600</v>
      </c>
      <c r="L29" s="16"/>
    </row>
    <row r="30" spans="1:12" ht="13.2">
      <c r="A30" s="35" t="s">
        <v>31</v>
      </c>
      <c r="B30" s="25">
        <f>SUM('13.VI_PESANTI_Regione_alim_euro'!B93,'13.VI_PESANTI_Regione_alim_euro'!B103,'13.VI_PESANTI_Regione_alim_euro'!B113,'13.VI_PESANTI_Regione_alim_euro'!B123)</f>
        <v>0</v>
      </c>
      <c r="C30" s="25">
        <f>SUM('13.VI_PESANTI_Regione_alim_euro'!C93,'13.VI_PESANTI_Regione_alim_euro'!C103,'13.VI_PESANTI_Regione_alim_euro'!C113,'13.VI_PESANTI_Regione_alim_euro'!C123)</f>
        <v>0</v>
      </c>
      <c r="D30" s="25">
        <f>SUM('13.VI_PESANTI_Regione_alim_euro'!D93,'13.VI_PESANTI_Regione_alim_euro'!D103,'13.VI_PESANTI_Regione_alim_euro'!D113,'13.VI_PESANTI_Regione_alim_euro'!D123)</f>
        <v>0</v>
      </c>
      <c r="E30" s="25">
        <f>SUM('13.VI_PESANTI_Regione_alim_euro'!E93,'13.VI_PESANTI_Regione_alim_euro'!E103,'13.VI_PESANTI_Regione_alim_euro'!E113,'13.VI_PESANTI_Regione_alim_euro'!E123)</f>
        <v>1</v>
      </c>
      <c r="F30" s="25">
        <f>SUM('13.VI_PESANTI_Regione_alim_euro'!F93,'13.VI_PESANTI_Regione_alim_euro'!F103,'13.VI_PESANTI_Regione_alim_euro'!F113,'13.VI_PESANTI_Regione_alim_euro'!F123)</f>
        <v>1</v>
      </c>
      <c r="G30" s="25">
        <f>SUM('13.VI_PESANTI_Regione_alim_euro'!G93,'13.VI_PESANTI_Regione_alim_euro'!G103,'13.VI_PESANTI_Regione_alim_euro'!G113,'13.VI_PESANTI_Regione_alim_euro'!G123)</f>
        <v>1</v>
      </c>
      <c r="H30" s="25">
        <f>SUM('13.VI_PESANTI_Regione_alim_euro'!H93,'13.VI_PESANTI_Regione_alim_euro'!H103,'13.VI_PESANTI_Regione_alim_euro'!H113,'13.VI_PESANTI_Regione_alim_euro'!H123)</f>
        <v>1</v>
      </c>
      <c r="I30" s="25">
        <f>SUM('13.VI_PESANTI_Regione_alim_euro'!I93,'13.VI_PESANTI_Regione_alim_euro'!I103,'13.VI_PESANTI_Regione_alim_euro'!I113,'13.VI_PESANTI_Regione_alim_euro'!I123)</f>
        <v>0</v>
      </c>
      <c r="J30" s="25">
        <f>SUM('13.VI_PESANTI_Regione_alim_euro'!J93,'13.VI_PESANTI_Regione_alim_euro'!J103,'13.VI_PESANTI_Regione_alim_euro'!J113,'13.VI_PESANTI_Regione_alim_euro'!J123)</f>
        <v>0</v>
      </c>
      <c r="K30" s="26">
        <f t="shared" si="3"/>
        <v>4</v>
      </c>
      <c r="L30" s="16"/>
    </row>
    <row r="31" spans="1:12" s="10" customFormat="1" ht="13.2">
      <c r="A31" s="36" t="s">
        <v>32</v>
      </c>
      <c r="B31" s="27">
        <f>SUM('13.VI_PESANTI_Regione_alim_euro'!B94,'13.VI_PESANTI_Regione_alim_euro'!B104,'13.VI_PESANTI_Regione_alim_euro'!B114,'13.VI_PESANTI_Regione_alim_euro'!B124)</f>
        <v>11</v>
      </c>
      <c r="C31" s="27">
        <f>SUM('13.VI_PESANTI_Regione_alim_euro'!C94,'13.VI_PESANTI_Regione_alim_euro'!C104,'13.VI_PESANTI_Regione_alim_euro'!C114,'13.VI_PESANTI_Regione_alim_euro'!C124)</f>
        <v>0</v>
      </c>
      <c r="D31" s="27">
        <f>SUM('13.VI_PESANTI_Regione_alim_euro'!D94,'13.VI_PESANTI_Regione_alim_euro'!D104,'13.VI_PESANTI_Regione_alim_euro'!D114,'13.VI_PESANTI_Regione_alim_euro'!D124)</f>
        <v>0</v>
      </c>
      <c r="E31" s="27">
        <f>SUM('13.VI_PESANTI_Regione_alim_euro'!E94,'13.VI_PESANTI_Regione_alim_euro'!E104,'13.VI_PESANTI_Regione_alim_euro'!E114,'13.VI_PESANTI_Regione_alim_euro'!E124)</f>
        <v>3</v>
      </c>
      <c r="F31" s="27">
        <f>SUM('13.VI_PESANTI_Regione_alim_euro'!F94,'13.VI_PESANTI_Regione_alim_euro'!F104,'13.VI_PESANTI_Regione_alim_euro'!F114,'13.VI_PESANTI_Regione_alim_euro'!F124)</f>
        <v>0</v>
      </c>
      <c r="G31" s="27">
        <f>SUM('13.VI_PESANTI_Regione_alim_euro'!G94,'13.VI_PESANTI_Regione_alim_euro'!G104,'13.VI_PESANTI_Regione_alim_euro'!G114,'13.VI_PESANTI_Regione_alim_euro'!G124)</f>
        <v>0</v>
      </c>
      <c r="H31" s="27">
        <f>SUM('13.VI_PESANTI_Regione_alim_euro'!H94,'13.VI_PESANTI_Regione_alim_euro'!H104,'13.VI_PESANTI_Regione_alim_euro'!H114,'13.VI_PESANTI_Regione_alim_euro'!H124)</f>
        <v>2</v>
      </c>
      <c r="I31" s="27">
        <f>SUM('13.VI_PESANTI_Regione_alim_euro'!I94,'13.VI_PESANTI_Regione_alim_euro'!I104,'13.VI_PESANTI_Regione_alim_euro'!I114,'13.VI_PESANTI_Regione_alim_euro'!I124)</f>
        <v>0</v>
      </c>
      <c r="J31" s="27">
        <f>SUM('13.VI_PESANTI_Regione_alim_euro'!J94,'13.VI_PESANTI_Regione_alim_euro'!J104,'13.VI_PESANTI_Regione_alim_euro'!J114,'13.VI_PESANTI_Regione_alim_euro'!J124)</f>
        <v>4</v>
      </c>
      <c r="K31" s="28">
        <f t="shared" si="3"/>
        <v>20</v>
      </c>
      <c r="L31" s="18"/>
    </row>
    <row r="32" spans="1:12" ht="18.899999999999999" customHeight="1">
      <c r="A32" s="37" t="s">
        <v>63</v>
      </c>
      <c r="B32" s="21">
        <f t="shared" ref="B32:K32" si="4">SUM(B24:B31)</f>
        <v>42982</v>
      </c>
      <c r="C32" s="21">
        <f t="shared" si="4"/>
        <v>7980</v>
      </c>
      <c r="D32" s="21">
        <f t="shared" si="4"/>
        <v>17432</v>
      </c>
      <c r="E32" s="21">
        <f t="shared" si="4"/>
        <v>22088</v>
      </c>
      <c r="F32" s="21">
        <f t="shared" si="4"/>
        <v>6317</v>
      </c>
      <c r="G32" s="21">
        <f t="shared" si="4"/>
        <v>15117</v>
      </c>
      <c r="H32" s="21">
        <f t="shared" si="4"/>
        <v>15167</v>
      </c>
      <c r="I32" s="21">
        <f t="shared" si="4"/>
        <v>2600</v>
      </c>
      <c r="J32" s="21">
        <f t="shared" si="4"/>
        <v>340</v>
      </c>
      <c r="K32" s="22">
        <f t="shared" si="4"/>
        <v>130023</v>
      </c>
      <c r="L32" s="16"/>
    </row>
    <row r="33" spans="1:12" ht="13.2">
      <c r="A33" s="34" t="s">
        <v>27</v>
      </c>
      <c r="B33" s="23">
        <f>SUM('13.VI_PESANTI_Regione_alim_euro'!B127,'13.VI_PESANTI_Regione_alim_euro'!B137,'13.VI_PESANTI_Regione_alim_euro'!B147,'13.VI_PESANTI_Regione_alim_euro'!B157,'13.VI_PESANTI_Regione_alim_euro'!B167,'13.VI_PESANTI_Regione_alim_euro'!B177)</f>
        <v>1176</v>
      </c>
      <c r="C33" s="23">
        <f>SUM('13.VI_PESANTI_Regione_alim_euro'!C127,'13.VI_PESANTI_Regione_alim_euro'!C137,'13.VI_PESANTI_Regione_alim_euro'!C147,'13.VI_PESANTI_Regione_alim_euro'!C157,'13.VI_PESANTI_Regione_alim_euro'!C167,'13.VI_PESANTI_Regione_alim_euro'!C177)</f>
        <v>33</v>
      </c>
      <c r="D33" s="23">
        <f>SUM('13.VI_PESANTI_Regione_alim_euro'!D127,'13.VI_PESANTI_Regione_alim_euro'!D137,'13.VI_PESANTI_Regione_alim_euro'!D147,'13.VI_PESANTI_Regione_alim_euro'!D157,'13.VI_PESANTI_Regione_alim_euro'!D167,'13.VI_PESANTI_Regione_alim_euro'!D177)</f>
        <v>8</v>
      </c>
      <c r="E33" s="23">
        <f>SUM('13.VI_PESANTI_Regione_alim_euro'!E127,'13.VI_PESANTI_Regione_alim_euro'!E137,'13.VI_PESANTI_Regione_alim_euro'!E147,'13.VI_PESANTI_Regione_alim_euro'!E157,'13.VI_PESANTI_Regione_alim_euro'!E167,'13.VI_PESANTI_Regione_alim_euro'!E177)</f>
        <v>6</v>
      </c>
      <c r="F33" s="23">
        <f>SUM('13.VI_PESANTI_Regione_alim_euro'!F127,'13.VI_PESANTI_Regione_alim_euro'!F137,'13.VI_PESANTI_Regione_alim_euro'!F147,'13.VI_PESANTI_Regione_alim_euro'!F157,'13.VI_PESANTI_Regione_alim_euro'!F167,'13.VI_PESANTI_Regione_alim_euro'!F177)</f>
        <v>5</v>
      </c>
      <c r="G33" s="23">
        <f>SUM('13.VI_PESANTI_Regione_alim_euro'!G127,'13.VI_PESANTI_Regione_alim_euro'!G137,'13.VI_PESANTI_Regione_alim_euro'!G147,'13.VI_PESANTI_Regione_alim_euro'!G157,'13.VI_PESANTI_Regione_alim_euro'!G167,'13.VI_PESANTI_Regione_alim_euro'!G177)</f>
        <v>1</v>
      </c>
      <c r="H33" s="23">
        <f>SUM('13.VI_PESANTI_Regione_alim_euro'!H127,'13.VI_PESANTI_Regione_alim_euro'!H137,'13.VI_PESANTI_Regione_alim_euro'!H147,'13.VI_PESANTI_Regione_alim_euro'!H157,'13.VI_PESANTI_Regione_alim_euro'!H167,'13.VI_PESANTI_Regione_alim_euro'!H177)</f>
        <v>4</v>
      </c>
      <c r="I33" s="23">
        <f>SUM('13.VI_PESANTI_Regione_alim_euro'!I127,'13.VI_PESANTI_Regione_alim_euro'!I137,'13.VI_PESANTI_Regione_alim_euro'!I147,'13.VI_PESANTI_Regione_alim_euro'!I157,'13.VI_PESANTI_Regione_alim_euro'!I167,'13.VI_PESANTI_Regione_alim_euro'!I177)</f>
        <v>0</v>
      </c>
      <c r="J33" s="23">
        <f>SUM('13.VI_PESANTI_Regione_alim_euro'!J127,'13.VI_PESANTI_Regione_alim_euro'!J137,'13.VI_PESANTI_Regione_alim_euro'!J147,'13.VI_PESANTI_Regione_alim_euro'!J157,'13.VI_PESANTI_Regione_alim_euro'!J167,'13.VI_PESANTI_Regione_alim_euro'!J177)</f>
        <v>43</v>
      </c>
      <c r="K33" s="26">
        <f>SUM(B33:J33)</f>
        <v>1276</v>
      </c>
    </row>
    <row r="34" spans="1:12" s="10" customFormat="1" ht="13.2">
      <c r="A34" s="35" t="s">
        <v>28</v>
      </c>
      <c r="B34" s="25">
        <f>SUM('13.VI_PESANTI_Regione_alim_euro'!B128,'13.VI_PESANTI_Regione_alim_euro'!B138,'13.VI_PESANTI_Regione_alim_euro'!B148,'13.VI_PESANTI_Regione_alim_euro'!B158,'13.VI_PESANTI_Regione_alim_euro'!B168,'13.VI_PESANTI_Regione_alim_euro'!B178)</f>
        <v>126</v>
      </c>
      <c r="C34" s="25">
        <f>SUM('13.VI_PESANTI_Regione_alim_euro'!C128,'13.VI_PESANTI_Regione_alim_euro'!C138,'13.VI_PESANTI_Regione_alim_euro'!C148,'13.VI_PESANTI_Regione_alim_euro'!C158,'13.VI_PESANTI_Regione_alim_euro'!C168,'13.VI_PESANTI_Regione_alim_euro'!C178)</f>
        <v>8</v>
      </c>
      <c r="D34" s="25">
        <f>SUM('13.VI_PESANTI_Regione_alim_euro'!D128,'13.VI_PESANTI_Regione_alim_euro'!D138,'13.VI_PESANTI_Regione_alim_euro'!D148,'13.VI_PESANTI_Regione_alim_euro'!D158,'13.VI_PESANTI_Regione_alim_euro'!D168,'13.VI_PESANTI_Regione_alim_euro'!D178)</f>
        <v>11</v>
      </c>
      <c r="E34" s="25">
        <f>SUM('13.VI_PESANTI_Regione_alim_euro'!E128,'13.VI_PESANTI_Regione_alim_euro'!E138,'13.VI_PESANTI_Regione_alim_euro'!E148,'13.VI_PESANTI_Regione_alim_euro'!E158,'13.VI_PESANTI_Regione_alim_euro'!E168,'13.VI_PESANTI_Regione_alim_euro'!E178)</f>
        <v>7</v>
      </c>
      <c r="F34" s="25">
        <f>SUM('13.VI_PESANTI_Regione_alim_euro'!F128,'13.VI_PESANTI_Regione_alim_euro'!F138,'13.VI_PESANTI_Regione_alim_euro'!F148,'13.VI_PESANTI_Regione_alim_euro'!F158,'13.VI_PESANTI_Regione_alim_euro'!F168,'13.VI_PESANTI_Regione_alim_euro'!F178)</f>
        <v>4</v>
      </c>
      <c r="G34" s="25">
        <f>SUM('13.VI_PESANTI_Regione_alim_euro'!G128,'13.VI_PESANTI_Regione_alim_euro'!G138,'13.VI_PESANTI_Regione_alim_euro'!G148,'13.VI_PESANTI_Regione_alim_euro'!G158,'13.VI_PESANTI_Regione_alim_euro'!G168,'13.VI_PESANTI_Regione_alim_euro'!G178)</f>
        <v>2</v>
      </c>
      <c r="H34" s="25">
        <f>SUM('13.VI_PESANTI_Regione_alim_euro'!H128,'13.VI_PESANTI_Regione_alim_euro'!H138,'13.VI_PESANTI_Regione_alim_euro'!H148,'13.VI_PESANTI_Regione_alim_euro'!H158,'13.VI_PESANTI_Regione_alim_euro'!H168,'13.VI_PESANTI_Regione_alim_euro'!H178)</f>
        <v>3</v>
      </c>
      <c r="I34" s="25">
        <f>SUM('13.VI_PESANTI_Regione_alim_euro'!I128,'13.VI_PESANTI_Regione_alim_euro'!I138,'13.VI_PESANTI_Regione_alim_euro'!I148,'13.VI_PESANTI_Regione_alim_euro'!I158,'13.VI_PESANTI_Regione_alim_euro'!I168,'13.VI_PESANTI_Regione_alim_euro'!I178)</f>
        <v>0</v>
      </c>
      <c r="J34" s="25">
        <f>SUM('13.VI_PESANTI_Regione_alim_euro'!J128,'13.VI_PESANTI_Regione_alim_euro'!J138,'13.VI_PESANTI_Regione_alim_euro'!J148,'13.VI_PESANTI_Regione_alim_euro'!J158,'13.VI_PESANTI_Regione_alim_euro'!J168,'13.VI_PESANTI_Regione_alim_euro'!J178)</f>
        <v>3</v>
      </c>
      <c r="K34" s="26">
        <f>SUM(B34:J34)</f>
        <v>164</v>
      </c>
      <c r="L34" s="18"/>
    </row>
    <row r="35" spans="1:12" s="10" customFormat="1" ht="13.2">
      <c r="A35" s="35" t="s">
        <v>29</v>
      </c>
      <c r="B35" s="25">
        <f>SUM('13.VI_PESANTI_Regione_alim_euro'!B129,'13.VI_PESANTI_Regione_alim_euro'!B139,'13.VI_PESANTI_Regione_alim_euro'!B149,'13.VI_PESANTI_Regione_alim_euro'!B159,'13.VI_PESANTI_Regione_alim_euro'!B169,'13.VI_PESANTI_Regione_alim_euro'!B179)</f>
        <v>18</v>
      </c>
      <c r="C35" s="25">
        <f>SUM('13.VI_PESANTI_Regione_alim_euro'!C129,'13.VI_PESANTI_Regione_alim_euro'!C139,'13.VI_PESANTI_Regione_alim_euro'!C149,'13.VI_PESANTI_Regione_alim_euro'!C159,'13.VI_PESANTI_Regione_alim_euro'!C169,'13.VI_PESANTI_Regione_alim_euro'!C179)</f>
        <v>0</v>
      </c>
      <c r="D35" s="25">
        <f>SUM('13.VI_PESANTI_Regione_alim_euro'!D129,'13.VI_PESANTI_Regione_alim_euro'!D139,'13.VI_PESANTI_Regione_alim_euro'!D149,'13.VI_PESANTI_Regione_alim_euro'!D159,'13.VI_PESANTI_Regione_alim_euro'!D169,'13.VI_PESANTI_Regione_alim_euro'!D179)</f>
        <v>7</v>
      </c>
      <c r="E35" s="25">
        <f>SUM('13.VI_PESANTI_Regione_alim_euro'!E129,'13.VI_PESANTI_Regione_alim_euro'!E139,'13.VI_PESANTI_Regione_alim_euro'!E149,'13.VI_PESANTI_Regione_alim_euro'!E159,'13.VI_PESANTI_Regione_alim_euro'!E169,'13.VI_PESANTI_Regione_alim_euro'!E179)</f>
        <v>24</v>
      </c>
      <c r="F35" s="25">
        <f>SUM('13.VI_PESANTI_Regione_alim_euro'!F129,'13.VI_PESANTI_Regione_alim_euro'!F139,'13.VI_PESANTI_Regione_alim_euro'!F149,'13.VI_PESANTI_Regione_alim_euro'!F159,'13.VI_PESANTI_Regione_alim_euro'!F169,'13.VI_PESANTI_Regione_alim_euro'!F179)</f>
        <v>2</v>
      </c>
      <c r="G35" s="25">
        <f>SUM('13.VI_PESANTI_Regione_alim_euro'!G129,'13.VI_PESANTI_Regione_alim_euro'!G139,'13.VI_PESANTI_Regione_alim_euro'!G149,'13.VI_PESANTI_Regione_alim_euro'!G159,'13.VI_PESANTI_Regione_alim_euro'!G169,'13.VI_PESANTI_Regione_alim_euro'!G179)</f>
        <v>117</v>
      </c>
      <c r="H35" s="25">
        <f>SUM('13.VI_PESANTI_Regione_alim_euro'!H129,'13.VI_PESANTI_Regione_alim_euro'!H139,'13.VI_PESANTI_Regione_alim_euro'!H149,'13.VI_PESANTI_Regione_alim_euro'!H159,'13.VI_PESANTI_Regione_alim_euro'!H169,'13.VI_PESANTI_Regione_alim_euro'!H179)</f>
        <v>152</v>
      </c>
      <c r="I35" s="25">
        <f>SUM('13.VI_PESANTI_Regione_alim_euro'!I129,'13.VI_PESANTI_Regione_alim_euro'!I139,'13.VI_PESANTI_Regione_alim_euro'!I149,'13.VI_PESANTI_Regione_alim_euro'!I159,'13.VI_PESANTI_Regione_alim_euro'!I169,'13.VI_PESANTI_Regione_alim_euro'!I179)</f>
        <v>0</v>
      </c>
      <c r="J35" s="25">
        <f>SUM('13.VI_PESANTI_Regione_alim_euro'!J129,'13.VI_PESANTI_Regione_alim_euro'!J139,'13.VI_PESANTI_Regione_alim_euro'!J149,'13.VI_PESANTI_Regione_alim_euro'!J159,'13.VI_PESANTI_Regione_alim_euro'!J169,'13.VI_PESANTI_Regione_alim_euro'!J179)</f>
        <v>0</v>
      </c>
      <c r="K35" s="26">
        <f t="shared" ref="K35:K40" si="5">SUM(B35:J35)</f>
        <v>320</v>
      </c>
      <c r="L35" s="18"/>
    </row>
    <row r="36" spans="1:12" ht="13.2">
      <c r="A36" s="35" t="s">
        <v>30</v>
      </c>
      <c r="B36" s="25">
        <f>SUM('13.VI_PESANTI_Regione_alim_euro'!B130,'13.VI_PESANTI_Regione_alim_euro'!B140,'13.VI_PESANTI_Regione_alim_euro'!B150,'13.VI_PESANTI_Regione_alim_euro'!B160,'13.VI_PESANTI_Regione_alim_euro'!B170,'13.VI_PESANTI_Regione_alim_euro'!B180)</f>
        <v>102341</v>
      </c>
      <c r="C36" s="25">
        <f>SUM('13.VI_PESANTI_Regione_alim_euro'!C130,'13.VI_PESANTI_Regione_alim_euro'!C140,'13.VI_PESANTI_Regione_alim_euro'!C150,'13.VI_PESANTI_Regione_alim_euro'!C160,'13.VI_PESANTI_Regione_alim_euro'!C170,'13.VI_PESANTI_Regione_alim_euro'!C180)</f>
        <v>14444</v>
      </c>
      <c r="D36" s="25">
        <f>SUM('13.VI_PESANTI_Regione_alim_euro'!D130,'13.VI_PESANTI_Regione_alim_euro'!D140,'13.VI_PESANTI_Regione_alim_euro'!D150,'13.VI_PESANTI_Regione_alim_euro'!D160,'13.VI_PESANTI_Regione_alim_euro'!D170,'13.VI_PESANTI_Regione_alim_euro'!D180)</f>
        <v>25970</v>
      </c>
      <c r="E36" s="25">
        <f>SUM('13.VI_PESANTI_Regione_alim_euro'!E130,'13.VI_PESANTI_Regione_alim_euro'!E140,'13.VI_PESANTI_Regione_alim_euro'!E150,'13.VI_PESANTI_Regione_alim_euro'!E160,'13.VI_PESANTI_Regione_alim_euro'!E170,'13.VI_PESANTI_Regione_alim_euro'!E180)</f>
        <v>30521</v>
      </c>
      <c r="F36" s="25">
        <f>SUM('13.VI_PESANTI_Regione_alim_euro'!F130,'13.VI_PESANTI_Regione_alim_euro'!F140,'13.VI_PESANTI_Regione_alim_euro'!F150,'13.VI_PESANTI_Regione_alim_euro'!F160,'13.VI_PESANTI_Regione_alim_euro'!F170,'13.VI_PESANTI_Regione_alim_euro'!F180)</f>
        <v>5204</v>
      </c>
      <c r="G36" s="25">
        <f>SUM('13.VI_PESANTI_Regione_alim_euro'!G130,'13.VI_PESANTI_Regione_alim_euro'!G140,'13.VI_PESANTI_Regione_alim_euro'!G150,'13.VI_PESANTI_Regione_alim_euro'!G160,'13.VI_PESANTI_Regione_alim_euro'!G170,'13.VI_PESANTI_Regione_alim_euro'!G180)</f>
        <v>15478</v>
      </c>
      <c r="H36" s="25">
        <f>SUM('13.VI_PESANTI_Regione_alim_euro'!H130,'13.VI_PESANTI_Regione_alim_euro'!H140,'13.VI_PESANTI_Regione_alim_euro'!H150,'13.VI_PESANTI_Regione_alim_euro'!H160,'13.VI_PESANTI_Regione_alim_euro'!H170,'13.VI_PESANTI_Regione_alim_euro'!H180)</f>
        <v>12361</v>
      </c>
      <c r="I36" s="25">
        <f>SUM('13.VI_PESANTI_Regione_alim_euro'!I130,'13.VI_PESANTI_Regione_alim_euro'!I140,'13.VI_PESANTI_Regione_alim_euro'!I150,'13.VI_PESANTI_Regione_alim_euro'!I160,'13.VI_PESANTI_Regione_alim_euro'!I170,'13.VI_PESANTI_Regione_alim_euro'!I180)</f>
        <v>0</v>
      </c>
      <c r="J36" s="25">
        <f>SUM('13.VI_PESANTI_Regione_alim_euro'!J130,'13.VI_PESANTI_Regione_alim_euro'!J140,'13.VI_PESANTI_Regione_alim_euro'!J150,'13.VI_PESANTI_Regione_alim_euro'!J160,'13.VI_PESANTI_Regione_alim_euro'!J170,'13.VI_PESANTI_Regione_alim_euro'!J180)</f>
        <v>794</v>
      </c>
      <c r="K36" s="26">
        <f t="shared" si="5"/>
        <v>207113</v>
      </c>
    </row>
    <row r="37" spans="1:12" ht="13.2">
      <c r="A37" s="35" t="s">
        <v>71</v>
      </c>
      <c r="B37" s="25">
        <f>SUM('13.VI_PESANTI_Regione_alim_euro'!B131,'13.VI_PESANTI_Regione_alim_euro'!B141,'13.VI_PESANTI_Regione_alim_euro'!B151,'13.VI_PESANTI_Regione_alim_euro'!B161,'13.VI_PESANTI_Regione_alim_euro'!B171,'13.VI_PESANTI_Regione_alim_euro'!B181)</f>
        <v>0</v>
      </c>
      <c r="C37" s="25">
        <f>SUM('13.VI_PESANTI_Regione_alim_euro'!C131,'13.VI_PESANTI_Regione_alim_euro'!C141,'13.VI_PESANTI_Regione_alim_euro'!C151,'13.VI_PESANTI_Regione_alim_euro'!C161,'13.VI_PESANTI_Regione_alim_euro'!C171,'13.VI_PESANTI_Regione_alim_euro'!C181)</f>
        <v>0</v>
      </c>
      <c r="D37" s="25">
        <f>SUM('13.VI_PESANTI_Regione_alim_euro'!D131,'13.VI_PESANTI_Regione_alim_euro'!D141,'13.VI_PESANTI_Regione_alim_euro'!D151,'13.VI_PESANTI_Regione_alim_euro'!D161,'13.VI_PESANTI_Regione_alim_euro'!D171,'13.VI_PESANTI_Regione_alim_euro'!D181)</f>
        <v>0</v>
      </c>
      <c r="E37" s="25">
        <f>SUM('13.VI_PESANTI_Regione_alim_euro'!E131,'13.VI_PESANTI_Regione_alim_euro'!E141,'13.VI_PESANTI_Regione_alim_euro'!E151,'13.VI_PESANTI_Regione_alim_euro'!E161,'13.VI_PESANTI_Regione_alim_euro'!E171,'13.VI_PESANTI_Regione_alim_euro'!E181)</f>
        <v>0</v>
      </c>
      <c r="F37" s="25">
        <f>SUM('13.VI_PESANTI_Regione_alim_euro'!F131,'13.VI_PESANTI_Regione_alim_euro'!F141,'13.VI_PESANTI_Regione_alim_euro'!F151,'13.VI_PESANTI_Regione_alim_euro'!F161,'13.VI_PESANTI_Regione_alim_euro'!F171,'13.VI_PESANTI_Regione_alim_euro'!F181)</f>
        <v>0</v>
      </c>
      <c r="G37" s="25">
        <f>SUM('13.VI_PESANTI_Regione_alim_euro'!G131,'13.VI_PESANTI_Regione_alim_euro'!G141,'13.VI_PESANTI_Regione_alim_euro'!G151,'13.VI_PESANTI_Regione_alim_euro'!G161,'13.VI_PESANTI_Regione_alim_euro'!G171,'13.VI_PESANTI_Regione_alim_euro'!G181)</f>
        <v>0</v>
      </c>
      <c r="H37" s="25">
        <f>SUM('13.VI_PESANTI_Regione_alim_euro'!H131,'13.VI_PESANTI_Regione_alim_euro'!H141,'13.VI_PESANTI_Regione_alim_euro'!H151,'13.VI_PESANTI_Regione_alim_euro'!H161,'13.VI_PESANTI_Regione_alim_euro'!H171,'13.VI_PESANTI_Regione_alim_euro'!H181)</f>
        <v>18</v>
      </c>
      <c r="I37" s="25">
        <f>SUM('13.VI_PESANTI_Regione_alim_euro'!I131,'13.VI_PESANTI_Regione_alim_euro'!I141,'13.VI_PESANTI_Regione_alim_euro'!I151,'13.VI_PESANTI_Regione_alim_euro'!I161,'13.VI_PESANTI_Regione_alim_euro'!I171,'13.VI_PESANTI_Regione_alim_euro'!I181)</f>
        <v>0</v>
      </c>
      <c r="J37" s="25">
        <f>SUM('13.VI_PESANTI_Regione_alim_euro'!J131,'13.VI_PESANTI_Regione_alim_euro'!J141,'13.VI_PESANTI_Regione_alim_euro'!J151,'13.VI_PESANTI_Regione_alim_euro'!J161,'13.VI_PESANTI_Regione_alim_euro'!J171,'13.VI_PESANTI_Regione_alim_euro'!J181)</f>
        <v>0</v>
      </c>
      <c r="K37" s="26">
        <f t="shared" ref="K37:K38" si="6">SUM(B37:J37)</f>
        <v>18</v>
      </c>
    </row>
    <row r="38" spans="1:12" ht="13.2">
      <c r="A38" s="35" t="s">
        <v>72</v>
      </c>
      <c r="B38" s="25">
        <f>SUM('13.VI_PESANTI_Regione_alim_euro'!B132,'13.VI_PESANTI_Regione_alim_euro'!B142,'13.VI_PESANTI_Regione_alim_euro'!B152,'13.VI_PESANTI_Regione_alim_euro'!B162,'13.VI_PESANTI_Regione_alim_euro'!B172,'13.VI_PESANTI_Regione_alim_euro'!B182)</f>
        <v>0</v>
      </c>
      <c r="C38" s="25">
        <f>SUM('13.VI_PESANTI_Regione_alim_euro'!C132,'13.VI_PESANTI_Regione_alim_euro'!C142,'13.VI_PESANTI_Regione_alim_euro'!C152,'13.VI_PESANTI_Regione_alim_euro'!C162,'13.VI_PESANTI_Regione_alim_euro'!C172,'13.VI_PESANTI_Regione_alim_euro'!C182)</f>
        <v>0</v>
      </c>
      <c r="D38" s="25">
        <f>SUM('13.VI_PESANTI_Regione_alim_euro'!D132,'13.VI_PESANTI_Regione_alim_euro'!D142,'13.VI_PESANTI_Regione_alim_euro'!D152,'13.VI_PESANTI_Regione_alim_euro'!D162,'13.VI_PESANTI_Regione_alim_euro'!D172,'13.VI_PESANTI_Regione_alim_euro'!D182)</f>
        <v>0</v>
      </c>
      <c r="E38" s="25">
        <f>SUM('13.VI_PESANTI_Regione_alim_euro'!E132,'13.VI_PESANTI_Regione_alim_euro'!E142,'13.VI_PESANTI_Regione_alim_euro'!E152,'13.VI_PESANTI_Regione_alim_euro'!E162,'13.VI_PESANTI_Regione_alim_euro'!E172,'13.VI_PESANTI_Regione_alim_euro'!E182)</f>
        <v>0</v>
      </c>
      <c r="F38" s="25">
        <f>SUM('13.VI_PESANTI_Regione_alim_euro'!F132,'13.VI_PESANTI_Regione_alim_euro'!F142,'13.VI_PESANTI_Regione_alim_euro'!F152,'13.VI_PESANTI_Regione_alim_euro'!F162,'13.VI_PESANTI_Regione_alim_euro'!F172,'13.VI_PESANTI_Regione_alim_euro'!F182)</f>
        <v>0</v>
      </c>
      <c r="G38" s="25">
        <f>SUM('13.VI_PESANTI_Regione_alim_euro'!G132,'13.VI_PESANTI_Regione_alim_euro'!G142,'13.VI_PESANTI_Regione_alim_euro'!G152,'13.VI_PESANTI_Regione_alim_euro'!G162,'13.VI_PESANTI_Regione_alim_euro'!G172,'13.VI_PESANTI_Regione_alim_euro'!G182)</f>
        <v>0</v>
      </c>
      <c r="H38" s="25">
        <f>SUM('13.VI_PESANTI_Regione_alim_euro'!H132,'13.VI_PESANTI_Regione_alim_euro'!H142,'13.VI_PESANTI_Regione_alim_euro'!H152,'13.VI_PESANTI_Regione_alim_euro'!H162,'13.VI_PESANTI_Regione_alim_euro'!H172,'13.VI_PESANTI_Regione_alim_euro'!H182)</f>
        <v>0</v>
      </c>
      <c r="I38" s="25">
        <f>SUM('13.VI_PESANTI_Regione_alim_euro'!I132,'13.VI_PESANTI_Regione_alim_euro'!I142,'13.VI_PESANTI_Regione_alim_euro'!I152,'13.VI_PESANTI_Regione_alim_euro'!I162,'13.VI_PESANTI_Regione_alim_euro'!I172,'13.VI_PESANTI_Regione_alim_euro'!I182)</f>
        <v>680</v>
      </c>
      <c r="J38" s="25">
        <f>SUM('13.VI_PESANTI_Regione_alim_euro'!J132,'13.VI_PESANTI_Regione_alim_euro'!J142,'13.VI_PESANTI_Regione_alim_euro'!J152,'13.VI_PESANTI_Regione_alim_euro'!J162,'13.VI_PESANTI_Regione_alim_euro'!J172,'13.VI_PESANTI_Regione_alim_euro'!J182)</f>
        <v>0</v>
      </c>
      <c r="K38" s="26">
        <f t="shared" si="6"/>
        <v>680</v>
      </c>
    </row>
    <row r="39" spans="1:12" ht="13.2">
      <c r="A39" s="35" t="s">
        <v>31</v>
      </c>
      <c r="B39" s="25">
        <f>SUM('13.VI_PESANTI_Regione_alim_euro'!B133,'13.VI_PESANTI_Regione_alim_euro'!B143,'13.VI_PESANTI_Regione_alim_euro'!B153,'13.VI_PESANTI_Regione_alim_euro'!B163,'13.VI_PESANTI_Regione_alim_euro'!B173,'13.VI_PESANTI_Regione_alim_euro'!B183)</f>
        <v>0</v>
      </c>
      <c r="C39" s="25">
        <f>SUM('13.VI_PESANTI_Regione_alim_euro'!C133,'13.VI_PESANTI_Regione_alim_euro'!C143,'13.VI_PESANTI_Regione_alim_euro'!C153,'13.VI_PESANTI_Regione_alim_euro'!C163,'13.VI_PESANTI_Regione_alim_euro'!C173,'13.VI_PESANTI_Regione_alim_euro'!C183)</f>
        <v>1</v>
      </c>
      <c r="D39" s="25">
        <f>SUM('13.VI_PESANTI_Regione_alim_euro'!D133,'13.VI_PESANTI_Regione_alim_euro'!D143,'13.VI_PESANTI_Regione_alim_euro'!D153,'13.VI_PESANTI_Regione_alim_euro'!D163,'13.VI_PESANTI_Regione_alim_euro'!D173,'13.VI_PESANTI_Regione_alim_euro'!D183)</f>
        <v>0</v>
      </c>
      <c r="E39" s="25">
        <f>SUM('13.VI_PESANTI_Regione_alim_euro'!E133,'13.VI_PESANTI_Regione_alim_euro'!E143,'13.VI_PESANTI_Regione_alim_euro'!E153,'13.VI_PESANTI_Regione_alim_euro'!E163,'13.VI_PESANTI_Regione_alim_euro'!E173,'13.VI_PESANTI_Regione_alim_euro'!E183)</f>
        <v>1</v>
      </c>
      <c r="F39" s="25">
        <f>SUM('13.VI_PESANTI_Regione_alim_euro'!F133,'13.VI_PESANTI_Regione_alim_euro'!F143,'13.VI_PESANTI_Regione_alim_euro'!F153,'13.VI_PESANTI_Regione_alim_euro'!F163,'13.VI_PESANTI_Regione_alim_euro'!F173,'13.VI_PESANTI_Regione_alim_euro'!F183)</f>
        <v>0</v>
      </c>
      <c r="G39" s="25">
        <f>SUM('13.VI_PESANTI_Regione_alim_euro'!G133,'13.VI_PESANTI_Regione_alim_euro'!G143,'13.VI_PESANTI_Regione_alim_euro'!G153,'13.VI_PESANTI_Regione_alim_euro'!G163,'13.VI_PESANTI_Regione_alim_euro'!G173,'13.VI_PESANTI_Regione_alim_euro'!G183)</f>
        <v>1</v>
      </c>
      <c r="H39" s="25">
        <f>SUM('13.VI_PESANTI_Regione_alim_euro'!H133,'13.VI_PESANTI_Regione_alim_euro'!H143,'13.VI_PESANTI_Regione_alim_euro'!H153,'13.VI_PESANTI_Regione_alim_euro'!H163,'13.VI_PESANTI_Regione_alim_euro'!H173,'13.VI_PESANTI_Regione_alim_euro'!H183)</f>
        <v>0</v>
      </c>
      <c r="I39" s="25">
        <f>SUM('13.VI_PESANTI_Regione_alim_euro'!I133,'13.VI_PESANTI_Regione_alim_euro'!I143,'13.VI_PESANTI_Regione_alim_euro'!I153,'13.VI_PESANTI_Regione_alim_euro'!I163,'13.VI_PESANTI_Regione_alim_euro'!I173,'13.VI_PESANTI_Regione_alim_euro'!I183)</f>
        <v>0</v>
      </c>
      <c r="J39" s="25">
        <f>SUM('13.VI_PESANTI_Regione_alim_euro'!J133,'13.VI_PESANTI_Regione_alim_euro'!J143,'13.VI_PESANTI_Regione_alim_euro'!J153,'13.VI_PESANTI_Regione_alim_euro'!J163,'13.VI_PESANTI_Regione_alim_euro'!J173,'13.VI_PESANTI_Regione_alim_euro'!J183)</f>
        <v>0</v>
      </c>
      <c r="K39" s="26">
        <f t="shared" si="5"/>
        <v>3</v>
      </c>
      <c r="L39" s="16"/>
    </row>
    <row r="40" spans="1:12" ht="13.2">
      <c r="A40" s="36" t="s">
        <v>32</v>
      </c>
      <c r="B40" s="27">
        <f>SUM('13.VI_PESANTI_Regione_alim_euro'!B134,'13.VI_PESANTI_Regione_alim_euro'!B144,'13.VI_PESANTI_Regione_alim_euro'!B154,'13.VI_PESANTI_Regione_alim_euro'!B164,'13.VI_PESANTI_Regione_alim_euro'!B174,'13.VI_PESANTI_Regione_alim_euro'!B184)</f>
        <v>8</v>
      </c>
      <c r="C40" s="27">
        <f>SUM('13.VI_PESANTI_Regione_alim_euro'!C134,'13.VI_PESANTI_Regione_alim_euro'!C144,'13.VI_PESANTI_Regione_alim_euro'!C154,'13.VI_PESANTI_Regione_alim_euro'!C164,'13.VI_PESANTI_Regione_alim_euro'!C174,'13.VI_PESANTI_Regione_alim_euro'!C184)</f>
        <v>1</v>
      </c>
      <c r="D40" s="27">
        <f>SUM('13.VI_PESANTI_Regione_alim_euro'!D134,'13.VI_PESANTI_Regione_alim_euro'!D144,'13.VI_PESANTI_Regione_alim_euro'!D154,'13.VI_PESANTI_Regione_alim_euro'!D164,'13.VI_PESANTI_Regione_alim_euro'!D174,'13.VI_PESANTI_Regione_alim_euro'!D184)</f>
        <v>3</v>
      </c>
      <c r="E40" s="27">
        <f>SUM('13.VI_PESANTI_Regione_alim_euro'!E134,'13.VI_PESANTI_Regione_alim_euro'!E144,'13.VI_PESANTI_Regione_alim_euro'!E154,'13.VI_PESANTI_Regione_alim_euro'!E164,'13.VI_PESANTI_Regione_alim_euro'!E174,'13.VI_PESANTI_Regione_alim_euro'!E184)</f>
        <v>1</v>
      </c>
      <c r="F40" s="27">
        <f>SUM('13.VI_PESANTI_Regione_alim_euro'!F134,'13.VI_PESANTI_Regione_alim_euro'!F144,'13.VI_PESANTI_Regione_alim_euro'!F154,'13.VI_PESANTI_Regione_alim_euro'!F164,'13.VI_PESANTI_Regione_alim_euro'!F174,'13.VI_PESANTI_Regione_alim_euro'!F184)</f>
        <v>0</v>
      </c>
      <c r="G40" s="27">
        <f>SUM('13.VI_PESANTI_Regione_alim_euro'!G134,'13.VI_PESANTI_Regione_alim_euro'!G144,'13.VI_PESANTI_Regione_alim_euro'!G154,'13.VI_PESANTI_Regione_alim_euro'!G164,'13.VI_PESANTI_Regione_alim_euro'!G174,'13.VI_PESANTI_Regione_alim_euro'!G184)</f>
        <v>0</v>
      </c>
      <c r="H40" s="27">
        <f>SUM('13.VI_PESANTI_Regione_alim_euro'!H134,'13.VI_PESANTI_Regione_alim_euro'!H144,'13.VI_PESANTI_Regione_alim_euro'!H154,'13.VI_PESANTI_Regione_alim_euro'!H164,'13.VI_PESANTI_Regione_alim_euro'!H174,'13.VI_PESANTI_Regione_alim_euro'!H184)</f>
        <v>0</v>
      </c>
      <c r="I40" s="27">
        <f>SUM('13.VI_PESANTI_Regione_alim_euro'!I134,'13.VI_PESANTI_Regione_alim_euro'!I144,'13.VI_PESANTI_Regione_alim_euro'!I154,'13.VI_PESANTI_Regione_alim_euro'!I164,'13.VI_PESANTI_Regione_alim_euro'!I174,'13.VI_PESANTI_Regione_alim_euro'!I184)</f>
        <v>0</v>
      </c>
      <c r="J40" s="27">
        <f>SUM('13.VI_PESANTI_Regione_alim_euro'!J134,'13.VI_PESANTI_Regione_alim_euro'!J144,'13.VI_PESANTI_Regione_alim_euro'!J154,'13.VI_PESANTI_Regione_alim_euro'!J164,'13.VI_PESANTI_Regione_alim_euro'!J174,'13.VI_PESANTI_Regione_alim_euro'!J184)</f>
        <v>3</v>
      </c>
      <c r="K40" s="26">
        <f t="shared" si="5"/>
        <v>16</v>
      </c>
      <c r="L40" s="16"/>
    </row>
    <row r="41" spans="1:12" ht="18.899999999999999" customHeight="1">
      <c r="A41" s="37" t="s">
        <v>64</v>
      </c>
      <c r="B41" s="21">
        <f t="shared" ref="B41:J41" si="7">SUM(B33:B40)</f>
        <v>103669</v>
      </c>
      <c r="C41" s="21">
        <f t="shared" si="7"/>
        <v>14487</v>
      </c>
      <c r="D41" s="21">
        <f t="shared" si="7"/>
        <v>25999</v>
      </c>
      <c r="E41" s="21">
        <f t="shared" si="7"/>
        <v>30560</v>
      </c>
      <c r="F41" s="21">
        <f t="shared" si="7"/>
        <v>5215</v>
      </c>
      <c r="G41" s="21">
        <f t="shared" si="7"/>
        <v>15599</v>
      </c>
      <c r="H41" s="21">
        <f t="shared" si="7"/>
        <v>12538</v>
      </c>
      <c r="I41" s="21">
        <f t="shared" si="7"/>
        <v>680</v>
      </c>
      <c r="J41" s="21">
        <f t="shared" si="7"/>
        <v>843</v>
      </c>
      <c r="K41" s="22">
        <f>SUM(B41:J41)</f>
        <v>209590</v>
      </c>
      <c r="L41" s="16"/>
    </row>
    <row r="42" spans="1:12" ht="13.2">
      <c r="A42" s="34" t="s">
        <v>27</v>
      </c>
      <c r="B42" s="23">
        <f>SUM('13.VI_PESANTI_Regione_alim_euro'!B187,'13.VI_PESANTI_Regione_alim_euro'!B197)</f>
        <v>579</v>
      </c>
      <c r="C42" s="23">
        <f>SUM('13.VI_PESANTI_Regione_alim_euro'!C187,'13.VI_PESANTI_Regione_alim_euro'!C197)</f>
        <v>10</v>
      </c>
      <c r="D42" s="23">
        <f>SUM('13.VI_PESANTI_Regione_alim_euro'!D187,'13.VI_PESANTI_Regione_alim_euro'!D197)</f>
        <v>4</v>
      </c>
      <c r="E42" s="23">
        <f>SUM('13.VI_PESANTI_Regione_alim_euro'!E187,'13.VI_PESANTI_Regione_alim_euro'!E197)</f>
        <v>5</v>
      </c>
      <c r="F42" s="23">
        <f>SUM('13.VI_PESANTI_Regione_alim_euro'!F187,'13.VI_PESANTI_Regione_alim_euro'!F197)</f>
        <v>3</v>
      </c>
      <c r="G42" s="23">
        <f>SUM('13.VI_PESANTI_Regione_alim_euro'!G187,'13.VI_PESANTI_Regione_alim_euro'!G197)</f>
        <v>0</v>
      </c>
      <c r="H42" s="23">
        <f>SUM('13.VI_PESANTI_Regione_alim_euro'!H187,'13.VI_PESANTI_Regione_alim_euro'!H197)</f>
        <v>1</v>
      </c>
      <c r="I42" s="23">
        <f>SUM('13.VI_PESANTI_Regione_alim_euro'!I187,'13.VI_PESANTI_Regione_alim_euro'!I197)</f>
        <v>0</v>
      </c>
      <c r="J42" s="23">
        <f>SUM('13.VI_PESANTI_Regione_alim_euro'!J187,'13.VI_PESANTI_Regione_alim_euro'!J197)</f>
        <v>17</v>
      </c>
      <c r="K42" s="26">
        <f>SUM(B42:J42)</f>
        <v>619</v>
      </c>
    </row>
    <row r="43" spans="1:12" ht="13.2">
      <c r="A43" s="35" t="s">
        <v>28</v>
      </c>
      <c r="B43" s="25">
        <f>SUM('13.VI_PESANTI_Regione_alim_euro'!B188,'13.VI_PESANTI_Regione_alim_euro'!B198)</f>
        <v>51</v>
      </c>
      <c r="C43" s="25">
        <f>SUM('13.VI_PESANTI_Regione_alim_euro'!C188,'13.VI_PESANTI_Regione_alim_euro'!C198)</f>
        <v>3</v>
      </c>
      <c r="D43" s="25">
        <f>SUM('13.VI_PESANTI_Regione_alim_euro'!D188,'13.VI_PESANTI_Regione_alim_euro'!D198)</f>
        <v>4</v>
      </c>
      <c r="E43" s="25">
        <f>SUM('13.VI_PESANTI_Regione_alim_euro'!E188,'13.VI_PESANTI_Regione_alim_euro'!E198)</f>
        <v>1</v>
      </c>
      <c r="F43" s="25">
        <f>SUM('13.VI_PESANTI_Regione_alim_euro'!F188,'13.VI_PESANTI_Regione_alim_euro'!F198)</f>
        <v>0</v>
      </c>
      <c r="G43" s="25">
        <f>SUM('13.VI_PESANTI_Regione_alim_euro'!G188,'13.VI_PESANTI_Regione_alim_euro'!G198)</f>
        <v>4</v>
      </c>
      <c r="H43" s="25">
        <f>SUM('13.VI_PESANTI_Regione_alim_euro'!H188,'13.VI_PESANTI_Regione_alim_euro'!H198)</f>
        <v>1</v>
      </c>
      <c r="I43" s="25">
        <f>SUM('13.VI_PESANTI_Regione_alim_euro'!I188,'13.VI_PESANTI_Regione_alim_euro'!I198)</f>
        <v>0</v>
      </c>
      <c r="J43" s="25">
        <f>SUM('13.VI_PESANTI_Regione_alim_euro'!J188,'13.VI_PESANTI_Regione_alim_euro'!J198)</f>
        <v>0</v>
      </c>
      <c r="K43" s="26">
        <f>SUM(B43:J43)</f>
        <v>64</v>
      </c>
    </row>
    <row r="44" spans="1:12" s="10" customFormat="1" ht="13.2">
      <c r="A44" s="35" t="s">
        <v>29</v>
      </c>
      <c r="B44" s="25">
        <f>SUM('13.VI_PESANTI_Regione_alim_euro'!B189,'13.VI_PESANTI_Regione_alim_euro'!B199)</f>
        <v>3</v>
      </c>
      <c r="C44" s="25">
        <f>SUM('13.VI_PESANTI_Regione_alim_euro'!C189,'13.VI_PESANTI_Regione_alim_euro'!C199)</f>
        <v>0</v>
      </c>
      <c r="D44" s="25">
        <f>SUM('13.VI_PESANTI_Regione_alim_euro'!D189,'13.VI_PESANTI_Regione_alim_euro'!D199)</f>
        <v>1</v>
      </c>
      <c r="E44" s="25">
        <f>SUM('13.VI_PESANTI_Regione_alim_euro'!E189,'13.VI_PESANTI_Regione_alim_euro'!E199)</f>
        <v>2</v>
      </c>
      <c r="F44" s="25">
        <f>SUM('13.VI_PESANTI_Regione_alim_euro'!F189,'13.VI_PESANTI_Regione_alim_euro'!F199)</f>
        <v>2</v>
      </c>
      <c r="G44" s="25">
        <f>SUM('13.VI_PESANTI_Regione_alim_euro'!G189,'13.VI_PESANTI_Regione_alim_euro'!G199)</f>
        <v>25</v>
      </c>
      <c r="H44" s="25">
        <f>SUM('13.VI_PESANTI_Regione_alim_euro'!H189,'13.VI_PESANTI_Regione_alim_euro'!H199)</f>
        <v>7</v>
      </c>
      <c r="I44" s="25">
        <f>SUM('13.VI_PESANTI_Regione_alim_euro'!I189,'13.VI_PESANTI_Regione_alim_euro'!I199)</f>
        <v>0</v>
      </c>
      <c r="J44" s="25">
        <f>SUM('13.VI_PESANTI_Regione_alim_euro'!J189,'13.VI_PESANTI_Regione_alim_euro'!J199)</f>
        <v>0</v>
      </c>
      <c r="K44" s="26">
        <f t="shared" ref="K44:K49" si="8">SUM(B44:J44)</f>
        <v>40</v>
      </c>
      <c r="L44" s="18"/>
    </row>
    <row r="45" spans="1:12" ht="13.2">
      <c r="A45" s="35" t="s">
        <v>30</v>
      </c>
      <c r="B45" s="25">
        <f>SUM('13.VI_PESANTI_Regione_alim_euro'!B190,'13.VI_PESANTI_Regione_alim_euro'!B200)</f>
        <v>63313</v>
      </c>
      <c r="C45" s="25">
        <f>SUM('13.VI_PESANTI_Regione_alim_euro'!C190,'13.VI_PESANTI_Regione_alim_euro'!C200)</f>
        <v>6577</v>
      </c>
      <c r="D45" s="25">
        <f>SUM('13.VI_PESANTI_Regione_alim_euro'!D190,'13.VI_PESANTI_Regione_alim_euro'!D200)</f>
        <v>11228</v>
      </c>
      <c r="E45" s="25">
        <f>SUM('13.VI_PESANTI_Regione_alim_euro'!E190,'13.VI_PESANTI_Regione_alim_euro'!E200)</f>
        <v>11916</v>
      </c>
      <c r="F45" s="25">
        <f>SUM('13.VI_PESANTI_Regione_alim_euro'!F190,'13.VI_PESANTI_Regione_alim_euro'!F200)</f>
        <v>3014</v>
      </c>
      <c r="G45" s="25">
        <f>SUM('13.VI_PESANTI_Regione_alim_euro'!G190,'13.VI_PESANTI_Regione_alim_euro'!G200)</f>
        <v>4587</v>
      </c>
      <c r="H45" s="25">
        <f>SUM('13.VI_PESANTI_Regione_alim_euro'!H190,'13.VI_PESANTI_Regione_alim_euro'!H200)</f>
        <v>3983</v>
      </c>
      <c r="I45" s="25">
        <f>SUM('13.VI_PESANTI_Regione_alim_euro'!I190,'13.VI_PESANTI_Regione_alim_euro'!I200)</f>
        <v>0</v>
      </c>
      <c r="J45" s="25">
        <f>SUM('13.VI_PESANTI_Regione_alim_euro'!J190,'13.VI_PESANTI_Regione_alim_euro'!J200)</f>
        <v>364</v>
      </c>
      <c r="K45" s="26">
        <f t="shared" si="8"/>
        <v>104982</v>
      </c>
    </row>
    <row r="46" spans="1:12" ht="13.2">
      <c r="A46" s="35" t="s">
        <v>71</v>
      </c>
      <c r="B46" s="25">
        <f>SUM('13.VI_PESANTI_Regione_alim_euro'!B191,'13.VI_PESANTI_Regione_alim_euro'!B201)</f>
        <v>0</v>
      </c>
      <c r="C46" s="25">
        <f>SUM('13.VI_PESANTI_Regione_alim_euro'!C191,'13.VI_PESANTI_Regione_alim_euro'!C201)</f>
        <v>0</v>
      </c>
      <c r="D46" s="25">
        <f>SUM('13.VI_PESANTI_Regione_alim_euro'!D191,'13.VI_PESANTI_Regione_alim_euro'!D201)</f>
        <v>0</v>
      </c>
      <c r="E46" s="25">
        <f>SUM('13.VI_PESANTI_Regione_alim_euro'!E191,'13.VI_PESANTI_Regione_alim_euro'!E201)</f>
        <v>0</v>
      </c>
      <c r="F46" s="25">
        <f>SUM('13.VI_PESANTI_Regione_alim_euro'!F191,'13.VI_PESANTI_Regione_alim_euro'!F201)</f>
        <v>0</v>
      </c>
      <c r="G46" s="25">
        <f>SUM('13.VI_PESANTI_Regione_alim_euro'!G191,'13.VI_PESANTI_Regione_alim_euro'!G201)</f>
        <v>0</v>
      </c>
      <c r="H46" s="25">
        <f>SUM('13.VI_PESANTI_Regione_alim_euro'!H191,'13.VI_PESANTI_Regione_alim_euro'!H201)</f>
        <v>16</v>
      </c>
      <c r="I46" s="25">
        <f>SUM('13.VI_PESANTI_Regione_alim_euro'!I191,'13.VI_PESANTI_Regione_alim_euro'!I201)</f>
        <v>0</v>
      </c>
      <c r="J46" s="25">
        <f>SUM('13.VI_PESANTI_Regione_alim_euro'!J191,'13.VI_PESANTI_Regione_alim_euro'!J201)</f>
        <v>0</v>
      </c>
      <c r="K46" s="26">
        <f t="shared" ref="K46:K47" si="9">SUM(B46:J46)</f>
        <v>16</v>
      </c>
    </row>
    <row r="47" spans="1:12" ht="13.2">
      <c r="A47" s="35" t="s">
        <v>72</v>
      </c>
      <c r="B47" s="25">
        <f>SUM('13.VI_PESANTI_Regione_alim_euro'!B192,'13.VI_PESANTI_Regione_alim_euro'!B202)</f>
        <v>0</v>
      </c>
      <c r="C47" s="25">
        <f>SUM('13.VI_PESANTI_Regione_alim_euro'!C192,'13.VI_PESANTI_Regione_alim_euro'!C202)</f>
        <v>0</v>
      </c>
      <c r="D47" s="25">
        <f>SUM('13.VI_PESANTI_Regione_alim_euro'!D192,'13.VI_PESANTI_Regione_alim_euro'!D202)</f>
        <v>0</v>
      </c>
      <c r="E47" s="25">
        <f>SUM('13.VI_PESANTI_Regione_alim_euro'!E192,'13.VI_PESANTI_Regione_alim_euro'!E202)</f>
        <v>0</v>
      </c>
      <c r="F47" s="25">
        <f>SUM('13.VI_PESANTI_Regione_alim_euro'!F192,'13.VI_PESANTI_Regione_alim_euro'!F202)</f>
        <v>0</v>
      </c>
      <c r="G47" s="25">
        <f>SUM('13.VI_PESANTI_Regione_alim_euro'!G192,'13.VI_PESANTI_Regione_alim_euro'!G202)</f>
        <v>0</v>
      </c>
      <c r="H47" s="25">
        <f>SUM('13.VI_PESANTI_Regione_alim_euro'!H192,'13.VI_PESANTI_Regione_alim_euro'!H202)</f>
        <v>0</v>
      </c>
      <c r="I47" s="25">
        <f>SUM('13.VI_PESANTI_Regione_alim_euro'!I192,'13.VI_PESANTI_Regione_alim_euro'!I202)</f>
        <v>548</v>
      </c>
      <c r="J47" s="25">
        <f>SUM('13.VI_PESANTI_Regione_alim_euro'!J192,'13.VI_PESANTI_Regione_alim_euro'!J202)</f>
        <v>0</v>
      </c>
      <c r="K47" s="26">
        <f t="shared" si="9"/>
        <v>548</v>
      </c>
    </row>
    <row r="48" spans="1:12" ht="13.2">
      <c r="A48" s="35" t="s">
        <v>31</v>
      </c>
      <c r="B48" s="25">
        <f>SUM('13.VI_PESANTI_Regione_alim_euro'!B193,'13.VI_PESANTI_Regione_alim_euro'!B203)</f>
        <v>1</v>
      </c>
      <c r="C48" s="25">
        <f>SUM('13.VI_PESANTI_Regione_alim_euro'!C193,'13.VI_PESANTI_Regione_alim_euro'!C203)</f>
        <v>0</v>
      </c>
      <c r="D48" s="25">
        <f>SUM('13.VI_PESANTI_Regione_alim_euro'!D193,'13.VI_PESANTI_Regione_alim_euro'!D203)</f>
        <v>0</v>
      </c>
      <c r="E48" s="25">
        <f>SUM('13.VI_PESANTI_Regione_alim_euro'!E193,'13.VI_PESANTI_Regione_alim_euro'!E203)</f>
        <v>0</v>
      </c>
      <c r="F48" s="25">
        <f>SUM('13.VI_PESANTI_Regione_alim_euro'!F193,'13.VI_PESANTI_Regione_alim_euro'!F203)</f>
        <v>0</v>
      </c>
      <c r="G48" s="25">
        <f>SUM('13.VI_PESANTI_Regione_alim_euro'!G193,'13.VI_PESANTI_Regione_alim_euro'!G203)</f>
        <v>1</v>
      </c>
      <c r="H48" s="25">
        <f>SUM('13.VI_PESANTI_Regione_alim_euro'!H193,'13.VI_PESANTI_Regione_alim_euro'!H203)</f>
        <v>0</v>
      </c>
      <c r="I48" s="25">
        <f>SUM('13.VI_PESANTI_Regione_alim_euro'!I193,'13.VI_PESANTI_Regione_alim_euro'!I203)</f>
        <v>0</v>
      </c>
      <c r="J48" s="25">
        <f>SUM('13.VI_PESANTI_Regione_alim_euro'!J193,'13.VI_PESANTI_Regione_alim_euro'!J203)</f>
        <v>0</v>
      </c>
      <c r="K48" s="26">
        <f t="shared" si="8"/>
        <v>2</v>
      </c>
    </row>
    <row r="49" spans="1:12" ht="13.2">
      <c r="A49" s="36" t="s">
        <v>32</v>
      </c>
      <c r="B49" s="27">
        <f>SUM('13.VI_PESANTI_Regione_alim_euro'!B194,'13.VI_PESANTI_Regione_alim_euro'!B204)</f>
        <v>6</v>
      </c>
      <c r="C49" s="27">
        <f>SUM('13.VI_PESANTI_Regione_alim_euro'!C194,'13.VI_PESANTI_Regione_alim_euro'!C204)</f>
        <v>1</v>
      </c>
      <c r="D49" s="27">
        <f>SUM('13.VI_PESANTI_Regione_alim_euro'!D194,'13.VI_PESANTI_Regione_alim_euro'!D204)</f>
        <v>1</v>
      </c>
      <c r="E49" s="27">
        <f>SUM('13.VI_PESANTI_Regione_alim_euro'!E194,'13.VI_PESANTI_Regione_alim_euro'!E204)</f>
        <v>1</v>
      </c>
      <c r="F49" s="27">
        <f>SUM('13.VI_PESANTI_Regione_alim_euro'!F194,'13.VI_PESANTI_Regione_alim_euro'!F204)</f>
        <v>0</v>
      </c>
      <c r="G49" s="27">
        <f>SUM('13.VI_PESANTI_Regione_alim_euro'!G194,'13.VI_PESANTI_Regione_alim_euro'!G204)</f>
        <v>0</v>
      </c>
      <c r="H49" s="27">
        <f>SUM('13.VI_PESANTI_Regione_alim_euro'!H194,'13.VI_PESANTI_Regione_alim_euro'!H204)</f>
        <v>1</v>
      </c>
      <c r="I49" s="27">
        <f>SUM('13.VI_PESANTI_Regione_alim_euro'!I194,'13.VI_PESANTI_Regione_alim_euro'!I204)</f>
        <v>0</v>
      </c>
      <c r="J49" s="27">
        <f>SUM('13.VI_PESANTI_Regione_alim_euro'!J194,'13.VI_PESANTI_Regione_alim_euro'!J204)</f>
        <v>2</v>
      </c>
      <c r="K49" s="26">
        <f t="shared" si="8"/>
        <v>12</v>
      </c>
    </row>
    <row r="50" spans="1:12" s="10" customFormat="1" ht="18.899999999999999" customHeight="1">
      <c r="A50" s="37" t="s">
        <v>65</v>
      </c>
      <c r="B50" s="21">
        <f t="shared" ref="B50:J50" si="10">SUM(B42:B49)</f>
        <v>63953</v>
      </c>
      <c r="C50" s="21">
        <f t="shared" si="10"/>
        <v>6591</v>
      </c>
      <c r="D50" s="21">
        <f t="shared" si="10"/>
        <v>11238</v>
      </c>
      <c r="E50" s="21">
        <f t="shared" si="10"/>
        <v>11925</v>
      </c>
      <c r="F50" s="21">
        <f t="shared" si="10"/>
        <v>3019</v>
      </c>
      <c r="G50" s="21">
        <f t="shared" si="10"/>
        <v>4617</v>
      </c>
      <c r="H50" s="21">
        <f t="shared" si="10"/>
        <v>4009</v>
      </c>
      <c r="I50" s="21">
        <f t="shared" si="10"/>
        <v>548</v>
      </c>
      <c r="J50" s="21">
        <f t="shared" si="10"/>
        <v>383</v>
      </c>
      <c r="K50" s="21">
        <f>SUM(B50:J50)</f>
        <v>106283</v>
      </c>
      <c r="L50" s="16"/>
    </row>
    <row r="51" spans="1:12" ht="13.2">
      <c r="A51" s="34" t="s">
        <v>27</v>
      </c>
      <c r="B51" s="23">
        <f>'13.VI_PESANTI_Regione_alim_euro'!B207</f>
        <v>28</v>
      </c>
      <c r="C51" s="23">
        <f>'13.VI_PESANTI_Regione_alim_euro'!C207</f>
        <v>0</v>
      </c>
      <c r="D51" s="23">
        <f>'13.VI_PESANTI_Regione_alim_euro'!D207</f>
        <v>0</v>
      </c>
      <c r="E51" s="23">
        <f>'13.VI_PESANTI_Regione_alim_euro'!E207</f>
        <v>0</v>
      </c>
      <c r="F51" s="23">
        <f>'13.VI_PESANTI_Regione_alim_euro'!F207</f>
        <v>0</v>
      </c>
      <c r="G51" s="23">
        <f>'13.VI_PESANTI_Regione_alim_euro'!G207</f>
        <v>0</v>
      </c>
      <c r="H51" s="23">
        <f>'13.VI_PESANTI_Regione_alim_euro'!H207</f>
        <v>0</v>
      </c>
      <c r="I51" s="23">
        <f>'13.VI_PESANTI_Regione_alim_euro'!I207</f>
        <v>0</v>
      </c>
      <c r="J51" s="23">
        <f>'13.VI_PESANTI_Regione_alim_euro'!J207</f>
        <v>2</v>
      </c>
      <c r="K51" s="24">
        <f>SUM(B51:J51)</f>
        <v>30</v>
      </c>
    </row>
    <row r="52" spans="1:12" ht="13.2">
      <c r="A52" s="35" t="s">
        <v>28</v>
      </c>
      <c r="B52" s="25">
        <f>'13.VI_PESANTI_Regione_alim_euro'!B208</f>
        <v>0</v>
      </c>
      <c r="C52" s="25">
        <f>'13.VI_PESANTI_Regione_alim_euro'!C208</f>
        <v>0</v>
      </c>
      <c r="D52" s="25">
        <f>'13.VI_PESANTI_Regione_alim_euro'!D208</f>
        <v>0</v>
      </c>
      <c r="E52" s="25">
        <f>'13.VI_PESANTI_Regione_alim_euro'!E208</f>
        <v>0</v>
      </c>
      <c r="F52" s="25">
        <f>'13.VI_PESANTI_Regione_alim_euro'!F208</f>
        <v>0</v>
      </c>
      <c r="G52" s="25">
        <f>'13.VI_PESANTI_Regione_alim_euro'!G208</f>
        <v>0</v>
      </c>
      <c r="H52" s="25">
        <f>'13.VI_PESANTI_Regione_alim_euro'!H208</f>
        <v>0</v>
      </c>
      <c r="I52" s="25">
        <f>'13.VI_PESANTI_Regione_alim_euro'!I208</f>
        <v>0</v>
      </c>
      <c r="J52" s="25">
        <f>'13.VI_PESANTI_Regione_alim_euro'!J208</f>
        <v>0</v>
      </c>
      <c r="K52" s="26">
        <f>SUM(B52:J52)</f>
        <v>0</v>
      </c>
    </row>
    <row r="53" spans="1:12" ht="13.2">
      <c r="A53" s="35" t="s">
        <v>29</v>
      </c>
      <c r="B53" s="25">
        <f>'13.VI_PESANTI_Regione_alim_euro'!B209</f>
        <v>1</v>
      </c>
      <c r="C53" s="25">
        <f>'13.VI_PESANTI_Regione_alim_euro'!C209</f>
        <v>0</v>
      </c>
      <c r="D53" s="25">
        <f>'13.VI_PESANTI_Regione_alim_euro'!D209</f>
        <v>0</v>
      </c>
      <c r="E53" s="25">
        <f>'13.VI_PESANTI_Regione_alim_euro'!E209</f>
        <v>0</v>
      </c>
      <c r="F53" s="25">
        <f>'13.VI_PESANTI_Regione_alim_euro'!F209</f>
        <v>0</v>
      </c>
      <c r="G53" s="25">
        <f>'13.VI_PESANTI_Regione_alim_euro'!G209</f>
        <v>0</v>
      </c>
      <c r="H53" s="25">
        <f>'13.VI_PESANTI_Regione_alim_euro'!H209</f>
        <v>0</v>
      </c>
      <c r="I53" s="25">
        <f>'13.VI_PESANTI_Regione_alim_euro'!I209</f>
        <v>0</v>
      </c>
      <c r="J53" s="25">
        <f>'13.VI_PESANTI_Regione_alim_euro'!J209</f>
        <v>1</v>
      </c>
      <c r="K53" s="26">
        <f t="shared" ref="K53:K58" si="11">SUM(B53:J53)</f>
        <v>2</v>
      </c>
    </row>
    <row r="54" spans="1:12" ht="13.2">
      <c r="A54" s="35" t="s">
        <v>30</v>
      </c>
      <c r="B54" s="25">
        <f>'13.VI_PESANTI_Regione_alim_euro'!B210</f>
        <v>956</v>
      </c>
      <c r="C54" s="25">
        <f>'13.VI_PESANTI_Regione_alim_euro'!C210</f>
        <v>2</v>
      </c>
      <c r="D54" s="25">
        <f>'13.VI_PESANTI_Regione_alim_euro'!D210</f>
        <v>2</v>
      </c>
      <c r="E54" s="25">
        <f>'13.VI_PESANTI_Regione_alim_euro'!E210</f>
        <v>0</v>
      </c>
      <c r="F54" s="25">
        <f>'13.VI_PESANTI_Regione_alim_euro'!F210</f>
        <v>0</v>
      </c>
      <c r="G54" s="25">
        <f>'13.VI_PESANTI_Regione_alim_euro'!G210</f>
        <v>0</v>
      </c>
      <c r="H54" s="25">
        <f>'13.VI_PESANTI_Regione_alim_euro'!H210</f>
        <v>0</v>
      </c>
      <c r="I54" s="25">
        <f>'13.VI_PESANTI_Regione_alim_euro'!I210</f>
        <v>0</v>
      </c>
      <c r="J54" s="25">
        <f>'13.VI_PESANTI_Regione_alim_euro'!J210</f>
        <v>10</v>
      </c>
      <c r="K54" s="26">
        <f t="shared" si="11"/>
        <v>970</v>
      </c>
    </row>
    <row r="55" spans="1:12" ht="13.2">
      <c r="A55" s="35" t="s">
        <v>71</v>
      </c>
      <c r="B55" s="25">
        <f>'13.VI_PESANTI_Regione_alim_euro'!B211</f>
        <v>0</v>
      </c>
      <c r="C55" s="25">
        <f>'13.VI_PESANTI_Regione_alim_euro'!C211</f>
        <v>0</v>
      </c>
      <c r="D55" s="25">
        <f>'13.VI_PESANTI_Regione_alim_euro'!D211</f>
        <v>0</v>
      </c>
      <c r="E55" s="25">
        <f>'13.VI_PESANTI_Regione_alim_euro'!E211</f>
        <v>0</v>
      </c>
      <c r="F55" s="25">
        <f>'13.VI_PESANTI_Regione_alim_euro'!F211</f>
        <v>0</v>
      </c>
      <c r="G55" s="25">
        <f>'13.VI_PESANTI_Regione_alim_euro'!G211</f>
        <v>0</v>
      </c>
      <c r="H55" s="25">
        <f>'13.VI_PESANTI_Regione_alim_euro'!H211</f>
        <v>0</v>
      </c>
      <c r="I55" s="25">
        <f>'13.VI_PESANTI_Regione_alim_euro'!I211</f>
        <v>0</v>
      </c>
      <c r="J55" s="25">
        <f>'13.VI_PESANTI_Regione_alim_euro'!J211</f>
        <v>0</v>
      </c>
      <c r="K55" s="26">
        <f t="shared" si="11"/>
        <v>0</v>
      </c>
    </row>
    <row r="56" spans="1:12" ht="13.2">
      <c r="A56" s="35" t="s">
        <v>72</v>
      </c>
      <c r="B56" s="25">
        <f>'13.VI_PESANTI_Regione_alim_euro'!B212</f>
        <v>0</v>
      </c>
      <c r="C56" s="25">
        <f>'13.VI_PESANTI_Regione_alim_euro'!C212</f>
        <v>0</v>
      </c>
      <c r="D56" s="25">
        <f>'13.VI_PESANTI_Regione_alim_euro'!D212</f>
        <v>0</v>
      </c>
      <c r="E56" s="25">
        <f>'13.VI_PESANTI_Regione_alim_euro'!E212</f>
        <v>0</v>
      </c>
      <c r="F56" s="25">
        <f>'13.VI_PESANTI_Regione_alim_euro'!F212</f>
        <v>0</v>
      </c>
      <c r="G56" s="25">
        <f>'13.VI_PESANTI_Regione_alim_euro'!G212</f>
        <v>0</v>
      </c>
      <c r="H56" s="25">
        <f>'13.VI_PESANTI_Regione_alim_euro'!H212</f>
        <v>0</v>
      </c>
      <c r="I56" s="25">
        <f>'13.VI_PESANTI_Regione_alim_euro'!I212</f>
        <v>0</v>
      </c>
      <c r="J56" s="25">
        <f>'13.VI_PESANTI_Regione_alim_euro'!J212</f>
        <v>0</v>
      </c>
      <c r="K56" s="26">
        <f t="shared" si="11"/>
        <v>0</v>
      </c>
    </row>
    <row r="57" spans="1:12" ht="13.2">
      <c r="A57" s="35" t="s">
        <v>31</v>
      </c>
      <c r="B57" s="25">
        <f>'13.VI_PESANTI_Regione_alim_euro'!B213</f>
        <v>0</v>
      </c>
      <c r="C57" s="25">
        <f>'13.VI_PESANTI_Regione_alim_euro'!C213</f>
        <v>0</v>
      </c>
      <c r="D57" s="25">
        <f>'13.VI_PESANTI_Regione_alim_euro'!D213</f>
        <v>0</v>
      </c>
      <c r="E57" s="25">
        <f>'13.VI_PESANTI_Regione_alim_euro'!E213</f>
        <v>0</v>
      </c>
      <c r="F57" s="25">
        <f>'13.VI_PESANTI_Regione_alim_euro'!F213</f>
        <v>0</v>
      </c>
      <c r="G57" s="25">
        <f>'13.VI_PESANTI_Regione_alim_euro'!G213</f>
        <v>0</v>
      </c>
      <c r="H57" s="25">
        <f>'13.VI_PESANTI_Regione_alim_euro'!H213</f>
        <v>0</v>
      </c>
      <c r="I57" s="25">
        <f>'13.VI_PESANTI_Regione_alim_euro'!I213</f>
        <v>0</v>
      </c>
      <c r="J57" s="25">
        <f>'13.VI_PESANTI_Regione_alim_euro'!J213</f>
        <v>0</v>
      </c>
      <c r="K57" s="26">
        <f t="shared" si="11"/>
        <v>0</v>
      </c>
    </row>
    <row r="58" spans="1:12" ht="13.2">
      <c r="A58" s="36" t="s">
        <v>32</v>
      </c>
      <c r="B58" s="27">
        <f>'13.VI_PESANTI_Regione_alim_euro'!B214</f>
        <v>6</v>
      </c>
      <c r="C58" s="27">
        <f>'13.VI_PESANTI_Regione_alim_euro'!C214</f>
        <v>0</v>
      </c>
      <c r="D58" s="27">
        <f>'13.VI_PESANTI_Regione_alim_euro'!D214</f>
        <v>0</v>
      </c>
      <c r="E58" s="27">
        <f>'13.VI_PESANTI_Regione_alim_euro'!E214</f>
        <v>0</v>
      </c>
      <c r="F58" s="27">
        <f>'13.VI_PESANTI_Regione_alim_euro'!F214</f>
        <v>0</v>
      </c>
      <c r="G58" s="27">
        <f>'13.VI_PESANTI_Regione_alim_euro'!G214</f>
        <v>0</v>
      </c>
      <c r="H58" s="27">
        <f>'13.VI_PESANTI_Regione_alim_euro'!H214</f>
        <v>0</v>
      </c>
      <c r="I58" s="27">
        <f>'13.VI_PESANTI_Regione_alim_euro'!I214</f>
        <v>0</v>
      </c>
      <c r="J58" s="27">
        <f>'13.VI_PESANTI_Regione_alim_euro'!J214</f>
        <v>0</v>
      </c>
      <c r="K58" s="26">
        <f t="shared" si="11"/>
        <v>6</v>
      </c>
    </row>
    <row r="59" spans="1:12" ht="18.899999999999999" customHeight="1">
      <c r="A59" s="32" t="s">
        <v>66</v>
      </c>
      <c r="B59" s="21">
        <f t="shared" ref="B59:J59" si="12">SUM(B51:B58)</f>
        <v>991</v>
      </c>
      <c r="C59" s="21">
        <f t="shared" si="12"/>
        <v>2</v>
      </c>
      <c r="D59" s="21">
        <f t="shared" si="12"/>
        <v>2</v>
      </c>
      <c r="E59" s="21">
        <f t="shared" si="12"/>
        <v>0</v>
      </c>
      <c r="F59" s="21">
        <f t="shared" si="12"/>
        <v>0</v>
      </c>
      <c r="G59" s="21">
        <f t="shared" si="12"/>
        <v>0</v>
      </c>
      <c r="H59" s="21">
        <f t="shared" si="12"/>
        <v>0</v>
      </c>
      <c r="I59" s="21">
        <f t="shared" si="12"/>
        <v>0</v>
      </c>
      <c r="J59" s="21">
        <f t="shared" si="12"/>
        <v>13</v>
      </c>
      <c r="K59" s="22">
        <f>SUM(B59:J59)</f>
        <v>1008</v>
      </c>
      <c r="L59" s="16"/>
    </row>
    <row r="60" spans="1:12" ht="13.2">
      <c r="A60" s="34" t="s">
        <v>27</v>
      </c>
      <c r="B60" s="31">
        <f t="shared" ref="B60:J60" si="13">B6+B15+B24+B33+B42+B51</f>
        <v>3115</v>
      </c>
      <c r="C60" s="31">
        <f t="shared" si="13"/>
        <v>89</v>
      </c>
      <c r="D60" s="31">
        <f t="shared" si="13"/>
        <v>47</v>
      </c>
      <c r="E60" s="31">
        <f t="shared" si="13"/>
        <v>45</v>
      </c>
      <c r="F60" s="31">
        <f t="shared" si="13"/>
        <v>55</v>
      </c>
      <c r="G60" s="31">
        <f t="shared" si="13"/>
        <v>15</v>
      </c>
      <c r="H60" s="31">
        <f t="shared" si="13"/>
        <v>17</v>
      </c>
      <c r="I60" s="31">
        <f t="shared" si="13"/>
        <v>0</v>
      </c>
      <c r="J60" s="31">
        <f t="shared" si="13"/>
        <v>98</v>
      </c>
      <c r="K60" s="26">
        <f>SUM(B60:J60)</f>
        <v>3481</v>
      </c>
    </row>
    <row r="61" spans="1:12" ht="13.2">
      <c r="A61" s="35" t="s">
        <v>28</v>
      </c>
      <c r="B61" s="31">
        <f t="shared" ref="B61:J61" si="14">B7+B16+B25+B34+B43+B52</f>
        <v>368</v>
      </c>
      <c r="C61" s="31">
        <f t="shared" si="14"/>
        <v>28</v>
      </c>
      <c r="D61" s="31">
        <f t="shared" si="14"/>
        <v>47</v>
      </c>
      <c r="E61" s="31">
        <f t="shared" si="14"/>
        <v>48</v>
      </c>
      <c r="F61" s="31">
        <f t="shared" si="14"/>
        <v>35</v>
      </c>
      <c r="G61" s="31">
        <f t="shared" si="14"/>
        <v>30</v>
      </c>
      <c r="H61" s="31">
        <f t="shared" si="14"/>
        <v>11</v>
      </c>
      <c r="I61" s="31">
        <f t="shared" si="14"/>
        <v>0</v>
      </c>
      <c r="J61" s="31">
        <f t="shared" si="14"/>
        <v>5</v>
      </c>
      <c r="K61" s="26">
        <f t="shared" ref="K61:K67" si="15">SUM(B61:J61)</f>
        <v>572</v>
      </c>
    </row>
    <row r="62" spans="1:12" ht="13.2">
      <c r="A62" s="35" t="s">
        <v>29</v>
      </c>
      <c r="B62" s="31">
        <f t="shared" ref="B62:I67" si="16">B8+B17+B26+B35+B44+B53</f>
        <v>64</v>
      </c>
      <c r="C62" s="31">
        <f t="shared" si="16"/>
        <v>1</v>
      </c>
      <c r="D62" s="31">
        <f t="shared" si="16"/>
        <v>31</v>
      </c>
      <c r="E62" s="31">
        <f t="shared" si="16"/>
        <v>136</v>
      </c>
      <c r="F62" s="31">
        <f t="shared" si="16"/>
        <v>94</v>
      </c>
      <c r="G62" s="31">
        <f t="shared" si="16"/>
        <v>601</v>
      </c>
      <c r="H62" s="31">
        <f t="shared" si="16"/>
        <v>1930</v>
      </c>
      <c r="I62" s="31">
        <f t="shared" si="16"/>
        <v>0</v>
      </c>
      <c r="J62" s="31">
        <f t="shared" ref="J62" si="17">J8+J17+J26+J35+J44+J53</f>
        <v>4</v>
      </c>
      <c r="K62" s="26">
        <f t="shared" si="15"/>
        <v>2861</v>
      </c>
    </row>
    <row r="63" spans="1:12" ht="13.2">
      <c r="A63" s="35" t="s">
        <v>30</v>
      </c>
      <c r="B63" s="31">
        <f t="shared" si="16"/>
        <v>271175</v>
      </c>
      <c r="C63" s="31">
        <f t="shared" si="16"/>
        <v>42832</v>
      </c>
      <c r="D63" s="31">
        <f t="shared" si="16"/>
        <v>90025</v>
      </c>
      <c r="E63" s="31">
        <f t="shared" si="16"/>
        <v>115454</v>
      </c>
      <c r="F63" s="31">
        <f t="shared" si="16"/>
        <v>35159</v>
      </c>
      <c r="G63" s="31">
        <f t="shared" si="16"/>
        <v>75391</v>
      </c>
      <c r="H63" s="31">
        <f t="shared" si="16"/>
        <v>82361</v>
      </c>
      <c r="I63" s="31">
        <f t="shared" si="16"/>
        <v>0</v>
      </c>
      <c r="J63" s="31">
        <f t="shared" ref="J63:J64" si="18">J9+J18+J27+J36+J45+J54</f>
        <v>1937</v>
      </c>
      <c r="K63" s="26">
        <f t="shared" si="15"/>
        <v>714334</v>
      </c>
    </row>
    <row r="64" spans="1:12" ht="13.2">
      <c r="A64" s="35" t="s">
        <v>71</v>
      </c>
      <c r="B64" s="31">
        <f t="shared" si="16"/>
        <v>1</v>
      </c>
      <c r="C64" s="31">
        <f t="shared" si="16"/>
        <v>0</v>
      </c>
      <c r="D64" s="31">
        <f t="shared" si="16"/>
        <v>1</v>
      </c>
      <c r="E64" s="31">
        <f t="shared" si="16"/>
        <v>0</v>
      </c>
      <c r="F64" s="31">
        <f t="shared" si="16"/>
        <v>0</v>
      </c>
      <c r="G64" s="31">
        <f t="shared" si="16"/>
        <v>0</v>
      </c>
      <c r="H64" s="31">
        <f t="shared" si="16"/>
        <v>55</v>
      </c>
      <c r="I64" s="31">
        <f t="shared" si="16"/>
        <v>0</v>
      </c>
      <c r="J64" s="31">
        <f t="shared" si="18"/>
        <v>0</v>
      </c>
      <c r="K64" s="26">
        <f t="shared" si="15"/>
        <v>57</v>
      </c>
    </row>
    <row r="65" spans="1:23" ht="13.2">
      <c r="A65" s="35" t="s">
        <v>72</v>
      </c>
      <c r="B65" s="31">
        <f t="shared" si="16"/>
        <v>0</v>
      </c>
      <c r="C65" s="31">
        <f t="shared" si="16"/>
        <v>0</v>
      </c>
      <c r="D65" s="31">
        <f t="shared" si="16"/>
        <v>0</v>
      </c>
      <c r="E65" s="31">
        <f t="shared" si="16"/>
        <v>0</v>
      </c>
      <c r="F65" s="31">
        <f t="shared" si="16"/>
        <v>0</v>
      </c>
      <c r="G65" s="31">
        <f t="shared" si="16"/>
        <v>0</v>
      </c>
      <c r="H65" s="31">
        <f t="shared" si="16"/>
        <v>0</v>
      </c>
      <c r="I65" s="31">
        <f t="shared" si="16"/>
        <v>10018</v>
      </c>
      <c r="J65" s="31">
        <f t="shared" ref="J65" si="19">J11+J20+J29+J38+J47+J56</f>
        <v>0</v>
      </c>
      <c r="K65" s="26">
        <f t="shared" si="15"/>
        <v>10018</v>
      </c>
    </row>
    <row r="66" spans="1:23" ht="13.2">
      <c r="A66" s="35" t="s">
        <v>31</v>
      </c>
      <c r="B66" s="31">
        <f t="shared" si="16"/>
        <v>1</v>
      </c>
      <c r="C66" s="31">
        <f t="shared" si="16"/>
        <v>1</v>
      </c>
      <c r="D66" s="31">
        <f t="shared" si="16"/>
        <v>0</v>
      </c>
      <c r="E66" s="31">
        <f t="shared" si="16"/>
        <v>2</v>
      </c>
      <c r="F66" s="31">
        <f t="shared" si="16"/>
        <v>1</v>
      </c>
      <c r="G66" s="31">
        <f t="shared" si="16"/>
        <v>7</v>
      </c>
      <c r="H66" s="31">
        <f t="shared" si="16"/>
        <v>6</v>
      </c>
      <c r="I66" s="31">
        <f t="shared" si="16"/>
        <v>0</v>
      </c>
      <c r="J66" s="31">
        <f t="shared" ref="J66" si="20">J12+J21+J30+J39+J48+J57</f>
        <v>0</v>
      </c>
      <c r="K66" s="26">
        <f t="shared" si="15"/>
        <v>18</v>
      </c>
    </row>
    <row r="67" spans="1:23" ht="13.2">
      <c r="A67" s="36" t="s">
        <v>32</v>
      </c>
      <c r="B67" s="31">
        <f t="shared" si="16"/>
        <v>40</v>
      </c>
      <c r="C67" s="31">
        <f t="shared" si="16"/>
        <v>3</v>
      </c>
      <c r="D67" s="31">
        <f t="shared" si="16"/>
        <v>4</v>
      </c>
      <c r="E67" s="31">
        <f t="shared" si="16"/>
        <v>8</v>
      </c>
      <c r="F67" s="31">
        <f t="shared" si="16"/>
        <v>0</v>
      </c>
      <c r="G67" s="31">
        <f t="shared" si="16"/>
        <v>0</v>
      </c>
      <c r="H67" s="31">
        <f t="shared" si="16"/>
        <v>25</v>
      </c>
      <c r="I67" s="31">
        <f t="shared" si="16"/>
        <v>0</v>
      </c>
      <c r="J67" s="31">
        <f t="shared" ref="J67" si="21">J13+J22+J31+J40+J49+J58</f>
        <v>9</v>
      </c>
      <c r="K67" s="26">
        <f t="shared" si="15"/>
        <v>89</v>
      </c>
    </row>
    <row r="68" spans="1:23" s="19" customFormat="1" ht="24.9" customHeight="1">
      <c r="A68" s="38" t="s">
        <v>34</v>
      </c>
      <c r="B68" s="39">
        <f t="shared" ref="B68:K68" si="22">SUM(B60:B67)</f>
        <v>274764</v>
      </c>
      <c r="C68" s="39">
        <f t="shared" si="22"/>
        <v>42954</v>
      </c>
      <c r="D68" s="39">
        <f t="shared" si="22"/>
        <v>90155</v>
      </c>
      <c r="E68" s="39">
        <f t="shared" si="22"/>
        <v>115693</v>
      </c>
      <c r="F68" s="39">
        <f t="shared" si="22"/>
        <v>35344</v>
      </c>
      <c r="G68" s="39">
        <f t="shared" si="22"/>
        <v>76044</v>
      </c>
      <c r="H68" s="39">
        <f t="shared" si="22"/>
        <v>84405</v>
      </c>
      <c r="I68" s="39">
        <f t="shared" si="22"/>
        <v>10018</v>
      </c>
      <c r="J68" s="39">
        <f t="shared" si="22"/>
        <v>2053</v>
      </c>
      <c r="K68" s="39">
        <f t="shared" si="22"/>
        <v>731430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s="19" customFormat="1" ht="13.2">
      <c r="A69" s="11"/>
      <c r="B69" s="12"/>
      <c r="C69" s="12"/>
      <c r="D69" s="12"/>
      <c r="E69" s="12"/>
      <c r="F69" s="12"/>
      <c r="G69" s="12"/>
      <c r="H69" s="12"/>
      <c r="I69" s="65" t="s">
        <v>33</v>
      </c>
      <c r="J69" s="65"/>
      <c r="K69" s="65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</row>
  </sheetData>
  <mergeCells count="3">
    <mergeCell ref="A2:K2"/>
    <mergeCell ref="A3:K3"/>
    <mergeCell ref="I69:K69"/>
  </mergeCells>
  <phoneticPr fontId="35" type="noConversion"/>
  <printOptions horizontalCentered="1"/>
  <pageMargins left="0.70866141732283472" right="0.70866141732283472" top="0.55118110236220474" bottom="0.6692913385826772" header="0.31496062992125984" footer="0.31496062992125984"/>
  <pageSetup paperSize="9" scale="61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ignoredErrors>
    <ignoredError sqref="K32 K2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13.VI_PESANTI_Regione_alim_euro</vt:lpstr>
      <vt:lpstr>13.VI_PESANTI_Area_alim_euro</vt:lpstr>
      <vt:lpstr>'13.VI_PESANTI_Area_alim_euro'!Area_stampa</vt:lpstr>
      <vt:lpstr>'13.VI_PESANTI_Regione_alim_euro'!Area_stampa</vt:lpstr>
      <vt:lpstr>'13.VI_PESANTI_Area_alim_euro'!Titoli_stampa</vt:lpstr>
      <vt:lpstr>'13.VI_PESANTI_Regione_alim_euro'!Titoli_stampa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2021-06-18T15:44:48Z</cp:lastPrinted>
  <dcterms:created xsi:type="dcterms:W3CDTF">2012-11-28T15:51:40Z</dcterms:created>
  <dcterms:modified xsi:type="dcterms:W3CDTF">2022-11-02T14:38:42Z</dcterms:modified>
</cp:coreProperties>
</file>