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C\DaControllare\"/>
    </mc:Choice>
  </mc:AlternateContent>
  <xr:revisionPtr revIDLastSave="0" documentId="13_ncr:1_{AD48C53C-8EE7-4591-ADD1-72C4BA1BD719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7.trasf netti_vetture_tipo" sheetId="1" r:id="rId1"/>
  </sheets>
  <definedNames>
    <definedName name="_xlnm.Print_Area" localSheetId="0">'7.trasf netti_vetture_tipo'!$A$1:$Q$39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2" i="1" l="1"/>
  <c r="R11" i="1"/>
  <c r="R10" i="1"/>
  <c r="R6" i="1"/>
  <c r="R7" i="1"/>
  <c r="R8" i="1"/>
  <c r="R9" i="1"/>
  <c r="R13" i="1"/>
  <c r="R17" i="1"/>
  <c r="R18" i="1"/>
  <c r="R19" i="1"/>
  <c r="R20" i="1"/>
  <c r="R21" i="1"/>
  <c r="R22" i="1"/>
  <c r="R23" i="1"/>
  <c r="R24" i="1"/>
  <c r="R25" i="1"/>
  <c r="R29" i="1"/>
  <c r="R30" i="1"/>
  <c r="R31" i="1"/>
  <c r="R32" i="1"/>
  <c r="R33" i="1"/>
  <c r="R34" i="1"/>
  <c r="R35" i="1"/>
  <c r="R36" i="1"/>
  <c r="R37" i="1"/>
  <c r="J38" i="1"/>
  <c r="J26" i="1"/>
  <c r="R26" i="1" s="1"/>
  <c r="J14" i="1"/>
  <c r="Q32" i="1"/>
  <c r="Q33" i="1"/>
  <c r="Q34" i="1"/>
  <c r="Q35" i="1"/>
  <c r="Q36" i="1"/>
  <c r="Q37" i="1"/>
  <c r="Q29" i="1"/>
  <c r="Q30" i="1"/>
  <c r="Q31" i="1"/>
  <c r="I38" i="1"/>
  <c r="Q17" i="1"/>
  <c r="Q19" i="1"/>
  <c r="Q20" i="1"/>
  <c r="Q21" i="1"/>
  <c r="Q22" i="1"/>
  <c r="Q23" i="1"/>
  <c r="Q24" i="1"/>
  <c r="Q25" i="1"/>
  <c r="Q18" i="1"/>
  <c r="I26" i="1"/>
  <c r="Q7" i="1"/>
  <c r="Q8" i="1"/>
  <c r="Q9" i="1"/>
  <c r="Q13" i="1"/>
  <c r="I14" i="1"/>
  <c r="Q6" i="1"/>
  <c r="K17" i="1"/>
  <c r="L17" i="1"/>
  <c r="M17" i="1"/>
  <c r="N17" i="1"/>
  <c r="O17" i="1"/>
  <c r="P17" i="1"/>
  <c r="K18" i="1"/>
  <c r="L18" i="1"/>
  <c r="M18" i="1"/>
  <c r="N18" i="1"/>
  <c r="O18" i="1"/>
  <c r="P18" i="1"/>
  <c r="P30" i="1"/>
  <c r="P6" i="1"/>
  <c r="O6" i="1"/>
  <c r="P37" i="1"/>
  <c r="P36" i="1"/>
  <c r="P35" i="1"/>
  <c r="P34" i="1"/>
  <c r="P33" i="1"/>
  <c r="P32" i="1"/>
  <c r="P31" i="1"/>
  <c r="P29" i="1"/>
  <c r="P25" i="1"/>
  <c r="P24" i="1"/>
  <c r="P23" i="1"/>
  <c r="P22" i="1"/>
  <c r="P21" i="1"/>
  <c r="P20" i="1"/>
  <c r="P19" i="1"/>
  <c r="P13" i="1"/>
  <c r="P9" i="1"/>
  <c r="P8" i="1"/>
  <c r="P7" i="1"/>
  <c r="H38" i="1"/>
  <c r="H26" i="1"/>
  <c r="H14" i="1"/>
  <c r="R38" i="1" l="1"/>
  <c r="R14" i="1"/>
  <c r="Q14" i="1"/>
  <c r="Q38" i="1"/>
  <c r="Q26" i="1"/>
  <c r="M24" i="1"/>
  <c r="L24" i="1"/>
  <c r="K24" i="1"/>
  <c r="K6" i="1"/>
  <c r="L6" i="1"/>
  <c r="M6" i="1"/>
  <c r="N6" i="1"/>
  <c r="K7" i="1"/>
  <c r="L7" i="1"/>
  <c r="M7" i="1"/>
  <c r="N7" i="1"/>
  <c r="K8" i="1"/>
  <c r="L8" i="1"/>
  <c r="M8" i="1"/>
  <c r="N8" i="1"/>
  <c r="K9" i="1"/>
  <c r="L9" i="1"/>
  <c r="M9" i="1"/>
  <c r="N9" i="1"/>
  <c r="K13" i="1"/>
  <c r="L13" i="1"/>
  <c r="M13" i="1"/>
  <c r="N13" i="1"/>
  <c r="K19" i="1"/>
  <c r="L19" i="1"/>
  <c r="M19" i="1"/>
  <c r="N19" i="1"/>
  <c r="K20" i="1"/>
  <c r="L20" i="1"/>
  <c r="M20" i="1"/>
  <c r="N20" i="1"/>
  <c r="K21" i="1"/>
  <c r="L21" i="1"/>
  <c r="M21" i="1"/>
  <c r="N21" i="1"/>
  <c r="K22" i="1"/>
  <c r="L22" i="1"/>
  <c r="M22" i="1"/>
  <c r="N22" i="1"/>
  <c r="K23" i="1"/>
  <c r="L23" i="1"/>
  <c r="M23" i="1"/>
  <c r="N23" i="1"/>
  <c r="N24" i="1"/>
  <c r="K25" i="1"/>
  <c r="L25" i="1"/>
  <c r="M25" i="1"/>
  <c r="N25" i="1"/>
  <c r="K29" i="1"/>
  <c r="L29" i="1"/>
  <c r="M29" i="1"/>
  <c r="N29" i="1"/>
  <c r="K30" i="1"/>
  <c r="L30" i="1"/>
  <c r="M30" i="1"/>
  <c r="N30" i="1"/>
  <c r="K31" i="1"/>
  <c r="L31" i="1"/>
  <c r="M31" i="1"/>
  <c r="N31" i="1"/>
  <c r="K32" i="1"/>
  <c r="L32" i="1"/>
  <c r="M32" i="1"/>
  <c r="N32" i="1"/>
  <c r="K33" i="1"/>
  <c r="L33" i="1"/>
  <c r="M33" i="1"/>
  <c r="N33" i="1"/>
  <c r="K34" i="1"/>
  <c r="L34" i="1"/>
  <c r="M34" i="1"/>
  <c r="N34" i="1"/>
  <c r="K35" i="1"/>
  <c r="L35" i="1"/>
  <c r="M35" i="1"/>
  <c r="N35" i="1"/>
  <c r="K36" i="1"/>
  <c r="L36" i="1"/>
  <c r="M36" i="1"/>
  <c r="N36" i="1"/>
  <c r="K37" i="1"/>
  <c r="L37" i="1"/>
  <c r="M37" i="1"/>
  <c r="N37" i="1"/>
  <c r="O37" i="1"/>
  <c r="O36" i="1"/>
  <c r="O35" i="1"/>
  <c r="O34" i="1"/>
  <c r="O33" i="1"/>
  <c r="O32" i="1"/>
  <c r="O31" i="1"/>
  <c r="O30" i="1"/>
  <c r="O29" i="1"/>
  <c r="O25" i="1"/>
  <c r="O24" i="1"/>
  <c r="O23" i="1"/>
  <c r="O22" i="1"/>
  <c r="O21" i="1"/>
  <c r="O20" i="1"/>
  <c r="O19" i="1"/>
  <c r="O13" i="1"/>
  <c r="O9" i="1"/>
  <c r="O8" i="1"/>
  <c r="O7" i="1"/>
  <c r="G38" i="1"/>
  <c r="P38" i="1" s="1"/>
  <c r="G26" i="1"/>
  <c r="P26" i="1" s="1"/>
  <c r="G14" i="1"/>
  <c r="P14" i="1" s="1"/>
  <c r="B24" i="1"/>
  <c r="B26" i="1" s="1"/>
  <c r="C24" i="1"/>
  <c r="C26" i="1" s="1"/>
  <c r="D24" i="1"/>
  <c r="D26" i="1" s="1"/>
  <c r="F26" i="1"/>
  <c r="F38" i="1"/>
  <c r="F14" i="1"/>
  <c r="E38" i="1"/>
  <c r="E26" i="1"/>
  <c r="E14" i="1"/>
  <c r="C14" i="1"/>
  <c r="B14" i="1"/>
  <c r="D38" i="1"/>
  <c r="D14" i="1"/>
  <c r="B38" i="1"/>
  <c r="C38" i="1"/>
  <c r="L38" i="1" l="1"/>
  <c r="L14" i="1"/>
  <c r="M38" i="1"/>
  <c r="N38" i="1"/>
  <c r="K14" i="1"/>
  <c r="K26" i="1"/>
  <c r="M14" i="1"/>
  <c r="K38" i="1"/>
  <c r="N14" i="1"/>
  <c r="O38" i="1"/>
  <c r="M26" i="1"/>
  <c r="O14" i="1"/>
  <c r="N26" i="1"/>
  <c r="L26" i="1"/>
  <c r="O26" i="1"/>
</calcChain>
</file>

<file path=xl/sharedStrings.xml><?xml version="1.0" encoding="utf-8"?>
<sst xmlns="http://schemas.openxmlformats.org/spreadsheetml/2006/main" count="59" uniqueCount="40">
  <si>
    <t>1.601-1.800</t>
  </si>
  <si>
    <t>1.801-2.000</t>
  </si>
  <si>
    <t>KW</t>
  </si>
  <si>
    <t>41 - 55</t>
  </si>
  <si>
    <t>56 - 70</t>
  </si>
  <si>
    <t>71 - 85</t>
  </si>
  <si>
    <t>86 - 100</t>
  </si>
  <si>
    <t>101 - 115</t>
  </si>
  <si>
    <t>116 - 130</t>
  </si>
  <si>
    <t>fino a 40</t>
  </si>
  <si>
    <t>oltre 130</t>
  </si>
  <si>
    <t>Var. % 14/13</t>
  </si>
  <si>
    <t>Var. % 15/14</t>
  </si>
  <si>
    <t>Var. % 16/15</t>
  </si>
  <si>
    <t>fino a 800</t>
  </si>
  <si>
    <t>1.201-1.600</t>
  </si>
  <si>
    <t>2.001-2.500</t>
  </si>
  <si>
    <t>2501-3000</t>
  </si>
  <si>
    <t>Oltre 3000</t>
  </si>
  <si>
    <t>Var. % 17/16</t>
  </si>
  <si>
    <t>Var. % 18/17</t>
  </si>
  <si>
    <r>
      <t xml:space="preserve">ALIMENTAZIONE </t>
    </r>
    <r>
      <rPr>
        <i/>
        <sz val="9"/>
        <color theme="1" tint="0.14999847407452621"/>
        <rFont val="Trebuchet MS"/>
        <family val="2"/>
      </rPr>
      <t>/ Fuel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</si>
  <si>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</si>
  <si>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CILINDRATA </t>
    </r>
    <r>
      <rPr>
        <i/>
        <sz val="9"/>
        <color theme="1" tint="0.14999847407452621"/>
        <rFont val="Trebuchet MS"/>
        <family val="2"/>
      </rPr>
      <t>/ Cylinder capacity</t>
    </r>
  </si>
  <si>
    <r>
      <t>Benzina</t>
    </r>
    <r>
      <rPr>
        <i/>
        <sz val="9"/>
        <color theme="1" tint="0.14999847407452621"/>
        <rFont val="Trebuchet MS"/>
        <family val="2"/>
      </rPr>
      <t xml:space="preserve"> / Petrol</t>
    </r>
  </si>
  <si>
    <r>
      <t xml:space="preserve">Benzina-Gpl </t>
    </r>
    <r>
      <rPr>
        <i/>
        <sz val="9"/>
        <color theme="1" tint="0.14999847407452621"/>
        <rFont val="Trebuchet MS"/>
        <family val="2"/>
      </rPr>
      <t>/ Petrol-LPG</t>
    </r>
  </si>
  <si>
    <r>
      <t xml:space="preserve">Benzina-Metano </t>
    </r>
    <r>
      <rPr>
        <i/>
        <sz val="9"/>
        <color theme="1" tint="0.14999847407452621"/>
        <rFont val="Trebuchet MS"/>
        <family val="2"/>
      </rPr>
      <t>/ Petrol-CNG</t>
    </r>
  </si>
  <si>
    <r>
      <t xml:space="preserve">Gasolio </t>
    </r>
    <r>
      <rPr>
        <i/>
        <sz val="9"/>
        <color theme="1" tint="0.14999847407452621"/>
        <rFont val="Trebuchet MS"/>
        <family val="2"/>
      </rPr>
      <t>/ Diesel</t>
    </r>
  </si>
  <si>
    <r>
      <t xml:space="preserve">Altre alimentazioni </t>
    </r>
    <r>
      <rPr>
        <i/>
        <sz val="9"/>
        <color theme="1" tint="0.14999847407452621"/>
        <rFont val="Trebuchet MS"/>
        <family val="2"/>
      </rPr>
      <t>/ Others</t>
    </r>
  </si>
  <si>
    <r>
      <t xml:space="preserve">N.I. </t>
    </r>
    <r>
      <rPr>
        <i/>
        <sz val="9"/>
        <color theme="1" tint="0.14999847407452621"/>
        <rFont val="Trebuchet MS"/>
        <family val="2"/>
      </rPr>
      <t>/ Not identified</t>
    </r>
  </si>
  <si>
    <t>Var. % 19/18</t>
  </si>
  <si>
    <t>801-1.200</t>
  </si>
  <si>
    <t>Fonte/Source: ACI</t>
  </si>
  <si>
    <t>Var. % 20/19</t>
  </si>
  <si>
    <t>TRASFERIMENTI DI PROPRIETA' NETTI DI AUTOVETTURE</t>
  </si>
  <si>
    <t>CHANGES IN OWNERSHIP FOR SECOND-HAND VEHICLES BY CARS</t>
  </si>
  <si>
    <t>Var. % 21/20</t>
  </si>
  <si>
    <t>Ibrido Benzina / HEV Petrol</t>
  </si>
  <si>
    <t>Ibrigo Gasolio / HEV Diesel</t>
  </si>
  <si>
    <t>Elettrico /BEV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</si>
</sst>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€_-;\-* #,##0\ _€_-;_-* &quot;-&quot;\ _€_-;_-@_-"/>
    <numFmt numFmtId="165" formatCode="General_)"/>
    <numFmt numFmtId="166" formatCode="0_ ;\-0\ "/>
    <numFmt numFmtId="167" formatCode="0.0%"/>
    <numFmt numFmtId="168" formatCode="&quot;L. &quot;#,##0;[Red]&quot;-L. &quot;#,##0"/>
    <numFmt numFmtId="169" formatCode="_-* #,##0.00_-;\-* #,##0.00_-;_-* \-??_-;_-@_-"/>
  </numFmts>
  <fonts count="34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Gill Sans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14"/>
      <name val="Trebuchet MS"/>
      <family val="2"/>
    </font>
    <font>
      <sz val="9"/>
      <color indexed="8"/>
      <name val="Trebuchet MS"/>
      <family val="2"/>
    </font>
    <font>
      <i/>
      <sz val="9"/>
      <color indexed="8"/>
      <name val="Trebuchet MS"/>
      <family val="2"/>
    </font>
    <font>
      <b/>
      <sz val="9"/>
      <name val="Trebuchet MS"/>
      <family val="2"/>
    </font>
    <font>
      <b/>
      <sz val="9"/>
      <color indexed="8"/>
      <name val="Trebuchet MS"/>
      <family val="2"/>
    </font>
    <font>
      <i/>
      <sz val="10"/>
      <color theme="1" tint="0.14999847407452621"/>
      <name val="Trebuchet MS"/>
      <family val="2"/>
    </font>
    <font>
      <sz val="9"/>
      <name val="Trebuchet MS"/>
      <family val="2"/>
    </font>
    <font>
      <i/>
      <sz val="9"/>
      <color theme="1" tint="0.14999847407452621"/>
      <name val="Trebuchet MS"/>
      <family val="2"/>
    </font>
    <font>
      <sz val="11"/>
      <color indexed="8"/>
      <name val="Calibri"/>
      <family val="2"/>
    </font>
    <font>
      <i/>
      <sz val="8"/>
      <name val="Trebuchet MS"/>
      <family val="2"/>
    </font>
    <font>
      <sz val="10"/>
      <name val="Courier New"/>
      <family val="3"/>
      <charset val="1"/>
    </font>
    <font>
      <sz val="10"/>
      <color indexed="8"/>
      <name val="Arial"/>
      <family val="2"/>
      <charset val="1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</borders>
  <cellStyleXfs count="6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0" fontId="1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30" fillId="2" borderId="0" applyNumberFormat="0" applyBorder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8" borderId="0" applyNumberFormat="0" applyBorder="0" applyAlignment="0" applyProtection="0"/>
    <xf numFmtId="0" fontId="30" fillId="11" borderId="0" applyNumberFormat="0" applyBorder="0" applyAlignment="0" applyProtection="0"/>
    <xf numFmtId="0" fontId="30" fillId="23" borderId="4" applyNumberFormat="0" applyFont="0" applyAlignment="0" applyProtection="0"/>
    <xf numFmtId="169" fontId="32" fillId="0" borderId="0"/>
    <xf numFmtId="38" fontId="32" fillId="0" borderId="0"/>
    <xf numFmtId="165" fontId="32" fillId="0" borderId="0"/>
    <xf numFmtId="0" fontId="33" fillId="0" borderId="0"/>
    <xf numFmtId="168" fontId="32" fillId="0" borderId="0"/>
    <xf numFmtId="165" fontId="32" fillId="0" borderId="0"/>
  </cellStyleXfs>
  <cellXfs count="52">
    <xf numFmtId="0" fontId="0" fillId="0" borderId="0" xfId="0"/>
    <xf numFmtId="0" fontId="21" fillId="0" borderId="0" xfId="0" applyFont="1"/>
    <xf numFmtId="165" fontId="22" fillId="0" borderId="0" xfId="0" applyNumberFormat="1" applyFont="1" applyAlignment="1">
      <alignment horizontal="centerContinuous"/>
    </xf>
    <xf numFmtId="0" fontId="24" fillId="0" borderId="0" xfId="0" applyFont="1" applyAlignment="1">
      <alignment horizontal="right"/>
    </xf>
    <xf numFmtId="166" fontId="25" fillId="24" borderId="11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26" fillId="0" borderId="11" xfId="0" applyFont="1" applyBorder="1" applyAlignment="1">
      <alignment vertical="center"/>
    </xf>
    <xf numFmtId="3" fontId="26" fillId="0" borderId="11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3" fontId="26" fillId="25" borderId="11" xfId="0" applyNumberFormat="1" applyFont="1" applyFill="1" applyBorder="1" applyAlignment="1">
      <alignment vertical="center"/>
    </xf>
    <xf numFmtId="0" fontId="25" fillId="24" borderId="10" xfId="0" applyNumberFormat="1" applyFont="1" applyFill="1" applyBorder="1" applyAlignment="1" applyProtection="1">
      <alignment horizontal="left" vertical="center"/>
    </xf>
    <xf numFmtId="0" fontId="25" fillId="24" borderId="11" xfId="0" applyNumberFormat="1" applyFont="1" applyFill="1" applyBorder="1" applyAlignment="1" applyProtection="1">
      <alignment vertical="center"/>
    </xf>
    <xf numFmtId="0" fontId="25" fillId="24" borderId="11" xfId="0" applyNumberFormat="1" applyFont="1" applyFill="1" applyBorder="1" applyAlignment="1" applyProtection="1">
      <alignment horizontal="left" vertical="center"/>
    </xf>
    <xf numFmtId="0" fontId="23" fillId="0" borderId="14" xfId="0" applyFont="1" applyFill="1" applyBorder="1" applyAlignment="1">
      <alignment horizontal="left" vertical="center" indent="1"/>
    </xf>
    <xf numFmtId="0" fontId="23" fillId="0" borderId="13" xfId="0" applyFont="1" applyBorder="1" applyAlignment="1">
      <alignment horizontal="left" vertical="center" indent="1"/>
    </xf>
    <xf numFmtId="0" fontId="23" fillId="0" borderId="14" xfId="0" applyFont="1" applyBorder="1" applyAlignment="1">
      <alignment horizontal="left" vertical="center" indent="1"/>
    </xf>
    <xf numFmtId="3" fontId="23" fillId="25" borderId="17" xfId="0" applyNumberFormat="1" applyFont="1" applyFill="1" applyBorder="1" applyAlignment="1">
      <alignment vertical="center"/>
    </xf>
    <xf numFmtId="164" fontId="23" fillId="25" borderId="14" xfId="0" applyNumberFormat="1" applyFont="1" applyFill="1" applyBorder="1" applyAlignment="1">
      <alignment vertical="center"/>
    </xf>
    <xf numFmtId="164" fontId="23" fillId="0" borderId="14" xfId="0" applyNumberFormat="1" applyFont="1" applyBorder="1" applyAlignment="1">
      <alignment vertical="center"/>
    </xf>
    <xf numFmtId="3" fontId="23" fillId="0" borderId="17" xfId="0" applyNumberFormat="1" applyFont="1" applyBorder="1" applyAlignment="1">
      <alignment vertical="center"/>
    </xf>
    <xf numFmtId="0" fontId="23" fillId="25" borderId="17" xfId="0" applyFont="1" applyFill="1" applyBorder="1" applyAlignment="1">
      <alignment vertical="center"/>
    </xf>
    <xf numFmtId="3" fontId="23" fillId="0" borderId="14" xfId="0" applyNumberFormat="1" applyFont="1" applyBorder="1" applyAlignment="1">
      <alignment vertical="center"/>
    </xf>
    <xf numFmtId="3" fontId="23" fillId="25" borderId="14" xfId="0" applyNumberFormat="1" applyFont="1" applyFill="1" applyBorder="1" applyAlignment="1">
      <alignment vertical="center"/>
    </xf>
    <xf numFmtId="3" fontId="23" fillId="0" borderId="13" xfId="0" applyNumberFormat="1" applyFont="1" applyBorder="1" applyAlignment="1">
      <alignment vertical="center"/>
    </xf>
    <xf numFmtId="3" fontId="23" fillId="25" borderId="13" xfId="0" applyNumberFormat="1" applyFont="1" applyFill="1" applyBorder="1" applyAlignment="1">
      <alignment vertical="center"/>
    </xf>
    <xf numFmtId="0" fontId="28" fillId="0" borderId="13" xfId="0" applyNumberFormat="1" applyFont="1" applyBorder="1" applyAlignment="1">
      <alignment horizontal="left" vertical="center" indent="1"/>
    </xf>
    <xf numFmtId="0" fontId="28" fillId="0" borderId="14" xfId="0" applyNumberFormat="1" applyFont="1" applyBorder="1" applyAlignment="1">
      <alignment horizontal="left" vertical="center" indent="1"/>
    </xf>
    <xf numFmtId="0" fontId="28" fillId="0" borderId="15" xfId="0" applyNumberFormat="1" applyFont="1" applyBorder="1" applyAlignment="1">
      <alignment horizontal="left" vertical="center" indent="1"/>
    </xf>
    <xf numFmtId="0" fontId="28" fillId="0" borderId="16" xfId="0" applyNumberFormat="1" applyFont="1" applyBorder="1" applyAlignment="1">
      <alignment horizontal="left" vertical="center" indent="1"/>
    </xf>
    <xf numFmtId="0" fontId="28" fillId="0" borderId="16" xfId="0" applyNumberFormat="1" applyFont="1" applyBorder="1" applyAlignment="1">
      <alignment horizontal="left" vertical="center" indent="1"/>
    </xf>
    <xf numFmtId="3" fontId="23" fillId="0" borderId="14" xfId="0" applyNumberFormat="1" applyFont="1" applyFill="1" applyBorder="1" applyAlignment="1">
      <alignment vertical="center"/>
    </xf>
    <xf numFmtId="0" fontId="31" fillId="0" borderId="0" xfId="0" applyFont="1" applyBorder="1" applyAlignment="1">
      <alignment horizontal="right"/>
    </xf>
    <xf numFmtId="0" fontId="0" fillId="0" borderId="0" xfId="0" applyAlignment="1">
      <alignment wrapText="1"/>
    </xf>
    <xf numFmtId="0" fontId="20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horizontal="left" vertical="center" wrapText="1"/>
    </xf>
    <xf numFmtId="166" fontId="25" fillId="24" borderId="11" xfId="0" applyNumberFormat="1" applyFont="1" applyFill="1" applyBorder="1" applyAlignment="1" applyProtection="1">
      <alignment horizontal="center" vertical="center" wrapText="1"/>
    </xf>
    <xf numFmtId="167" fontId="23" fillId="0" borderId="13" xfId="0" applyNumberFormat="1" applyFont="1" applyBorder="1" applyAlignment="1">
      <alignment vertical="center" wrapText="1"/>
    </xf>
    <xf numFmtId="167" fontId="23" fillId="0" borderId="14" xfId="0" applyNumberFormat="1" applyFont="1" applyBorder="1" applyAlignment="1">
      <alignment vertical="center" wrapText="1"/>
    </xf>
    <xf numFmtId="167" fontId="23" fillId="0" borderId="17" xfId="0" applyNumberFormat="1" applyFont="1" applyBorder="1" applyAlignment="1">
      <alignment vertical="center" wrapText="1"/>
    </xf>
    <xf numFmtId="167" fontId="26" fillId="0" borderId="11" xfId="0" applyNumberFormat="1" applyFont="1" applyBorder="1" applyAlignment="1">
      <alignment vertical="center" wrapText="1"/>
    </xf>
    <xf numFmtId="164" fontId="23" fillId="0" borderId="14" xfId="0" applyNumberFormat="1" applyFont="1" applyBorder="1" applyAlignment="1">
      <alignment vertical="center" wrapText="1"/>
    </xf>
    <xf numFmtId="0" fontId="31" fillId="0" borderId="12" xfId="0" applyFont="1" applyBorder="1" applyAlignment="1">
      <alignment wrapText="1"/>
    </xf>
    <xf numFmtId="166" fontId="25" fillId="24" borderId="10" xfId="0" applyNumberFormat="1" applyFont="1" applyFill="1" applyBorder="1" applyAlignment="1" applyProtection="1">
      <alignment horizontal="center" vertical="center"/>
    </xf>
    <xf numFmtId="3" fontId="23" fillId="0" borderId="18" xfId="0" applyNumberFormat="1" applyFont="1" applyBorder="1" applyAlignment="1">
      <alignment vertical="center"/>
    </xf>
    <xf numFmtId="3" fontId="23" fillId="0" borderId="15" xfId="0" applyNumberFormat="1" applyFont="1" applyBorder="1" applyAlignment="1">
      <alignment vertical="center"/>
    </xf>
    <xf numFmtId="3" fontId="23" fillId="0" borderId="15" xfId="0" applyNumberFormat="1" applyFont="1" applyFill="1" applyBorder="1" applyAlignment="1">
      <alignment vertical="center"/>
    </xf>
    <xf numFmtId="3" fontId="23" fillId="0" borderId="16" xfId="0" applyNumberFormat="1" applyFont="1" applyBorder="1" applyAlignment="1">
      <alignment vertical="center"/>
    </xf>
    <xf numFmtId="3" fontId="23" fillId="0" borderId="13" xfId="0" applyNumberFormat="1" applyFont="1" applyBorder="1"/>
    <xf numFmtId="3" fontId="23" fillId="0" borderId="14" xfId="0" applyNumberFormat="1" applyFont="1" applyBorder="1"/>
    <xf numFmtId="3" fontId="23" fillId="0" borderId="17" xfId="0" applyNumberFormat="1" applyFont="1" applyBorder="1"/>
    <xf numFmtId="0" fontId="20" fillId="0" borderId="0" xfId="0" applyFont="1" applyAlignment="1" applyProtection="1">
      <alignment horizontal="left" vertical="center" indent="12"/>
    </xf>
    <xf numFmtId="0" fontId="27" fillId="0" borderId="0" xfId="0" applyFont="1" applyAlignment="1" applyProtection="1">
      <alignment horizontal="left" vertical="center" indent="12"/>
    </xf>
  </cellXfs>
  <cellStyles count="63">
    <cellStyle name="20% - Colore 1" xfId="1" builtinId="30" customBuiltin="1"/>
    <cellStyle name="20% - Colore 1 2" xfId="44" xr:uid="{00000000-0005-0000-0000-000001000000}"/>
    <cellStyle name="20% - Colore 2" xfId="2" builtinId="34" customBuiltin="1"/>
    <cellStyle name="20% - Colore 2 2" xfId="45" xr:uid="{00000000-0005-0000-0000-000003000000}"/>
    <cellStyle name="20% - Colore 3" xfId="3" builtinId="38" customBuiltin="1"/>
    <cellStyle name="20% - Colore 3 2" xfId="46" xr:uid="{00000000-0005-0000-0000-000005000000}"/>
    <cellStyle name="20% - Colore 4" xfId="4" builtinId="42" customBuiltin="1"/>
    <cellStyle name="20% - Colore 4 2" xfId="47" xr:uid="{00000000-0005-0000-0000-000007000000}"/>
    <cellStyle name="20% - Colore 5" xfId="5" builtinId="46" customBuiltin="1"/>
    <cellStyle name="20% - Colore 5 2" xfId="48" xr:uid="{00000000-0005-0000-0000-000009000000}"/>
    <cellStyle name="20% - Colore 6" xfId="6" builtinId="50" customBuiltin="1"/>
    <cellStyle name="20% - Colore 6 2" xfId="49" xr:uid="{00000000-0005-0000-0000-00000B000000}"/>
    <cellStyle name="40% - Colore 1" xfId="7" builtinId="31" customBuiltin="1"/>
    <cellStyle name="40% - Colore 1 2" xfId="50" xr:uid="{00000000-0005-0000-0000-00000D000000}"/>
    <cellStyle name="40% - Colore 2" xfId="8" builtinId="35" customBuiltin="1"/>
    <cellStyle name="40% - Colore 2 2" xfId="51" xr:uid="{00000000-0005-0000-0000-00000F000000}"/>
    <cellStyle name="40% - Colore 3" xfId="9" builtinId="39" customBuiltin="1"/>
    <cellStyle name="40% - Colore 3 2" xfId="52" xr:uid="{00000000-0005-0000-0000-000011000000}"/>
    <cellStyle name="40% - Colore 4" xfId="10" builtinId="43" customBuiltin="1"/>
    <cellStyle name="40% - Colore 4 2" xfId="53" xr:uid="{00000000-0005-0000-0000-000013000000}"/>
    <cellStyle name="40% - Colore 5" xfId="11" builtinId="47" customBuiltin="1"/>
    <cellStyle name="40% - Colore 5 2" xfId="54" xr:uid="{00000000-0005-0000-0000-000015000000}"/>
    <cellStyle name="40% - Colore 6" xfId="12" builtinId="51" customBuiltin="1"/>
    <cellStyle name="40% - Colore 6 2" xfId="55" xr:uid="{00000000-0005-0000-0000-000017000000}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Excel Built-in Normal 1" xfId="62" xr:uid="{8558E6F0-696B-461D-8595-6B51E67A4979}"/>
    <cellStyle name="Input" xfId="28" builtinId="20" customBuiltin="1"/>
    <cellStyle name="Migliaia (0)" xfId="58" xr:uid="{06675AD5-FC3A-425E-B7CF-E7E446631F5B}"/>
    <cellStyle name="Migliaia 2" xfId="57" xr:uid="{B44397C2-2B1E-4846-93A4-B6B46BBF8D17}"/>
    <cellStyle name="Neutrale" xfId="29" builtinId="28" customBuiltin="1"/>
    <cellStyle name="Normale" xfId="0" builtinId="0"/>
    <cellStyle name="Normale 2" xfId="30" xr:uid="{00000000-0005-0000-0000-00002A000000}"/>
    <cellStyle name="Normale 2 2" xfId="59" xr:uid="{C75116C2-7C0D-4DA6-A8B8-E08DFE565ABB}"/>
    <cellStyle name="Normale 2 3" xfId="60" xr:uid="{6FFAF451-22AC-4921-9DCF-52EF7CFB42B1}"/>
    <cellStyle name="Normale 3" xfId="31" xr:uid="{00000000-0005-0000-0000-00002B000000}"/>
    <cellStyle name="Nota" xfId="32" builtinId="10" customBuiltin="1"/>
    <cellStyle name="Nota 2" xfId="56" xr:uid="{00000000-0005-0000-0000-00002D000000}"/>
    <cellStyle name="Output" xfId="33" builtinId="21" customBuiltin="1"/>
    <cellStyle name="Testo avviso" xfId="34" builtinId="11" customBuiltin="1"/>
    <cellStyle name="Testo descrittivo" xfId="35" builtinId="53" customBuiltin="1"/>
    <cellStyle name="Titolo" xfId="36" builtinId="15" customBuiltin="1"/>
    <cellStyle name="Titolo 1" xfId="37" builtinId="16" customBuiltin="1"/>
    <cellStyle name="Titolo 2" xfId="38" builtinId="17" customBuiltin="1"/>
    <cellStyle name="Titolo 3" xfId="39" builtinId="18" customBuiltin="1"/>
    <cellStyle name="Titolo 4" xfId="40" builtinId="19" customBuiltin="1"/>
    <cellStyle name="Totale" xfId="41" builtinId="25" customBuiltin="1"/>
    <cellStyle name="Valore non valido" xfId="42" builtinId="27" customBuiltin="1"/>
    <cellStyle name="Valore valido" xfId="43" builtinId="26" customBuiltin="1"/>
    <cellStyle name="Valuta (0)" xfId="61" xr:uid="{C52BDD20-B9B8-4EA5-ADB1-36336D712B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959051</xdr:colOff>
      <xdr:row>3</xdr:row>
      <xdr:rowOff>78600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461B2A5-EC4B-400A-B28D-B7E031C77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38100"/>
          <a:ext cx="930476" cy="61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9"/>
  <sheetViews>
    <sheetView showGridLines="0" tabSelected="1" topLeftCell="A10" zoomScaleNormal="100" workbookViewId="0">
      <selection activeCell="A28" sqref="A28:XFD28"/>
    </sheetView>
  </sheetViews>
  <sheetFormatPr defaultRowHeight="14.4"/>
  <cols>
    <col min="1" max="1" width="27" bestFit="1" customWidth="1"/>
    <col min="2" max="10" width="9.6640625" customWidth="1"/>
    <col min="11" max="16" width="7.44140625" style="32" customWidth="1"/>
    <col min="17" max="18" width="7.44140625" customWidth="1"/>
  </cols>
  <sheetData>
    <row r="1" spans="1:19" ht="15" customHeight="1"/>
    <row r="2" spans="1:19" ht="15" customHeight="1">
      <c r="A2" s="50" t="s">
        <v>34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33"/>
    </row>
    <row r="3" spans="1:19" ht="15" customHeight="1">
      <c r="A3" s="51" t="s">
        <v>35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34"/>
    </row>
    <row r="4" spans="1:19" ht="15" customHeight="1">
      <c r="A4" s="1"/>
      <c r="C4" s="2"/>
      <c r="D4" s="1"/>
    </row>
    <row r="5" spans="1:19" s="5" customFormat="1" ht="26.4">
      <c r="A5" s="10" t="s">
        <v>21</v>
      </c>
      <c r="B5" s="42">
        <v>2013</v>
      </c>
      <c r="C5" s="42">
        <v>2014</v>
      </c>
      <c r="D5" s="4">
        <v>2015</v>
      </c>
      <c r="E5" s="4">
        <v>2016</v>
      </c>
      <c r="F5" s="4">
        <v>2017</v>
      </c>
      <c r="G5" s="4">
        <v>2018</v>
      </c>
      <c r="H5" s="4">
        <v>2019</v>
      </c>
      <c r="I5" s="4">
        <v>2020</v>
      </c>
      <c r="J5" s="4">
        <v>2021</v>
      </c>
      <c r="K5" s="35" t="s">
        <v>11</v>
      </c>
      <c r="L5" s="35" t="s">
        <v>12</v>
      </c>
      <c r="M5" s="35" t="s">
        <v>13</v>
      </c>
      <c r="N5" s="35" t="s">
        <v>19</v>
      </c>
      <c r="O5" s="35" t="s">
        <v>20</v>
      </c>
      <c r="P5" s="35" t="s">
        <v>30</v>
      </c>
      <c r="Q5" s="35" t="s">
        <v>33</v>
      </c>
      <c r="R5" s="35" t="s">
        <v>36</v>
      </c>
    </row>
    <row r="6" spans="1:19" ht="15" customHeight="1">
      <c r="A6" s="25" t="s">
        <v>24</v>
      </c>
      <c r="B6" s="24">
        <v>1155006</v>
      </c>
      <c r="C6" s="24">
        <v>1142502</v>
      </c>
      <c r="D6" s="23">
        <v>1170896</v>
      </c>
      <c r="E6" s="23">
        <v>1168114</v>
      </c>
      <c r="F6" s="23">
        <v>1193834</v>
      </c>
      <c r="G6" s="23">
        <v>1214207</v>
      </c>
      <c r="H6" s="23">
        <v>1190700</v>
      </c>
      <c r="I6" s="23">
        <v>1028243</v>
      </c>
      <c r="J6" s="23">
        <v>1140031</v>
      </c>
      <c r="K6" s="36">
        <f t="shared" ref="K6:Q6" si="0">(C6-B6)/B6</f>
        <v>-1.0825917787440065E-2</v>
      </c>
      <c r="L6" s="36">
        <f t="shared" si="0"/>
        <v>2.4852472905955526E-2</v>
      </c>
      <c r="M6" s="36">
        <f t="shared" si="0"/>
        <v>-2.3759582405269127E-3</v>
      </c>
      <c r="N6" s="36">
        <f t="shared" si="0"/>
        <v>2.2018398889149519E-2</v>
      </c>
      <c r="O6" s="36">
        <f t="shared" si="0"/>
        <v>1.7065186617234891E-2</v>
      </c>
      <c r="P6" s="36">
        <f t="shared" si="0"/>
        <v>-1.9359960863345377E-2</v>
      </c>
      <c r="Q6" s="36">
        <f t="shared" si="0"/>
        <v>-0.13643822961283278</v>
      </c>
      <c r="R6" s="36">
        <f>(J6-I6)/I6</f>
        <v>0.10871749187692015</v>
      </c>
    </row>
    <row r="7" spans="1:19" ht="15" customHeight="1">
      <c r="A7" s="26" t="s">
        <v>25</v>
      </c>
      <c r="B7" s="22">
        <v>134243</v>
      </c>
      <c r="C7" s="22">
        <v>147402</v>
      </c>
      <c r="D7" s="21">
        <v>161211</v>
      </c>
      <c r="E7" s="21">
        <v>174287</v>
      </c>
      <c r="F7" s="21">
        <v>194608</v>
      </c>
      <c r="G7" s="21">
        <v>223183</v>
      </c>
      <c r="H7" s="21">
        <v>218579</v>
      </c>
      <c r="I7" s="21">
        <v>188143</v>
      </c>
      <c r="J7" s="21">
        <v>215968</v>
      </c>
      <c r="K7" s="37">
        <f t="shared" ref="K7:P14" si="1">(C7-B7)/B7</f>
        <v>9.8023733081054512E-2</v>
      </c>
      <c r="L7" s="37">
        <f t="shared" si="1"/>
        <v>9.368258232588432E-2</v>
      </c>
      <c r="M7" s="37">
        <f t="shared" si="1"/>
        <v>8.1111090434275571E-2</v>
      </c>
      <c r="N7" s="37">
        <f t="shared" si="1"/>
        <v>0.11659504151198885</v>
      </c>
      <c r="O7" s="37">
        <f t="shared" si="1"/>
        <v>0.14683363479404751</v>
      </c>
      <c r="P7" s="37">
        <f t="shared" si="1"/>
        <v>-2.0628811334196601E-2</v>
      </c>
      <c r="Q7" s="37">
        <f t="shared" ref="Q7:R13" si="2">(I7-H7)/H7</f>
        <v>-0.13924484968821341</v>
      </c>
      <c r="R7" s="37">
        <f t="shared" si="2"/>
        <v>0.14789282620134686</v>
      </c>
    </row>
    <row r="8" spans="1:19" ht="15" customHeight="1">
      <c r="A8" s="26" t="s">
        <v>26</v>
      </c>
      <c r="B8" s="22">
        <v>52249</v>
      </c>
      <c r="C8" s="22">
        <v>61722</v>
      </c>
      <c r="D8" s="21">
        <v>65411</v>
      </c>
      <c r="E8" s="21">
        <v>70051</v>
      </c>
      <c r="F8" s="21">
        <v>76223</v>
      </c>
      <c r="G8" s="21">
        <v>80513</v>
      </c>
      <c r="H8" s="21">
        <v>74610</v>
      </c>
      <c r="I8" s="21">
        <v>65561</v>
      </c>
      <c r="J8" s="21">
        <v>76626</v>
      </c>
      <c r="K8" s="37">
        <f t="shared" si="1"/>
        <v>0.18130490535704033</v>
      </c>
      <c r="L8" s="37">
        <f t="shared" si="1"/>
        <v>5.9767991963967468E-2</v>
      </c>
      <c r="M8" s="37">
        <f t="shared" si="1"/>
        <v>7.0936081087278904E-2</v>
      </c>
      <c r="N8" s="37">
        <f t="shared" si="1"/>
        <v>8.8107236156514543E-2</v>
      </c>
      <c r="O8" s="37">
        <f t="shared" si="1"/>
        <v>5.6282224525405718E-2</v>
      </c>
      <c r="P8" s="37">
        <f t="shared" si="1"/>
        <v>-7.3317352477239695E-2</v>
      </c>
      <c r="Q8" s="37">
        <f t="shared" si="2"/>
        <v>-0.12128401018630211</v>
      </c>
      <c r="R8" s="37">
        <f t="shared" si="2"/>
        <v>0.16877411875962844</v>
      </c>
    </row>
    <row r="9" spans="1:19" ht="15" customHeight="1">
      <c r="A9" s="27" t="s">
        <v>27</v>
      </c>
      <c r="B9" s="22">
        <v>1166214</v>
      </c>
      <c r="C9" s="22">
        <v>1203568</v>
      </c>
      <c r="D9" s="21">
        <v>1307367</v>
      </c>
      <c r="E9" s="21">
        <v>1402506</v>
      </c>
      <c r="F9" s="21">
        <v>1481927</v>
      </c>
      <c r="G9" s="21">
        <v>1563534</v>
      </c>
      <c r="H9" s="21">
        <v>1611231</v>
      </c>
      <c r="I9" s="21">
        <v>1347488</v>
      </c>
      <c r="J9" s="21">
        <v>1501804</v>
      </c>
      <c r="K9" s="37">
        <f t="shared" si="1"/>
        <v>3.203014198080284E-2</v>
      </c>
      <c r="L9" s="37">
        <f t="shared" si="1"/>
        <v>8.624273825824548E-2</v>
      </c>
      <c r="M9" s="37">
        <f t="shared" si="1"/>
        <v>7.27714559110028E-2</v>
      </c>
      <c r="N9" s="37">
        <f t="shared" si="1"/>
        <v>5.6627921734381172E-2</v>
      </c>
      <c r="O9" s="37">
        <f t="shared" si="1"/>
        <v>5.5068164626192788E-2</v>
      </c>
      <c r="P9" s="37">
        <f t="shared" si="1"/>
        <v>3.0505892420631724E-2</v>
      </c>
      <c r="Q9" s="37">
        <f t="shared" si="2"/>
        <v>-0.16369037090274455</v>
      </c>
      <c r="R9" s="37">
        <f t="shared" si="2"/>
        <v>0.11452124248972903</v>
      </c>
    </row>
    <row r="10" spans="1:19" ht="15" customHeight="1">
      <c r="A10" s="26" t="s">
        <v>37</v>
      </c>
      <c r="B10" s="22"/>
      <c r="C10" s="22"/>
      <c r="D10" s="21"/>
      <c r="E10" s="21"/>
      <c r="F10" s="21"/>
      <c r="G10" s="21"/>
      <c r="H10" s="21"/>
      <c r="I10" s="21">
        <v>25719</v>
      </c>
      <c r="J10" s="21">
        <v>69963</v>
      </c>
      <c r="K10" s="37"/>
      <c r="L10" s="37"/>
      <c r="M10" s="37"/>
      <c r="N10" s="37"/>
      <c r="O10" s="37"/>
      <c r="P10" s="37"/>
      <c r="Q10" s="37"/>
      <c r="R10" s="37">
        <f t="shared" ref="R10:R12" si="3">(J10-I10)/I10</f>
        <v>1.720284614487344</v>
      </c>
    </row>
    <row r="11" spans="1:19" s="8" customFormat="1" ht="21" customHeight="1">
      <c r="A11" s="26" t="s">
        <v>38</v>
      </c>
      <c r="B11" s="22"/>
      <c r="C11" s="22"/>
      <c r="D11" s="21"/>
      <c r="E11" s="21"/>
      <c r="F11" s="21"/>
      <c r="G11" s="21"/>
      <c r="H11" s="21"/>
      <c r="I11" s="21">
        <v>4638</v>
      </c>
      <c r="J11" s="21">
        <v>9391</v>
      </c>
      <c r="K11" s="37"/>
      <c r="L11" s="37"/>
      <c r="M11" s="37"/>
      <c r="N11" s="37"/>
      <c r="O11" s="37"/>
      <c r="P11" s="37"/>
      <c r="Q11" s="37"/>
      <c r="R11" s="37">
        <f t="shared" si="3"/>
        <v>1.0247951703320397</v>
      </c>
      <c r="S11" s="5"/>
    </row>
    <row r="12" spans="1:19">
      <c r="A12" s="27" t="s">
        <v>39</v>
      </c>
      <c r="B12" s="22"/>
      <c r="C12" s="22"/>
      <c r="D12" s="21"/>
      <c r="E12" s="21"/>
      <c r="F12" s="21"/>
      <c r="G12" s="21"/>
      <c r="H12" s="21"/>
      <c r="I12" s="21">
        <v>2121</v>
      </c>
      <c r="J12" s="21">
        <v>9229</v>
      </c>
      <c r="K12" s="37"/>
      <c r="L12" s="37"/>
      <c r="M12" s="37"/>
      <c r="N12" s="37"/>
      <c r="O12" s="37"/>
      <c r="P12" s="37"/>
      <c r="Q12" s="37"/>
      <c r="R12" s="37">
        <f t="shared" si="3"/>
        <v>3.3512494106553512</v>
      </c>
    </row>
    <row r="13" spans="1:19">
      <c r="A13" s="28" t="s">
        <v>28</v>
      </c>
      <c r="B13" s="20">
        <v>150</v>
      </c>
      <c r="C13" s="20">
        <v>231</v>
      </c>
      <c r="D13" s="19">
        <v>346</v>
      </c>
      <c r="E13" s="19">
        <v>547</v>
      </c>
      <c r="F13" s="19">
        <v>759</v>
      </c>
      <c r="G13" s="19">
        <v>986</v>
      </c>
      <c r="H13" s="19">
        <v>1161</v>
      </c>
      <c r="I13" s="19">
        <v>24</v>
      </c>
      <c r="J13" s="19">
        <v>37</v>
      </c>
      <c r="K13" s="38">
        <f t="shared" si="1"/>
        <v>0.54</v>
      </c>
      <c r="L13" s="38">
        <f t="shared" si="1"/>
        <v>0.49783549783549785</v>
      </c>
      <c r="M13" s="38">
        <f t="shared" si="1"/>
        <v>0.58092485549132944</v>
      </c>
      <c r="N13" s="38">
        <f t="shared" si="1"/>
        <v>0.38756855575868371</v>
      </c>
      <c r="O13" s="38">
        <f t="shared" si="1"/>
        <v>0.29907773386034253</v>
      </c>
      <c r="P13" s="38">
        <f t="shared" si="1"/>
        <v>0.17748478701825557</v>
      </c>
      <c r="Q13" s="38">
        <f t="shared" si="2"/>
        <v>-0.97932816537467704</v>
      </c>
      <c r="R13" s="38">
        <f t="shared" si="2"/>
        <v>0.54166666666666663</v>
      </c>
    </row>
    <row r="14" spans="1:19" ht="15" customHeight="1">
      <c r="A14" s="6" t="s">
        <v>22</v>
      </c>
      <c r="B14" s="7">
        <f t="shared" ref="B14:J14" si="4">SUM(B6:B13)</f>
        <v>2507862</v>
      </c>
      <c r="C14" s="7">
        <f t="shared" si="4"/>
        <v>2555425</v>
      </c>
      <c r="D14" s="7">
        <f t="shared" si="4"/>
        <v>2705231</v>
      </c>
      <c r="E14" s="7">
        <f t="shared" si="4"/>
        <v>2815505</v>
      </c>
      <c r="F14" s="7">
        <f t="shared" si="4"/>
        <v>2947351</v>
      </c>
      <c r="G14" s="7">
        <f t="shared" si="4"/>
        <v>3082423</v>
      </c>
      <c r="H14" s="7">
        <f t="shared" si="4"/>
        <v>3096281</v>
      </c>
      <c r="I14" s="7">
        <f t="shared" si="4"/>
        <v>2661937</v>
      </c>
      <c r="J14" s="7">
        <f t="shared" si="4"/>
        <v>3023049</v>
      </c>
      <c r="K14" s="39">
        <f t="shared" si="1"/>
        <v>1.8965557115981659E-2</v>
      </c>
      <c r="L14" s="39">
        <f t="shared" si="1"/>
        <v>5.8622733987497185E-2</v>
      </c>
      <c r="M14" s="39">
        <f t="shared" si="1"/>
        <v>4.0763247205137007E-2</v>
      </c>
      <c r="N14" s="39">
        <f t="shared" si="1"/>
        <v>4.6828544080014065E-2</v>
      </c>
      <c r="O14" s="39">
        <f t="shared" si="1"/>
        <v>4.5828270877815366E-2</v>
      </c>
      <c r="P14" s="39">
        <f t="shared" si="1"/>
        <v>4.4958138451471454E-3</v>
      </c>
      <c r="Q14" s="39">
        <f>(I14-H14)/H14</f>
        <v>-0.14027925759968168</v>
      </c>
      <c r="R14" s="39">
        <f>(J14-I14)/I14</f>
        <v>0.13565760572094682</v>
      </c>
    </row>
    <row r="15" spans="1:19" ht="15" customHeight="1"/>
    <row r="16" spans="1:19" ht="26.4">
      <c r="A16" s="12" t="s">
        <v>23</v>
      </c>
      <c r="B16" s="4">
        <v>2013</v>
      </c>
      <c r="C16" s="4">
        <v>2014</v>
      </c>
      <c r="D16" s="4">
        <v>2015</v>
      </c>
      <c r="E16" s="4">
        <v>2016</v>
      </c>
      <c r="F16" s="4">
        <v>2017</v>
      </c>
      <c r="G16" s="4">
        <v>2018</v>
      </c>
      <c r="H16" s="4">
        <v>2019</v>
      </c>
      <c r="I16" s="4">
        <v>2020</v>
      </c>
      <c r="J16" s="4">
        <v>2021</v>
      </c>
      <c r="K16" s="35" t="s">
        <v>11</v>
      </c>
      <c r="L16" s="35" t="s">
        <v>12</v>
      </c>
      <c r="M16" s="35" t="s">
        <v>13</v>
      </c>
      <c r="N16" s="35" t="s">
        <v>19</v>
      </c>
      <c r="O16" s="35" t="s">
        <v>20</v>
      </c>
      <c r="P16" s="35" t="s">
        <v>30</v>
      </c>
      <c r="Q16" s="35" t="s">
        <v>33</v>
      </c>
      <c r="R16" s="35" t="s">
        <v>36</v>
      </c>
    </row>
    <row r="17" spans="1:18" ht="15" customHeight="1">
      <c r="A17" s="14" t="s">
        <v>14</v>
      </c>
      <c r="B17" s="24">
        <v>96342</v>
      </c>
      <c r="C17" s="24">
        <v>93698</v>
      </c>
      <c r="D17" s="23">
        <v>91249</v>
      </c>
      <c r="E17" s="23">
        <v>87733</v>
      </c>
      <c r="F17" s="23">
        <v>82423</v>
      </c>
      <c r="G17" s="23">
        <v>77666</v>
      </c>
      <c r="H17" s="43">
        <v>71316</v>
      </c>
      <c r="I17" s="47">
        <v>58832</v>
      </c>
      <c r="J17" s="47">
        <v>65039</v>
      </c>
      <c r="K17" s="36">
        <f t="shared" ref="K17:K26" si="5">(C17-B17)/B17</f>
        <v>-2.7443897780822485E-2</v>
      </c>
      <c r="L17" s="36">
        <f t="shared" ref="L17:L26" si="6">(D17-C17)/C17</f>
        <v>-2.613716408034323E-2</v>
      </c>
      <c r="M17" s="36">
        <f t="shared" ref="M17:M26" si="7">(E17-D17)/D17</f>
        <v>-3.8531929117031419E-2</v>
      </c>
      <c r="N17" s="36">
        <f t="shared" ref="N17:N26" si="8">(F17-E17)/E17</f>
        <v>-6.0524546065904503E-2</v>
      </c>
      <c r="O17" s="36">
        <f t="shared" ref="O17:R26" si="9">(G17-F17)/F17</f>
        <v>-5.7714472901981242E-2</v>
      </c>
      <c r="P17" s="36">
        <f>(H17-G17)/G17</f>
        <v>-8.1760358458012522E-2</v>
      </c>
      <c r="Q17" s="37">
        <f t="shared" ref="P17:R25" si="10">(I17-H17)/H17</f>
        <v>-0.17505188176566269</v>
      </c>
      <c r="R17" s="37">
        <f t="shared" si="10"/>
        <v>0.10550380745172695</v>
      </c>
    </row>
    <row r="18" spans="1:18" ht="15" customHeight="1">
      <c r="A18" s="15" t="s">
        <v>31</v>
      </c>
      <c r="B18" s="22">
        <v>1598760</v>
      </c>
      <c r="C18" s="22">
        <v>1655421</v>
      </c>
      <c r="D18" s="21">
        <v>1783522</v>
      </c>
      <c r="E18" s="21">
        <v>494193</v>
      </c>
      <c r="F18" s="21">
        <v>512948</v>
      </c>
      <c r="G18" s="21">
        <v>530713</v>
      </c>
      <c r="H18" s="44">
        <v>534499</v>
      </c>
      <c r="I18" s="48">
        <v>478552</v>
      </c>
      <c r="J18" s="48">
        <v>569954</v>
      </c>
      <c r="K18" s="37">
        <f t="shared" ref="K18" si="11">(C18-B18)/B18</f>
        <v>3.5440591458380244E-2</v>
      </c>
      <c r="L18" s="37">
        <f t="shared" ref="L18" si="12">(D18-C18)/C18</f>
        <v>7.738273224756724E-2</v>
      </c>
      <c r="M18" s="37">
        <f t="shared" ref="M18" si="13">(E18-D18)/D18</f>
        <v>-0.7229117442902302</v>
      </c>
      <c r="N18" s="37">
        <f t="shared" ref="N18" si="14">(F18-E18)/E18</f>
        <v>3.7950760128128078E-2</v>
      </c>
      <c r="O18" s="37">
        <f t="shared" ref="O18" si="15">(G18-F18)/F18</f>
        <v>3.4633140201345947E-2</v>
      </c>
      <c r="P18" s="37">
        <f t="shared" si="10"/>
        <v>7.1337992474275174E-3</v>
      </c>
      <c r="Q18" s="37">
        <f t="shared" si="10"/>
        <v>-0.10467185158438089</v>
      </c>
      <c r="R18" s="37">
        <f t="shared" si="10"/>
        <v>0.19099700763971314</v>
      </c>
    </row>
    <row r="19" spans="1:18" ht="15" customHeight="1">
      <c r="A19" s="15" t="s">
        <v>15</v>
      </c>
      <c r="B19" s="22">
        <v>100326</v>
      </c>
      <c r="C19" s="22">
        <v>99450</v>
      </c>
      <c r="D19" s="21">
        <v>101447</v>
      </c>
      <c r="E19" s="21">
        <v>1386807</v>
      </c>
      <c r="F19" s="21">
        <v>1518637</v>
      </c>
      <c r="G19" s="21">
        <v>1641553</v>
      </c>
      <c r="H19" s="44">
        <v>1667451</v>
      </c>
      <c r="I19" s="48">
        <v>1419621</v>
      </c>
      <c r="J19" s="48">
        <v>1577646</v>
      </c>
      <c r="K19" s="37">
        <f t="shared" si="5"/>
        <v>-8.7315351952634412E-3</v>
      </c>
      <c r="L19" s="37">
        <f t="shared" si="6"/>
        <v>2.0080442433383611E-2</v>
      </c>
      <c r="M19" s="37">
        <f t="shared" si="7"/>
        <v>12.670261318718149</v>
      </c>
      <c r="N19" s="37">
        <f t="shared" si="8"/>
        <v>9.5060091274416697E-2</v>
      </c>
      <c r="O19" s="37">
        <f t="shared" si="9"/>
        <v>8.0938367760037461E-2</v>
      </c>
      <c r="P19" s="37">
        <f t="shared" si="9"/>
        <v>1.5776523816166763E-2</v>
      </c>
      <c r="Q19" s="37">
        <f t="shared" si="10"/>
        <v>-0.14862805563701723</v>
      </c>
      <c r="R19" s="37">
        <f t="shared" si="10"/>
        <v>0.11131492137690271</v>
      </c>
    </row>
    <row r="20" spans="1:18" ht="15" customHeight="1">
      <c r="A20" s="15" t="s">
        <v>0</v>
      </c>
      <c r="B20" s="22">
        <v>506427</v>
      </c>
      <c r="C20" s="22">
        <v>504565</v>
      </c>
      <c r="D20" s="21">
        <v>518968</v>
      </c>
      <c r="E20" s="21">
        <v>102491</v>
      </c>
      <c r="F20" s="21">
        <v>102287</v>
      </c>
      <c r="G20" s="21">
        <v>97278</v>
      </c>
      <c r="H20" s="44">
        <v>89251</v>
      </c>
      <c r="I20" s="48">
        <v>72538</v>
      </c>
      <c r="J20" s="48">
        <v>81638</v>
      </c>
      <c r="K20" s="37">
        <f t="shared" si="5"/>
        <v>-3.6767391943952434E-3</v>
      </c>
      <c r="L20" s="37">
        <f t="shared" si="6"/>
        <v>2.8545380674442341E-2</v>
      </c>
      <c r="M20" s="37">
        <f t="shared" si="7"/>
        <v>-0.80250998134759755</v>
      </c>
      <c r="N20" s="37">
        <f t="shared" si="8"/>
        <v>-1.9904186709076895E-3</v>
      </c>
      <c r="O20" s="37">
        <f t="shared" si="9"/>
        <v>-4.8970054845679317E-2</v>
      </c>
      <c r="P20" s="37">
        <f t="shared" si="9"/>
        <v>-8.2516087912991629E-2</v>
      </c>
      <c r="Q20" s="37">
        <f t="shared" si="10"/>
        <v>-0.18725840606827934</v>
      </c>
      <c r="R20" s="37">
        <f t="shared" si="10"/>
        <v>0.12545148749620888</v>
      </c>
    </row>
    <row r="21" spans="1:18" ht="15" customHeight="1">
      <c r="A21" s="13" t="s">
        <v>1</v>
      </c>
      <c r="B21" s="22">
        <v>110819</v>
      </c>
      <c r="C21" s="22">
        <v>107762</v>
      </c>
      <c r="D21" s="30">
        <v>113092</v>
      </c>
      <c r="E21" s="30">
        <v>536514</v>
      </c>
      <c r="F21" s="30">
        <v>529591</v>
      </c>
      <c r="G21" s="30">
        <v>533569</v>
      </c>
      <c r="H21" s="45">
        <v>530610</v>
      </c>
      <c r="I21" s="48">
        <v>451637</v>
      </c>
      <c r="J21" s="48">
        <v>513731</v>
      </c>
      <c r="K21" s="37">
        <f t="shared" si="5"/>
        <v>-2.7585522338227201E-2</v>
      </c>
      <c r="L21" s="37">
        <f t="shared" si="6"/>
        <v>4.946084890777825E-2</v>
      </c>
      <c r="M21" s="37">
        <f t="shared" si="7"/>
        <v>3.7440490927740249</v>
      </c>
      <c r="N21" s="37">
        <f t="shared" si="8"/>
        <v>-1.2903670733662123E-2</v>
      </c>
      <c r="O21" s="37">
        <f t="shared" si="9"/>
        <v>7.5114569545177319E-3</v>
      </c>
      <c r="P21" s="37">
        <f t="shared" si="9"/>
        <v>-5.5456745050780683E-3</v>
      </c>
      <c r="Q21" s="37">
        <f t="shared" si="10"/>
        <v>-0.14883436045306345</v>
      </c>
      <c r="R21" s="37">
        <f t="shared" si="10"/>
        <v>0.1374865212549016</v>
      </c>
    </row>
    <row r="22" spans="1:18" ht="15" customHeight="1">
      <c r="A22" s="15" t="s">
        <v>16</v>
      </c>
      <c r="B22" s="22">
        <v>75166</v>
      </c>
      <c r="C22" s="22">
        <v>74060</v>
      </c>
      <c r="D22" s="21">
        <v>77250</v>
      </c>
      <c r="E22" s="21">
        <v>114623</v>
      </c>
      <c r="F22" s="21">
        <v>114077</v>
      </c>
      <c r="G22" s="21">
        <v>115486</v>
      </c>
      <c r="H22" s="44">
        <v>116385</v>
      </c>
      <c r="I22" s="48">
        <v>102141</v>
      </c>
      <c r="J22" s="48">
        <v>116759</v>
      </c>
      <c r="K22" s="37">
        <f t="shared" si="5"/>
        <v>-1.4714099459862172E-2</v>
      </c>
      <c r="L22" s="37">
        <f t="shared" si="6"/>
        <v>4.3073183904941942E-2</v>
      </c>
      <c r="M22" s="37">
        <f t="shared" si="7"/>
        <v>0.48379288025889966</v>
      </c>
      <c r="N22" s="37">
        <f t="shared" si="8"/>
        <v>-4.7634418921158926E-3</v>
      </c>
      <c r="O22" s="37">
        <f t="shared" si="9"/>
        <v>1.2351306573630092E-2</v>
      </c>
      <c r="P22" s="37">
        <f t="shared" si="9"/>
        <v>7.7844933585023294E-3</v>
      </c>
      <c r="Q22" s="37">
        <f t="shared" si="10"/>
        <v>-0.12238690552906302</v>
      </c>
      <c r="R22" s="37">
        <f t="shared" si="10"/>
        <v>0.14311588882035617</v>
      </c>
    </row>
    <row r="23" spans="1:18" s="8" customFormat="1" ht="21" customHeight="1">
      <c r="A23" s="15" t="s">
        <v>17</v>
      </c>
      <c r="B23" s="22">
        <v>19787</v>
      </c>
      <c r="C23" s="22">
        <v>20162</v>
      </c>
      <c r="D23" s="21">
        <v>19284</v>
      </c>
      <c r="E23" s="21">
        <v>74661</v>
      </c>
      <c r="F23" s="21">
        <v>70263</v>
      </c>
      <c r="G23" s="21">
        <v>69455</v>
      </c>
      <c r="H23" s="44">
        <v>70115</v>
      </c>
      <c r="I23" s="48">
        <v>62323</v>
      </c>
      <c r="J23" s="48">
        <v>71270</v>
      </c>
      <c r="K23" s="37">
        <f t="shared" si="5"/>
        <v>1.8951837064739477E-2</v>
      </c>
      <c r="L23" s="37">
        <f t="shared" si="6"/>
        <v>-4.3547267136196804E-2</v>
      </c>
      <c r="M23" s="37">
        <f t="shared" si="7"/>
        <v>2.8716552582451773</v>
      </c>
      <c r="N23" s="37">
        <f t="shared" si="8"/>
        <v>-5.8906256278378269E-2</v>
      </c>
      <c r="O23" s="37">
        <f t="shared" si="9"/>
        <v>-1.149965131007785E-2</v>
      </c>
      <c r="P23" s="37">
        <f t="shared" si="9"/>
        <v>9.502555611547045E-3</v>
      </c>
      <c r="Q23" s="37">
        <f t="shared" si="10"/>
        <v>-0.11113171218712116</v>
      </c>
      <c r="R23" s="37">
        <f t="shared" si="10"/>
        <v>0.14355855783579097</v>
      </c>
    </row>
    <row r="24" spans="1:18">
      <c r="A24" s="15" t="s">
        <v>18</v>
      </c>
      <c r="B24" s="17">
        <f>0</f>
        <v>0</v>
      </c>
      <c r="C24" s="17">
        <f>0</f>
        <v>0</v>
      </c>
      <c r="D24" s="18">
        <f>0</f>
        <v>0</v>
      </c>
      <c r="E24" s="21">
        <v>17854</v>
      </c>
      <c r="F24" s="21">
        <v>16317</v>
      </c>
      <c r="G24" s="21">
        <v>15656</v>
      </c>
      <c r="H24" s="44">
        <v>15454</v>
      </c>
      <c r="I24" s="48">
        <v>14142</v>
      </c>
      <c r="J24" s="48">
        <v>17775</v>
      </c>
      <c r="K24" s="40">
        <f>0</f>
        <v>0</v>
      </c>
      <c r="L24" s="40">
        <f>0</f>
        <v>0</v>
      </c>
      <c r="M24" s="40">
        <f>0</f>
        <v>0</v>
      </c>
      <c r="N24" s="37">
        <f t="shared" si="8"/>
        <v>-8.6087151338635606E-2</v>
      </c>
      <c r="O24" s="37">
        <f t="shared" si="9"/>
        <v>-4.0509897652754798E-2</v>
      </c>
      <c r="P24" s="37">
        <f t="shared" si="9"/>
        <v>-1.2902401635155851E-2</v>
      </c>
      <c r="Q24" s="37">
        <f t="shared" si="10"/>
        <v>-8.4897114015788797E-2</v>
      </c>
      <c r="R24" s="37">
        <f t="shared" si="10"/>
        <v>0.25689435723377174</v>
      </c>
    </row>
    <row r="25" spans="1:18" s="5" customFormat="1">
      <c r="A25" s="29" t="s">
        <v>29</v>
      </c>
      <c r="B25" s="16">
        <v>235</v>
      </c>
      <c r="C25" s="16">
        <v>307</v>
      </c>
      <c r="D25" s="19">
        <v>419</v>
      </c>
      <c r="E25" s="19">
        <v>629</v>
      </c>
      <c r="F25" s="19">
        <v>808</v>
      </c>
      <c r="G25" s="19">
        <v>1047</v>
      </c>
      <c r="H25" s="46">
        <v>1200</v>
      </c>
      <c r="I25" s="49">
        <v>2151</v>
      </c>
      <c r="J25" s="49">
        <v>9237</v>
      </c>
      <c r="K25" s="38">
        <f t="shared" si="5"/>
        <v>0.30638297872340425</v>
      </c>
      <c r="L25" s="38">
        <f t="shared" si="6"/>
        <v>0.36482084690553745</v>
      </c>
      <c r="M25" s="38">
        <f t="shared" si="7"/>
        <v>0.50119331742243434</v>
      </c>
      <c r="N25" s="38">
        <f t="shared" si="8"/>
        <v>0.28457869634340222</v>
      </c>
      <c r="O25" s="38">
        <f t="shared" si="9"/>
        <v>0.29579207920792078</v>
      </c>
      <c r="P25" s="38">
        <f t="shared" si="9"/>
        <v>0.14613180515759314</v>
      </c>
      <c r="Q25" s="37">
        <f t="shared" si="10"/>
        <v>0.79249999999999998</v>
      </c>
      <c r="R25" s="37">
        <f t="shared" si="10"/>
        <v>3.2942817294281728</v>
      </c>
    </row>
    <row r="26" spans="1:18" ht="15" customHeight="1">
      <c r="A26" s="6" t="s">
        <v>22</v>
      </c>
      <c r="B26" s="7">
        <f t="shared" ref="B26:I26" si="16">SUM(B17:B25)</f>
        <v>2507862</v>
      </c>
      <c r="C26" s="7">
        <f t="shared" si="16"/>
        <v>2555425</v>
      </c>
      <c r="D26" s="7">
        <f t="shared" si="16"/>
        <v>2705231</v>
      </c>
      <c r="E26" s="7">
        <f t="shared" si="16"/>
        <v>2815505</v>
      </c>
      <c r="F26" s="7">
        <f t="shared" si="16"/>
        <v>2947351</v>
      </c>
      <c r="G26" s="7">
        <f t="shared" si="16"/>
        <v>3082423</v>
      </c>
      <c r="H26" s="7">
        <f t="shared" si="16"/>
        <v>3096281</v>
      </c>
      <c r="I26" s="7">
        <f t="shared" si="16"/>
        <v>2661937</v>
      </c>
      <c r="J26" s="7">
        <f t="shared" ref="J26" si="17">SUM(J17:J25)</f>
        <v>3023049</v>
      </c>
      <c r="K26" s="39">
        <f t="shared" si="5"/>
        <v>1.8965557115981659E-2</v>
      </c>
      <c r="L26" s="39">
        <f t="shared" si="6"/>
        <v>5.8622733987497185E-2</v>
      </c>
      <c r="M26" s="39">
        <f t="shared" si="7"/>
        <v>4.0763247205137007E-2</v>
      </c>
      <c r="N26" s="39">
        <f t="shared" si="8"/>
        <v>4.6828544080014065E-2</v>
      </c>
      <c r="O26" s="39">
        <f t="shared" si="9"/>
        <v>4.5828270877815366E-2</v>
      </c>
      <c r="P26" s="39">
        <f t="shared" si="9"/>
        <v>4.4958138451471454E-3</v>
      </c>
      <c r="Q26" s="39">
        <f t="shared" si="9"/>
        <v>-0.14027925759968168</v>
      </c>
      <c r="R26" s="39">
        <f t="shared" si="9"/>
        <v>0.13565760572094682</v>
      </c>
    </row>
    <row r="27" spans="1:18" ht="15" customHeight="1"/>
    <row r="28" spans="1:18" ht="26.4">
      <c r="A28" s="11" t="s">
        <v>2</v>
      </c>
      <c r="B28" s="4">
        <v>2013</v>
      </c>
      <c r="C28" s="4">
        <v>2014</v>
      </c>
      <c r="D28" s="4">
        <v>2015</v>
      </c>
      <c r="E28" s="4">
        <v>2016</v>
      </c>
      <c r="F28" s="4">
        <v>2017</v>
      </c>
      <c r="G28" s="4">
        <v>2018</v>
      </c>
      <c r="H28" s="4">
        <v>2019</v>
      </c>
      <c r="I28" s="4">
        <v>2020</v>
      </c>
      <c r="J28" s="4">
        <v>2021</v>
      </c>
      <c r="K28" s="35" t="s">
        <v>11</v>
      </c>
      <c r="L28" s="35" t="s">
        <v>12</v>
      </c>
      <c r="M28" s="35" t="s">
        <v>13</v>
      </c>
      <c r="N28" s="35" t="s">
        <v>19</v>
      </c>
      <c r="O28" s="35" t="s">
        <v>20</v>
      </c>
      <c r="P28" s="35" t="s">
        <v>30</v>
      </c>
      <c r="Q28" s="35" t="s">
        <v>33</v>
      </c>
      <c r="R28" s="35" t="s">
        <v>36</v>
      </c>
    </row>
    <row r="29" spans="1:18" ht="15" customHeight="1">
      <c r="A29" s="14" t="s">
        <v>9</v>
      </c>
      <c r="B29" s="24">
        <v>302690</v>
      </c>
      <c r="C29" s="24">
        <v>283175</v>
      </c>
      <c r="D29" s="23">
        <v>274207</v>
      </c>
      <c r="E29" s="23">
        <v>255589</v>
      </c>
      <c r="F29" s="23">
        <v>237617</v>
      </c>
      <c r="G29" s="23">
        <v>218502</v>
      </c>
      <c r="H29" s="23">
        <v>198667</v>
      </c>
      <c r="I29" s="23">
        <v>162648</v>
      </c>
      <c r="J29" s="23">
        <v>181081</v>
      </c>
      <c r="K29" s="36">
        <f t="shared" ref="K29:K38" si="18">(C29-B29)/B29</f>
        <v>-6.4471901945885229E-2</v>
      </c>
      <c r="L29" s="36">
        <f t="shared" ref="L29:L38" si="19">(D29-C29)/C29</f>
        <v>-3.1669462346605455E-2</v>
      </c>
      <c r="M29" s="36">
        <f t="shared" ref="M29:M38" si="20">(E29-D29)/D29</f>
        <v>-6.7897610199593741E-2</v>
      </c>
      <c r="N29" s="36">
        <f t="shared" ref="N29:N38" si="21">(F29-E29)/E29</f>
        <v>-7.0316015164971893E-2</v>
      </c>
      <c r="O29" s="36">
        <f t="shared" ref="O29:R38" si="22">(G29-F29)/F29</f>
        <v>-8.0444580985367206E-2</v>
      </c>
      <c r="P29" s="36">
        <f t="shared" si="22"/>
        <v>-9.0777201124017173E-2</v>
      </c>
      <c r="Q29" s="37">
        <f t="shared" si="22"/>
        <v>-0.18130338707485391</v>
      </c>
      <c r="R29" s="37">
        <f t="shared" si="22"/>
        <v>0.11333062810486449</v>
      </c>
    </row>
    <row r="30" spans="1:18" ht="15" customHeight="1">
      <c r="A30" s="15" t="s">
        <v>3</v>
      </c>
      <c r="B30" s="22">
        <v>843231</v>
      </c>
      <c r="C30" s="22">
        <v>868542</v>
      </c>
      <c r="D30" s="21">
        <v>929048</v>
      </c>
      <c r="E30" s="21">
        <v>945807</v>
      </c>
      <c r="F30" s="21">
        <v>994677</v>
      </c>
      <c r="G30" s="21">
        <v>1019564</v>
      </c>
      <c r="H30" s="21">
        <v>997506</v>
      </c>
      <c r="I30" s="21">
        <v>838659</v>
      </c>
      <c r="J30" s="21">
        <v>929477</v>
      </c>
      <c r="K30" s="37">
        <f t="shared" si="18"/>
        <v>3.0016685819188337E-2</v>
      </c>
      <c r="L30" s="37">
        <f t="shared" si="19"/>
        <v>6.9663873479923824E-2</v>
      </c>
      <c r="M30" s="37">
        <f t="shared" si="20"/>
        <v>1.8038895729822355E-2</v>
      </c>
      <c r="N30" s="37">
        <f t="shared" si="21"/>
        <v>5.1670161037082621E-2</v>
      </c>
      <c r="O30" s="37">
        <f t="shared" si="22"/>
        <v>2.5020182431080642E-2</v>
      </c>
      <c r="P30" s="37">
        <f>(H30-G30)/G30</f>
        <v>-2.1634737986041094E-2</v>
      </c>
      <c r="Q30" s="37">
        <f t="shared" si="22"/>
        <v>-0.1592441549223764</v>
      </c>
      <c r="R30" s="37">
        <f t="shared" si="22"/>
        <v>0.10828954318739797</v>
      </c>
    </row>
    <row r="31" spans="1:18" ht="15" customHeight="1">
      <c r="A31" s="15" t="s">
        <v>4</v>
      </c>
      <c r="B31" s="22">
        <v>363883</v>
      </c>
      <c r="C31" s="22">
        <v>375728</v>
      </c>
      <c r="D31" s="21">
        <v>404695</v>
      </c>
      <c r="E31" s="21">
        <v>436984</v>
      </c>
      <c r="F31" s="21">
        <v>486117</v>
      </c>
      <c r="G31" s="21">
        <v>532871</v>
      </c>
      <c r="H31" s="21">
        <v>533647</v>
      </c>
      <c r="I31" s="21">
        <v>453612</v>
      </c>
      <c r="J31" s="21">
        <v>515791</v>
      </c>
      <c r="K31" s="37">
        <f t="shared" si="18"/>
        <v>3.2551671828582263E-2</v>
      </c>
      <c r="L31" s="37">
        <f t="shared" si="19"/>
        <v>7.709566494911213E-2</v>
      </c>
      <c r="M31" s="37">
        <f t="shared" si="20"/>
        <v>7.9786011687814282E-2</v>
      </c>
      <c r="N31" s="37">
        <f t="shared" si="21"/>
        <v>0.11243661095143072</v>
      </c>
      <c r="O31" s="37">
        <f t="shared" si="22"/>
        <v>9.6178492009125371E-2</v>
      </c>
      <c r="P31" s="37">
        <f t="shared" si="22"/>
        <v>1.4562623974658032E-3</v>
      </c>
      <c r="Q31" s="37">
        <f t="shared" si="22"/>
        <v>-0.14997741953013885</v>
      </c>
      <c r="R31" s="37">
        <f t="shared" si="22"/>
        <v>0.13707529783162703</v>
      </c>
    </row>
    <row r="32" spans="1:18" ht="15" customHeight="1">
      <c r="A32" s="15" t="s">
        <v>5</v>
      </c>
      <c r="B32" s="22">
        <v>399726</v>
      </c>
      <c r="C32" s="22">
        <v>423167</v>
      </c>
      <c r="D32" s="21">
        <v>456856</v>
      </c>
      <c r="E32" s="21">
        <v>486104</v>
      </c>
      <c r="F32" s="21">
        <v>505325</v>
      </c>
      <c r="G32" s="21">
        <v>522283</v>
      </c>
      <c r="H32" s="21">
        <v>521329</v>
      </c>
      <c r="I32" s="21">
        <v>444935</v>
      </c>
      <c r="J32" s="21">
        <v>501688</v>
      </c>
      <c r="K32" s="37">
        <f t="shared" si="18"/>
        <v>5.8642670229106936E-2</v>
      </c>
      <c r="L32" s="37">
        <f t="shared" si="19"/>
        <v>7.9611595422138304E-2</v>
      </c>
      <c r="M32" s="37">
        <f t="shared" si="20"/>
        <v>6.4020172658343116E-2</v>
      </c>
      <c r="N32" s="37">
        <f t="shared" si="21"/>
        <v>3.9540921284334216E-2</v>
      </c>
      <c r="O32" s="37">
        <f t="shared" si="22"/>
        <v>3.3558600900410629E-2</v>
      </c>
      <c r="P32" s="37">
        <f t="shared" si="22"/>
        <v>-1.8265959259635102E-3</v>
      </c>
      <c r="Q32" s="37">
        <f t="shared" si="22"/>
        <v>-0.14653702364533722</v>
      </c>
      <c r="R32" s="37">
        <f t="shared" si="22"/>
        <v>0.12755346286536234</v>
      </c>
    </row>
    <row r="33" spans="1:18" ht="15" customHeight="1">
      <c r="A33" s="15" t="s">
        <v>6</v>
      </c>
      <c r="B33" s="22">
        <v>179270</v>
      </c>
      <c r="C33" s="22">
        <v>175311</v>
      </c>
      <c r="D33" s="21">
        <v>184914</v>
      </c>
      <c r="E33" s="21">
        <v>210734</v>
      </c>
      <c r="F33" s="21">
        <v>240284</v>
      </c>
      <c r="G33" s="21">
        <v>282583</v>
      </c>
      <c r="H33" s="21">
        <v>312856</v>
      </c>
      <c r="I33" s="21">
        <v>278385</v>
      </c>
      <c r="J33" s="21">
        <v>324746</v>
      </c>
      <c r="K33" s="37">
        <f t="shared" si="18"/>
        <v>-2.2084007363195182E-2</v>
      </c>
      <c r="L33" s="37">
        <f t="shared" si="19"/>
        <v>5.4776939267929564E-2</v>
      </c>
      <c r="M33" s="37">
        <f t="shared" si="20"/>
        <v>0.13963247780049104</v>
      </c>
      <c r="N33" s="37">
        <f t="shared" si="21"/>
        <v>0.14022416885742214</v>
      </c>
      <c r="O33" s="37">
        <f t="shared" si="22"/>
        <v>0.17603752226531938</v>
      </c>
      <c r="P33" s="37">
        <f t="shared" si="22"/>
        <v>0.10712958670549892</v>
      </c>
      <c r="Q33" s="37">
        <f t="shared" si="22"/>
        <v>-0.1101816810289718</v>
      </c>
      <c r="R33" s="37">
        <f t="shared" si="22"/>
        <v>0.16653555328052877</v>
      </c>
    </row>
    <row r="34" spans="1:18" ht="15" customHeight="1">
      <c r="A34" s="13" t="s">
        <v>7</v>
      </c>
      <c r="B34" s="22">
        <v>189597</v>
      </c>
      <c r="C34" s="22">
        <v>190900</v>
      </c>
      <c r="D34" s="30">
        <v>197903</v>
      </c>
      <c r="E34" s="30">
        <v>213167</v>
      </c>
      <c r="F34" s="30">
        <v>219216</v>
      </c>
      <c r="G34" s="30">
        <v>232362</v>
      </c>
      <c r="H34" s="30">
        <v>245920</v>
      </c>
      <c r="I34" s="30">
        <v>220844</v>
      </c>
      <c r="J34" s="30">
        <v>257147</v>
      </c>
      <c r="K34" s="37">
        <f t="shared" si="18"/>
        <v>6.8724716108377239E-3</v>
      </c>
      <c r="L34" s="37">
        <f t="shared" si="19"/>
        <v>3.6684127815610264E-2</v>
      </c>
      <c r="M34" s="37">
        <f t="shared" si="20"/>
        <v>7.7128694360368469E-2</v>
      </c>
      <c r="N34" s="37">
        <f t="shared" si="21"/>
        <v>2.8376812546031985E-2</v>
      </c>
      <c r="O34" s="37">
        <f t="shared" si="22"/>
        <v>5.9968250492664771E-2</v>
      </c>
      <c r="P34" s="37">
        <f t="shared" si="22"/>
        <v>5.834861121870185E-2</v>
      </c>
      <c r="Q34" s="37">
        <f t="shared" si="22"/>
        <v>-0.10196811971372804</v>
      </c>
      <c r="R34" s="37">
        <f t="shared" si="22"/>
        <v>0.1643830033870062</v>
      </c>
    </row>
    <row r="35" spans="1:18" s="5" customFormat="1" ht="21" customHeight="1">
      <c r="A35" s="15" t="s">
        <v>8</v>
      </c>
      <c r="B35" s="22">
        <v>106628</v>
      </c>
      <c r="C35" s="22">
        <v>110038</v>
      </c>
      <c r="D35" s="21">
        <v>117329</v>
      </c>
      <c r="E35" s="21">
        <v>118176</v>
      </c>
      <c r="F35" s="21">
        <v>111744</v>
      </c>
      <c r="G35" s="21">
        <v>109187</v>
      </c>
      <c r="H35" s="21">
        <v>104725</v>
      </c>
      <c r="I35" s="21">
        <v>87674</v>
      </c>
      <c r="J35" s="21">
        <v>100353</v>
      </c>
      <c r="K35" s="37">
        <f t="shared" si="18"/>
        <v>3.1980342874291932E-2</v>
      </c>
      <c r="L35" s="37">
        <f t="shared" si="19"/>
        <v>6.6258928733710171E-2</v>
      </c>
      <c r="M35" s="37">
        <f t="shared" si="20"/>
        <v>7.2190166114089443E-3</v>
      </c>
      <c r="N35" s="37">
        <f t="shared" si="21"/>
        <v>-5.4427294882209584E-2</v>
      </c>
      <c r="O35" s="37">
        <f t="shared" si="22"/>
        <v>-2.2882660366552118E-2</v>
      </c>
      <c r="P35" s="37">
        <f t="shared" si="22"/>
        <v>-4.0865670821617961E-2</v>
      </c>
      <c r="Q35" s="37">
        <f t="shared" si="22"/>
        <v>-0.1628169014084507</v>
      </c>
      <c r="R35" s="37">
        <f t="shared" si="22"/>
        <v>0.14461527933024615</v>
      </c>
    </row>
    <row r="36" spans="1:18">
      <c r="A36" s="15" t="s">
        <v>10</v>
      </c>
      <c r="B36" s="22">
        <v>112500</v>
      </c>
      <c r="C36" s="22">
        <v>117409</v>
      </c>
      <c r="D36" s="21">
        <v>129151</v>
      </c>
      <c r="E36" s="21">
        <v>138072</v>
      </c>
      <c r="F36" s="21">
        <v>142088</v>
      </c>
      <c r="G36" s="21">
        <v>155071</v>
      </c>
      <c r="H36" s="21">
        <v>172319</v>
      </c>
      <c r="I36" s="21">
        <v>168436</v>
      </c>
      <c r="J36" s="21">
        <v>208993</v>
      </c>
      <c r="K36" s="37">
        <f t="shared" si="18"/>
        <v>4.3635555555555552E-2</v>
      </c>
      <c r="L36" s="37">
        <f t="shared" si="19"/>
        <v>0.10000936895808669</v>
      </c>
      <c r="M36" s="37">
        <f t="shared" si="20"/>
        <v>6.9074184481730694E-2</v>
      </c>
      <c r="N36" s="37">
        <f t="shared" si="21"/>
        <v>2.9086273828147633E-2</v>
      </c>
      <c r="O36" s="37">
        <f t="shared" si="22"/>
        <v>9.1372951973424918E-2</v>
      </c>
      <c r="P36" s="37">
        <f t="shared" si="22"/>
        <v>0.11122647045546878</v>
      </c>
      <c r="Q36" s="37">
        <f t="shared" si="22"/>
        <v>-2.2533789077234665E-2</v>
      </c>
      <c r="R36" s="37">
        <f t="shared" si="22"/>
        <v>0.24078581775867391</v>
      </c>
    </row>
    <row r="37" spans="1:18">
      <c r="A37" s="29" t="s">
        <v>29</v>
      </c>
      <c r="B37" s="16">
        <v>10337</v>
      </c>
      <c r="C37" s="16">
        <v>11155</v>
      </c>
      <c r="D37" s="19">
        <v>11128</v>
      </c>
      <c r="E37" s="19">
        <v>10872</v>
      </c>
      <c r="F37" s="19">
        <v>10283</v>
      </c>
      <c r="G37" s="19">
        <v>10000</v>
      </c>
      <c r="H37" s="19">
        <v>9312</v>
      </c>
      <c r="I37" s="19">
        <v>6744</v>
      </c>
      <c r="J37" s="19">
        <v>3773</v>
      </c>
      <c r="K37" s="38">
        <f t="shared" si="18"/>
        <v>7.9133210796169098E-2</v>
      </c>
      <c r="L37" s="38">
        <f t="shared" si="19"/>
        <v>-2.4204392649036306E-3</v>
      </c>
      <c r="M37" s="38">
        <f t="shared" si="20"/>
        <v>-2.3005032350826744E-2</v>
      </c>
      <c r="N37" s="38">
        <f t="shared" si="21"/>
        <v>-5.4175864606328179E-2</v>
      </c>
      <c r="O37" s="38">
        <f t="shared" si="22"/>
        <v>-2.7521151414956726E-2</v>
      </c>
      <c r="P37" s="38">
        <f t="shared" si="22"/>
        <v>-6.88E-2</v>
      </c>
      <c r="Q37" s="37">
        <f t="shared" si="22"/>
        <v>-0.27577319587628868</v>
      </c>
      <c r="R37" s="37">
        <f t="shared" si="22"/>
        <v>-0.44053973902728349</v>
      </c>
    </row>
    <row r="38" spans="1:18">
      <c r="A38" s="6" t="s">
        <v>22</v>
      </c>
      <c r="B38" s="9">
        <f t="shared" ref="B38:G38" si="23">SUM(B29:B37)</f>
        <v>2507862</v>
      </c>
      <c r="C38" s="9">
        <f t="shared" si="23"/>
        <v>2555425</v>
      </c>
      <c r="D38" s="9">
        <f t="shared" si="23"/>
        <v>2705231</v>
      </c>
      <c r="E38" s="9">
        <f t="shared" si="23"/>
        <v>2815505</v>
      </c>
      <c r="F38" s="9">
        <f t="shared" si="23"/>
        <v>2947351</v>
      </c>
      <c r="G38" s="9">
        <f t="shared" si="23"/>
        <v>3082423</v>
      </c>
      <c r="H38" s="9">
        <f t="shared" ref="H38:I38" si="24">SUM(H29:H37)</f>
        <v>3096281</v>
      </c>
      <c r="I38" s="9">
        <f t="shared" si="24"/>
        <v>2661937</v>
      </c>
      <c r="J38" s="9">
        <f t="shared" ref="J38" si="25">SUM(J29:J37)</f>
        <v>3023049</v>
      </c>
      <c r="K38" s="39">
        <f t="shared" si="18"/>
        <v>1.8965557115981659E-2</v>
      </c>
      <c r="L38" s="39">
        <f t="shared" si="19"/>
        <v>5.8622733987497185E-2</v>
      </c>
      <c r="M38" s="39">
        <f t="shared" si="20"/>
        <v>4.0763247205137007E-2</v>
      </c>
      <c r="N38" s="39">
        <f t="shared" si="21"/>
        <v>4.6828544080014065E-2</v>
      </c>
      <c r="O38" s="39">
        <f t="shared" si="22"/>
        <v>4.5828270877815366E-2</v>
      </c>
      <c r="P38" s="39">
        <f t="shared" si="22"/>
        <v>4.4958138451471454E-3</v>
      </c>
      <c r="Q38" s="39">
        <f t="shared" si="22"/>
        <v>-0.14027925759968168</v>
      </c>
      <c r="R38" s="39">
        <f t="shared" si="22"/>
        <v>0.13565760572094682</v>
      </c>
    </row>
    <row r="39" spans="1:18">
      <c r="C39" s="3"/>
      <c r="N39" s="41"/>
      <c r="O39" s="41"/>
      <c r="R39" s="31" t="s">
        <v>32</v>
      </c>
    </row>
  </sheetData>
  <mergeCells count="2">
    <mergeCell ref="A2:O2"/>
    <mergeCell ref="A3:O3"/>
  </mergeCells>
  <phoneticPr fontId="0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79" fitToHeight="0" orientation="landscape" r:id="rId1"/>
  <headerFooter alignWithMargins="0">
    <oddFooter>&amp;L&amp;"Trebuchet MS,Grassetto"&amp;10Statistiche ITALIA - CIRCOLAZIONE
Automobile in cifre&amp;C&amp;"Trebuchet MS,Normale"&amp;8&amp;P/&amp;N&amp;R&amp;"Trebuchet MS,Grassetto"&amp;10ANFIA - Studi e statistiche</oddFooter>
  </headerFooter>
  <ignoredErrors>
    <ignoredError sqref="B14:G14 B38:G38 H14:J14 E26:J26 H38:J38" formulaRange="1"/>
    <ignoredError sqref="K24:M2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7.trasf netti_vetture_tipo</vt:lpstr>
      <vt:lpstr>'7.trasf netti_vetture_tipo'!Area_stampa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2021-06-25T12:48:57Z</cp:lastPrinted>
  <dcterms:created xsi:type="dcterms:W3CDTF">2012-11-29T10:58:35Z</dcterms:created>
  <dcterms:modified xsi:type="dcterms:W3CDTF">2022-08-01T12:19:07Z</dcterms:modified>
</cp:coreProperties>
</file>