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arco\CapA\DaAggiornare\"/>
    </mc:Choice>
  </mc:AlternateContent>
  <xr:revisionPtr revIDLastSave="0" documentId="13_ncr:1_{C70332BE-B9A6-47B2-B982-0A5763AF4BE1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19.AV_regione_alim_Euro" sheetId="1" r:id="rId1"/>
  </sheets>
  <definedNames>
    <definedName name="_xlnm._FilterDatabase" localSheetId="0" hidden="1">'19.AV_regione_alim_Euro'!$A$6:$V$203</definedName>
    <definedName name="_xlnm.Print_Area" localSheetId="0">'19.AV_regione_alim_Euro'!$A$1:$V$191</definedName>
    <definedName name="_xlnm.Print_Titles" localSheetId="0">'19.AV_regione_alim_Euro'!$A:$B,'19.AV_regione_alim_Euro'!$1:$6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0" i="1" l="1"/>
  <c r="S199" i="1"/>
  <c r="S198" i="1"/>
  <c r="S197" i="1"/>
  <c r="S195" i="1"/>
  <c r="S194" i="1"/>
  <c r="S193" i="1"/>
  <c r="Q196" i="1"/>
  <c r="O200" i="1"/>
  <c r="O199" i="1"/>
  <c r="O198" i="1"/>
  <c r="O197" i="1"/>
  <c r="O195" i="1"/>
  <c r="O194" i="1"/>
  <c r="O193" i="1"/>
  <c r="M200" i="1"/>
  <c r="M199" i="1"/>
  <c r="M198" i="1"/>
  <c r="M197" i="1"/>
  <c r="M195" i="1"/>
  <c r="M194" i="1"/>
  <c r="M193" i="1"/>
  <c r="K200" i="1"/>
  <c r="K199" i="1"/>
  <c r="K198" i="1"/>
  <c r="K197" i="1"/>
  <c r="K195" i="1"/>
  <c r="K194" i="1"/>
  <c r="K193" i="1"/>
  <c r="I200" i="1"/>
  <c r="I199" i="1"/>
  <c r="I198" i="1"/>
  <c r="I197" i="1"/>
  <c r="I195" i="1"/>
  <c r="I194" i="1"/>
  <c r="I193" i="1"/>
  <c r="G200" i="1"/>
  <c r="G199" i="1"/>
  <c r="G198" i="1"/>
  <c r="G197" i="1"/>
  <c r="G195" i="1"/>
  <c r="G194" i="1"/>
  <c r="G193" i="1"/>
  <c r="E200" i="1"/>
  <c r="E199" i="1"/>
  <c r="E198" i="1"/>
  <c r="E197" i="1"/>
  <c r="E194" i="1"/>
  <c r="E193" i="1"/>
  <c r="C193" i="1"/>
  <c r="C194" i="1"/>
  <c r="C195" i="1"/>
  <c r="C196" i="1"/>
  <c r="C197" i="1"/>
  <c r="C198" i="1"/>
  <c r="C200" i="1"/>
  <c r="C199" i="1"/>
  <c r="S192" i="1"/>
  <c r="M192" i="1"/>
  <c r="K192" i="1"/>
  <c r="I192" i="1"/>
  <c r="G192" i="1"/>
  <c r="E192" i="1"/>
  <c r="C192" i="1"/>
  <c r="S186" i="1"/>
  <c r="Q186" i="1"/>
  <c r="O186" i="1"/>
  <c r="M186" i="1"/>
  <c r="K186" i="1"/>
  <c r="I186" i="1"/>
  <c r="G186" i="1"/>
  <c r="E186" i="1"/>
  <c r="C186" i="1"/>
  <c r="S177" i="1"/>
  <c r="Q177" i="1"/>
  <c r="O177" i="1"/>
  <c r="M177" i="1"/>
  <c r="K177" i="1"/>
  <c r="I177" i="1"/>
  <c r="G177" i="1"/>
  <c r="E177" i="1"/>
  <c r="C177" i="1"/>
  <c r="S168" i="1"/>
  <c r="Q168" i="1"/>
  <c r="O168" i="1"/>
  <c r="M168" i="1"/>
  <c r="K168" i="1"/>
  <c r="I168" i="1"/>
  <c r="G168" i="1"/>
  <c r="E168" i="1"/>
  <c r="C168" i="1"/>
  <c r="S159" i="1"/>
  <c r="Q159" i="1"/>
  <c r="O159" i="1"/>
  <c r="M159" i="1"/>
  <c r="K159" i="1"/>
  <c r="I159" i="1"/>
  <c r="G159" i="1"/>
  <c r="E159" i="1"/>
  <c r="C159" i="1"/>
  <c r="S150" i="1"/>
  <c r="Q150" i="1"/>
  <c r="O150" i="1"/>
  <c r="M150" i="1"/>
  <c r="K150" i="1"/>
  <c r="I150" i="1"/>
  <c r="G150" i="1"/>
  <c r="E150" i="1"/>
  <c r="C150" i="1"/>
  <c r="S141" i="1"/>
  <c r="Q141" i="1"/>
  <c r="O141" i="1"/>
  <c r="M141" i="1"/>
  <c r="K141" i="1"/>
  <c r="I141" i="1"/>
  <c r="G141" i="1"/>
  <c r="E141" i="1"/>
  <c r="C141" i="1"/>
  <c r="S132" i="1"/>
  <c r="Q132" i="1"/>
  <c r="O132" i="1"/>
  <c r="M132" i="1"/>
  <c r="K132" i="1"/>
  <c r="I132" i="1"/>
  <c r="G132" i="1"/>
  <c r="E132" i="1"/>
  <c r="C132" i="1"/>
  <c r="S123" i="1"/>
  <c r="Q123" i="1"/>
  <c r="O123" i="1"/>
  <c r="M123" i="1"/>
  <c r="K123" i="1"/>
  <c r="I123" i="1"/>
  <c r="G123" i="1"/>
  <c r="E123" i="1"/>
  <c r="C123" i="1"/>
  <c r="S114" i="1"/>
  <c r="Q114" i="1"/>
  <c r="O114" i="1"/>
  <c r="M114" i="1"/>
  <c r="K114" i="1"/>
  <c r="I114" i="1"/>
  <c r="G114" i="1"/>
  <c r="E114" i="1"/>
  <c r="C114" i="1"/>
  <c r="S105" i="1"/>
  <c r="Q105" i="1"/>
  <c r="O105" i="1"/>
  <c r="M105" i="1"/>
  <c r="K105" i="1"/>
  <c r="I105" i="1"/>
  <c r="G105" i="1"/>
  <c r="E105" i="1"/>
  <c r="C105" i="1"/>
  <c r="S96" i="1"/>
  <c r="Q96" i="1"/>
  <c r="O96" i="1"/>
  <c r="M96" i="1"/>
  <c r="K96" i="1"/>
  <c r="I96" i="1"/>
  <c r="G96" i="1"/>
  <c r="E96" i="1"/>
  <c r="C96" i="1"/>
  <c r="S87" i="1"/>
  <c r="Q87" i="1"/>
  <c r="O87" i="1"/>
  <c r="M87" i="1"/>
  <c r="K87" i="1"/>
  <c r="I87" i="1"/>
  <c r="G87" i="1"/>
  <c r="E87" i="1"/>
  <c r="C87" i="1"/>
  <c r="S78" i="1"/>
  <c r="Q78" i="1"/>
  <c r="O78" i="1"/>
  <c r="M78" i="1"/>
  <c r="K78" i="1"/>
  <c r="I78" i="1"/>
  <c r="G78" i="1"/>
  <c r="E78" i="1"/>
  <c r="C78" i="1"/>
  <c r="S69" i="1"/>
  <c r="Q69" i="1"/>
  <c r="O69" i="1"/>
  <c r="M69" i="1"/>
  <c r="K69" i="1"/>
  <c r="I69" i="1"/>
  <c r="G69" i="1"/>
  <c r="E69" i="1"/>
  <c r="C69" i="1"/>
  <c r="S60" i="1"/>
  <c r="Q60" i="1"/>
  <c r="O60" i="1"/>
  <c r="M60" i="1"/>
  <c r="K60" i="1"/>
  <c r="I60" i="1"/>
  <c r="G60" i="1"/>
  <c r="E60" i="1"/>
  <c r="C60" i="1"/>
  <c r="S51" i="1"/>
  <c r="Q51" i="1"/>
  <c r="O51" i="1"/>
  <c r="M51" i="1"/>
  <c r="K51" i="1"/>
  <c r="I51" i="1"/>
  <c r="G51" i="1"/>
  <c r="E51" i="1"/>
  <c r="C51" i="1"/>
  <c r="S42" i="1"/>
  <c r="Q42" i="1"/>
  <c r="O42" i="1"/>
  <c r="M42" i="1"/>
  <c r="K42" i="1"/>
  <c r="I42" i="1"/>
  <c r="G42" i="1"/>
  <c r="E42" i="1"/>
  <c r="C42" i="1"/>
  <c r="S33" i="1"/>
  <c r="Q33" i="1"/>
  <c r="O33" i="1"/>
  <c r="M33" i="1"/>
  <c r="K33" i="1"/>
  <c r="I33" i="1"/>
  <c r="G33" i="1"/>
  <c r="E33" i="1"/>
  <c r="C33" i="1"/>
  <c r="U8" i="1"/>
  <c r="U9" i="1"/>
  <c r="U10" i="1"/>
  <c r="U11" i="1"/>
  <c r="L11" i="1" s="1"/>
  <c r="U12" i="1"/>
  <c r="L12" i="1" s="1"/>
  <c r="U13" i="1"/>
  <c r="U14" i="1"/>
  <c r="U16" i="1"/>
  <c r="U17" i="1"/>
  <c r="U18" i="1"/>
  <c r="U19" i="1"/>
  <c r="D19" i="1" s="1"/>
  <c r="U20" i="1"/>
  <c r="U21" i="1"/>
  <c r="U22" i="1"/>
  <c r="U23" i="1"/>
  <c r="U25" i="1"/>
  <c r="U26" i="1"/>
  <c r="U27" i="1"/>
  <c r="U28" i="1"/>
  <c r="F28" i="1" s="1"/>
  <c r="U29" i="1"/>
  <c r="U30" i="1"/>
  <c r="U31" i="1"/>
  <c r="U32" i="1"/>
  <c r="U34" i="1"/>
  <c r="U35" i="1"/>
  <c r="D35" i="1" s="1"/>
  <c r="U36" i="1"/>
  <c r="U37" i="1"/>
  <c r="U38" i="1"/>
  <c r="U39" i="1"/>
  <c r="U40" i="1"/>
  <c r="U41" i="1"/>
  <c r="U43" i="1"/>
  <c r="N43" i="1" s="1"/>
  <c r="U44" i="1"/>
  <c r="U45" i="1"/>
  <c r="U46" i="1"/>
  <c r="U47" i="1"/>
  <c r="J47" i="1" s="1"/>
  <c r="U48" i="1"/>
  <c r="U49" i="1"/>
  <c r="U50" i="1"/>
  <c r="U52" i="1"/>
  <c r="U53" i="1"/>
  <c r="F53" i="1" s="1"/>
  <c r="U54" i="1"/>
  <c r="U55" i="1"/>
  <c r="U56" i="1"/>
  <c r="U57" i="1"/>
  <c r="U58" i="1"/>
  <c r="U59" i="1"/>
  <c r="U61" i="1"/>
  <c r="U62" i="1"/>
  <c r="F62" i="1" s="1"/>
  <c r="U63" i="1"/>
  <c r="U64" i="1"/>
  <c r="U65" i="1"/>
  <c r="U66" i="1"/>
  <c r="U67" i="1"/>
  <c r="U68" i="1"/>
  <c r="U70" i="1"/>
  <c r="U71" i="1"/>
  <c r="U72" i="1"/>
  <c r="U73" i="1"/>
  <c r="U74" i="1"/>
  <c r="U75" i="1"/>
  <c r="U76" i="1"/>
  <c r="U77" i="1"/>
  <c r="U79" i="1"/>
  <c r="D79" i="1" s="1"/>
  <c r="U80" i="1"/>
  <c r="F80" i="1" s="1"/>
  <c r="U81" i="1"/>
  <c r="U82" i="1"/>
  <c r="U83" i="1"/>
  <c r="U84" i="1"/>
  <c r="U85" i="1"/>
  <c r="U86" i="1"/>
  <c r="U88" i="1"/>
  <c r="D88" i="1" s="1"/>
  <c r="U89" i="1"/>
  <c r="U90" i="1"/>
  <c r="U91" i="1"/>
  <c r="U92" i="1"/>
  <c r="U93" i="1"/>
  <c r="U94" i="1"/>
  <c r="U95" i="1"/>
  <c r="U97" i="1"/>
  <c r="D97" i="1" s="1"/>
  <c r="U98" i="1"/>
  <c r="H98" i="1" s="1"/>
  <c r="U99" i="1"/>
  <c r="U100" i="1"/>
  <c r="U101" i="1"/>
  <c r="U102" i="1"/>
  <c r="U103" i="1"/>
  <c r="U104" i="1"/>
  <c r="U106" i="1"/>
  <c r="D106" i="1" s="1"/>
  <c r="U107" i="1"/>
  <c r="H107" i="1" s="1"/>
  <c r="U108" i="1"/>
  <c r="U109" i="1"/>
  <c r="U110" i="1"/>
  <c r="U111" i="1"/>
  <c r="U112" i="1"/>
  <c r="U113" i="1"/>
  <c r="U115" i="1"/>
  <c r="N115" i="1" s="1"/>
  <c r="U116" i="1"/>
  <c r="U117" i="1"/>
  <c r="U118" i="1"/>
  <c r="U119" i="1"/>
  <c r="U120" i="1"/>
  <c r="U121" i="1"/>
  <c r="U122" i="1"/>
  <c r="U124" i="1"/>
  <c r="U125" i="1"/>
  <c r="H125" i="1" s="1"/>
  <c r="U126" i="1"/>
  <c r="U127" i="1"/>
  <c r="U128" i="1"/>
  <c r="J128" i="1" s="1"/>
  <c r="U129" i="1"/>
  <c r="U130" i="1"/>
  <c r="U131" i="1"/>
  <c r="U133" i="1"/>
  <c r="U134" i="1"/>
  <c r="F134" i="1" s="1"/>
  <c r="U135" i="1"/>
  <c r="U136" i="1"/>
  <c r="U137" i="1"/>
  <c r="U138" i="1"/>
  <c r="U139" i="1"/>
  <c r="U140" i="1"/>
  <c r="U142" i="1"/>
  <c r="U143" i="1"/>
  <c r="U144" i="1"/>
  <c r="U145" i="1"/>
  <c r="U146" i="1"/>
  <c r="U147" i="1"/>
  <c r="U148" i="1"/>
  <c r="U149" i="1"/>
  <c r="U151" i="1"/>
  <c r="D151" i="1" s="1"/>
  <c r="U152" i="1"/>
  <c r="F152" i="1" s="1"/>
  <c r="U153" i="1"/>
  <c r="U154" i="1"/>
  <c r="U155" i="1"/>
  <c r="U156" i="1"/>
  <c r="U157" i="1"/>
  <c r="U158" i="1"/>
  <c r="U160" i="1"/>
  <c r="U161" i="1"/>
  <c r="U162" i="1"/>
  <c r="U163" i="1"/>
  <c r="U164" i="1"/>
  <c r="U165" i="1"/>
  <c r="U166" i="1"/>
  <c r="U167" i="1"/>
  <c r="U169" i="1"/>
  <c r="D169" i="1" s="1"/>
  <c r="U170" i="1"/>
  <c r="H170" i="1" s="1"/>
  <c r="U171" i="1"/>
  <c r="U172" i="1"/>
  <c r="U173" i="1"/>
  <c r="U174" i="1"/>
  <c r="J174" i="1" s="1"/>
  <c r="U175" i="1"/>
  <c r="U176" i="1"/>
  <c r="U178" i="1"/>
  <c r="U179" i="1"/>
  <c r="H179" i="1" s="1"/>
  <c r="U180" i="1"/>
  <c r="U195" i="1" s="1"/>
  <c r="U181" i="1"/>
  <c r="U196" i="1" s="1"/>
  <c r="U184" i="1"/>
  <c r="U182" i="1"/>
  <c r="U183" i="1"/>
  <c r="U185" i="1"/>
  <c r="U187" i="1"/>
  <c r="U193" i="1" s="1"/>
  <c r="U188" i="1"/>
  <c r="U194" i="1" s="1"/>
  <c r="U189" i="1"/>
  <c r="U190" i="1"/>
  <c r="U191" i="1"/>
  <c r="S24" i="1"/>
  <c r="Q24" i="1"/>
  <c r="O24" i="1"/>
  <c r="M24" i="1"/>
  <c r="K24" i="1"/>
  <c r="I24" i="1"/>
  <c r="G24" i="1"/>
  <c r="E24" i="1"/>
  <c r="C24" i="1"/>
  <c r="E15" i="1"/>
  <c r="G15" i="1"/>
  <c r="I15" i="1"/>
  <c r="K15" i="1"/>
  <c r="M15" i="1"/>
  <c r="O15" i="1"/>
  <c r="Q15" i="1"/>
  <c r="S15" i="1"/>
  <c r="C15" i="1"/>
  <c r="U7" i="1"/>
  <c r="U199" i="1" l="1"/>
  <c r="J199" i="1" s="1"/>
  <c r="U197" i="1"/>
  <c r="U198" i="1"/>
  <c r="D198" i="1" s="1"/>
  <c r="U200" i="1"/>
  <c r="R196" i="1"/>
  <c r="D194" i="1"/>
  <c r="F199" i="1"/>
  <c r="E201" i="1"/>
  <c r="G201" i="1"/>
  <c r="I201" i="1"/>
  <c r="K201" i="1"/>
  <c r="M201" i="1"/>
  <c r="O201" i="1"/>
  <c r="Q201" i="1"/>
  <c r="S201" i="1"/>
  <c r="F194" i="1"/>
  <c r="H194" i="1"/>
  <c r="J194" i="1"/>
  <c r="L194" i="1"/>
  <c r="N194" i="1"/>
  <c r="P194" i="1"/>
  <c r="T194" i="1"/>
  <c r="J195" i="1"/>
  <c r="D197" i="1"/>
  <c r="F197" i="1"/>
  <c r="H197" i="1"/>
  <c r="J197" i="1"/>
  <c r="L197" i="1"/>
  <c r="N197" i="1"/>
  <c r="P197" i="1"/>
  <c r="T197" i="1"/>
  <c r="P195" i="1"/>
  <c r="F198" i="1"/>
  <c r="H198" i="1"/>
  <c r="J198" i="1"/>
  <c r="L198" i="1"/>
  <c r="N198" i="1"/>
  <c r="P198" i="1"/>
  <c r="T198" i="1"/>
  <c r="N195" i="1"/>
  <c r="H199" i="1"/>
  <c r="P199" i="1"/>
  <c r="H200" i="1"/>
  <c r="J200" i="1"/>
  <c r="L195" i="1"/>
  <c r="H195" i="1"/>
  <c r="T195" i="1"/>
  <c r="D200" i="1"/>
  <c r="H193" i="1"/>
  <c r="T193" i="1"/>
  <c r="D193" i="1"/>
  <c r="L193" i="1"/>
  <c r="J193" i="1"/>
  <c r="N193" i="1"/>
  <c r="F193" i="1"/>
  <c r="P193" i="1"/>
  <c r="C201" i="1"/>
  <c r="H53" i="1"/>
  <c r="F12" i="1"/>
  <c r="F125" i="1"/>
  <c r="D11" i="1"/>
  <c r="N11" i="1"/>
  <c r="U60" i="1"/>
  <c r="V52" i="1" s="1"/>
  <c r="U132" i="1"/>
  <c r="V131" i="1" s="1"/>
  <c r="R187" i="1"/>
  <c r="T187" i="1"/>
  <c r="U192" i="1"/>
  <c r="J187" i="1"/>
  <c r="L187" i="1"/>
  <c r="P187" i="1"/>
  <c r="H187" i="1"/>
  <c r="F187" i="1"/>
  <c r="R142" i="1"/>
  <c r="T142" i="1"/>
  <c r="P142" i="1"/>
  <c r="J142" i="1"/>
  <c r="L142" i="1"/>
  <c r="N142" i="1"/>
  <c r="H142" i="1"/>
  <c r="F142" i="1"/>
  <c r="R190" i="1"/>
  <c r="T190" i="1"/>
  <c r="P190" i="1"/>
  <c r="N190" i="1"/>
  <c r="L190" i="1"/>
  <c r="J190" i="1"/>
  <c r="H190" i="1"/>
  <c r="F190" i="1"/>
  <c r="D190" i="1"/>
  <c r="R172" i="1"/>
  <c r="T172" i="1"/>
  <c r="P172" i="1"/>
  <c r="N172" i="1"/>
  <c r="L172" i="1"/>
  <c r="J172" i="1"/>
  <c r="H172" i="1"/>
  <c r="F172" i="1"/>
  <c r="D172" i="1"/>
  <c r="R163" i="1"/>
  <c r="T163" i="1"/>
  <c r="P163" i="1"/>
  <c r="N163" i="1"/>
  <c r="L163" i="1"/>
  <c r="J163" i="1"/>
  <c r="H163" i="1"/>
  <c r="F163" i="1"/>
  <c r="D163" i="1"/>
  <c r="R180" i="1"/>
  <c r="T180" i="1"/>
  <c r="P180" i="1"/>
  <c r="N180" i="1"/>
  <c r="L180" i="1"/>
  <c r="J180" i="1"/>
  <c r="H180" i="1"/>
  <c r="F180" i="1"/>
  <c r="D180" i="1"/>
  <c r="R162" i="1"/>
  <c r="T162" i="1"/>
  <c r="P162" i="1"/>
  <c r="N162" i="1"/>
  <c r="L162" i="1"/>
  <c r="J162" i="1"/>
  <c r="H162" i="1"/>
  <c r="F162" i="1"/>
  <c r="D162" i="1"/>
  <c r="R144" i="1"/>
  <c r="T144" i="1"/>
  <c r="P144" i="1"/>
  <c r="N144" i="1"/>
  <c r="L144" i="1"/>
  <c r="J144" i="1"/>
  <c r="H144" i="1"/>
  <c r="F144" i="1"/>
  <c r="D144" i="1"/>
  <c r="R126" i="1"/>
  <c r="T126" i="1"/>
  <c r="P126" i="1"/>
  <c r="N126" i="1"/>
  <c r="L126" i="1"/>
  <c r="J126" i="1"/>
  <c r="H126" i="1"/>
  <c r="F126" i="1"/>
  <c r="D126" i="1"/>
  <c r="R108" i="1"/>
  <c r="T108" i="1"/>
  <c r="P108" i="1"/>
  <c r="N108" i="1"/>
  <c r="L108" i="1"/>
  <c r="J108" i="1"/>
  <c r="H108" i="1"/>
  <c r="F108" i="1"/>
  <c r="D108" i="1"/>
  <c r="R90" i="1"/>
  <c r="T90" i="1"/>
  <c r="P90" i="1"/>
  <c r="N90" i="1"/>
  <c r="L90" i="1"/>
  <c r="J90" i="1"/>
  <c r="H90" i="1"/>
  <c r="F90" i="1"/>
  <c r="D90" i="1"/>
  <c r="R72" i="1"/>
  <c r="T72" i="1"/>
  <c r="P72" i="1"/>
  <c r="N72" i="1"/>
  <c r="L72" i="1"/>
  <c r="J72" i="1"/>
  <c r="H72" i="1"/>
  <c r="F72" i="1"/>
  <c r="D72" i="1"/>
  <c r="R54" i="1"/>
  <c r="T54" i="1"/>
  <c r="P54" i="1"/>
  <c r="N54" i="1"/>
  <c r="L54" i="1"/>
  <c r="J54" i="1"/>
  <c r="H54" i="1"/>
  <c r="F54" i="1"/>
  <c r="D54" i="1"/>
  <c r="R19" i="1"/>
  <c r="T19" i="1"/>
  <c r="P19" i="1"/>
  <c r="J19" i="1"/>
  <c r="H19" i="1"/>
  <c r="N19" i="1"/>
  <c r="L19" i="1"/>
  <c r="F19" i="1"/>
  <c r="N151" i="1"/>
  <c r="R178" i="1"/>
  <c r="T178" i="1"/>
  <c r="J178" i="1"/>
  <c r="L178" i="1"/>
  <c r="P178" i="1"/>
  <c r="N178" i="1"/>
  <c r="H178" i="1"/>
  <c r="F178" i="1"/>
  <c r="R124" i="1"/>
  <c r="T124" i="1"/>
  <c r="P124" i="1"/>
  <c r="J124" i="1"/>
  <c r="N124" i="1"/>
  <c r="L124" i="1"/>
  <c r="H124" i="1"/>
  <c r="F124" i="1"/>
  <c r="R181" i="1"/>
  <c r="T181" i="1"/>
  <c r="P181" i="1"/>
  <c r="N181" i="1"/>
  <c r="L181" i="1"/>
  <c r="J181" i="1"/>
  <c r="H181" i="1"/>
  <c r="F181" i="1"/>
  <c r="D181" i="1"/>
  <c r="R154" i="1"/>
  <c r="T154" i="1"/>
  <c r="P154" i="1"/>
  <c r="N154" i="1"/>
  <c r="L154" i="1"/>
  <c r="J154" i="1"/>
  <c r="H154" i="1"/>
  <c r="F154" i="1"/>
  <c r="D154" i="1"/>
  <c r="R189" i="1"/>
  <c r="T189" i="1"/>
  <c r="P189" i="1"/>
  <c r="N189" i="1"/>
  <c r="L189" i="1"/>
  <c r="J189" i="1"/>
  <c r="H189" i="1"/>
  <c r="F189" i="1"/>
  <c r="D189" i="1"/>
  <c r="R171" i="1"/>
  <c r="T171" i="1"/>
  <c r="P171" i="1"/>
  <c r="N171" i="1"/>
  <c r="L171" i="1"/>
  <c r="J171" i="1"/>
  <c r="H171" i="1"/>
  <c r="F171" i="1"/>
  <c r="D171" i="1"/>
  <c r="R153" i="1"/>
  <c r="T153" i="1"/>
  <c r="P153" i="1"/>
  <c r="N153" i="1"/>
  <c r="L153" i="1"/>
  <c r="J153" i="1"/>
  <c r="H153" i="1"/>
  <c r="F153" i="1"/>
  <c r="D153" i="1"/>
  <c r="R135" i="1"/>
  <c r="T135" i="1"/>
  <c r="P135" i="1"/>
  <c r="N135" i="1"/>
  <c r="L135" i="1"/>
  <c r="J135" i="1"/>
  <c r="H135" i="1"/>
  <c r="F135" i="1"/>
  <c r="D135" i="1"/>
  <c r="R117" i="1"/>
  <c r="T117" i="1"/>
  <c r="P117" i="1"/>
  <c r="N117" i="1"/>
  <c r="L117" i="1"/>
  <c r="J117" i="1"/>
  <c r="H117" i="1"/>
  <c r="F117" i="1"/>
  <c r="D117" i="1"/>
  <c r="R99" i="1"/>
  <c r="T99" i="1"/>
  <c r="P99" i="1"/>
  <c r="N99" i="1"/>
  <c r="L99" i="1"/>
  <c r="J99" i="1"/>
  <c r="H99" i="1"/>
  <c r="F99" i="1"/>
  <c r="D99" i="1"/>
  <c r="R81" i="1"/>
  <c r="T81" i="1"/>
  <c r="P81" i="1"/>
  <c r="N81" i="1"/>
  <c r="L81" i="1"/>
  <c r="J81" i="1"/>
  <c r="H81" i="1"/>
  <c r="F81" i="1"/>
  <c r="D81" i="1"/>
  <c r="R63" i="1"/>
  <c r="T63" i="1"/>
  <c r="P63" i="1"/>
  <c r="N63" i="1"/>
  <c r="L63" i="1"/>
  <c r="J63" i="1"/>
  <c r="H63" i="1"/>
  <c r="F63" i="1"/>
  <c r="D63" i="1"/>
  <c r="R45" i="1"/>
  <c r="T45" i="1"/>
  <c r="P45" i="1"/>
  <c r="N45" i="1"/>
  <c r="L45" i="1"/>
  <c r="J45" i="1"/>
  <c r="F45" i="1"/>
  <c r="D45" i="1"/>
  <c r="H45" i="1"/>
  <c r="R36" i="1"/>
  <c r="T36" i="1"/>
  <c r="P36" i="1"/>
  <c r="J36" i="1"/>
  <c r="H36" i="1"/>
  <c r="D36" i="1"/>
  <c r="L36" i="1"/>
  <c r="N36" i="1"/>
  <c r="R27" i="1"/>
  <c r="T27" i="1"/>
  <c r="P27" i="1"/>
  <c r="J27" i="1"/>
  <c r="H27" i="1"/>
  <c r="N27" i="1"/>
  <c r="F27" i="1"/>
  <c r="R10" i="1"/>
  <c r="T10" i="1"/>
  <c r="P10" i="1"/>
  <c r="J10" i="1"/>
  <c r="H10" i="1"/>
  <c r="N10" i="1"/>
  <c r="L10" i="1"/>
  <c r="F10" i="1"/>
  <c r="D10" i="1"/>
  <c r="D178" i="1"/>
  <c r="R188" i="1"/>
  <c r="T188" i="1"/>
  <c r="J188" i="1"/>
  <c r="N188" i="1"/>
  <c r="D188" i="1"/>
  <c r="L188" i="1"/>
  <c r="P188" i="1"/>
  <c r="R179" i="1"/>
  <c r="T179" i="1"/>
  <c r="J179" i="1"/>
  <c r="D179" i="1"/>
  <c r="L179" i="1"/>
  <c r="P179" i="1"/>
  <c r="N179" i="1"/>
  <c r="R170" i="1"/>
  <c r="T170" i="1"/>
  <c r="J170" i="1"/>
  <c r="L170" i="1"/>
  <c r="D170" i="1"/>
  <c r="P170" i="1"/>
  <c r="N170" i="1"/>
  <c r="R161" i="1"/>
  <c r="T161" i="1"/>
  <c r="J161" i="1"/>
  <c r="P161" i="1"/>
  <c r="D161" i="1"/>
  <c r="N161" i="1"/>
  <c r="L161" i="1"/>
  <c r="R152" i="1"/>
  <c r="T152" i="1"/>
  <c r="J152" i="1"/>
  <c r="N152" i="1"/>
  <c r="D152" i="1"/>
  <c r="L152" i="1"/>
  <c r="P152" i="1"/>
  <c r="R143" i="1"/>
  <c r="T143" i="1"/>
  <c r="P143" i="1"/>
  <c r="J143" i="1"/>
  <c r="D143" i="1"/>
  <c r="L143" i="1"/>
  <c r="N143" i="1"/>
  <c r="R134" i="1"/>
  <c r="T134" i="1"/>
  <c r="P134" i="1"/>
  <c r="J134" i="1"/>
  <c r="L134" i="1"/>
  <c r="D134" i="1"/>
  <c r="N134" i="1"/>
  <c r="R125" i="1"/>
  <c r="T125" i="1"/>
  <c r="P125" i="1"/>
  <c r="J125" i="1"/>
  <c r="D125" i="1"/>
  <c r="N125" i="1"/>
  <c r="L125" i="1"/>
  <c r="R116" i="1"/>
  <c r="T116" i="1"/>
  <c r="P116" i="1"/>
  <c r="J116" i="1"/>
  <c r="N116" i="1"/>
  <c r="D116" i="1"/>
  <c r="L116" i="1"/>
  <c r="R107" i="1"/>
  <c r="T107" i="1"/>
  <c r="P107" i="1"/>
  <c r="J107" i="1"/>
  <c r="D107" i="1"/>
  <c r="L107" i="1"/>
  <c r="N107" i="1"/>
  <c r="R98" i="1"/>
  <c r="T98" i="1"/>
  <c r="P98" i="1"/>
  <c r="J98" i="1"/>
  <c r="L98" i="1"/>
  <c r="D98" i="1"/>
  <c r="N98" i="1"/>
  <c r="R89" i="1"/>
  <c r="T89" i="1"/>
  <c r="P89" i="1"/>
  <c r="J89" i="1"/>
  <c r="D89" i="1"/>
  <c r="N89" i="1"/>
  <c r="L89" i="1"/>
  <c r="R80" i="1"/>
  <c r="T80" i="1"/>
  <c r="P80" i="1"/>
  <c r="J80" i="1"/>
  <c r="N80" i="1"/>
  <c r="D80" i="1"/>
  <c r="L80" i="1"/>
  <c r="R71" i="1"/>
  <c r="T71" i="1"/>
  <c r="P71" i="1"/>
  <c r="J71" i="1"/>
  <c r="D71" i="1"/>
  <c r="L71" i="1"/>
  <c r="N71" i="1"/>
  <c r="R62" i="1"/>
  <c r="T62" i="1"/>
  <c r="P62" i="1"/>
  <c r="J62" i="1"/>
  <c r="L62" i="1"/>
  <c r="D62" i="1"/>
  <c r="N62" i="1"/>
  <c r="R53" i="1"/>
  <c r="T53" i="1"/>
  <c r="P53" i="1"/>
  <c r="J53" i="1"/>
  <c r="D53" i="1"/>
  <c r="N53" i="1"/>
  <c r="L53" i="1"/>
  <c r="R44" i="1"/>
  <c r="T44" i="1"/>
  <c r="P44" i="1"/>
  <c r="J44" i="1"/>
  <c r="H44" i="1"/>
  <c r="N44" i="1"/>
  <c r="D44" i="1"/>
  <c r="L44" i="1"/>
  <c r="R35" i="1"/>
  <c r="T35" i="1"/>
  <c r="P35" i="1"/>
  <c r="J35" i="1"/>
  <c r="H35" i="1"/>
  <c r="L35" i="1"/>
  <c r="N35" i="1"/>
  <c r="F35" i="1"/>
  <c r="R26" i="1"/>
  <c r="T26" i="1"/>
  <c r="P26" i="1"/>
  <c r="J26" i="1"/>
  <c r="H26" i="1"/>
  <c r="N26" i="1"/>
  <c r="L26" i="1"/>
  <c r="F26" i="1"/>
  <c r="D26" i="1"/>
  <c r="R18" i="1"/>
  <c r="T18" i="1"/>
  <c r="P18" i="1"/>
  <c r="J18" i="1"/>
  <c r="H18" i="1"/>
  <c r="N18" i="1"/>
  <c r="L18" i="1"/>
  <c r="F18" i="1"/>
  <c r="D18" i="1"/>
  <c r="T9" i="1"/>
  <c r="P9" i="1"/>
  <c r="J9" i="1"/>
  <c r="R9" i="1"/>
  <c r="N9" i="1"/>
  <c r="L9" i="1"/>
  <c r="F9" i="1"/>
  <c r="D9" i="1"/>
  <c r="H9" i="1"/>
  <c r="D27" i="1"/>
  <c r="F143" i="1"/>
  <c r="F71" i="1"/>
  <c r="H188" i="1"/>
  <c r="H116" i="1"/>
  <c r="R160" i="1"/>
  <c r="T160" i="1"/>
  <c r="J160" i="1"/>
  <c r="N160" i="1"/>
  <c r="L160" i="1"/>
  <c r="H160" i="1"/>
  <c r="F160" i="1"/>
  <c r="R106" i="1"/>
  <c r="T106" i="1"/>
  <c r="P106" i="1"/>
  <c r="J106" i="1"/>
  <c r="L106" i="1"/>
  <c r="N106" i="1"/>
  <c r="H106" i="1"/>
  <c r="F106" i="1"/>
  <c r="R70" i="1"/>
  <c r="T70" i="1"/>
  <c r="P70" i="1"/>
  <c r="J70" i="1"/>
  <c r="L70" i="1"/>
  <c r="N70" i="1"/>
  <c r="H70" i="1"/>
  <c r="F70" i="1"/>
  <c r="R34" i="1"/>
  <c r="T34" i="1"/>
  <c r="P34" i="1"/>
  <c r="J34" i="1"/>
  <c r="H34" i="1"/>
  <c r="N34" i="1"/>
  <c r="L34" i="1"/>
  <c r="F34" i="1"/>
  <c r="D34" i="1"/>
  <c r="R167" i="1"/>
  <c r="T167" i="1"/>
  <c r="J167" i="1"/>
  <c r="P167" i="1"/>
  <c r="N167" i="1"/>
  <c r="L167" i="1"/>
  <c r="H167" i="1"/>
  <c r="F167" i="1"/>
  <c r="D167" i="1"/>
  <c r="R113" i="1"/>
  <c r="T113" i="1"/>
  <c r="P113" i="1"/>
  <c r="J113" i="1"/>
  <c r="N113" i="1"/>
  <c r="L113" i="1"/>
  <c r="H113" i="1"/>
  <c r="F113" i="1"/>
  <c r="D113" i="1"/>
  <c r="R169" i="1"/>
  <c r="T169" i="1"/>
  <c r="J169" i="1"/>
  <c r="P169" i="1"/>
  <c r="N169" i="1"/>
  <c r="H169" i="1"/>
  <c r="F169" i="1"/>
  <c r="R133" i="1"/>
  <c r="T133" i="1"/>
  <c r="P133" i="1"/>
  <c r="J133" i="1"/>
  <c r="N133" i="1"/>
  <c r="H133" i="1"/>
  <c r="F133" i="1"/>
  <c r="R97" i="1"/>
  <c r="T97" i="1"/>
  <c r="P97" i="1"/>
  <c r="J97" i="1"/>
  <c r="N97" i="1"/>
  <c r="H97" i="1"/>
  <c r="F97" i="1"/>
  <c r="R61" i="1"/>
  <c r="T61" i="1"/>
  <c r="P61" i="1"/>
  <c r="J61" i="1"/>
  <c r="N61" i="1"/>
  <c r="H61" i="1"/>
  <c r="F61" i="1"/>
  <c r="T25" i="1"/>
  <c r="P25" i="1"/>
  <c r="J25" i="1"/>
  <c r="N25" i="1"/>
  <c r="L25" i="1"/>
  <c r="R25" i="1"/>
  <c r="H25" i="1"/>
  <c r="F25" i="1"/>
  <c r="D25" i="1"/>
  <c r="L169" i="1"/>
  <c r="U15" i="1"/>
  <c r="H15" i="1" s="1"/>
  <c r="D7" i="1"/>
  <c r="R176" i="1"/>
  <c r="T176" i="1"/>
  <c r="J176" i="1"/>
  <c r="P176" i="1"/>
  <c r="N176" i="1"/>
  <c r="L176" i="1"/>
  <c r="H176" i="1"/>
  <c r="F176" i="1"/>
  <c r="D176" i="1"/>
  <c r="R140" i="1"/>
  <c r="T140" i="1"/>
  <c r="P140" i="1"/>
  <c r="J140" i="1"/>
  <c r="N140" i="1"/>
  <c r="L140" i="1"/>
  <c r="H140" i="1"/>
  <c r="F140" i="1"/>
  <c r="D140" i="1"/>
  <c r="R104" i="1"/>
  <c r="T104" i="1"/>
  <c r="P104" i="1"/>
  <c r="J104" i="1"/>
  <c r="N104" i="1"/>
  <c r="L104" i="1"/>
  <c r="H104" i="1"/>
  <c r="F104" i="1"/>
  <c r="D104" i="1"/>
  <c r="R77" i="1"/>
  <c r="T77" i="1"/>
  <c r="P77" i="1"/>
  <c r="J77" i="1"/>
  <c r="N77" i="1"/>
  <c r="L77" i="1"/>
  <c r="H77" i="1"/>
  <c r="F77" i="1"/>
  <c r="D77" i="1"/>
  <c r="R59" i="1"/>
  <c r="T59" i="1"/>
  <c r="P59" i="1"/>
  <c r="J59" i="1"/>
  <c r="N59" i="1"/>
  <c r="L59" i="1"/>
  <c r="H59" i="1"/>
  <c r="F59" i="1"/>
  <c r="D59" i="1"/>
  <c r="T32" i="1"/>
  <c r="P32" i="1"/>
  <c r="R32" i="1"/>
  <c r="N32" i="1"/>
  <c r="L32" i="1"/>
  <c r="F32" i="1"/>
  <c r="J32" i="1"/>
  <c r="D32" i="1"/>
  <c r="H32" i="1"/>
  <c r="U33" i="1"/>
  <c r="H33" i="1" s="1"/>
  <c r="L133" i="1"/>
  <c r="T183" i="1"/>
  <c r="R183" i="1"/>
  <c r="P183" i="1"/>
  <c r="N183" i="1"/>
  <c r="L183" i="1"/>
  <c r="J183" i="1"/>
  <c r="H183" i="1"/>
  <c r="F183" i="1"/>
  <c r="D183" i="1"/>
  <c r="T175" i="1"/>
  <c r="P175" i="1"/>
  <c r="N175" i="1"/>
  <c r="L175" i="1"/>
  <c r="R175" i="1"/>
  <c r="J175" i="1"/>
  <c r="H175" i="1"/>
  <c r="F175" i="1"/>
  <c r="D175" i="1"/>
  <c r="T166" i="1"/>
  <c r="P166" i="1"/>
  <c r="N166" i="1"/>
  <c r="L166" i="1"/>
  <c r="R166" i="1"/>
  <c r="H166" i="1"/>
  <c r="F166" i="1"/>
  <c r="J166" i="1"/>
  <c r="D166" i="1"/>
  <c r="T157" i="1"/>
  <c r="R157" i="1"/>
  <c r="P157" i="1"/>
  <c r="N157" i="1"/>
  <c r="L157" i="1"/>
  <c r="J157" i="1"/>
  <c r="H157" i="1"/>
  <c r="F157" i="1"/>
  <c r="D157" i="1"/>
  <c r="T148" i="1"/>
  <c r="R148" i="1"/>
  <c r="P148" i="1"/>
  <c r="N148" i="1"/>
  <c r="L148" i="1"/>
  <c r="H148" i="1"/>
  <c r="F148" i="1"/>
  <c r="D148" i="1"/>
  <c r="T139" i="1"/>
  <c r="P139" i="1"/>
  <c r="R139" i="1"/>
  <c r="N139" i="1"/>
  <c r="L139" i="1"/>
  <c r="J139" i="1"/>
  <c r="H139" i="1"/>
  <c r="F139" i="1"/>
  <c r="D139" i="1"/>
  <c r="T130" i="1"/>
  <c r="P130" i="1"/>
  <c r="R130" i="1"/>
  <c r="N130" i="1"/>
  <c r="L130" i="1"/>
  <c r="J130" i="1"/>
  <c r="H130" i="1"/>
  <c r="F130" i="1"/>
  <c r="D130" i="1"/>
  <c r="T121" i="1"/>
  <c r="P121" i="1"/>
  <c r="R121" i="1"/>
  <c r="N121" i="1"/>
  <c r="L121" i="1"/>
  <c r="H121" i="1"/>
  <c r="F121" i="1"/>
  <c r="D121" i="1"/>
  <c r="J121" i="1"/>
  <c r="T112" i="1"/>
  <c r="P112" i="1"/>
  <c r="R112" i="1"/>
  <c r="N112" i="1"/>
  <c r="L112" i="1"/>
  <c r="J112" i="1"/>
  <c r="H112" i="1"/>
  <c r="F112" i="1"/>
  <c r="D112" i="1"/>
  <c r="T103" i="1"/>
  <c r="P103" i="1"/>
  <c r="N103" i="1"/>
  <c r="L103" i="1"/>
  <c r="J103" i="1"/>
  <c r="H103" i="1"/>
  <c r="F103" i="1"/>
  <c r="D103" i="1"/>
  <c r="T94" i="1"/>
  <c r="P94" i="1"/>
  <c r="N94" i="1"/>
  <c r="L94" i="1"/>
  <c r="R94" i="1"/>
  <c r="H94" i="1"/>
  <c r="F94" i="1"/>
  <c r="J94" i="1"/>
  <c r="D94" i="1"/>
  <c r="T85" i="1"/>
  <c r="P85" i="1"/>
  <c r="R85" i="1"/>
  <c r="N85" i="1"/>
  <c r="L85" i="1"/>
  <c r="J85" i="1"/>
  <c r="H85" i="1"/>
  <c r="F85" i="1"/>
  <c r="D85" i="1"/>
  <c r="T76" i="1"/>
  <c r="P76" i="1"/>
  <c r="R76" i="1"/>
  <c r="N76" i="1"/>
  <c r="L76" i="1"/>
  <c r="H76" i="1"/>
  <c r="F76" i="1"/>
  <c r="D76" i="1"/>
  <c r="T67" i="1"/>
  <c r="P67" i="1"/>
  <c r="J67" i="1"/>
  <c r="R67" i="1"/>
  <c r="N67" i="1"/>
  <c r="L67" i="1"/>
  <c r="H67" i="1"/>
  <c r="F67" i="1"/>
  <c r="D67" i="1"/>
  <c r="T58" i="1"/>
  <c r="P58" i="1"/>
  <c r="J58" i="1"/>
  <c r="R58" i="1"/>
  <c r="N58" i="1"/>
  <c r="L58" i="1"/>
  <c r="H58" i="1"/>
  <c r="F58" i="1"/>
  <c r="D58" i="1"/>
  <c r="T49" i="1"/>
  <c r="P49" i="1"/>
  <c r="R49" i="1"/>
  <c r="J49" i="1"/>
  <c r="N49" i="1"/>
  <c r="L49" i="1"/>
  <c r="F49" i="1"/>
  <c r="D49" i="1"/>
  <c r="H49" i="1"/>
  <c r="T40" i="1"/>
  <c r="P40" i="1"/>
  <c r="R40" i="1"/>
  <c r="N40" i="1"/>
  <c r="L40" i="1"/>
  <c r="H40" i="1"/>
  <c r="F40" i="1"/>
  <c r="D40" i="1"/>
  <c r="J40" i="1"/>
  <c r="R31" i="1"/>
  <c r="T31" i="1"/>
  <c r="N31" i="1"/>
  <c r="L31" i="1"/>
  <c r="P31" i="1"/>
  <c r="F31" i="1"/>
  <c r="J31" i="1"/>
  <c r="D31" i="1"/>
  <c r="H31" i="1"/>
  <c r="R23" i="1"/>
  <c r="T23" i="1"/>
  <c r="P23" i="1"/>
  <c r="N23" i="1"/>
  <c r="L23" i="1"/>
  <c r="J23" i="1"/>
  <c r="H23" i="1"/>
  <c r="F23" i="1"/>
  <c r="D23" i="1"/>
  <c r="R14" i="1"/>
  <c r="T14" i="1"/>
  <c r="P14" i="1"/>
  <c r="N14" i="1"/>
  <c r="L14" i="1"/>
  <c r="J14" i="1"/>
  <c r="H14" i="1"/>
  <c r="F14" i="1"/>
  <c r="D14" i="1"/>
  <c r="D142" i="1"/>
  <c r="D70" i="1"/>
  <c r="F188" i="1"/>
  <c r="F116" i="1"/>
  <c r="F44" i="1"/>
  <c r="H161" i="1"/>
  <c r="H89" i="1"/>
  <c r="J148" i="1"/>
  <c r="L97" i="1"/>
  <c r="R151" i="1"/>
  <c r="T151" i="1"/>
  <c r="J151" i="1"/>
  <c r="L151" i="1"/>
  <c r="P151" i="1"/>
  <c r="H151" i="1"/>
  <c r="F151" i="1"/>
  <c r="R115" i="1"/>
  <c r="T115" i="1"/>
  <c r="P115" i="1"/>
  <c r="J115" i="1"/>
  <c r="L115" i="1"/>
  <c r="H115" i="1"/>
  <c r="F115" i="1"/>
  <c r="R79" i="1"/>
  <c r="T79" i="1"/>
  <c r="P79" i="1"/>
  <c r="J79" i="1"/>
  <c r="L79" i="1"/>
  <c r="H79" i="1"/>
  <c r="F79" i="1"/>
  <c r="R43" i="1"/>
  <c r="T43" i="1"/>
  <c r="P43" i="1"/>
  <c r="J43" i="1"/>
  <c r="H43" i="1"/>
  <c r="L43" i="1"/>
  <c r="F43" i="1"/>
  <c r="T8" i="1"/>
  <c r="P8" i="1"/>
  <c r="R8" i="1"/>
  <c r="N8" i="1"/>
  <c r="L8" i="1"/>
  <c r="H8" i="1"/>
  <c r="J8" i="1"/>
  <c r="N79" i="1"/>
  <c r="R158" i="1"/>
  <c r="T158" i="1"/>
  <c r="J158" i="1"/>
  <c r="P158" i="1"/>
  <c r="N158" i="1"/>
  <c r="L158" i="1"/>
  <c r="H158" i="1"/>
  <c r="F158" i="1"/>
  <c r="D158" i="1"/>
  <c r="R131" i="1"/>
  <c r="T131" i="1"/>
  <c r="P131" i="1"/>
  <c r="J131" i="1"/>
  <c r="N131" i="1"/>
  <c r="L131" i="1"/>
  <c r="H131" i="1"/>
  <c r="F131" i="1"/>
  <c r="D131" i="1"/>
  <c r="R86" i="1"/>
  <c r="T86" i="1"/>
  <c r="P86" i="1"/>
  <c r="J86" i="1"/>
  <c r="N86" i="1"/>
  <c r="L86" i="1"/>
  <c r="H86" i="1"/>
  <c r="F86" i="1"/>
  <c r="D86" i="1"/>
  <c r="R50" i="1"/>
  <c r="T50" i="1"/>
  <c r="P50" i="1"/>
  <c r="J50" i="1"/>
  <c r="H50" i="1"/>
  <c r="N50" i="1"/>
  <c r="L50" i="1"/>
  <c r="F50" i="1"/>
  <c r="D50" i="1"/>
  <c r="T16" i="1"/>
  <c r="P16" i="1"/>
  <c r="R16" i="1"/>
  <c r="N16" i="1"/>
  <c r="L16" i="1"/>
  <c r="J16" i="1"/>
  <c r="H16" i="1"/>
  <c r="F16" i="1"/>
  <c r="D16" i="1"/>
  <c r="T182" i="1"/>
  <c r="R182" i="1"/>
  <c r="P182" i="1"/>
  <c r="N182" i="1"/>
  <c r="L182" i="1"/>
  <c r="J182" i="1"/>
  <c r="H182" i="1"/>
  <c r="F182" i="1"/>
  <c r="D182" i="1"/>
  <c r="T174" i="1"/>
  <c r="R174" i="1"/>
  <c r="P174" i="1"/>
  <c r="N174" i="1"/>
  <c r="L174" i="1"/>
  <c r="H174" i="1"/>
  <c r="F174" i="1"/>
  <c r="D174" i="1"/>
  <c r="T165" i="1"/>
  <c r="R165" i="1"/>
  <c r="P165" i="1"/>
  <c r="N165" i="1"/>
  <c r="L165" i="1"/>
  <c r="H165" i="1"/>
  <c r="F165" i="1"/>
  <c r="J165" i="1"/>
  <c r="D165" i="1"/>
  <c r="T156" i="1"/>
  <c r="R156" i="1"/>
  <c r="P156" i="1"/>
  <c r="N156" i="1"/>
  <c r="L156" i="1"/>
  <c r="J156" i="1"/>
  <c r="H156" i="1"/>
  <c r="F156" i="1"/>
  <c r="D156" i="1"/>
  <c r="T147" i="1"/>
  <c r="R147" i="1"/>
  <c r="P147" i="1"/>
  <c r="N147" i="1"/>
  <c r="L147" i="1"/>
  <c r="H147" i="1"/>
  <c r="F147" i="1"/>
  <c r="D147" i="1"/>
  <c r="J147" i="1"/>
  <c r="T138" i="1"/>
  <c r="P138" i="1"/>
  <c r="R138" i="1"/>
  <c r="N138" i="1"/>
  <c r="L138" i="1"/>
  <c r="J138" i="1"/>
  <c r="H138" i="1"/>
  <c r="F138" i="1"/>
  <c r="D138" i="1"/>
  <c r="T129" i="1"/>
  <c r="P129" i="1"/>
  <c r="R129" i="1"/>
  <c r="N129" i="1"/>
  <c r="L129" i="1"/>
  <c r="J129" i="1"/>
  <c r="H129" i="1"/>
  <c r="F129" i="1"/>
  <c r="D129" i="1"/>
  <c r="T120" i="1"/>
  <c r="P120" i="1"/>
  <c r="R120" i="1"/>
  <c r="N120" i="1"/>
  <c r="L120" i="1"/>
  <c r="H120" i="1"/>
  <c r="F120" i="1"/>
  <c r="D120" i="1"/>
  <c r="J120" i="1"/>
  <c r="T111" i="1"/>
  <c r="P111" i="1"/>
  <c r="R111" i="1"/>
  <c r="N111" i="1"/>
  <c r="L111" i="1"/>
  <c r="J111" i="1"/>
  <c r="H111" i="1"/>
  <c r="F111" i="1"/>
  <c r="D111" i="1"/>
  <c r="T102" i="1"/>
  <c r="P102" i="1"/>
  <c r="R102" i="1"/>
  <c r="N102" i="1"/>
  <c r="L102" i="1"/>
  <c r="H102" i="1"/>
  <c r="F102" i="1"/>
  <c r="D102" i="1"/>
  <c r="T93" i="1"/>
  <c r="P93" i="1"/>
  <c r="R93" i="1"/>
  <c r="N93" i="1"/>
  <c r="L93" i="1"/>
  <c r="H93" i="1"/>
  <c r="F93" i="1"/>
  <c r="J93" i="1"/>
  <c r="D93" i="1"/>
  <c r="T84" i="1"/>
  <c r="P84" i="1"/>
  <c r="R84" i="1"/>
  <c r="N84" i="1"/>
  <c r="L84" i="1"/>
  <c r="J84" i="1"/>
  <c r="H84" i="1"/>
  <c r="F84" i="1"/>
  <c r="D84" i="1"/>
  <c r="T75" i="1"/>
  <c r="P75" i="1"/>
  <c r="R75" i="1"/>
  <c r="N75" i="1"/>
  <c r="L75" i="1"/>
  <c r="H75" i="1"/>
  <c r="F75" i="1"/>
  <c r="D75" i="1"/>
  <c r="J75" i="1"/>
  <c r="T66" i="1"/>
  <c r="P66" i="1"/>
  <c r="R66" i="1"/>
  <c r="N66" i="1"/>
  <c r="L66" i="1"/>
  <c r="H66" i="1"/>
  <c r="F66" i="1"/>
  <c r="J66" i="1"/>
  <c r="D66" i="1"/>
  <c r="T57" i="1"/>
  <c r="P57" i="1"/>
  <c r="R57" i="1"/>
  <c r="N57" i="1"/>
  <c r="L57" i="1"/>
  <c r="J57" i="1"/>
  <c r="H57" i="1"/>
  <c r="F57" i="1"/>
  <c r="D57" i="1"/>
  <c r="T48" i="1"/>
  <c r="P48" i="1"/>
  <c r="R48" i="1"/>
  <c r="N48" i="1"/>
  <c r="L48" i="1"/>
  <c r="J48" i="1"/>
  <c r="F48" i="1"/>
  <c r="D48" i="1"/>
  <c r="H48" i="1"/>
  <c r="R39" i="1"/>
  <c r="T39" i="1"/>
  <c r="N39" i="1"/>
  <c r="L39" i="1"/>
  <c r="P39" i="1"/>
  <c r="H39" i="1"/>
  <c r="F39" i="1"/>
  <c r="D39" i="1"/>
  <c r="J39" i="1"/>
  <c r="R30" i="1"/>
  <c r="T30" i="1"/>
  <c r="P30" i="1"/>
  <c r="N30" i="1"/>
  <c r="L30" i="1"/>
  <c r="J30" i="1"/>
  <c r="H30" i="1"/>
  <c r="F30" i="1"/>
  <c r="D30" i="1"/>
  <c r="R22" i="1"/>
  <c r="T22" i="1"/>
  <c r="P22" i="1"/>
  <c r="N22" i="1"/>
  <c r="L22" i="1"/>
  <c r="J22" i="1"/>
  <c r="H22" i="1"/>
  <c r="F22" i="1"/>
  <c r="D22" i="1"/>
  <c r="D133" i="1"/>
  <c r="D61" i="1"/>
  <c r="F179" i="1"/>
  <c r="F107" i="1"/>
  <c r="F36" i="1"/>
  <c r="H152" i="1"/>
  <c r="H80" i="1"/>
  <c r="L61" i="1"/>
  <c r="P160" i="1"/>
  <c r="R88" i="1"/>
  <c r="T88" i="1"/>
  <c r="P88" i="1"/>
  <c r="J88" i="1"/>
  <c r="N88" i="1"/>
  <c r="L88" i="1"/>
  <c r="H88" i="1"/>
  <c r="F88" i="1"/>
  <c r="R52" i="1"/>
  <c r="T52" i="1"/>
  <c r="P52" i="1"/>
  <c r="J52" i="1"/>
  <c r="H52" i="1"/>
  <c r="N52" i="1"/>
  <c r="L52" i="1"/>
  <c r="F52" i="1"/>
  <c r="T17" i="1"/>
  <c r="P17" i="1"/>
  <c r="J17" i="1"/>
  <c r="R17" i="1"/>
  <c r="N17" i="1"/>
  <c r="L17" i="1"/>
  <c r="H17" i="1"/>
  <c r="F17" i="1"/>
  <c r="D17" i="1"/>
  <c r="D160" i="1"/>
  <c r="R185" i="1"/>
  <c r="T185" i="1"/>
  <c r="J185" i="1"/>
  <c r="P185" i="1"/>
  <c r="N185" i="1"/>
  <c r="L185" i="1"/>
  <c r="H185" i="1"/>
  <c r="F185" i="1"/>
  <c r="D185" i="1"/>
  <c r="R149" i="1"/>
  <c r="T149" i="1"/>
  <c r="J149" i="1"/>
  <c r="P149" i="1"/>
  <c r="N149" i="1"/>
  <c r="L149" i="1"/>
  <c r="H149" i="1"/>
  <c r="F149" i="1"/>
  <c r="D149" i="1"/>
  <c r="R122" i="1"/>
  <c r="T122" i="1"/>
  <c r="P122" i="1"/>
  <c r="J122" i="1"/>
  <c r="N122" i="1"/>
  <c r="L122" i="1"/>
  <c r="H122" i="1"/>
  <c r="F122" i="1"/>
  <c r="D122" i="1"/>
  <c r="R95" i="1"/>
  <c r="T95" i="1"/>
  <c r="P95" i="1"/>
  <c r="J95" i="1"/>
  <c r="N95" i="1"/>
  <c r="L95" i="1"/>
  <c r="H95" i="1"/>
  <c r="F95" i="1"/>
  <c r="D95" i="1"/>
  <c r="R68" i="1"/>
  <c r="T68" i="1"/>
  <c r="P68" i="1"/>
  <c r="J68" i="1"/>
  <c r="N68" i="1"/>
  <c r="L68" i="1"/>
  <c r="H68" i="1"/>
  <c r="F68" i="1"/>
  <c r="D68" i="1"/>
  <c r="T41" i="1"/>
  <c r="P41" i="1"/>
  <c r="R41" i="1"/>
  <c r="J41" i="1"/>
  <c r="N41" i="1"/>
  <c r="L41" i="1"/>
  <c r="H41" i="1"/>
  <c r="F41" i="1"/>
  <c r="D41" i="1"/>
  <c r="U24" i="1"/>
  <c r="H24" i="1" s="1"/>
  <c r="R191" i="1"/>
  <c r="T191" i="1"/>
  <c r="P191" i="1"/>
  <c r="N191" i="1"/>
  <c r="L191" i="1"/>
  <c r="H191" i="1"/>
  <c r="F191" i="1"/>
  <c r="D191" i="1"/>
  <c r="J191" i="1"/>
  <c r="R184" i="1"/>
  <c r="T184" i="1"/>
  <c r="P184" i="1"/>
  <c r="N184" i="1"/>
  <c r="L184" i="1"/>
  <c r="J184" i="1"/>
  <c r="H184" i="1"/>
  <c r="F184" i="1"/>
  <c r="D184" i="1"/>
  <c r="R173" i="1"/>
  <c r="T173" i="1"/>
  <c r="P173" i="1"/>
  <c r="N173" i="1"/>
  <c r="L173" i="1"/>
  <c r="H173" i="1"/>
  <c r="F173" i="1"/>
  <c r="D173" i="1"/>
  <c r="J173" i="1"/>
  <c r="R164" i="1"/>
  <c r="T164" i="1"/>
  <c r="P164" i="1"/>
  <c r="N164" i="1"/>
  <c r="L164" i="1"/>
  <c r="H164" i="1"/>
  <c r="F164" i="1"/>
  <c r="J164" i="1"/>
  <c r="D164" i="1"/>
  <c r="R155" i="1"/>
  <c r="P155" i="1"/>
  <c r="N155" i="1"/>
  <c r="L155" i="1"/>
  <c r="J155" i="1"/>
  <c r="H155" i="1"/>
  <c r="F155" i="1"/>
  <c r="D155" i="1"/>
  <c r="T155" i="1"/>
  <c r="R146" i="1"/>
  <c r="P146" i="1"/>
  <c r="N146" i="1"/>
  <c r="L146" i="1"/>
  <c r="T146" i="1"/>
  <c r="H146" i="1"/>
  <c r="F146" i="1"/>
  <c r="D146" i="1"/>
  <c r="J146" i="1"/>
  <c r="R137" i="1"/>
  <c r="N137" i="1"/>
  <c r="L137" i="1"/>
  <c r="T137" i="1"/>
  <c r="J137" i="1"/>
  <c r="H137" i="1"/>
  <c r="F137" i="1"/>
  <c r="D137" i="1"/>
  <c r="P137" i="1"/>
  <c r="R128" i="1"/>
  <c r="N128" i="1"/>
  <c r="L128" i="1"/>
  <c r="T128" i="1"/>
  <c r="H128" i="1"/>
  <c r="F128" i="1"/>
  <c r="P128" i="1"/>
  <c r="D128" i="1"/>
  <c r="R119" i="1"/>
  <c r="T119" i="1"/>
  <c r="N119" i="1"/>
  <c r="L119" i="1"/>
  <c r="P119" i="1"/>
  <c r="H119" i="1"/>
  <c r="F119" i="1"/>
  <c r="D119" i="1"/>
  <c r="J119" i="1"/>
  <c r="R110" i="1"/>
  <c r="T110" i="1"/>
  <c r="N110" i="1"/>
  <c r="L110" i="1"/>
  <c r="P110" i="1"/>
  <c r="J110" i="1"/>
  <c r="H110" i="1"/>
  <c r="F110" i="1"/>
  <c r="D110" i="1"/>
  <c r="R101" i="1"/>
  <c r="T101" i="1"/>
  <c r="N101" i="1"/>
  <c r="L101" i="1"/>
  <c r="P101" i="1"/>
  <c r="H101" i="1"/>
  <c r="F101" i="1"/>
  <c r="D101" i="1"/>
  <c r="J101" i="1"/>
  <c r="R92" i="1"/>
  <c r="T92" i="1"/>
  <c r="P92" i="1"/>
  <c r="N92" i="1"/>
  <c r="L92" i="1"/>
  <c r="H92" i="1"/>
  <c r="F92" i="1"/>
  <c r="J92" i="1"/>
  <c r="D92" i="1"/>
  <c r="R83" i="1"/>
  <c r="P83" i="1"/>
  <c r="N83" i="1"/>
  <c r="L83" i="1"/>
  <c r="J83" i="1"/>
  <c r="H83" i="1"/>
  <c r="F83" i="1"/>
  <c r="D83" i="1"/>
  <c r="T83" i="1"/>
  <c r="R74" i="1"/>
  <c r="P74" i="1"/>
  <c r="N74" i="1"/>
  <c r="L74" i="1"/>
  <c r="T74" i="1"/>
  <c r="H74" i="1"/>
  <c r="F74" i="1"/>
  <c r="D74" i="1"/>
  <c r="J74" i="1"/>
  <c r="R65" i="1"/>
  <c r="N65" i="1"/>
  <c r="L65" i="1"/>
  <c r="T65" i="1"/>
  <c r="P65" i="1"/>
  <c r="H65" i="1"/>
  <c r="F65" i="1"/>
  <c r="J65" i="1"/>
  <c r="D65" i="1"/>
  <c r="R56" i="1"/>
  <c r="N56" i="1"/>
  <c r="L56" i="1"/>
  <c r="T56" i="1"/>
  <c r="P56" i="1"/>
  <c r="J56" i="1"/>
  <c r="H56" i="1"/>
  <c r="F56" i="1"/>
  <c r="D56" i="1"/>
  <c r="R47" i="1"/>
  <c r="T47" i="1"/>
  <c r="N47" i="1"/>
  <c r="L47" i="1"/>
  <c r="P47" i="1"/>
  <c r="F47" i="1"/>
  <c r="D47" i="1"/>
  <c r="H47" i="1"/>
  <c r="R38" i="1"/>
  <c r="T38" i="1"/>
  <c r="P38" i="1"/>
  <c r="N38" i="1"/>
  <c r="L38" i="1"/>
  <c r="J38" i="1"/>
  <c r="H38" i="1"/>
  <c r="F38" i="1"/>
  <c r="D38" i="1"/>
  <c r="R29" i="1"/>
  <c r="T29" i="1"/>
  <c r="P29" i="1"/>
  <c r="N29" i="1"/>
  <c r="L29" i="1"/>
  <c r="J29" i="1"/>
  <c r="H29" i="1"/>
  <c r="F29" i="1"/>
  <c r="D29" i="1"/>
  <c r="R21" i="1"/>
  <c r="T21" i="1"/>
  <c r="P21" i="1"/>
  <c r="N21" i="1"/>
  <c r="L21" i="1"/>
  <c r="J21" i="1"/>
  <c r="H21" i="1"/>
  <c r="F21" i="1"/>
  <c r="D21" i="1"/>
  <c r="D124" i="1"/>
  <c r="D52" i="1"/>
  <c r="F170" i="1"/>
  <c r="F98" i="1"/>
  <c r="H143" i="1"/>
  <c r="H71" i="1"/>
  <c r="J102" i="1"/>
  <c r="L27" i="1"/>
  <c r="R103" i="1"/>
  <c r="R145" i="1"/>
  <c r="T145" i="1"/>
  <c r="P145" i="1"/>
  <c r="N145" i="1"/>
  <c r="L145" i="1"/>
  <c r="J145" i="1"/>
  <c r="H145" i="1"/>
  <c r="F145" i="1"/>
  <c r="D145" i="1"/>
  <c r="R136" i="1"/>
  <c r="T136" i="1"/>
  <c r="P136" i="1"/>
  <c r="N136" i="1"/>
  <c r="L136" i="1"/>
  <c r="J136" i="1"/>
  <c r="H136" i="1"/>
  <c r="F136" i="1"/>
  <c r="D136" i="1"/>
  <c r="R127" i="1"/>
  <c r="T127" i="1"/>
  <c r="P127" i="1"/>
  <c r="N127" i="1"/>
  <c r="L127" i="1"/>
  <c r="J127" i="1"/>
  <c r="H127" i="1"/>
  <c r="F127" i="1"/>
  <c r="D127" i="1"/>
  <c r="R118" i="1"/>
  <c r="T118" i="1"/>
  <c r="P118" i="1"/>
  <c r="N118" i="1"/>
  <c r="L118" i="1"/>
  <c r="J118" i="1"/>
  <c r="H118" i="1"/>
  <c r="F118" i="1"/>
  <c r="D118" i="1"/>
  <c r="R109" i="1"/>
  <c r="T109" i="1"/>
  <c r="P109" i="1"/>
  <c r="N109" i="1"/>
  <c r="L109" i="1"/>
  <c r="J109" i="1"/>
  <c r="H109" i="1"/>
  <c r="F109" i="1"/>
  <c r="D109" i="1"/>
  <c r="R100" i="1"/>
  <c r="T100" i="1"/>
  <c r="P100" i="1"/>
  <c r="N100" i="1"/>
  <c r="L100" i="1"/>
  <c r="J100" i="1"/>
  <c r="H100" i="1"/>
  <c r="F100" i="1"/>
  <c r="D100" i="1"/>
  <c r="R91" i="1"/>
  <c r="T91" i="1"/>
  <c r="P91" i="1"/>
  <c r="N91" i="1"/>
  <c r="L91" i="1"/>
  <c r="J91" i="1"/>
  <c r="H91" i="1"/>
  <c r="F91" i="1"/>
  <c r="D91" i="1"/>
  <c r="R82" i="1"/>
  <c r="T82" i="1"/>
  <c r="P82" i="1"/>
  <c r="N82" i="1"/>
  <c r="L82" i="1"/>
  <c r="J82" i="1"/>
  <c r="H82" i="1"/>
  <c r="F82" i="1"/>
  <c r="D82" i="1"/>
  <c r="R73" i="1"/>
  <c r="T73" i="1"/>
  <c r="P73" i="1"/>
  <c r="N73" i="1"/>
  <c r="L73" i="1"/>
  <c r="J73" i="1"/>
  <c r="H73" i="1"/>
  <c r="F73" i="1"/>
  <c r="D73" i="1"/>
  <c r="R64" i="1"/>
  <c r="T64" i="1"/>
  <c r="P64" i="1"/>
  <c r="N64" i="1"/>
  <c r="L64" i="1"/>
  <c r="J64" i="1"/>
  <c r="H64" i="1"/>
  <c r="F64" i="1"/>
  <c r="D64" i="1"/>
  <c r="R55" i="1"/>
  <c r="T55" i="1"/>
  <c r="P55" i="1"/>
  <c r="N55" i="1"/>
  <c r="L55" i="1"/>
  <c r="J55" i="1"/>
  <c r="H55" i="1"/>
  <c r="F55" i="1"/>
  <c r="D55" i="1"/>
  <c r="R46" i="1"/>
  <c r="T46" i="1"/>
  <c r="P46" i="1"/>
  <c r="N46" i="1"/>
  <c r="L46" i="1"/>
  <c r="J46" i="1"/>
  <c r="H46" i="1"/>
  <c r="F46" i="1"/>
  <c r="D46" i="1"/>
  <c r="R37" i="1"/>
  <c r="T37" i="1"/>
  <c r="P37" i="1"/>
  <c r="N37" i="1"/>
  <c r="L37" i="1"/>
  <c r="J37" i="1"/>
  <c r="H37" i="1"/>
  <c r="F37" i="1"/>
  <c r="D37" i="1"/>
  <c r="R28" i="1"/>
  <c r="T28" i="1"/>
  <c r="P28" i="1"/>
  <c r="J28" i="1"/>
  <c r="H28" i="1"/>
  <c r="L28" i="1"/>
  <c r="D28" i="1"/>
  <c r="N28" i="1"/>
  <c r="R20" i="1"/>
  <c r="T20" i="1"/>
  <c r="P20" i="1"/>
  <c r="J20" i="1"/>
  <c r="H20" i="1"/>
  <c r="D20" i="1"/>
  <c r="N20" i="1"/>
  <c r="L20" i="1"/>
  <c r="D187" i="1"/>
  <c r="D115" i="1"/>
  <c r="D43" i="1"/>
  <c r="F161" i="1"/>
  <c r="F89" i="1"/>
  <c r="F20" i="1"/>
  <c r="H134" i="1"/>
  <c r="H62" i="1"/>
  <c r="J76" i="1"/>
  <c r="N187" i="1"/>
  <c r="F11" i="1"/>
  <c r="R13" i="1"/>
  <c r="T13" i="1"/>
  <c r="P13" i="1"/>
  <c r="N13" i="1"/>
  <c r="L13" i="1"/>
  <c r="J13" i="1"/>
  <c r="H13" i="1"/>
  <c r="R12" i="1"/>
  <c r="T12" i="1"/>
  <c r="P12" i="1"/>
  <c r="J12" i="1"/>
  <c r="H12" i="1"/>
  <c r="R11" i="1"/>
  <c r="T11" i="1"/>
  <c r="P11" i="1"/>
  <c r="J11" i="1"/>
  <c r="H11" i="1"/>
  <c r="D13" i="1"/>
  <c r="D12" i="1"/>
  <c r="F13" i="1"/>
  <c r="N12" i="1"/>
  <c r="U69" i="1"/>
  <c r="V66" i="1" s="1"/>
  <c r="U150" i="1"/>
  <c r="P150" i="1" s="1"/>
  <c r="U78" i="1"/>
  <c r="V74" i="1" s="1"/>
  <c r="U159" i="1"/>
  <c r="V152" i="1" s="1"/>
  <c r="U87" i="1"/>
  <c r="V81" i="1" s="1"/>
  <c r="U96" i="1"/>
  <c r="T96" i="1" s="1"/>
  <c r="U168" i="1"/>
  <c r="V161" i="1" s="1"/>
  <c r="U177" i="1"/>
  <c r="V171" i="1" s="1"/>
  <c r="U105" i="1"/>
  <c r="V103" i="1" s="1"/>
  <c r="U114" i="1"/>
  <c r="V110" i="1" s="1"/>
  <c r="U186" i="1"/>
  <c r="V178" i="1" s="1"/>
  <c r="U51" i="1"/>
  <c r="F51" i="1" s="1"/>
  <c r="U123" i="1"/>
  <c r="N123" i="1" s="1"/>
  <c r="U141" i="1"/>
  <c r="V139" i="1" s="1"/>
  <c r="U42" i="1"/>
  <c r="P42" i="1" s="1"/>
  <c r="D8" i="1"/>
  <c r="P7" i="1"/>
  <c r="R7" i="1"/>
  <c r="T7" i="1"/>
  <c r="F7" i="1"/>
  <c r="F8" i="1"/>
  <c r="H7" i="1"/>
  <c r="J7" i="1"/>
  <c r="L7" i="1"/>
  <c r="N7" i="1"/>
  <c r="T199" i="1" l="1"/>
  <c r="N199" i="1"/>
  <c r="L199" i="1"/>
  <c r="D199" i="1"/>
  <c r="L33" i="1"/>
  <c r="N200" i="1"/>
  <c r="L200" i="1"/>
  <c r="F200" i="1"/>
  <c r="T200" i="1"/>
  <c r="U201" i="1"/>
  <c r="F201" i="1" s="1"/>
  <c r="N69" i="1"/>
  <c r="D60" i="1"/>
  <c r="V11" i="1"/>
  <c r="V129" i="1"/>
  <c r="F60" i="1"/>
  <c r="V20" i="1"/>
  <c r="V28" i="1"/>
  <c r="V196" i="1"/>
  <c r="V7" i="1"/>
  <c r="V44" i="1"/>
  <c r="V12" i="1"/>
  <c r="V13" i="1"/>
  <c r="T15" i="1"/>
  <c r="V128" i="1"/>
  <c r="V49" i="1"/>
  <c r="V48" i="1"/>
  <c r="N87" i="1"/>
  <c r="P51" i="1"/>
  <c r="J132" i="1"/>
  <c r="V127" i="1"/>
  <c r="R15" i="1"/>
  <c r="L51" i="1"/>
  <c r="N132" i="1"/>
  <c r="V8" i="1"/>
  <c r="T51" i="1"/>
  <c r="V47" i="1"/>
  <c r="R51" i="1"/>
  <c r="V29" i="1"/>
  <c r="V30" i="1"/>
  <c r="D33" i="1"/>
  <c r="V32" i="1"/>
  <c r="F24" i="1"/>
  <c r="N33" i="1"/>
  <c r="J33" i="1"/>
  <c r="D114" i="1"/>
  <c r="F69" i="1"/>
  <c r="D177" i="1"/>
  <c r="V138" i="1"/>
  <c r="H87" i="1"/>
  <c r="V124" i="1"/>
  <c r="P132" i="1"/>
  <c r="D87" i="1"/>
  <c r="D132" i="1"/>
  <c r="V130" i="1"/>
  <c r="V125" i="1"/>
  <c r="L168" i="1"/>
  <c r="V126" i="1"/>
  <c r="P78" i="1"/>
  <c r="R132" i="1"/>
  <c r="V165" i="1"/>
  <c r="H132" i="1"/>
  <c r="R87" i="1"/>
  <c r="T132" i="1"/>
  <c r="N141" i="1"/>
  <c r="F132" i="1"/>
  <c r="P87" i="1"/>
  <c r="L132" i="1"/>
  <c r="P168" i="1"/>
  <c r="R114" i="1"/>
  <c r="L24" i="1"/>
  <c r="J150" i="1"/>
  <c r="P114" i="1"/>
  <c r="N177" i="1"/>
  <c r="V21" i="1"/>
  <c r="D69" i="1"/>
  <c r="J114" i="1"/>
  <c r="T168" i="1"/>
  <c r="R177" i="1"/>
  <c r="V22" i="1"/>
  <c r="N15" i="1"/>
  <c r="N150" i="1"/>
  <c r="H69" i="1"/>
  <c r="T150" i="1"/>
  <c r="V109" i="1"/>
  <c r="V187" i="1"/>
  <c r="L69" i="1"/>
  <c r="T114" i="1"/>
  <c r="F168" i="1"/>
  <c r="J177" i="1"/>
  <c r="T33" i="1"/>
  <c r="V190" i="1"/>
  <c r="V111" i="1"/>
  <c r="J69" i="1"/>
  <c r="N96" i="1"/>
  <c r="J168" i="1"/>
  <c r="V61" i="1"/>
  <c r="H114" i="1"/>
  <c r="L78" i="1"/>
  <c r="D105" i="1"/>
  <c r="R168" i="1"/>
  <c r="V54" i="1"/>
  <c r="T60" i="1"/>
  <c r="L96" i="1"/>
  <c r="T159" i="1"/>
  <c r="V55" i="1"/>
  <c r="V145" i="1"/>
  <c r="V56" i="1"/>
  <c r="V59" i="1"/>
  <c r="V133" i="1"/>
  <c r="R60" i="1"/>
  <c r="J141" i="1"/>
  <c r="V64" i="1"/>
  <c r="T24" i="1"/>
  <c r="V79" i="1"/>
  <c r="V115" i="1"/>
  <c r="V23" i="1"/>
  <c r="F15" i="1"/>
  <c r="P33" i="1"/>
  <c r="V9" i="1"/>
  <c r="V27" i="1"/>
  <c r="V117" i="1"/>
  <c r="V90" i="1"/>
  <c r="N60" i="1"/>
  <c r="T123" i="1"/>
  <c r="N186" i="1"/>
  <c r="V146" i="1"/>
  <c r="V120" i="1"/>
  <c r="P24" i="1"/>
  <c r="N24" i="1"/>
  <c r="R96" i="1"/>
  <c r="J60" i="1"/>
  <c r="F123" i="1"/>
  <c r="J186" i="1"/>
  <c r="V58" i="1"/>
  <c r="V140" i="1"/>
  <c r="V106" i="1"/>
  <c r="V107" i="1"/>
  <c r="V116" i="1"/>
  <c r="V134" i="1"/>
  <c r="V143" i="1"/>
  <c r="V36" i="1"/>
  <c r="V135" i="1"/>
  <c r="V108" i="1"/>
  <c r="V185" i="1"/>
  <c r="V43" i="1"/>
  <c r="N51" i="1"/>
  <c r="P60" i="1"/>
  <c r="T78" i="1"/>
  <c r="L87" i="1"/>
  <c r="N114" i="1"/>
  <c r="H123" i="1"/>
  <c r="R150" i="1"/>
  <c r="D186" i="1"/>
  <c r="H60" i="1"/>
  <c r="V82" i="1"/>
  <c r="V57" i="1"/>
  <c r="V16" i="1"/>
  <c r="V148" i="1"/>
  <c r="V53" i="1"/>
  <c r="V62" i="1"/>
  <c r="V71" i="1"/>
  <c r="V80" i="1"/>
  <c r="V89" i="1"/>
  <c r="V19" i="1"/>
  <c r="V50" i="1"/>
  <c r="J51" i="1"/>
  <c r="L60" i="1"/>
  <c r="T87" i="1"/>
  <c r="F114" i="1"/>
  <c r="R123" i="1"/>
  <c r="L150" i="1"/>
  <c r="T186" i="1"/>
  <c r="H150" i="1"/>
  <c r="V136" i="1"/>
  <c r="V17" i="1"/>
  <c r="V63" i="1"/>
  <c r="V172" i="1"/>
  <c r="V45" i="1"/>
  <c r="D51" i="1"/>
  <c r="R69" i="1"/>
  <c r="F78" i="1"/>
  <c r="F87" i="1"/>
  <c r="F96" i="1"/>
  <c r="J96" i="1"/>
  <c r="L105" i="1"/>
  <c r="L114" i="1"/>
  <c r="P123" i="1"/>
  <c r="F150" i="1"/>
  <c r="R159" i="1"/>
  <c r="N168" i="1"/>
  <c r="T177" i="1"/>
  <c r="F186" i="1"/>
  <c r="R186" i="1"/>
  <c r="J87" i="1"/>
  <c r="L123" i="1"/>
  <c r="V83" i="1"/>
  <c r="V119" i="1"/>
  <c r="V155" i="1"/>
  <c r="V191" i="1"/>
  <c r="V95" i="1"/>
  <c r="V75" i="1"/>
  <c r="V147" i="1"/>
  <c r="V182" i="1"/>
  <c r="V86" i="1"/>
  <c r="V14" i="1"/>
  <c r="V31" i="1"/>
  <c r="V67" i="1"/>
  <c r="V112" i="1"/>
  <c r="V157" i="1"/>
  <c r="R24" i="1"/>
  <c r="V176" i="1"/>
  <c r="V25" i="1"/>
  <c r="V34" i="1"/>
  <c r="V70" i="1"/>
  <c r="V160" i="1"/>
  <c r="N42" i="1"/>
  <c r="V35" i="1"/>
  <c r="V189" i="1"/>
  <c r="V162" i="1"/>
  <c r="V97" i="1"/>
  <c r="V38" i="1"/>
  <c r="T42" i="1"/>
  <c r="V76" i="1"/>
  <c r="V92" i="1"/>
  <c r="V164" i="1"/>
  <c r="V122" i="1"/>
  <c r="V84" i="1"/>
  <c r="D42" i="1"/>
  <c r="V121" i="1"/>
  <c r="V166" i="1"/>
  <c r="D15" i="1"/>
  <c r="V113" i="1"/>
  <c r="L15" i="1"/>
  <c r="V180" i="1"/>
  <c r="P15" i="1"/>
  <c r="V142" i="1"/>
  <c r="V98" i="1"/>
  <c r="T105" i="1"/>
  <c r="V40" i="1"/>
  <c r="D78" i="1"/>
  <c r="P96" i="1"/>
  <c r="J105" i="1"/>
  <c r="L159" i="1"/>
  <c r="H177" i="1"/>
  <c r="P186" i="1"/>
  <c r="J78" i="1"/>
  <c r="L42" i="1"/>
  <c r="P69" i="1"/>
  <c r="R78" i="1"/>
  <c r="H96" i="1"/>
  <c r="F105" i="1"/>
  <c r="D123" i="1"/>
  <c r="D150" i="1"/>
  <c r="H159" i="1"/>
  <c r="P177" i="1"/>
  <c r="H186" i="1"/>
  <c r="J123" i="1"/>
  <c r="V37" i="1"/>
  <c r="V118" i="1"/>
  <c r="V137" i="1"/>
  <c r="V88" i="1"/>
  <c r="V102" i="1"/>
  <c r="V156" i="1"/>
  <c r="D24" i="1"/>
  <c r="V158" i="1"/>
  <c r="F33" i="1"/>
  <c r="V85" i="1"/>
  <c r="V77" i="1"/>
  <c r="V167" i="1"/>
  <c r="V188" i="1"/>
  <c r="V10" i="1"/>
  <c r="V154" i="1"/>
  <c r="J24" i="1"/>
  <c r="V100" i="1"/>
  <c r="R105" i="1"/>
  <c r="P159" i="1"/>
  <c r="V73" i="1"/>
  <c r="V41" i="1"/>
  <c r="N78" i="1"/>
  <c r="D96" i="1"/>
  <c r="N105" i="1"/>
  <c r="F159" i="1"/>
  <c r="F177" i="1"/>
  <c r="V65" i="1"/>
  <c r="V101" i="1"/>
  <c r="V173" i="1"/>
  <c r="V149" i="1"/>
  <c r="V39" i="1"/>
  <c r="V93" i="1"/>
  <c r="V151" i="1"/>
  <c r="V175" i="1"/>
  <c r="R42" i="1"/>
  <c r="V18" i="1"/>
  <c r="V153" i="1"/>
  <c r="V181" i="1"/>
  <c r="V72" i="1"/>
  <c r="V144" i="1"/>
  <c r="V163" i="1"/>
  <c r="J15" i="1"/>
  <c r="P105" i="1"/>
  <c r="N159" i="1"/>
  <c r="J159" i="1"/>
  <c r="J42" i="1"/>
  <c r="H42" i="1"/>
  <c r="V91" i="1"/>
  <c r="V94" i="1"/>
  <c r="V104" i="1"/>
  <c r="V170" i="1"/>
  <c r="V179" i="1"/>
  <c r="V99" i="1"/>
  <c r="V46" i="1"/>
  <c r="H51" i="1"/>
  <c r="T69" i="1"/>
  <c r="H78" i="1"/>
  <c r="H105" i="1"/>
  <c r="D141" i="1"/>
  <c r="D159" i="1"/>
  <c r="D168" i="1"/>
  <c r="H168" i="1"/>
  <c r="L177" i="1"/>
  <c r="L186" i="1"/>
  <c r="V184" i="1"/>
  <c r="V68" i="1"/>
  <c r="F42" i="1"/>
  <c r="V174" i="1"/>
  <c r="V183" i="1"/>
  <c r="R33" i="1"/>
  <c r="V169" i="1"/>
  <c r="V26" i="1"/>
  <c r="N192" i="1"/>
  <c r="F192" i="1"/>
  <c r="L192" i="1"/>
  <c r="D192" i="1"/>
  <c r="T192" i="1"/>
  <c r="J192" i="1"/>
  <c r="H192" i="1"/>
  <c r="P141" i="1"/>
  <c r="H141" i="1"/>
  <c r="R141" i="1"/>
  <c r="L141" i="1"/>
  <c r="F141" i="1"/>
  <c r="T141" i="1"/>
  <c r="N201" i="1" l="1"/>
  <c r="P201" i="1"/>
  <c r="L201" i="1"/>
  <c r="R201" i="1"/>
  <c r="V195" i="1"/>
  <c r="T201" i="1"/>
  <c r="V198" i="1"/>
  <c r="H201" i="1"/>
  <c r="D201" i="1"/>
  <c r="V199" i="1"/>
  <c r="J201" i="1"/>
  <c r="V197" i="1"/>
  <c r="V193" i="1"/>
  <c r="V194" i="1"/>
  <c r="V200" i="1"/>
</calcChain>
</file>

<file path=xl/sharedStrings.xml><?xml version="1.0" encoding="utf-8"?>
<sst xmlns="http://schemas.openxmlformats.org/spreadsheetml/2006/main" count="222" uniqueCount="54">
  <si>
    <t>EURO 0</t>
  </si>
  <si>
    <t>EURO 1</t>
  </si>
  <si>
    <t>EURO 2</t>
  </si>
  <si>
    <t>EURO 3</t>
  </si>
  <si>
    <t>EURO 4</t>
  </si>
  <si>
    <t>EURO 5</t>
  </si>
  <si>
    <t>EURO 6</t>
  </si>
  <si>
    <t>N.I.</t>
  </si>
  <si>
    <t>%</t>
  </si>
  <si>
    <t>CIRCOLAZIONE AUTOVETTURE PER REGIONE, ALIMENTAZIONE E CLASSE EURO NEL 2022</t>
  </si>
  <si>
    <t>TRENTINO ALTO ADIGE</t>
  </si>
  <si>
    <r>
      <t>Benzina/</t>
    </r>
    <r>
      <rPr>
        <i/>
        <sz val="11"/>
        <color rgb="FF000000"/>
        <rFont val="Calibri"/>
        <family val="2"/>
        <scheme val="minor"/>
      </rPr>
      <t>Petrol</t>
    </r>
  </si>
  <si>
    <r>
      <t>Gasolio/</t>
    </r>
    <r>
      <rPr>
        <i/>
        <sz val="11"/>
        <color rgb="FF000000"/>
        <rFont val="Calibri"/>
        <family val="2"/>
        <scheme val="minor"/>
      </rPr>
      <t>Diesel</t>
    </r>
  </si>
  <si>
    <r>
      <t>Elettrico/</t>
    </r>
    <r>
      <rPr>
        <i/>
        <sz val="11"/>
        <color rgb="FF000000"/>
        <rFont val="Calibri"/>
        <family val="2"/>
        <scheme val="minor"/>
      </rPr>
      <t>BEV</t>
    </r>
  </si>
  <si>
    <t xml:space="preserve">PIEMONTE  </t>
  </si>
  <si>
    <t xml:space="preserve">VALLE D'AOSTA  </t>
  </si>
  <si>
    <t xml:space="preserve">LOMBARDIA  </t>
  </si>
  <si>
    <t xml:space="preserve">VENETO  </t>
  </si>
  <si>
    <t xml:space="preserve">FRIULI VENEZIA GIULIA  </t>
  </si>
  <si>
    <t xml:space="preserve">LIGURIA  </t>
  </si>
  <si>
    <t xml:space="preserve">EMILIA ROMAGNA  </t>
  </si>
  <si>
    <t xml:space="preserve">TOSCANA  </t>
  </si>
  <si>
    <t xml:space="preserve">MARCHE  </t>
  </si>
  <si>
    <t xml:space="preserve">UMBRIA  </t>
  </si>
  <si>
    <t xml:space="preserve">LAZIO  </t>
  </si>
  <si>
    <t xml:space="preserve">ABRUZZO  </t>
  </si>
  <si>
    <t xml:space="preserve">MOLISE  </t>
  </si>
  <si>
    <t xml:space="preserve">CAMPANIA  </t>
  </si>
  <si>
    <t xml:space="preserve">PUGLIA  </t>
  </si>
  <si>
    <t xml:space="preserve">BASILICATA  </t>
  </si>
  <si>
    <t xml:space="preserve">CALABRIA  </t>
  </si>
  <si>
    <t xml:space="preserve">SICILIA  </t>
  </si>
  <si>
    <t xml:space="preserve">SARDEGNA  </t>
  </si>
  <si>
    <t xml:space="preserve">NON DEFINITO  </t>
  </si>
  <si>
    <r>
      <t>Ibrido/</t>
    </r>
    <r>
      <rPr>
        <i/>
        <sz val="11"/>
        <color rgb="FF000000"/>
        <rFont val="Calibri"/>
        <family val="2"/>
        <scheme val="minor"/>
      </rPr>
      <t>Hybrid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</si>
  <si>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GPL/</t>
    </r>
    <r>
      <rPr>
        <i/>
        <sz val="11"/>
        <color rgb="FF000000"/>
        <rFont val="Calibri"/>
        <family val="2"/>
        <scheme val="minor"/>
      </rPr>
      <t>LPG</t>
    </r>
  </si>
  <si>
    <r>
      <t>Metano/</t>
    </r>
    <r>
      <rPr>
        <i/>
        <sz val="11"/>
        <color rgb="FF000000"/>
        <rFont val="Calibri"/>
        <family val="2"/>
        <scheme val="minor"/>
      </rPr>
      <t>CNG</t>
    </r>
    <r>
      <rPr>
        <sz val="11"/>
        <color indexed="8"/>
        <rFont val="Calibri"/>
        <family val="2"/>
        <scheme val="minor"/>
      </rPr>
      <t xml:space="preserve"> </t>
    </r>
  </si>
  <si>
    <r>
      <t>Altre/</t>
    </r>
    <r>
      <rPr>
        <i/>
        <sz val="11"/>
        <color rgb="FF000000"/>
        <rFont val="Calibri"/>
        <family val="2"/>
        <scheme val="minor"/>
      </rPr>
      <t>Others</t>
    </r>
  </si>
  <si>
    <r>
      <t>Regione</t>
    </r>
    <r>
      <rPr>
        <i/>
        <sz val="9"/>
        <color theme="0"/>
        <rFont val="Calibri"/>
        <family val="2"/>
        <scheme val="minor"/>
      </rPr>
      <t>/Region</t>
    </r>
  </si>
  <si>
    <r>
      <t>Alimentazione</t>
    </r>
    <r>
      <rPr>
        <i/>
        <sz val="9"/>
        <color theme="0"/>
        <rFont val="Calibri"/>
        <family val="2"/>
        <scheme val="minor"/>
      </rPr>
      <t>/Fuel</t>
    </r>
  </si>
  <si>
    <t>ITALIA</t>
  </si>
  <si>
    <r>
      <rPr>
        <vertAlign val="superscript"/>
        <sz val="9"/>
        <rFont val="Calibri"/>
        <family val="2"/>
        <scheme val="minor"/>
      </rPr>
      <t>1</t>
    </r>
    <r>
      <rPr>
        <sz val="9"/>
        <rFont val="Calibri"/>
        <family val="2"/>
        <scheme val="minor"/>
      </rPr>
      <t xml:space="preserve"> Non Contemplati negli standard Euro
</t>
    </r>
    <r>
      <rPr>
        <vertAlign val="superscript"/>
        <sz val="9"/>
        <color theme="0"/>
        <rFont val="Calibri"/>
        <family val="2"/>
        <scheme val="minor"/>
      </rPr>
      <t xml:space="preserve">1 </t>
    </r>
    <r>
      <rPr>
        <sz val="9"/>
        <rFont val="Calibri"/>
        <family val="2"/>
        <scheme val="minor"/>
      </rPr>
      <t>Excluded from Euro Standard</t>
    </r>
  </si>
  <si>
    <r>
      <rPr>
        <vertAlign val="superscript"/>
        <sz val="9"/>
        <rFont val="Calibri"/>
        <family val="2"/>
        <scheme val="minor"/>
      </rPr>
      <t xml:space="preserve">2 </t>
    </r>
    <r>
      <rPr>
        <sz val="9"/>
        <rFont val="Calibri"/>
        <family val="2"/>
        <scheme val="minor"/>
      </rPr>
      <t xml:space="preserve">Inclusi Plug-in Hybrid
</t>
    </r>
    <r>
      <rPr>
        <vertAlign val="superscript"/>
        <sz val="9"/>
        <color theme="0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Plug.in Hybrid Included</t>
    </r>
  </si>
  <si>
    <r>
      <t>Benzina/</t>
    </r>
    <r>
      <rPr>
        <i/>
        <sz val="11"/>
        <color theme="1"/>
        <rFont val="Calibri"/>
        <family val="2"/>
        <scheme val="minor"/>
      </rPr>
      <t>Petrol</t>
    </r>
  </si>
  <si>
    <r>
      <t>Gasolio/</t>
    </r>
    <r>
      <rPr>
        <i/>
        <sz val="11"/>
        <color theme="1"/>
        <rFont val="Calibri"/>
        <family val="2"/>
        <scheme val="minor"/>
      </rPr>
      <t>Diesel</t>
    </r>
  </si>
  <si>
    <r>
      <t>Ibrido/</t>
    </r>
    <r>
      <rPr>
        <i/>
        <sz val="11"/>
        <color theme="1"/>
        <rFont val="Calibri"/>
        <family val="2"/>
        <scheme val="minor"/>
      </rPr>
      <t>Hybrid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</si>
  <si>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Elettrico/</t>
    </r>
    <r>
      <rPr>
        <i/>
        <sz val="11"/>
        <color theme="1"/>
        <rFont val="Calibri"/>
        <family val="2"/>
        <scheme val="minor"/>
      </rPr>
      <t>BEV</t>
    </r>
  </si>
  <si>
    <r>
      <t>GPL/</t>
    </r>
    <r>
      <rPr>
        <i/>
        <sz val="11"/>
        <color theme="1"/>
        <rFont val="Calibri"/>
        <family val="2"/>
        <scheme val="minor"/>
      </rPr>
      <t>LPG</t>
    </r>
  </si>
  <si>
    <r>
      <t>Metano/</t>
    </r>
    <r>
      <rPr>
        <i/>
        <sz val="11"/>
        <color theme="1"/>
        <rFont val="Calibri"/>
        <family val="2"/>
        <scheme val="minor"/>
      </rPr>
      <t>CNG</t>
    </r>
    <r>
      <rPr>
        <sz val="11"/>
        <color theme="1"/>
        <rFont val="Calibri"/>
        <family val="2"/>
        <scheme val="minor"/>
      </rPr>
      <t xml:space="preserve"> </t>
    </r>
  </si>
  <si>
    <r>
      <t>Altre/</t>
    </r>
    <r>
      <rPr>
        <i/>
        <sz val="11"/>
        <color theme="1"/>
        <rFont val="Calibri"/>
        <family val="2"/>
        <scheme val="minor"/>
      </rPr>
      <t>Others</t>
    </r>
  </si>
  <si>
    <t>N.C.</t>
  </si>
  <si>
    <r>
      <t>Fonte</t>
    </r>
    <r>
      <rPr>
        <sz val="9"/>
        <color theme="1" tint="0.14999847407452621"/>
        <rFont val="Calibri"/>
        <family val="2"/>
        <scheme val="minor"/>
      </rPr>
      <t>/Source</t>
    </r>
    <r>
      <rPr>
        <sz val="9"/>
        <rFont val="Calibri"/>
        <family val="2"/>
        <scheme val="minor"/>
      </rPr>
      <t>: ACI</t>
    </r>
  </si>
  <si>
    <r>
      <t>Totale/</t>
    </r>
    <r>
      <rPr>
        <i/>
        <sz val="11"/>
        <color theme="0"/>
        <rFont val="Calibri"/>
        <family val="2"/>
        <scheme val="minor"/>
      </rPr>
      <t>Total</t>
    </r>
  </si>
  <si>
    <t>PASSENGER CARS IN USE BY REGION FUEL AND EURO CLASS IN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</si>
</sst>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;[Red]#,##0"/>
    <numFmt numFmtId="165" formatCode="General_)"/>
    <numFmt numFmtId="166" formatCode="_-* #,##0.0_-;\-* #,##0.0_-;_-* &quot;-&quot;??_-;_-@_-"/>
    <numFmt numFmtId="167" formatCode="0.0%"/>
    <numFmt numFmtId="168" formatCode="_-* #,##0_-;\-* #,##0_-;_-* &quot;-&quot;??_-;_-@_-"/>
  </numFmts>
  <fonts count="44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u/>
      <sz val="9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 tint="0.1499984740745262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 tint="0.1499984740745262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i/>
      <sz val="9"/>
      <color theme="0"/>
      <name val="Calibri"/>
      <family val="2"/>
      <scheme val="minor"/>
    </font>
    <font>
      <vertAlign val="superscript"/>
      <sz val="9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 tint="0.14999847407452621"/>
      <name val="Calibri"/>
      <family val="2"/>
      <scheme val="minor"/>
    </font>
    <font>
      <b/>
      <i/>
      <sz val="10"/>
      <color theme="1" tint="0.14999847407452621"/>
      <name val="Calibri"/>
      <family val="2"/>
      <scheme val="minor"/>
    </font>
    <font>
      <b/>
      <i/>
      <sz val="8"/>
      <name val="Calibri"/>
      <family val="2"/>
      <scheme val="minor"/>
    </font>
    <font>
      <sz val="9"/>
      <color theme="1" tint="0.14999847407452621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ABABAB"/>
      </left>
      <right style="thin">
        <color rgb="FFABABAB"/>
      </right>
      <top/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3" fontId="2" fillId="0" borderId="0" applyFont="0" applyFill="0" applyBorder="0" applyAlignment="0" applyProtection="0"/>
    <xf numFmtId="0" fontId="8" fillId="22" borderId="0" applyNumberFormat="0" applyBorder="0" applyAlignment="0" applyProtection="0"/>
    <xf numFmtId="0" fontId="2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9" fontId="2" fillId="0" borderId="0" applyFont="0" applyFill="0" applyBorder="0" applyAlignment="0" applyProtection="0"/>
  </cellStyleXfs>
  <cellXfs count="79">
    <xf numFmtId="0" fontId="0" fillId="0" borderId="0" xfId="0"/>
    <xf numFmtId="165" fontId="19" fillId="24" borderId="0" xfId="0" applyNumberFormat="1" applyFont="1" applyFill="1" applyAlignment="1">
      <alignment vertical="center"/>
    </xf>
    <xf numFmtId="165" fontId="20" fillId="0" borderId="0" xfId="0" applyNumberFormat="1" applyFont="1" applyAlignment="1">
      <alignment vertical="center"/>
    </xf>
    <xf numFmtId="168" fontId="20" fillId="0" borderId="0" xfId="29" applyNumberFormat="1" applyFont="1" applyAlignment="1">
      <alignment vertical="center"/>
    </xf>
    <xf numFmtId="165" fontId="19" fillId="0" borderId="0" xfId="0" applyNumberFormat="1" applyFont="1" applyAlignment="1">
      <alignment vertical="center"/>
    </xf>
    <xf numFmtId="165" fontId="21" fillId="24" borderId="0" xfId="0" applyNumberFormat="1" applyFont="1" applyFill="1" applyAlignment="1">
      <alignment horizontal="left" vertical="center" indent="14"/>
    </xf>
    <xf numFmtId="165" fontId="21" fillId="0" borderId="0" xfId="0" applyNumberFormat="1" applyFont="1" applyAlignment="1">
      <alignment horizontal="left" vertical="center" indent="14"/>
    </xf>
    <xf numFmtId="168" fontId="21" fillId="0" borderId="0" xfId="29" applyNumberFormat="1" applyFont="1" applyAlignment="1">
      <alignment horizontal="left" vertical="center" indent="14"/>
    </xf>
    <xf numFmtId="165" fontId="22" fillId="24" borderId="0" xfId="0" applyNumberFormat="1" applyFont="1" applyFill="1" applyAlignment="1">
      <alignment vertical="center"/>
    </xf>
    <xf numFmtId="165" fontId="22" fillId="0" borderId="0" xfId="0" applyNumberFormat="1" applyFont="1" applyAlignment="1">
      <alignment vertical="center"/>
    </xf>
    <xf numFmtId="168" fontId="23" fillId="0" borderId="0" xfId="29" quotePrefix="1" applyNumberFormat="1" applyFont="1" applyAlignment="1">
      <alignment vertical="center"/>
    </xf>
    <xf numFmtId="165" fontId="23" fillId="0" borderId="0" xfId="0" quotePrefix="1" applyNumberFormat="1" applyFont="1" applyAlignment="1">
      <alignment vertical="center"/>
    </xf>
    <xf numFmtId="168" fontId="22" fillId="0" borderId="0" xfId="29" applyNumberFormat="1" applyFont="1" applyAlignment="1">
      <alignment vertical="center"/>
    </xf>
    <xf numFmtId="168" fontId="22" fillId="0" borderId="0" xfId="29" applyNumberFormat="1" applyFont="1" applyAlignment="1">
      <alignment horizontal="right" vertical="center"/>
    </xf>
    <xf numFmtId="165" fontId="22" fillId="0" borderId="0" xfId="0" quotePrefix="1" applyNumberFormat="1" applyFont="1" applyAlignment="1">
      <alignment vertical="center"/>
    </xf>
    <xf numFmtId="165" fontId="23" fillId="0" borderId="0" xfId="0" applyNumberFormat="1" applyFont="1" applyAlignment="1">
      <alignment vertical="center"/>
    </xf>
    <xf numFmtId="165" fontId="22" fillId="0" borderId="0" xfId="0" applyNumberFormat="1" applyFont="1" applyAlignment="1">
      <alignment horizontal="left" vertical="center" wrapText="1"/>
    </xf>
    <xf numFmtId="168" fontId="22" fillId="0" borderId="0" xfId="29" applyNumberFormat="1" applyFont="1"/>
    <xf numFmtId="164" fontId="22" fillId="0" borderId="0" xfId="0" applyNumberFormat="1" applyFont="1"/>
    <xf numFmtId="168" fontId="22" fillId="0" borderId="0" xfId="29" applyNumberFormat="1" applyFont="1" applyAlignment="1">
      <alignment horizontal="right"/>
    </xf>
    <xf numFmtId="165" fontId="26" fillId="0" borderId="0" xfId="0" applyNumberFormat="1" applyFont="1" applyAlignment="1">
      <alignment horizontal="left" vertical="center" indent="14"/>
    </xf>
    <xf numFmtId="165" fontId="27" fillId="0" borderId="0" xfId="0" applyNumberFormat="1" applyFont="1" applyAlignment="1">
      <alignment horizontal="left" vertical="center" indent="14"/>
    </xf>
    <xf numFmtId="0" fontId="24" fillId="0" borderId="12" xfId="0" applyFont="1" applyBorder="1"/>
    <xf numFmtId="168" fontId="24" fillId="0" borderId="12" xfId="29" applyNumberFormat="1" applyFont="1" applyBorder="1"/>
    <xf numFmtId="167" fontId="24" fillId="0" borderId="12" xfId="0" applyNumberFormat="1" applyFont="1" applyBorder="1"/>
    <xf numFmtId="0" fontId="24" fillId="0" borderId="13" xfId="0" applyFont="1" applyBorder="1"/>
    <xf numFmtId="168" fontId="24" fillId="0" borderId="13" xfId="29" applyNumberFormat="1" applyFont="1" applyBorder="1"/>
    <xf numFmtId="167" fontId="24" fillId="0" borderId="13" xfId="0" applyNumberFormat="1" applyFont="1" applyBorder="1"/>
    <xf numFmtId="0" fontId="24" fillId="0" borderId="10" xfId="0" applyFont="1" applyBorder="1"/>
    <xf numFmtId="168" fontId="24" fillId="0" borderId="10" xfId="29" applyNumberFormat="1" applyFont="1" applyBorder="1"/>
    <xf numFmtId="167" fontId="24" fillId="0" borderId="10" xfId="0" applyNumberFormat="1" applyFont="1" applyBorder="1"/>
    <xf numFmtId="0" fontId="24" fillId="0" borderId="13" xfId="0" applyNumberFormat="1" applyFont="1" applyBorder="1"/>
    <xf numFmtId="168" fontId="22" fillId="0" borderId="0" xfId="29" applyNumberFormat="1" applyFont="1" applyFill="1" applyBorder="1" applyAlignment="1">
      <alignment vertical="center"/>
    </xf>
    <xf numFmtId="165" fontId="22" fillId="0" borderId="0" xfId="0" applyNumberFormat="1" applyFont="1" applyFill="1" applyBorder="1" applyAlignment="1">
      <alignment vertical="center"/>
    </xf>
    <xf numFmtId="166" fontId="22" fillId="0" borderId="0" xfId="29" quotePrefix="1" applyNumberFormat="1" applyFont="1" applyFill="1" applyBorder="1" applyAlignment="1">
      <alignment horizontal="right" vertical="center"/>
    </xf>
    <xf numFmtId="165" fontId="22" fillId="24" borderId="0" xfId="0" applyNumberFormat="1" applyFont="1" applyFill="1" applyAlignment="1">
      <alignment vertical="center" wrapText="1"/>
    </xf>
    <xf numFmtId="0" fontId="33" fillId="25" borderId="15" xfId="0" applyFont="1" applyFill="1" applyBorder="1"/>
    <xf numFmtId="0" fontId="33" fillId="25" borderId="14" xfId="0" applyFont="1" applyFill="1" applyBorder="1"/>
    <xf numFmtId="168" fontId="33" fillId="25" borderId="11" xfId="29" applyNumberFormat="1" applyFont="1" applyFill="1" applyBorder="1"/>
    <xf numFmtId="167" fontId="33" fillId="25" borderId="11" xfId="43" applyNumberFormat="1" applyFont="1" applyFill="1" applyBorder="1"/>
    <xf numFmtId="9" fontId="33" fillId="25" borderId="11" xfId="43" applyFont="1" applyFill="1" applyBorder="1"/>
    <xf numFmtId="165" fontId="35" fillId="0" borderId="0" xfId="0" applyNumberFormat="1" applyFont="1" applyAlignment="1">
      <alignment vertical="center"/>
    </xf>
    <xf numFmtId="165" fontId="38" fillId="0" borderId="0" xfId="0" applyNumberFormat="1" applyFont="1" applyAlignment="1">
      <alignment vertical="center"/>
    </xf>
    <xf numFmtId="165" fontId="39" fillId="0" borderId="0" xfId="0" applyNumberFormat="1" applyFont="1" applyAlignment="1">
      <alignment horizontal="left" vertical="center" indent="14"/>
    </xf>
    <xf numFmtId="165" fontId="40" fillId="0" borderId="0" xfId="0" applyNumberFormat="1" applyFont="1" applyAlignment="1">
      <alignment horizontal="left" vertical="center" indent="14"/>
    </xf>
    <xf numFmtId="165" fontId="23" fillId="0" borderId="0" xfId="0" applyNumberFormat="1" applyFont="1" applyAlignment="1">
      <alignment horizontal="right" vertical="center"/>
    </xf>
    <xf numFmtId="168" fontId="33" fillId="25" borderId="12" xfId="29" applyNumberFormat="1" applyFont="1" applyFill="1" applyBorder="1"/>
    <xf numFmtId="167" fontId="33" fillId="25" borderId="12" xfId="0" applyNumberFormat="1" applyFont="1" applyFill="1" applyBorder="1"/>
    <xf numFmtId="168" fontId="33" fillId="25" borderId="13" xfId="29" applyNumberFormat="1" applyFont="1" applyFill="1" applyBorder="1"/>
    <xf numFmtId="167" fontId="33" fillId="25" borderId="13" xfId="0" applyNumberFormat="1" applyFont="1" applyFill="1" applyBorder="1"/>
    <xf numFmtId="168" fontId="33" fillId="25" borderId="10" xfId="29" applyNumberFormat="1" applyFont="1" applyFill="1" applyBorder="1"/>
    <xf numFmtId="167" fontId="33" fillId="25" borderId="10" xfId="0" applyNumberFormat="1" applyFont="1" applyFill="1" applyBorder="1"/>
    <xf numFmtId="165" fontId="23" fillId="0" borderId="0" xfId="0" applyNumberFormat="1" applyFont="1" applyBorder="1" applyAlignment="1">
      <alignment vertical="center"/>
    </xf>
    <xf numFmtId="0" fontId="41" fillId="0" borderId="0" xfId="0" applyFont="1" applyBorder="1" applyAlignment="1"/>
    <xf numFmtId="164" fontId="23" fillId="0" borderId="0" xfId="0" applyNumberFormat="1" applyFont="1" applyAlignment="1">
      <alignment horizontal="right"/>
    </xf>
    <xf numFmtId="167" fontId="24" fillId="0" borderId="12" xfId="43" applyNumberFormat="1" applyFont="1" applyBorder="1"/>
    <xf numFmtId="167" fontId="24" fillId="0" borderId="13" xfId="43" applyNumberFormat="1" applyFont="1" applyBorder="1"/>
    <xf numFmtId="167" fontId="24" fillId="0" borderId="10" xfId="43" applyNumberFormat="1" applyFont="1" applyBorder="1"/>
    <xf numFmtId="10" fontId="22" fillId="0" borderId="0" xfId="43" applyNumberFormat="1" applyFont="1" applyAlignment="1">
      <alignment vertical="center"/>
    </xf>
    <xf numFmtId="0" fontId="25" fillId="26" borderId="11" xfId="0" applyFont="1" applyFill="1" applyBorder="1"/>
    <xf numFmtId="168" fontId="25" fillId="26" borderId="11" xfId="29" applyNumberFormat="1" applyFont="1" applyFill="1" applyBorder="1" applyAlignment="1">
      <alignment horizontal="center"/>
    </xf>
    <xf numFmtId="167" fontId="25" fillId="26" borderId="11" xfId="0" applyNumberFormat="1" applyFont="1" applyFill="1" applyBorder="1" applyAlignment="1">
      <alignment horizontal="center"/>
    </xf>
    <xf numFmtId="0" fontId="1" fillId="27" borderId="12" xfId="0" applyFont="1" applyFill="1" applyBorder="1"/>
    <xf numFmtId="168" fontId="1" fillId="27" borderId="13" xfId="29" applyNumberFormat="1" applyFont="1" applyFill="1" applyBorder="1"/>
    <xf numFmtId="167" fontId="24" fillId="27" borderId="12" xfId="43" applyNumberFormat="1" applyFont="1" applyFill="1" applyBorder="1"/>
    <xf numFmtId="168" fontId="37" fillId="27" borderId="13" xfId="29" applyNumberFormat="1" applyFont="1" applyFill="1" applyBorder="1"/>
    <xf numFmtId="167" fontId="33" fillId="27" borderId="12" xfId="0" applyNumberFormat="1" applyFont="1" applyFill="1" applyBorder="1"/>
    <xf numFmtId="0" fontId="1" fillId="27" borderId="13" xfId="0" applyFont="1" applyFill="1" applyBorder="1"/>
    <xf numFmtId="167" fontId="24" fillId="27" borderId="13" xfId="43" applyNumberFormat="1" applyFont="1" applyFill="1" applyBorder="1"/>
    <xf numFmtId="167" fontId="33" fillId="27" borderId="13" xfId="0" applyNumberFormat="1" applyFont="1" applyFill="1" applyBorder="1"/>
    <xf numFmtId="0" fontId="1" fillId="27" borderId="10" xfId="0" applyFont="1" applyFill="1" applyBorder="1"/>
    <xf numFmtId="167" fontId="24" fillId="27" borderId="10" xfId="43" applyNumberFormat="1" applyFont="1" applyFill="1" applyBorder="1"/>
    <xf numFmtId="167" fontId="33" fillId="27" borderId="10" xfId="0" applyNumberFormat="1" applyFont="1" applyFill="1" applyBorder="1"/>
    <xf numFmtId="0" fontId="37" fillId="27" borderId="15" xfId="0" applyFont="1" applyFill="1" applyBorder="1"/>
    <xf numFmtId="0" fontId="37" fillId="27" borderId="14" xfId="0" applyFont="1" applyFill="1" applyBorder="1"/>
    <xf numFmtId="168" fontId="37" fillId="27" borderId="11" xfId="29" applyNumberFormat="1" applyFont="1" applyFill="1" applyBorder="1"/>
    <xf numFmtId="167" fontId="37" fillId="27" borderId="11" xfId="43" applyNumberFormat="1" applyFont="1" applyFill="1" applyBorder="1"/>
    <xf numFmtId="0" fontId="22" fillId="0" borderId="0" xfId="0" applyFont="1" applyFill="1" applyBorder="1" applyAlignment="1"/>
    <xf numFmtId="168" fontId="25" fillId="26" borderId="11" xfId="29" quotePrefix="1" applyNumberFormat="1" applyFont="1" applyFill="1" applyBorder="1" applyAlignment="1">
      <alignment horizontal="center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Percentuale" xfId="43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56725</xdr:colOff>
      <xdr:row>0</xdr:row>
      <xdr:rowOff>44246</xdr:rowOff>
    </xdr:from>
    <xdr:to>
      <xdr:col>0</xdr:col>
      <xdr:colOff>1335701</xdr:colOff>
      <xdr:row>4</xdr:row>
      <xdr:rowOff>22225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32B30C5-F86A-412E-BBDA-729B17993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25" y="44246"/>
          <a:ext cx="1278976" cy="686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11"/>
  <sheetViews>
    <sheetView showGridLines="0"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O195" sqref="O195"/>
    </sheetView>
  </sheetViews>
  <sheetFormatPr defaultColWidth="11" defaultRowHeight="12" x14ac:dyDescent="0.3"/>
  <cols>
    <col min="1" max="1" width="21.109375" style="8" bestFit="1" customWidth="1"/>
    <col min="2" max="2" width="20.88671875" style="9" customWidth="1"/>
    <col min="3" max="3" width="12.77734375" style="12" customWidth="1"/>
    <col min="4" max="4" width="8" style="9" customWidth="1"/>
    <col min="5" max="5" width="12.77734375" style="12" customWidth="1"/>
    <col min="6" max="6" width="8" style="9" customWidth="1"/>
    <col min="7" max="7" width="12.77734375" style="12" customWidth="1"/>
    <col min="8" max="8" width="8" style="9" customWidth="1"/>
    <col min="9" max="9" width="12.77734375" style="12" customWidth="1"/>
    <col min="10" max="10" width="8" style="9" customWidth="1"/>
    <col min="11" max="11" width="12.77734375" style="12" customWidth="1"/>
    <col min="12" max="12" width="8" style="9" customWidth="1"/>
    <col min="13" max="13" width="12.77734375" style="13" customWidth="1"/>
    <col min="14" max="14" width="8" style="9" customWidth="1"/>
    <col min="15" max="15" width="12.77734375" style="13" customWidth="1"/>
    <col min="16" max="16" width="8" style="9" customWidth="1"/>
    <col min="17" max="17" width="12.77734375" style="13" customWidth="1"/>
    <col min="18" max="18" width="8" style="9" customWidth="1"/>
    <col min="19" max="19" width="12.77734375" style="13" customWidth="1"/>
    <col min="20" max="20" width="8" style="9" customWidth="1"/>
    <col min="21" max="21" width="15.109375" style="15" customWidth="1"/>
    <col min="22" max="22" width="8" style="45" customWidth="1"/>
    <col min="23" max="23" width="9.5546875" style="9" bestFit="1" customWidth="1"/>
    <col min="24" max="16384" width="11" style="9"/>
  </cols>
  <sheetData>
    <row r="1" spans="1:24" s="4" customFormat="1" ht="13.8" x14ac:dyDescent="0.3">
      <c r="A1" s="1"/>
      <c r="B1" s="2"/>
      <c r="C1" s="3"/>
      <c r="D1" s="2"/>
      <c r="E1" s="3"/>
      <c r="F1" s="2"/>
      <c r="G1" s="3"/>
      <c r="H1" s="2"/>
      <c r="I1" s="3"/>
      <c r="J1" s="2"/>
      <c r="K1" s="3"/>
      <c r="L1" s="2"/>
      <c r="M1" s="3"/>
      <c r="N1" s="2"/>
      <c r="O1" s="3"/>
      <c r="P1" s="2"/>
      <c r="Q1" s="3"/>
      <c r="R1" s="2"/>
      <c r="S1" s="3"/>
      <c r="T1" s="2"/>
      <c r="V1" s="2"/>
    </row>
    <row r="2" spans="1:24" s="4" customFormat="1" ht="14.4" x14ac:dyDescent="0.3">
      <c r="A2" s="20" t="s">
        <v>9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3" spans="1:24" s="4" customFormat="1" ht="14.4" x14ac:dyDescent="0.3">
      <c r="A3" s="21" t="s">
        <v>53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43"/>
      <c r="V3" s="43"/>
    </row>
    <row r="4" spans="1:24" s="4" customFormat="1" ht="13.8" x14ac:dyDescent="0.3">
      <c r="A4" s="5"/>
      <c r="B4" s="6"/>
      <c r="C4" s="7"/>
      <c r="D4" s="6"/>
      <c r="E4" s="7"/>
      <c r="F4" s="6"/>
      <c r="G4" s="7"/>
      <c r="H4" s="6"/>
      <c r="I4" s="7"/>
      <c r="J4" s="6"/>
      <c r="K4" s="7"/>
      <c r="L4" s="6"/>
      <c r="M4" s="7"/>
      <c r="N4" s="6"/>
      <c r="O4" s="7"/>
      <c r="P4" s="6"/>
      <c r="Q4" s="7"/>
      <c r="R4" s="6"/>
      <c r="S4" s="7"/>
      <c r="T4" s="6"/>
      <c r="U4" s="44"/>
      <c r="V4" s="44"/>
    </row>
    <row r="5" spans="1:24" x14ac:dyDescent="0.3">
      <c r="C5" s="10"/>
      <c r="D5" s="11"/>
      <c r="E5" s="10"/>
      <c r="F5" s="11"/>
      <c r="G5" s="10"/>
      <c r="H5" s="11"/>
      <c r="I5" s="10"/>
      <c r="J5" s="11"/>
      <c r="K5" s="10"/>
      <c r="L5" s="11"/>
      <c r="M5" s="10"/>
      <c r="N5" s="11"/>
      <c r="O5" s="10"/>
      <c r="P5" s="11"/>
      <c r="Q5" s="10"/>
      <c r="R5" s="11"/>
      <c r="S5" s="10"/>
      <c r="T5" s="11"/>
      <c r="U5" s="10"/>
    </row>
    <row r="6" spans="1:24" ht="18" customHeight="1" x14ac:dyDescent="0.3">
      <c r="A6" s="59" t="s">
        <v>38</v>
      </c>
      <c r="B6" s="59" t="s">
        <v>39</v>
      </c>
      <c r="C6" s="60" t="s">
        <v>0</v>
      </c>
      <c r="D6" s="61" t="s">
        <v>8</v>
      </c>
      <c r="E6" s="60" t="s">
        <v>1</v>
      </c>
      <c r="F6" s="61" t="s">
        <v>8</v>
      </c>
      <c r="G6" s="60" t="s">
        <v>2</v>
      </c>
      <c r="H6" s="61" t="s">
        <v>8</v>
      </c>
      <c r="I6" s="60" t="s">
        <v>3</v>
      </c>
      <c r="J6" s="61" t="s">
        <v>8</v>
      </c>
      <c r="K6" s="60" t="s">
        <v>4</v>
      </c>
      <c r="L6" s="61" t="s">
        <v>8</v>
      </c>
      <c r="M6" s="60" t="s">
        <v>5</v>
      </c>
      <c r="N6" s="61" t="s">
        <v>8</v>
      </c>
      <c r="O6" s="60" t="s">
        <v>6</v>
      </c>
      <c r="P6" s="61" t="s">
        <v>8</v>
      </c>
      <c r="Q6" s="60" t="s">
        <v>50</v>
      </c>
      <c r="R6" s="61" t="s">
        <v>8</v>
      </c>
      <c r="S6" s="60" t="s">
        <v>7</v>
      </c>
      <c r="T6" s="61" t="s">
        <v>8</v>
      </c>
      <c r="U6" s="78" t="s">
        <v>52</v>
      </c>
      <c r="V6" s="61" t="s">
        <v>8</v>
      </c>
    </row>
    <row r="7" spans="1:24" ht="16.8" customHeight="1" x14ac:dyDescent="0.3">
      <c r="A7" s="22"/>
      <c r="B7" s="22" t="s">
        <v>11</v>
      </c>
      <c r="C7" s="23">
        <v>178067</v>
      </c>
      <c r="D7" s="24">
        <f>C7/$U7</f>
        <v>0.12853268735071818</v>
      </c>
      <c r="E7" s="23">
        <v>37210</v>
      </c>
      <c r="F7" s="24">
        <f>E7/$U7</f>
        <v>2.6858998558521363E-2</v>
      </c>
      <c r="G7" s="23">
        <v>118161</v>
      </c>
      <c r="H7" s="24">
        <f>G7/$U7</f>
        <v>8.5291215497808187E-2</v>
      </c>
      <c r="I7" s="23">
        <v>136506</v>
      </c>
      <c r="J7" s="24">
        <f>I7/$U7</f>
        <v>9.85330410435237E-2</v>
      </c>
      <c r="K7" s="23">
        <v>324706</v>
      </c>
      <c r="L7" s="24">
        <f>K7/$U7</f>
        <v>0.2343799512481386</v>
      </c>
      <c r="M7" s="23">
        <v>170256</v>
      </c>
      <c r="N7" s="24">
        <f>M7/$U7</f>
        <v>0.12289453530179019</v>
      </c>
      <c r="O7" s="23">
        <v>419453</v>
      </c>
      <c r="P7" s="24">
        <f>O7/$U7</f>
        <v>0.30277042521815267</v>
      </c>
      <c r="Q7" s="23">
        <v>0</v>
      </c>
      <c r="R7" s="24">
        <f>Q7/$U7</f>
        <v>0</v>
      </c>
      <c r="S7" s="23">
        <v>1024</v>
      </c>
      <c r="T7" s="24">
        <f>S7/$U7</f>
        <v>7.3914578134710765E-4</v>
      </c>
      <c r="U7" s="46">
        <f t="shared" ref="U7:U70" si="0">+C7+E7+G7+I7+K7+M7+O7+Q7+S7</f>
        <v>1385383</v>
      </c>
      <c r="V7" s="47">
        <f>U7/$U$15</f>
        <v>0.47764432334442014</v>
      </c>
      <c r="W7" s="58"/>
    </row>
    <row r="8" spans="1:24" ht="16.8" customHeight="1" x14ac:dyDescent="0.3">
      <c r="A8" s="25"/>
      <c r="B8" s="25" t="s">
        <v>12</v>
      </c>
      <c r="C8" s="26">
        <v>27865</v>
      </c>
      <c r="D8" s="27">
        <f t="shared" ref="D8:F8" si="1">C8/$U8</f>
        <v>2.6590643414366486E-2</v>
      </c>
      <c r="E8" s="26">
        <v>7575</v>
      </c>
      <c r="F8" s="27">
        <f t="shared" si="1"/>
        <v>7.2285707469523109E-3</v>
      </c>
      <c r="G8" s="26">
        <v>34340</v>
      </c>
      <c r="H8" s="27">
        <f t="shared" ref="H8:H71" si="2">G8/$U8</f>
        <v>3.2769520719517144E-2</v>
      </c>
      <c r="I8" s="26">
        <v>109570</v>
      </c>
      <c r="J8" s="27">
        <f t="shared" ref="J8:J71" si="3">I8/$U8</f>
        <v>0.10455900947109764</v>
      </c>
      <c r="K8" s="26">
        <v>239160</v>
      </c>
      <c r="L8" s="27">
        <f t="shared" ref="L8:L71" si="4">K8/$U8</f>
        <v>0.22822243958298544</v>
      </c>
      <c r="M8" s="26">
        <v>264363</v>
      </c>
      <c r="N8" s="27">
        <f t="shared" ref="N8:N71" si="5">M8/$U8</f>
        <v>0.25227282486819191</v>
      </c>
      <c r="O8" s="26">
        <v>365040</v>
      </c>
      <c r="P8" s="27">
        <f t="shared" ref="P8:P71" si="6">O8/$U8</f>
        <v>0.34834553999570578</v>
      </c>
      <c r="Q8" s="26">
        <v>0</v>
      </c>
      <c r="R8" s="27">
        <f t="shared" ref="R8:R71" si="7">Q8/$U8</f>
        <v>0</v>
      </c>
      <c r="S8" s="26">
        <v>12</v>
      </c>
      <c r="T8" s="27">
        <f t="shared" ref="T8:T71" si="8">S8/$U8</f>
        <v>1.1451201183290788E-5</v>
      </c>
      <c r="U8" s="48">
        <f t="shared" si="0"/>
        <v>1047925</v>
      </c>
      <c r="V8" s="49">
        <f t="shared" ref="V8:V14" si="9">U8/$U$15</f>
        <v>0.36129750945457068</v>
      </c>
      <c r="W8" s="58"/>
      <c r="X8" s="14"/>
    </row>
    <row r="9" spans="1:24" ht="16.8" customHeight="1" x14ac:dyDescent="0.3">
      <c r="A9" s="25"/>
      <c r="B9" s="25" t="s">
        <v>34</v>
      </c>
      <c r="C9" s="26">
        <v>0</v>
      </c>
      <c r="D9" s="27">
        <f t="shared" ref="D9" si="10">C9/$U9</f>
        <v>0</v>
      </c>
      <c r="E9" s="26">
        <v>0</v>
      </c>
      <c r="F9" s="27">
        <f t="shared" ref="F9" si="11">E9/$U9</f>
        <v>0</v>
      </c>
      <c r="G9" s="26">
        <v>0</v>
      </c>
      <c r="H9" s="27">
        <f t="shared" si="2"/>
        <v>0</v>
      </c>
      <c r="I9" s="26">
        <v>1</v>
      </c>
      <c r="J9" s="27">
        <f t="shared" si="3"/>
        <v>7.9609594548334959E-6</v>
      </c>
      <c r="K9" s="26">
        <v>337</v>
      </c>
      <c r="L9" s="27">
        <f t="shared" si="4"/>
        <v>2.6828433362788883E-3</v>
      </c>
      <c r="M9" s="26">
        <v>2844</v>
      </c>
      <c r="N9" s="27">
        <f t="shared" si="5"/>
        <v>2.2640968689546462E-2</v>
      </c>
      <c r="O9" s="26">
        <v>122431</v>
      </c>
      <c r="P9" s="27">
        <f t="shared" si="6"/>
        <v>0.97466822701471978</v>
      </c>
      <c r="Q9" s="26">
        <v>0</v>
      </c>
      <c r="R9" s="27">
        <f t="shared" si="7"/>
        <v>0</v>
      </c>
      <c r="S9" s="26">
        <v>0</v>
      </c>
      <c r="T9" s="27">
        <f t="shared" si="8"/>
        <v>0</v>
      </c>
      <c r="U9" s="48">
        <f t="shared" si="0"/>
        <v>125613</v>
      </c>
      <c r="V9" s="49">
        <f t="shared" si="9"/>
        <v>4.3308122294168937E-2</v>
      </c>
      <c r="W9" s="58"/>
    </row>
    <row r="10" spans="1:24" ht="16.8" customHeight="1" x14ac:dyDescent="0.3">
      <c r="A10" s="25"/>
      <c r="B10" s="25" t="s">
        <v>13</v>
      </c>
      <c r="C10" s="26">
        <v>0</v>
      </c>
      <c r="D10" s="27">
        <f t="shared" ref="D10" si="12">C10/$U10</f>
        <v>0</v>
      </c>
      <c r="E10" s="26">
        <v>0</v>
      </c>
      <c r="F10" s="27">
        <f t="shared" ref="F10" si="13">E10/$U10</f>
        <v>0</v>
      </c>
      <c r="G10" s="26">
        <v>0</v>
      </c>
      <c r="H10" s="27">
        <f t="shared" si="2"/>
        <v>0</v>
      </c>
      <c r="I10" s="26">
        <v>0</v>
      </c>
      <c r="J10" s="27">
        <f t="shared" si="3"/>
        <v>0</v>
      </c>
      <c r="K10" s="26">
        <v>0</v>
      </c>
      <c r="L10" s="27">
        <f t="shared" si="4"/>
        <v>0</v>
      </c>
      <c r="M10" s="26">
        <v>0</v>
      </c>
      <c r="N10" s="27">
        <f t="shared" si="5"/>
        <v>0</v>
      </c>
      <c r="O10" s="26">
        <v>0</v>
      </c>
      <c r="P10" s="27">
        <f t="shared" si="6"/>
        <v>0</v>
      </c>
      <c r="Q10" s="26">
        <v>10360</v>
      </c>
      <c r="R10" s="27">
        <f t="shared" si="7"/>
        <v>1</v>
      </c>
      <c r="S10" s="26">
        <v>0</v>
      </c>
      <c r="T10" s="27">
        <f t="shared" si="8"/>
        <v>0</v>
      </c>
      <c r="U10" s="48">
        <f t="shared" si="0"/>
        <v>10360</v>
      </c>
      <c r="V10" s="49">
        <f t="shared" si="9"/>
        <v>3.5718607705220811E-3</v>
      </c>
      <c r="W10" s="58"/>
      <c r="X10" s="14"/>
    </row>
    <row r="11" spans="1:24" ht="16.8" customHeight="1" x14ac:dyDescent="0.3">
      <c r="A11" s="25"/>
      <c r="B11" s="25" t="s">
        <v>35</v>
      </c>
      <c r="C11" s="26">
        <v>10852</v>
      </c>
      <c r="D11" s="27">
        <f t="shared" ref="D11" si="14">C11/$U11</f>
        <v>3.6360590373758189E-2</v>
      </c>
      <c r="E11" s="26">
        <v>2944</v>
      </c>
      <c r="F11" s="27">
        <f t="shared" ref="F11" si="15">E11/$U11</f>
        <v>9.864133621483976E-3</v>
      </c>
      <c r="G11" s="26">
        <v>8076</v>
      </c>
      <c r="H11" s="27">
        <f t="shared" si="2"/>
        <v>2.7059355681761068E-2</v>
      </c>
      <c r="I11" s="26">
        <v>6940</v>
      </c>
      <c r="J11" s="27">
        <f t="shared" si="3"/>
        <v>2.3253086729992795E-2</v>
      </c>
      <c r="K11" s="26">
        <v>77999</v>
      </c>
      <c r="L11" s="27">
        <f t="shared" si="4"/>
        <v>0.26134258095860347</v>
      </c>
      <c r="M11" s="26">
        <v>55469</v>
      </c>
      <c r="N11" s="27">
        <f t="shared" si="5"/>
        <v>0.18585381380777671</v>
      </c>
      <c r="O11" s="26">
        <v>136163</v>
      </c>
      <c r="P11" s="27">
        <f t="shared" si="6"/>
        <v>0.45622623176023186</v>
      </c>
      <c r="Q11" s="26">
        <v>0</v>
      </c>
      <c r="R11" s="27">
        <f t="shared" si="7"/>
        <v>0</v>
      </c>
      <c r="S11" s="26">
        <v>12</v>
      </c>
      <c r="T11" s="27">
        <f t="shared" si="8"/>
        <v>4.0207066391918381E-5</v>
      </c>
      <c r="U11" s="48">
        <f t="shared" si="0"/>
        <v>298455</v>
      </c>
      <c r="V11" s="49">
        <f t="shared" si="9"/>
        <v>0.10289958554692739</v>
      </c>
      <c r="W11" s="58"/>
    </row>
    <row r="12" spans="1:24" ht="16.8" customHeight="1" x14ac:dyDescent="0.3">
      <c r="A12" s="25"/>
      <c r="B12" s="25" t="s">
        <v>36</v>
      </c>
      <c r="C12" s="26">
        <v>642</v>
      </c>
      <c r="D12" s="27">
        <f t="shared" ref="D12" si="16">C12/$U12</f>
        <v>1.9711390850475897E-2</v>
      </c>
      <c r="E12" s="26">
        <v>131</v>
      </c>
      <c r="F12" s="27">
        <f t="shared" ref="F12" si="17">E12/$U12</f>
        <v>4.0221062327295059E-3</v>
      </c>
      <c r="G12" s="26">
        <v>335</v>
      </c>
      <c r="H12" s="27">
        <f t="shared" si="2"/>
        <v>1.0285538839422782E-2</v>
      </c>
      <c r="I12" s="26">
        <v>667</v>
      </c>
      <c r="J12" s="27">
        <f t="shared" si="3"/>
        <v>2.0478968375805956E-2</v>
      </c>
      <c r="K12" s="26">
        <v>14492</v>
      </c>
      <c r="L12" s="27">
        <f t="shared" si="4"/>
        <v>0.44494933988332824</v>
      </c>
      <c r="M12" s="26">
        <v>7278</v>
      </c>
      <c r="N12" s="27">
        <f t="shared" si="5"/>
        <v>0.22345716917408659</v>
      </c>
      <c r="O12" s="26">
        <v>9024</v>
      </c>
      <c r="P12" s="27">
        <f t="shared" si="6"/>
        <v>0.27706478354313785</v>
      </c>
      <c r="Q12" s="26">
        <v>0</v>
      </c>
      <c r="R12" s="27">
        <f t="shared" si="7"/>
        <v>0</v>
      </c>
      <c r="S12" s="26">
        <v>1</v>
      </c>
      <c r="T12" s="27">
        <f t="shared" si="8"/>
        <v>3.0703101013202333E-5</v>
      </c>
      <c r="U12" s="48">
        <f t="shared" si="0"/>
        <v>32570</v>
      </c>
      <c r="V12" s="49">
        <f t="shared" si="9"/>
        <v>1.122929587798303E-2</v>
      </c>
      <c r="W12" s="58"/>
    </row>
    <row r="13" spans="1:24" ht="16.8" customHeight="1" x14ac:dyDescent="0.3">
      <c r="A13" s="25"/>
      <c r="B13" s="25" t="s">
        <v>37</v>
      </c>
      <c r="C13" s="26">
        <v>63</v>
      </c>
      <c r="D13" s="27">
        <f t="shared" ref="D13" si="18">C13/$U13</f>
        <v>0.88732394366197187</v>
      </c>
      <c r="E13" s="26">
        <v>0</v>
      </c>
      <c r="F13" s="27">
        <f t="shared" ref="F13" si="19">E13/$U13</f>
        <v>0</v>
      </c>
      <c r="G13" s="26">
        <v>0</v>
      </c>
      <c r="H13" s="27">
        <f t="shared" si="2"/>
        <v>0</v>
      </c>
      <c r="I13" s="26">
        <v>2</v>
      </c>
      <c r="J13" s="27">
        <f t="shared" si="3"/>
        <v>2.8169014084507043E-2</v>
      </c>
      <c r="K13" s="26">
        <v>3</v>
      </c>
      <c r="L13" s="27">
        <f t="shared" si="4"/>
        <v>4.2253521126760563E-2</v>
      </c>
      <c r="M13" s="26">
        <v>2</v>
      </c>
      <c r="N13" s="27">
        <f t="shared" si="5"/>
        <v>2.8169014084507043E-2</v>
      </c>
      <c r="O13" s="26">
        <v>1</v>
      </c>
      <c r="P13" s="27">
        <f t="shared" si="6"/>
        <v>1.4084507042253521E-2</v>
      </c>
      <c r="Q13" s="26">
        <v>0</v>
      </c>
      <c r="R13" s="27">
        <f t="shared" si="7"/>
        <v>0</v>
      </c>
      <c r="S13" s="26">
        <v>0</v>
      </c>
      <c r="T13" s="27">
        <f t="shared" si="8"/>
        <v>0</v>
      </c>
      <c r="U13" s="48">
        <f t="shared" si="0"/>
        <v>71</v>
      </c>
      <c r="V13" s="49">
        <f t="shared" si="9"/>
        <v>2.4478968601068318E-5</v>
      </c>
      <c r="W13" s="58"/>
    </row>
    <row r="14" spans="1:24" ht="16.8" customHeight="1" x14ac:dyDescent="0.3">
      <c r="A14" s="28"/>
      <c r="B14" s="28" t="s">
        <v>7</v>
      </c>
      <c r="C14" s="29">
        <v>39</v>
      </c>
      <c r="D14" s="30">
        <f t="shared" ref="D14" si="20">C14/$U14</f>
        <v>0.54166666666666663</v>
      </c>
      <c r="E14" s="29">
        <v>0</v>
      </c>
      <c r="F14" s="30">
        <f t="shared" ref="F14" si="21">E14/$U14</f>
        <v>0</v>
      </c>
      <c r="G14" s="29">
        <v>2</v>
      </c>
      <c r="H14" s="30">
        <f t="shared" si="2"/>
        <v>2.7777777777777776E-2</v>
      </c>
      <c r="I14" s="29">
        <v>9</v>
      </c>
      <c r="J14" s="30">
        <f t="shared" si="3"/>
        <v>0.125</v>
      </c>
      <c r="K14" s="29">
        <v>4</v>
      </c>
      <c r="L14" s="30">
        <f t="shared" si="4"/>
        <v>5.5555555555555552E-2</v>
      </c>
      <c r="M14" s="29">
        <v>0</v>
      </c>
      <c r="N14" s="30">
        <f t="shared" si="5"/>
        <v>0</v>
      </c>
      <c r="O14" s="29">
        <v>0</v>
      </c>
      <c r="P14" s="30">
        <f t="shared" si="6"/>
        <v>0</v>
      </c>
      <c r="Q14" s="29">
        <v>0</v>
      </c>
      <c r="R14" s="30">
        <f t="shared" si="7"/>
        <v>0</v>
      </c>
      <c r="S14" s="29">
        <v>18</v>
      </c>
      <c r="T14" s="30">
        <f t="shared" si="8"/>
        <v>0.25</v>
      </c>
      <c r="U14" s="50">
        <f t="shared" si="0"/>
        <v>72</v>
      </c>
      <c r="V14" s="51">
        <f t="shared" si="9"/>
        <v>2.4823742806717166E-5</v>
      </c>
      <c r="W14" s="58"/>
    </row>
    <row r="15" spans="1:24" s="15" customFormat="1" ht="16.8" customHeight="1" x14ac:dyDescent="0.3">
      <c r="A15" s="36" t="s">
        <v>14</v>
      </c>
      <c r="B15" s="37"/>
      <c r="C15" s="38">
        <f>SUM(C7:C14)</f>
        <v>217528</v>
      </c>
      <c r="D15" s="39">
        <f t="shared" ref="D15" si="22">C15/$U15</f>
        <v>7.4998043406382942E-2</v>
      </c>
      <c r="E15" s="38">
        <f t="shared" ref="E15:S15" si="23">SUM(E7:E14)</f>
        <v>47860</v>
      </c>
      <c r="F15" s="39">
        <f t="shared" ref="F15" si="24">E15/$U15</f>
        <v>1.6500893482353941E-2</v>
      </c>
      <c r="G15" s="38">
        <f t="shared" si="23"/>
        <v>160914</v>
      </c>
      <c r="H15" s="39">
        <f t="shared" si="2"/>
        <v>5.5478996527778976E-2</v>
      </c>
      <c r="I15" s="38">
        <f t="shared" si="23"/>
        <v>253695</v>
      </c>
      <c r="J15" s="39">
        <f t="shared" si="3"/>
        <v>8.746749210208489E-2</v>
      </c>
      <c r="K15" s="38">
        <f t="shared" si="23"/>
        <v>656701</v>
      </c>
      <c r="L15" s="39">
        <f t="shared" si="4"/>
        <v>0.22641356562380513</v>
      </c>
      <c r="M15" s="38">
        <f t="shared" si="23"/>
        <v>500212</v>
      </c>
      <c r="N15" s="39">
        <f t="shared" si="5"/>
        <v>0.17246019495602233</v>
      </c>
      <c r="O15" s="38">
        <f t="shared" si="23"/>
        <v>1052112</v>
      </c>
      <c r="P15" s="39">
        <f t="shared" si="6"/>
        <v>0.36274107905362241</v>
      </c>
      <c r="Q15" s="38">
        <f t="shared" si="23"/>
        <v>10360</v>
      </c>
      <c r="R15" s="39">
        <f t="shared" si="7"/>
        <v>3.5718607705220811E-3</v>
      </c>
      <c r="S15" s="38">
        <f t="shared" si="23"/>
        <v>1067</v>
      </c>
      <c r="T15" s="39">
        <f t="shared" si="8"/>
        <v>3.6787407742732244E-4</v>
      </c>
      <c r="U15" s="38">
        <f>SUM(U7:U14)</f>
        <v>2900449</v>
      </c>
      <c r="V15" s="40"/>
      <c r="W15" s="58"/>
    </row>
    <row r="16" spans="1:24" s="15" customFormat="1" ht="16.8" customHeight="1" x14ac:dyDescent="0.3">
      <c r="A16" s="22"/>
      <c r="B16" s="22" t="s">
        <v>11</v>
      </c>
      <c r="C16" s="23">
        <v>5804</v>
      </c>
      <c r="D16" s="24">
        <f t="shared" ref="D16" si="25">C16/$U16</f>
        <v>6.2678862622706513E-2</v>
      </c>
      <c r="E16" s="23">
        <v>1222</v>
      </c>
      <c r="F16" s="24">
        <f t="shared" ref="F16" si="26">E16/$U16</f>
        <v>1.3196686789274182E-2</v>
      </c>
      <c r="G16" s="23">
        <v>3906</v>
      </c>
      <c r="H16" s="24">
        <f t="shared" si="2"/>
        <v>4.2181881013833841E-2</v>
      </c>
      <c r="I16" s="23">
        <v>4481</v>
      </c>
      <c r="J16" s="24">
        <f t="shared" si="3"/>
        <v>4.8391451311569238E-2</v>
      </c>
      <c r="K16" s="23">
        <v>12977</v>
      </c>
      <c r="L16" s="24">
        <f t="shared" si="4"/>
        <v>0.14014190218036912</v>
      </c>
      <c r="M16" s="23">
        <v>6041</v>
      </c>
      <c r="N16" s="24">
        <f t="shared" si="5"/>
        <v>6.523828551064266E-2</v>
      </c>
      <c r="O16" s="23">
        <v>58160</v>
      </c>
      <c r="P16" s="24">
        <f t="shared" si="6"/>
        <v>0.62808453655007068</v>
      </c>
      <c r="Q16" s="23">
        <v>0</v>
      </c>
      <c r="R16" s="24">
        <f t="shared" si="7"/>
        <v>0</v>
      </c>
      <c r="S16" s="23">
        <v>8</v>
      </c>
      <c r="T16" s="24">
        <f t="shared" si="8"/>
        <v>8.6394021533709874E-5</v>
      </c>
      <c r="U16" s="46">
        <f t="shared" si="0"/>
        <v>92599</v>
      </c>
      <c r="V16" s="47">
        <f>U16/$U$24</f>
        <v>0.32157901865247907</v>
      </c>
      <c r="W16" s="58"/>
      <c r="X16" s="9"/>
    </row>
    <row r="17" spans="1:24" s="15" customFormat="1" ht="16.8" customHeight="1" x14ac:dyDescent="0.3">
      <c r="A17" s="25"/>
      <c r="B17" s="25" t="s">
        <v>12</v>
      </c>
      <c r="C17" s="26">
        <v>448</v>
      </c>
      <c r="D17" s="27">
        <f t="shared" ref="D17" si="27">C17/$U17</f>
        <v>3.2981190414841537E-3</v>
      </c>
      <c r="E17" s="26">
        <v>207</v>
      </c>
      <c r="F17" s="27">
        <f t="shared" ref="F17" si="28">E17/$U17</f>
        <v>1.52390768211433E-3</v>
      </c>
      <c r="G17" s="26">
        <v>1129</v>
      </c>
      <c r="H17" s="27">
        <f t="shared" si="2"/>
        <v>8.3115544594544854E-3</v>
      </c>
      <c r="I17" s="26">
        <v>3741</v>
      </c>
      <c r="J17" s="27">
        <f t="shared" si="3"/>
        <v>2.7540766370964774E-2</v>
      </c>
      <c r="K17" s="26">
        <v>8263</v>
      </c>
      <c r="L17" s="27">
        <f t="shared" si="4"/>
        <v>6.0831155445945445E-2</v>
      </c>
      <c r="M17" s="26">
        <v>10638</v>
      </c>
      <c r="N17" s="27">
        <f t="shared" si="5"/>
        <v>7.8315603489527735E-2</v>
      </c>
      <c r="O17" s="26">
        <v>111407</v>
      </c>
      <c r="P17" s="27">
        <f t="shared" si="6"/>
        <v>0.82016416976478812</v>
      </c>
      <c r="Q17" s="26">
        <v>0</v>
      </c>
      <c r="R17" s="27">
        <f t="shared" si="7"/>
        <v>0</v>
      </c>
      <c r="S17" s="26">
        <v>2</v>
      </c>
      <c r="T17" s="27">
        <f t="shared" si="8"/>
        <v>1.4723745720911401E-5</v>
      </c>
      <c r="U17" s="48">
        <f t="shared" si="0"/>
        <v>135835</v>
      </c>
      <c r="V17" s="49">
        <f t="shared" ref="V17:V23" si="29">U17/$U$24</f>
        <v>0.47172956509961766</v>
      </c>
      <c r="W17" s="58"/>
      <c r="X17" s="9"/>
    </row>
    <row r="18" spans="1:24" ht="16.8" customHeight="1" x14ac:dyDescent="0.3">
      <c r="A18" s="25"/>
      <c r="B18" s="25" t="s">
        <v>34</v>
      </c>
      <c r="C18" s="26">
        <v>0</v>
      </c>
      <c r="D18" s="27">
        <f t="shared" ref="D18" si="30">C18/$U18</f>
        <v>0</v>
      </c>
      <c r="E18" s="26">
        <v>0</v>
      </c>
      <c r="F18" s="27">
        <f t="shared" ref="F18" si="31">E18/$U18</f>
        <v>0</v>
      </c>
      <c r="G18" s="26">
        <v>0</v>
      </c>
      <c r="H18" s="27">
        <f t="shared" si="2"/>
        <v>0</v>
      </c>
      <c r="I18" s="26">
        <v>0</v>
      </c>
      <c r="J18" s="27">
        <f t="shared" si="3"/>
        <v>0</v>
      </c>
      <c r="K18" s="26">
        <v>16</v>
      </c>
      <c r="L18" s="27">
        <f t="shared" si="4"/>
        <v>3.0314513073133765E-4</v>
      </c>
      <c r="M18" s="26">
        <v>120</v>
      </c>
      <c r="N18" s="27">
        <f t="shared" si="5"/>
        <v>2.2735884804850324E-3</v>
      </c>
      <c r="O18" s="26">
        <v>52644</v>
      </c>
      <c r="P18" s="27">
        <f t="shared" si="6"/>
        <v>0.99742326638878365</v>
      </c>
      <c r="Q18" s="26">
        <v>0</v>
      </c>
      <c r="R18" s="27">
        <f t="shared" si="7"/>
        <v>0</v>
      </c>
      <c r="S18" s="26">
        <v>0</v>
      </c>
      <c r="T18" s="27">
        <f t="shared" si="8"/>
        <v>0</v>
      </c>
      <c r="U18" s="48">
        <f t="shared" si="0"/>
        <v>52780</v>
      </c>
      <c r="V18" s="49">
        <f t="shared" si="29"/>
        <v>0.18329507450920468</v>
      </c>
      <c r="W18" s="58"/>
    </row>
    <row r="19" spans="1:24" ht="16.8" customHeight="1" x14ac:dyDescent="0.3">
      <c r="A19" s="25"/>
      <c r="B19" s="25" t="s">
        <v>13</v>
      </c>
      <c r="C19" s="26">
        <v>0</v>
      </c>
      <c r="D19" s="27">
        <f t="shared" ref="D19" si="32">C19/$U19</f>
        <v>0</v>
      </c>
      <c r="E19" s="26">
        <v>0</v>
      </c>
      <c r="F19" s="27">
        <f t="shared" ref="F19" si="33">E19/$U19</f>
        <v>0</v>
      </c>
      <c r="G19" s="26">
        <v>0</v>
      </c>
      <c r="H19" s="27">
        <f t="shared" si="2"/>
        <v>0</v>
      </c>
      <c r="I19" s="26">
        <v>0</v>
      </c>
      <c r="J19" s="27">
        <f t="shared" si="3"/>
        <v>0</v>
      </c>
      <c r="K19" s="26">
        <v>0</v>
      </c>
      <c r="L19" s="27">
        <f t="shared" si="4"/>
        <v>0</v>
      </c>
      <c r="M19" s="26">
        <v>0</v>
      </c>
      <c r="N19" s="27">
        <f t="shared" si="5"/>
        <v>0</v>
      </c>
      <c r="O19" s="26">
        <v>0</v>
      </c>
      <c r="P19" s="27">
        <f t="shared" si="6"/>
        <v>0</v>
      </c>
      <c r="Q19" s="26">
        <v>3331</v>
      </c>
      <c r="R19" s="27">
        <f t="shared" si="7"/>
        <v>1</v>
      </c>
      <c r="S19" s="26">
        <v>0</v>
      </c>
      <c r="T19" s="27">
        <f t="shared" si="8"/>
        <v>0</v>
      </c>
      <c r="U19" s="48">
        <f t="shared" si="0"/>
        <v>3331</v>
      </c>
      <c r="V19" s="49">
        <f t="shared" si="29"/>
        <v>1.1567940378744994E-2</v>
      </c>
      <c r="W19" s="58"/>
    </row>
    <row r="20" spans="1:24" ht="16.8" customHeight="1" x14ac:dyDescent="0.3">
      <c r="A20" s="25"/>
      <c r="B20" s="25" t="s">
        <v>35</v>
      </c>
      <c r="C20" s="26">
        <v>109</v>
      </c>
      <c r="D20" s="27">
        <f t="shared" ref="D20" si="34">C20/$U20</f>
        <v>3.6663303060881267E-2</v>
      </c>
      <c r="E20" s="26">
        <v>35</v>
      </c>
      <c r="F20" s="27">
        <f t="shared" ref="F20" si="35">E20/$U20</f>
        <v>1.1772620248906828E-2</v>
      </c>
      <c r="G20" s="26">
        <v>91</v>
      </c>
      <c r="H20" s="27">
        <f t="shared" si="2"/>
        <v>3.0608812647157754E-2</v>
      </c>
      <c r="I20" s="26">
        <v>87</v>
      </c>
      <c r="J20" s="27">
        <f t="shared" si="3"/>
        <v>2.9263370332996974E-2</v>
      </c>
      <c r="K20" s="26">
        <v>1208</v>
      </c>
      <c r="L20" s="27">
        <f t="shared" si="4"/>
        <v>0.40632357887655568</v>
      </c>
      <c r="M20" s="26">
        <v>472</v>
      </c>
      <c r="N20" s="27">
        <f t="shared" si="5"/>
        <v>0.15876219307097209</v>
      </c>
      <c r="O20" s="26">
        <v>970</v>
      </c>
      <c r="P20" s="27">
        <f t="shared" si="6"/>
        <v>0.32626976118398926</v>
      </c>
      <c r="Q20" s="26">
        <v>0</v>
      </c>
      <c r="R20" s="27">
        <f t="shared" si="7"/>
        <v>0</v>
      </c>
      <c r="S20" s="26">
        <v>1</v>
      </c>
      <c r="T20" s="27">
        <f t="shared" si="8"/>
        <v>3.3636057854019509E-4</v>
      </c>
      <c r="U20" s="48">
        <f t="shared" si="0"/>
        <v>2973</v>
      </c>
      <c r="V20" s="49">
        <f t="shared" si="29"/>
        <v>1.0324673295109237E-2</v>
      </c>
      <c r="W20" s="58"/>
    </row>
    <row r="21" spans="1:24" ht="16.8" customHeight="1" x14ac:dyDescent="0.3">
      <c r="A21" s="25"/>
      <c r="B21" s="25" t="s">
        <v>36</v>
      </c>
      <c r="C21" s="26">
        <v>8</v>
      </c>
      <c r="D21" s="27">
        <f t="shared" ref="D21" si="36">C21/$U21</f>
        <v>1.8561484918793503E-2</v>
      </c>
      <c r="E21" s="26">
        <v>5</v>
      </c>
      <c r="F21" s="27">
        <f t="shared" ref="F21" si="37">E21/$U21</f>
        <v>1.1600928074245939E-2</v>
      </c>
      <c r="G21" s="26">
        <v>4</v>
      </c>
      <c r="H21" s="27">
        <f t="shared" si="2"/>
        <v>9.2807424593967514E-3</v>
      </c>
      <c r="I21" s="26">
        <v>9</v>
      </c>
      <c r="J21" s="27">
        <f t="shared" si="3"/>
        <v>2.0881670533642691E-2</v>
      </c>
      <c r="K21" s="26">
        <v>97</v>
      </c>
      <c r="L21" s="27">
        <f t="shared" si="4"/>
        <v>0.22505800464037123</v>
      </c>
      <c r="M21" s="26">
        <v>113</v>
      </c>
      <c r="N21" s="27">
        <f t="shared" si="5"/>
        <v>0.26218097447795824</v>
      </c>
      <c r="O21" s="26">
        <v>195</v>
      </c>
      <c r="P21" s="27">
        <f t="shared" si="6"/>
        <v>0.45243619489559167</v>
      </c>
      <c r="Q21" s="26">
        <v>0</v>
      </c>
      <c r="R21" s="27">
        <f t="shared" si="7"/>
        <v>0</v>
      </c>
      <c r="S21" s="26">
        <v>0</v>
      </c>
      <c r="T21" s="27">
        <f t="shared" si="8"/>
        <v>0</v>
      </c>
      <c r="U21" s="48">
        <f t="shared" si="0"/>
        <v>431</v>
      </c>
      <c r="V21" s="49">
        <f t="shared" si="29"/>
        <v>1.496782438678803E-3</v>
      </c>
      <c r="W21" s="58"/>
    </row>
    <row r="22" spans="1:24" ht="16.8" customHeight="1" x14ac:dyDescent="0.3">
      <c r="A22" s="25"/>
      <c r="B22" s="25" t="s">
        <v>37</v>
      </c>
      <c r="C22" s="26">
        <v>1</v>
      </c>
      <c r="D22" s="27">
        <f t="shared" ref="D22" si="38">C22/$U22</f>
        <v>1</v>
      </c>
      <c r="E22" s="26">
        <v>0</v>
      </c>
      <c r="F22" s="27">
        <f t="shared" ref="F22" si="39">E22/$U22</f>
        <v>0</v>
      </c>
      <c r="G22" s="26">
        <v>0</v>
      </c>
      <c r="H22" s="27">
        <f t="shared" si="2"/>
        <v>0</v>
      </c>
      <c r="I22" s="26">
        <v>0</v>
      </c>
      <c r="J22" s="27">
        <f t="shared" si="3"/>
        <v>0</v>
      </c>
      <c r="K22" s="26">
        <v>0</v>
      </c>
      <c r="L22" s="27">
        <f t="shared" si="4"/>
        <v>0</v>
      </c>
      <c r="M22" s="26">
        <v>0</v>
      </c>
      <c r="N22" s="27">
        <f t="shared" si="5"/>
        <v>0</v>
      </c>
      <c r="O22" s="26">
        <v>0</v>
      </c>
      <c r="P22" s="27">
        <f t="shared" si="6"/>
        <v>0</v>
      </c>
      <c r="Q22" s="26">
        <v>0</v>
      </c>
      <c r="R22" s="27">
        <f t="shared" si="7"/>
        <v>0</v>
      </c>
      <c r="S22" s="26">
        <v>0</v>
      </c>
      <c r="T22" s="27">
        <f t="shared" si="8"/>
        <v>0</v>
      </c>
      <c r="U22" s="48">
        <f t="shared" si="0"/>
        <v>1</v>
      </c>
      <c r="V22" s="49">
        <f t="shared" si="29"/>
        <v>3.4728130827814453E-6</v>
      </c>
      <c r="W22" s="58"/>
    </row>
    <row r="23" spans="1:24" ht="16.8" customHeight="1" x14ac:dyDescent="0.3">
      <c r="A23" s="28"/>
      <c r="B23" s="28" t="s">
        <v>7</v>
      </c>
      <c r="C23" s="29">
        <v>1</v>
      </c>
      <c r="D23" s="30">
        <f t="shared" ref="D23" si="40">C23/$U23</f>
        <v>1</v>
      </c>
      <c r="E23" s="29">
        <v>0</v>
      </c>
      <c r="F23" s="30">
        <f t="shared" ref="F23" si="41">E23/$U23</f>
        <v>0</v>
      </c>
      <c r="G23" s="29">
        <v>0</v>
      </c>
      <c r="H23" s="30">
        <f t="shared" si="2"/>
        <v>0</v>
      </c>
      <c r="I23" s="29">
        <v>0</v>
      </c>
      <c r="J23" s="30">
        <f t="shared" si="3"/>
        <v>0</v>
      </c>
      <c r="K23" s="29">
        <v>0</v>
      </c>
      <c r="L23" s="30">
        <f t="shared" si="4"/>
        <v>0</v>
      </c>
      <c r="M23" s="29">
        <v>0</v>
      </c>
      <c r="N23" s="30">
        <f t="shared" si="5"/>
        <v>0</v>
      </c>
      <c r="O23" s="29">
        <v>0</v>
      </c>
      <c r="P23" s="30">
        <f t="shared" si="6"/>
        <v>0</v>
      </c>
      <c r="Q23" s="29">
        <v>0</v>
      </c>
      <c r="R23" s="30">
        <f t="shared" si="7"/>
        <v>0</v>
      </c>
      <c r="S23" s="29">
        <v>0</v>
      </c>
      <c r="T23" s="30">
        <f t="shared" si="8"/>
        <v>0</v>
      </c>
      <c r="U23" s="50">
        <f t="shared" si="0"/>
        <v>1</v>
      </c>
      <c r="V23" s="51">
        <f t="shared" si="29"/>
        <v>3.4728130827814453E-6</v>
      </c>
      <c r="W23" s="58"/>
    </row>
    <row r="24" spans="1:24" s="15" customFormat="1" ht="16.8" customHeight="1" x14ac:dyDescent="0.3">
      <c r="A24" s="36" t="s">
        <v>15</v>
      </c>
      <c r="B24" s="37"/>
      <c r="C24" s="38">
        <f>SUM(C16:C23)</f>
        <v>6371</v>
      </c>
      <c r="D24" s="39">
        <f t="shared" ref="D24" si="42">C24/$U24</f>
        <v>2.2125292150400589E-2</v>
      </c>
      <c r="E24" s="38">
        <f>SUM(E16:E23)</f>
        <v>1469</v>
      </c>
      <c r="F24" s="39">
        <f t="shared" ref="F24" si="43">E24/$U24</f>
        <v>5.1015624186059438E-3</v>
      </c>
      <c r="G24" s="38">
        <f>SUM(G16:G23)</f>
        <v>5130</v>
      </c>
      <c r="H24" s="39">
        <f t="shared" si="2"/>
        <v>1.7815531114668815E-2</v>
      </c>
      <c r="I24" s="38">
        <f>SUM(I16:I23)</f>
        <v>8318</v>
      </c>
      <c r="J24" s="39">
        <f t="shared" si="3"/>
        <v>2.8886859222576063E-2</v>
      </c>
      <c r="K24" s="38">
        <f>SUM(K16:K23)</f>
        <v>22561</v>
      </c>
      <c r="L24" s="39">
        <f t="shared" si="4"/>
        <v>7.8350135960632186E-2</v>
      </c>
      <c r="M24" s="38">
        <f>SUM(M16:M23)</f>
        <v>17384</v>
      </c>
      <c r="N24" s="39">
        <f t="shared" si="5"/>
        <v>6.0371382631072647E-2</v>
      </c>
      <c r="O24" s="38">
        <f>SUM(O16:O23)</f>
        <v>223376</v>
      </c>
      <c r="P24" s="39">
        <f t="shared" si="6"/>
        <v>0.77574309517938811</v>
      </c>
      <c r="Q24" s="38">
        <f>SUM(Q16:Q23)</f>
        <v>3331</v>
      </c>
      <c r="R24" s="39">
        <f t="shared" si="7"/>
        <v>1.1567940378744994E-2</v>
      </c>
      <c r="S24" s="38">
        <f>SUM(S16:S23)</f>
        <v>11</v>
      </c>
      <c r="T24" s="39">
        <f t="shared" si="8"/>
        <v>3.8200943910595899E-5</v>
      </c>
      <c r="U24" s="38">
        <f t="shared" si="0"/>
        <v>287951</v>
      </c>
      <c r="V24" s="40"/>
      <c r="W24" s="58"/>
    </row>
    <row r="25" spans="1:24" ht="16.8" customHeight="1" x14ac:dyDescent="0.3">
      <c r="A25" s="22"/>
      <c r="B25" s="22" t="s">
        <v>11</v>
      </c>
      <c r="C25" s="23">
        <v>322859</v>
      </c>
      <c r="D25" s="24">
        <f t="shared" ref="D25" si="44">C25/$U25</f>
        <v>9.5093394219684504E-2</v>
      </c>
      <c r="E25" s="23">
        <v>74467</v>
      </c>
      <c r="F25" s="24">
        <f t="shared" ref="F25" si="45">E25/$U25</f>
        <v>2.1933165212545559E-2</v>
      </c>
      <c r="G25" s="23">
        <v>216766</v>
      </c>
      <c r="H25" s="24">
        <f t="shared" si="2"/>
        <v>6.3845253474191926E-2</v>
      </c>
      <c r="I25" s="23">
        <v>259794</v>
      </c>
      <c r="J25" s="24">
        <f t="shared" si="3"/>
        <v>7.651852126751528E-2</v>
      </c>
      <c r="K25" s="23">
        <v>786881</v>
      </c>
      <c r="L25" s="24">
        <f t="shared" si="4"/>
        <v>0.2317642845235213</v>
      </c>
      <c r="M25" s="23">
        <v>532309</v>
      </c>
      <c r="N25" s="24">
        <f t="shared" si="5"/>
        <v>0.15678382694515575</v>
      </c>
      <c r="O25" s="23">
        <v>1200251</v>
      </c>
      <c r="P25" s="24">
        <f t="shared" si="6"/>
        <v>0.35351636939212022</v>
      </c>
      <c r="Q25" s="23">
        <v>0</v>
      </c>
      <c r="R25" s="24">
        <f t="shared" si="7"/>
        <v>0</v>
      </c>
      <c r="S25" s="23">
        <v>1851</v>
      </c>
      <c r="T25" s="24">
        <f t="shared" si="8"/>
        <v>5.4518496526544406E-4</v>
      </c>
      <c r="U25" s="46">
        <f t="shared" si="0"/>
        <v>3395178</v>
      </c>
      <c r="V25" s="47">
        <f>U25/$U$33</f>
        <v>0.54130688386682346</v>
      </c>
      <c r="W25" s="58"/>
    </row>
    <row r="26" spans="1:24" ht="16.8" customHeight="1" x14ac:dyDescent="0.3">
      <c r="A26" s="25"/>
      <c r="B26" s="25" t="s">
        <v>12</v>
      </c>
      <c r="C26" s="26">
        <v>56821</v>
      </c>
      <c r="D26" s="27">
        <f t="shared" ref="D26" si="46">C26/$U26</f>
        <v>2.7354269588383738E-2</v>
      </c>
      <c r="E26" s="26">
        <v>14075</v>
      </c>
      <c r="F26" s="27">
        <f t="shared" ref="F26" si="47">E26/$U26</f>
        <v>6.7758635796008717E-3</v>
      </c>
      <c r="G26" s="26">
        <v>56544</v>
      </c>
      <c r="H26" s="27">
        <f t="shared" si="2"/>
        <v>2.7220918667492128E-2</v>
      </c>
      <c r="I26" s="26">
        <v>184100</v>
      </c>
      <c r="J26" s="27">
        <f t="shared" si="3"/>
        <v>8.8627814209912642E-2</v>
      </c>
      <c r="K26" s="26">
        <v>412757</v>
      </c>
      <c r="L26" s="27">
        <f t="shared" si="4"/>
        <v>0.19870587023270458</v>
      </c>
      <c r="M26" s="26">
        <v>559422</v>
      </c>
      <c r="N26" s="27">
        <f t="shared" si="5"/>
        <v>0.26931205367157929</v>
      </c>
      <c r="O26" s="26">
        <v>793480</v>
      </c>
      <c r="P26" s="27">
        <f t="shared" si="6"/>
        <v>0.38199021194612431</v>
      </c>
      <c r="Q26" s="26">
        <v>0</v>
      </c>
      <c r="R26" s="27">
        <f t="shared" si="7"/>
        <v>0</v>
      </c>
      <c r="S26" s="26">
        <v>27</v>
      </c>
      <c r="T26" s="27">
        <f t="shared" si="8"/>
        <v>1.2998104202431512E-5</v>
      </c>
      <c r="U26" s="48">
        <f t="shared" si="0"/>
        <v>2077226</v>
      </c>
      <c r="V26" s="49">
        <f t="shared" ref="V26:V32" si="48">U26/$U$33</f>
        <v>0.33118049573458191</v>
      </c>
      <c r="W26" s="58"/>
    </row>
    <row r="27" spans="1:24" ht="16.8" customHeight="1" x14ac:dyDescent="0.3">
      <c r="A27" s="25"/>
      <c r="B27" s="25" t="s">
        <v>34</v>
      </c>
      <c r="C27" s="26">
        <v>0</v>
      </c>
      <c r="D27" s="27">
        <f t="shared" ref="D27" si="49">C27/$U27</f>
        <v>0</v>
      </c>
      <c r="E27" s="26">
        <v>0</v>
      </c>
      <c r="F27" s="27">
        <f t="shared" ref="F27" si="50">E27/$U27</f>
        <v>0</v>
      </c>
      <c r="G27" s="26">
        <v>1</v>
      </c>
      <c r="H27" s="27">
        <f t="shared" si="2"/>
        <v>3.0547596209654261E-6</v>
      </c>
      <c r="I27" s="26">
        <v>6</v>
      </c>
      <c r="J27" s="27">
        <f t="shared" si="3"/>
        <v>1.8328557725792556E-5</v>
      </c>
      <c r="K27" s="26">
        <v>1693</v>
      </c>
      <c r="L27" s="27">
        <f t="shared" si="4"/>
        <v>5.1717080382944662E-3</v>
      </c>
      <c r="M27" s="26">
        <v>13679</v>
      </c>
      <c r="N27" s="27">
        <f t="shared" si="5"/>
        <v>4.1786056855186063E-2</v>
      </c>
      <c r="O27" s="26">
        <v>311979</v>
      </c>
      <c r="P27" s="27">
        <f t="shared" si="6"/>
        <v>0.95302085178917273</v>
      </c>
      <c r="Q27" s="26">
        <v>0</v>
      </c>
      <c r="R27" s="27">
        <f t="shared" si="7"/>
        <v>0</v>
      </c>
      <c r="S27" s="26">
        <v>0</v>
      </c>
      <c r="T27" s="27">
        <f t="shared" si="8"/>
        <v>0</v>
      </c>
      <c r="U27" s="48">
        <f t="shared" si="0"/>
        <v>327358</v>
      </c>
      <c r="V27" s="49">
        <f t="shared" si="48"/>
        <v>5.219200256625002E-2</v>
      </c>
      <c r="W27" s="58"/>
    </row>
    <row r="28" spans="1:24" ht="16.8" customHeight="1" x14ac:dyDescent="0.3">
      <c r="A28" s="25"/>
      <c r="B28" s="25" t="s">
        <v>13</v>
      </c>
      <c r="C28" s="26">
        <v>0</v>
      </c>
      <c r="D28" s="27">
        <f t="shared" ref="D28" si="51">C28/$U28</f>
        <v>0</v>
      </c>
      <c r="E28" s="26">
        <v>0</v>
      </c>
      <c r="F28" s="27">
        <f t="shared" ref="F28" si="52">E28/$U28</f>
        <v>0</v>
      </c>
      <c r="G28" s="26">
        <v>0</v>
      </c>
      <c r="H28" s="27">
        <f t="shared" si="2"/>
        <v>0</v>
      </c>
      <c r="I28" s="26">
        <v>0</v>
      </c>
      <c r="J28" s="27">
        <f t="shared" si="3"/>
        <v>0</v>
      </c>
      <c r="K28" s="26">
        <v>0</v>
      </c>
      <c r="L28" s="27">
        <f t="shared" si="4"/>
        <v>0</v>
      </c>
      <c r="M28" s="26">
        <v>0</v>
      </c>
      <c r="N28" s="27">
        <f t="shared" si="5"/>
        <v>0</v>
      </c>
      <c r="O28" s="26">
        <v>0</v>
      </c>
      <c r="P28" s="27">
        <f t="shared" si="6"/>
        <v>0</v>
      </c>
      <c r="Q28" s="26">
        <v>31429</v>
      </c>
      <c r="R28" s="27">
        <f t="shared" si="7"/>
        <v>1</v>
      </c>
      <c r="S28" s="26">
        <v>0</v>
      </c>
      <c r="T28" s="27">
        <f t="shared" si="8"/>
        <v>0</v>
      </c>
      <c r="U28" s="48">
        <f t="shared" si="0"/>
        <v>31429</v>
      </c>
      <c r="V28" s="49">
        <f t="shared" si="48"/>
        <v>5.0108518767058444E-3</v>
      </c>
      <c r="W28" s="58"/>
    </row>
    <row r="29" spans="1:24" ht="16.8" customHeight="1" x14ac:dyDescent="0.3">
      <c r="A29" s="25"/>
      <c r="B29" s="25" t="s">
        <v>35</v>
      </c>
      <c r="C29" s="26">
        <v>15412</v>
      </c>
      <c r="D29" s="27">
        <f t="shared" ref="D29" si="53">C29/$U29</f>
        <v>4.2228244042644719E-2</v>
      </c>
      <c r="E29" s="26">
        <v>3789</v>
      </c>
      <c r="F29" s="27">
        <f t="shared" ref="F29" si="54">E29/$U29</f>
        <v>1.0381703651543008E-2</v>
      </c>
      <c r="G29" s="26">
        <v>8424</v>
      </c>
      <c r="H29" s="27">
        <f t="shared" si="2"/>
        <v>2.3081412393929347E-2</v>
      </c>
      <c r="I29" s="26">
        <v>7737</v>
      </c>
      <c r="J29" s="27">
        <f t="shared" si="3"/>
        <v>2.1199060742145222E-2</v>
      </c>
      <c r="K29" s="26">
        <v>120990</v>
      </c>
      <c r="L29" s="27">
        <f t="shared" si="4"/>
        <v>0.33150760749543112</v>
      </c>
      <c r="M29" s="26">
        <v>74808</v>
      </c>
      <c r="N29" s="27">
        <f t="shared" si="5"/>
        <v>0.20497083313925293</v>
      </c>
      <c r="O29" s="26">
        <v>133776</v>
      </c>
      <c r="P29" s="27">
        <f t="shared" si="6"/>
        <v>0.36654071989675835</v>
      </c>
      <c r="Q29" s="26">
        <v>0</v>
      </c>
      <c r="R29" s="27">
        <f t="shared" si="7"/>
        <v>0</v>
      </c>
      <c r="S29" s="26">
        <v>33</v>
      </c>
      <c r="T29" s="27">
        <f t="shared" si="8"/>
        <v>9.0418638295307276E-5</v>
      </c>
      <c r="U29" s="48">
        <f t="shared" si="0"/>
        <v>364969</v>
      </c>
      <c r="V29" s="49">
        <f t="shared" si="48"/>
        <v>5.8188475566815848E-2</v>
      </c>
      <c r="W29" s="58"/>
    </row>
    <row r="30" spans="1:24" s="15" customFormat="1" ht="16.8" customHeight="1" x14ac:dyDescent="0.3">
      <c r="A30" s="25"/>
      <c r="B30" s="25" t="s">
        <v>36</v>
      </c>
      <c r="C30" s="26">
        <v>1718</v>
      </c>
      <c r="D30" s="27">
        <f t="shared" ref="D30" si="55">C30/$U30</f>
        <v>2.2733889109434961E-2</v>
      </c>
      <c r="E30" s="26">
        <v>466</v>
      </c>
      <c r="F30" s="27">
        <f t="shared" ref="F30" si="56">E30/$U30</f>
        <v>6.1664681752017997E-3</v>
      </c>
      <c r="G30" s="26">
        <v>1120</v>
      </c>
      <c r="H30" s="27">
        <f t="shared" si="2"/>
        <v>1.4820696043403468E-2</v>
      </c>
      <c r="I30" s="26">
        <v>1572</v>
      </c>
      <c r="J30" s="27">
        <f t="shared" si="3"/>
        <v>2.0801905518062724E-2</v>
      </c>
      <c r="K30" s="26">
        <v>23095</v>
      </c>
      <c r="L30" s="27">
        <f t="shared" si="4"/>
        <v>0.30561069207357416</v>
      </c>
      <c r="M30" s="26">
        <v>20976</v>
      </c>
      <c r="N30" s="27">
        <f t="shared" si="5"/>
        <v>0.27757046447002781</v>
      </c>
      <c r="O30" s="26">
        <v>26619</v>
      </c>
      <c r="P30" s="27">
        <f t="shared" si="6"/>
        <v>0.35224295355299723</v>
      </c>
      <c r="Q30" s="26">
        <v>0</v>
      </c>
      <c r="R30" s="27">
        <f t="shared" si="7"/>
        <v>0</v>
      </c>
      <c r="S30" s="26">
        <v>4</v>
      </c>
      <c r="T30" s="27">
        <f t="shared" si="8"/>
        <v>5.2931057297869525E-5</v>
      </c>
      <c r="U30" s="48">
        <f t="shared" si="0"/>
        <v>75570</v>
      </c>
      <c r="V30" s="49">
        <f t="shared" si="48"/>
        <v>1.2048429040779556E-2</v>
      </c>
      <c r="W30" s="58"/>
      <c r="X30" s="9"/>
    </row>
    <row r="31" spans="1:24" ht="16.8" customHeight="1" x14ac:dyDescent="0.3">
      <c r="A31" s="25"/>
      <c r="B31" s="25" t="s">
        <v>37</v>
      </c>
      <c r="C31" s="26">
        <v>99</v>
      </c>
      <c r="D31" s="27">
        <f t="shared" ref="D31" si="57">C31/$U31</f>
        <v>0.87610619469026552</v>
      </c>
      <c r="E31" s="26">
        <v>0</v>
      </c>
      <c r="F31" s="27">
        <f t="shared" ref="F31" si="58">E31/$U31</f>
        <v>0</v>
      </c>
      <c r="G31" s="26">
        <v>3</v>
      </c>
      <c r="H31" s="27">
        <f t="shared" si="2"/>
        <v>2.6548672566371681E-2</v>
      </c>
      <c r="I31" s="26">
        <v>1</v>
      </c>
      <c r="J31" s="27">
        <f t="shared" si="3"/>
        <v>8.8495575221238937E-3</v>
      </c>
      <c r="K31" s="26">
        <v>6</v>
      </c>
      <c r="L31" s="27">
        <f t="shared" si="4"/>
        <v>5.3097345132743362E-2</v>
      </c>
      <c r="M31" s="26">
        <v>0</v>
      </c>
      <c r="N31" s="27">
        <f t="shared" si="5"/>
        <v>0</v>
      </c>
      <c r="O31" s="26">
        <v>4</v>
      </c>
      <c r="P31" s="27">
        <f t="shared" si="6"/>
        <v>3.5398230088495575E-2</v>
      </c>
      <c r="Q31" s="26">
        <v>0</v>
      </c>
      <c r="R31" s="27">
        <f t="shared" si="7"/>
        <v>0</v>
      </c>
      <c r="S31" s="26">
        <v>0</v>
      </c>
      <c r="T31" s="27">
        <f t="shared" si="8"/>
        <v>0</v>
      </c>
      <c r="U31" s="48">
        <f t="shared" si="0"/>
        <v>113</v>
      </c>
      <c r="V31" s="49">
        <f t="shared" si="48"/>
        <v>1.8016044483367603E-5</v>
      </c>
      <c r="W31" s="58"/>
    </row>
    <row r="32" spans="1:24" ht="16.8" customHeight="1" x14ac:dyDescent="0.3">
      <c r="A32" s="28"/>
      <c r="B32" s="28" t="s">
        <v>7</v>
      </c>
      <c r="C32" s="29">
        <v>288</v>
      </c>
      <c r="D32" s="30">
        <f t="shared" ref="D32" si="59">C32/$U32</f>
        <v>0.83720930232558144</v>
      </c>
      <c r="E32" s="29">
        <v>7</v>
      </c>
      <c r="F32" s="30">
        <f t="shared" ref="F32" si="60">E32/$U32</f>
        <v>2.0348837209302327E-2</v>
      </c>
      <c r="G32" s="29">
        <v>5</v>
      </c>
      <c r="H32" s="30">
        <f t="shared" si="2"/>
        <v>1.4534883720930232E-2</v>
      </c>
      <c r="I32" s="29">
        <v>9</v>
      </c>
      <c r="J32" s="30">
        <f t="shared" si="3"/>
        <v>2.616279069767442E-2</v>
      </c>
      <c r="K32" s="29">
        <v>1</v>
      </c>
      <c r="L32" s="30">
        <f t="shared" si="4"/>
        <v>2.9069767441860465E-3</v>
      </c>
      <c r="M32" s="29">
        <v>0</v>
      </c>
      <c r="N32" s="30">
        <f t="shared" si="5"/>
        <v>0</v>
      </c>
      <c r="O32" s="29">
        <v>0</v>
      </c>
      <c r="P32" s="30">
        <f t="shared" si="6"/>
        <v>0</v>
      </c>
      <c r="Q32" s="29">
        <v>0</v>
      </c>
      <c r="R32" s="30">
        <f t="shared" si="7"/>
        <v>0</v>
      </c>
      <c r="S32" s="29">
        <v>34</v>
      </c>
      <c r="T32" s="30">
        <f t="shared" si="8"/>
        <v>9.8837209302325577E-2</v>
      </c>
      <c r="U32" s="50">
        <f t="shared" si="0"/>
        <v>344</v>
      </c>
      <c r="V32" s="51">
        <f t="shared" si="48"/>
        <v>5.4845303559986332E-5</v>
      </c>
      <c r="W32" s="58"/>
    </row>
    <row r="33" spans="1:24" s="15" customFormat="1" ht="16.8" customHeight="1" x14ac:dyDescent="0.3">
      <c r="A33" s="36" t="s">
        <v>16</v>
      </c>
      <c r="B33" s="37"/>
      <c r="C33" s="38">
        <f>SUM(C25:C32)</f>
        <v>397197</v>
      </c>
      <c r="D33" s="39">
        <f t="shared" ref="D33" si="61">C33/$U33</f>
        <v>6.3326715227081082E-2</v>
      </c>
      <c r="E33" s="38">
        <f>SUM(E25:E32)</f>
        <v>92804</v>
      </c>
      <c r="F33" s="39">
        <f t="shared" ref="F33" si="62">E33/$U33</f>
        <v>1.4796114975526081E-2</v>
      </c>
      <c r="G33" s="38">
        <f>SUM(G25:G32)</f>
        <v>282863</v>
      </c>
      <c r="H33" s="39">
        <f t="shared" si="2"/>
        <v>4.5097985758396554E-2</v>
      </c>
      <c r="I33" s="38">
        <f>SUM(I25:I32)</f>
        <v>453219</v>
      </c>
      <c r="J33" s="39">
        <f t="shared" si="3"/>
        <v>7.2258528006260023E-2</v>
      </c>
      <c r="K33" s="38">
        <f>SUM(K25:K32)</f>
        <v>1345423</v>
      </c>
      <c r="L33" s="39">
        <f t="shared" si="4"/>
        <v>0.21450620014996363</v>
      </c>
      <c r="M33" s="38">
        <f>SUM(M25:M32)</f>
        <v>1201194</v>
      </c>
      <c r="N33" s="39">
        <f t="shared" si="5"/>
        <v>0.19151119059428554</v>
      </c>
      <c r="O33" s="38">
        <f>SUM(O25:O32)</f>
        <v>2466109</v>
      </c>
      <c r="P33" s="39">
        <f t="shared" si="6"/>
        <v>0.39318167650294866</v>
      </c>
      <c r="Q33" s="38">
        <f>SUM(Q25:Q32)</f>
        <v>31429</v>
      </c>
      <c r="R33" s="39">
        <f t="shared" si="7"/>
        <v>5.0108518767058444E-3</v>
      </c>
      <c r="S33" s="38">
        <f>SUM(S25:S32)</f>
        <v>1949</v>
      </c>
      <c r="T33" s="39">
        <f t="shared" si="8"/>
        <v>3.10736908832597E-4</v>
      </c>
      <c r="U33" s="38">
        <f t="shared" ref="U33" si="63">+C33+E33+G33+I33+K33+M33+O33+Q33+S33</f>
        <v>6272187</v>
      </c>
      <c r="V33" s="40"/>
      <c r="W33" s="58"/>
    </row>
    <row r="34" spans="1:24" s="15" customFormat="1" ht="16.8" customHeight="1" x14ac:dyDescent="0.3">
      <c r="A34" s="22"/>
      <c r="B34" s="22" t="s">
        <v>11</v>
      </c>
      <c r="C34" s="23">
        <v>28095</v>
      </c>
      <c r="D34" s="24">
        <f t="shared" ref="D34" si="64">C34/$U34</f>
        <v>6.6769809921715689E-2</v>
      </c>
      <c r="E34" s="23">
        <v>6563</v>
      </c>
      <c r="F34" s="24">
        <f t="shared" ref="F34" si="65">E34/$U34</f>
        <v>1.5597446610294363E-2</v>
      </c>
      <c r="G34" s="23">
        <v>19354</v>
      </c>
      <c r="H34" s="24">
        <f t="shared" si="2"/>
        <v>4.5996187977394042E-2</v>
      </c>
      <c r="I34" s="23">
        <v>20047</v>
      </c>
      <c r="J34" s="24">
        <f t="shared" si="3"/>
        <v>4.7643152856402728E-2</v>
      </c>
      <c r="K34" s="23">
        <v>77466</v>
      </c>
      <c r="L34" s="24">
        <f t="shared" si="4"/>
        <v>0.18410358054442527</v>
      </c>
      <c r="M34" s="23">
        <v>45777</v>
      </c>
      <c r="N34" s="24">
        <f t="shared" si="5"/>
        <v>0.10879236834975545</v>
      </c>
      <c r="O34" s="23">
        <v>223365</v>
      </c>
      <c r="P34" s="24">
        <f t="shared" si="6"/>
        <v>0.53084316046143531</v>
      </c>
      <c r="Q34" s="23">
        <v>0</v>
      </c>
      <c r="R34" s="24">
        <f t="shared" si="7"/>
        <v>0</v>
      </c>
      <c r="S34" s="23">
        <v>107</v>
      </c>
      <c r="T34" s="24">
        <f t="shared" si="8"/>
        <v>2.542932785770984E-4</v>
      </c>
      <c r="U34" s="46">
        <f t="shared" si="0"/>
        <v>420774</v>
      </c>
      <c r="V34" s="47">
        <f>U34/$U$42</f>
        <v>0.32966252943877128</v>
      </c>
      <c r="W34" s="58"/>
      <c r="X34" s="9"/>
    </row>
    <row r="35" spans="1:24" s="15" customFormat="1" ht="16.8" customHeight="1" x14ac:dyDescent="0.3">
      <c r="A35" s="25"/>
      <c r="B35" s="25" t="s">
        <v>12</v>
      </c>
      <c r="C35" s="26">
        <v>3950</v>
      </c>
      <c r="D35" s="27">
        <f t="shared" ref="D35" si="66">C35/$U35</f>
        <v>6.1458129121195427E-3</v>
      </c>
      <c r="E35" s="26">
        <v>1435</v>
      </c>
      <c r="F35" s="27">
        <f t="shared" ref="F35" si="67">E35/$U35</f>
        <v>2.2327193744029225E-3</v>
      </c>
      <c r="G35" s="26">
        <v>8153</v>
      </c>
      <c r="H35" s="27">
        <f t="shared" si="2"/>
        <v>1.2685269031015351E-2</v>
      </c>
      <c r="I35" s="26">
        <v>29333</v>
      </c>
      <c r="J35" s="27">
        <f t="shared" si="3"/>
        <v>4.5639273456000648E-2</v>
      </c>
      <c r="K35" s="26">
        <v>71578</v>
      </c>
      <c r="L35" s="27">
        <f t="shared" si="4"/>
        <v>0.11136835357561839</v>
      </c>
      <c r="M35" s="26">
        <v>100966</v>
      </c>
      <c r="N35" s="27">
        <f t="shared" si="5"/>
        <v>0.15709320164178781</v>
      </c>
      <c r="O35" s="26">
        <v>427295</v>
      </c>
      <c r="P35" s="27">
        <f t="shared" si="6"/>
        <v>0.66482914640104307</v>
      </c>
      <c r="Q35" s="26">
        <v>0</v>
      </c>
      <c r="R35" s="27">
        <f t="shared" si="7"/>
        <v>0</v>
      </c>
      <c r="S35" s="26">
        <v>4</v>
      </c>
      <c r="T35" s="27">
        <f t="shared" si="8"/>
        <v>6.2236080122729554E-6</v>
      </c>
      <c r="U35" s="48">
        <f t="shared" si="0"/>
        <v>642714</v>
      </c>
      <c r="V35" s="49">
        <f t="shared" ref="V35:V41" si="68">U35/$U$42</f>
        <v>0.50354518802423731</v>
      </c>
      <c r="W35" s="58"/>
      <c r="X35" s="9"/>
    </row>
    <row r="36" spans="1:24" ht="16.8" customHeight="1" x14ac:dyDescent="0.3">
      <c r="A36" s="25"/>
      <c r="B36" s="25" t="s">
        <v>34</v>
      </c>
      <c r="C36" s="26">
        <v>0</v>
      </c>
      <c r="D36" s="27">
        <f t="shared" ref="D36" si="69">C36/$U36</f>
        <v>0</v>
      </c>
      <c r="E36" s="26">
        <v>0</v>
      </c>
      <c r="F36" s="27">
        <f t="shared" ref="F36" si="70">E36/$U36</f>
        <v>0</v>
      </c>
      <c r="G36" s="26">
        <v>0</v>
      </c>
      <c r="H36" s="27">
        <f t="shared" si="2"/>
        <v>0</v>
      </c>
      <c r="I36" s="26">
        <v>0</v>
      </c>
      <c r="J36" s="27">
        <f t="shared" si="3"/>
        <v>0</v>
      </c>
      <c r="K36" s="26">
        <v>103</v>
      </c>
      <c r="L36" s="27">
        <f t="shared" si="4"/>
        <v>7.2427080696425058E-4</v>
      </c>
      <c r="M36" s="26">
        <v>729</v>
      </c>
      <c r="N36" s="27">
        <f t="shared" si="5"/>
        <v>5.1261496920091132E-3</v>
      </c>
      <c r="O36" s="26">
        <v>141380</v>
      </c>
      <c r="P36" s="27">
        <f t="shared" si="6"/>
        <v>0.99414957950102667</v>
      </c>
      <c r="Q36" s="26">
        <v>0</v>
      </c>
      <c r="R36" s="27">
        <f t="shared" si="7"/>
        <v>0</v>
      </c>
      <c r="S36" s="26">
        <v>0</v>
      </c>
      <c r="T36" s="27">
        <f t="shared" si="8"/>
        <v>0</v>
      </c>
      <c r="U36" s="48">
        <f t="shared" si="0"/>
        <v>142212</v>
      </c>
      <c r="V36" s="49">
        <f t="shared" si="68"/>
        <v>0.11141840426582093</v>
      </c>
      <c r="W36" s="58"/>
    </row>
    <row r="37" spans="1:24" ht="16.8" customHeight="1" x14ac:dyDescent="0.3">
      <c r="A37" s="25"/>
      <c r="B37" s="25" t="s">
        <v>13</v>
      </c>
      <c r="C37" s="26">
        <v>0</v>
      </c>
      <c r="D37" s="27">
        <f t="shared" ref="D37" si="71">C37/$U37</f>
        <v>0</v>
      </c>
      <c r="E37" s="26">
        <v>0</v>
      </c>
      <c r="F37" s="27">
        <f t="shared" ref="F37" si="72">E37/$U37</f>
        <v>0</v>
      </c>
      <c r="G37" s="26">
        <v>0</v>
      </c>
      <c r="H37" s="27">
        <f t="shared" si="2"/>
        <v>0</v>
      </c>
      <c r="I37" s="26">
        <v>0</v>
      </c>
      <c r="J37" s="27">
        <f t="shared" si="3"/>
        <v>0</v>
      </c>
      <c r="K37" s="26">
        <v>0</v>
      </c>
      <c r="L37" s="27">
        <f t="shared" si="4"/>
        <v>0</v>
      </c>
      <c r="M37" s="26">
        <v>0</v>
      </c>
      <c r="N37" s="27">
        <f t="shared" si="5"/>
        <v>0</v>
      </c>
      <c r="O37" s="26">
        <v>0</v>
      </c>
      <c r="P37" s="27">
        <f t="shared" si="6"/>
        <v>0</v>
      </c>
      <c r="Q37" s="26">
        <v>27420</v>
      </c>
      <c r="R37" s="27">
        <f t="shared" si="7"/>
        <v>1</v>
      </c>
      <c r="S37" s="26">
        <v>0</v>
      </c>
      <c r="T37" s="27">
        <f t="shared" si="8"/>
        <v>0</v>
      </c>
      <c r="U37" s="48">
        <f t="shared" si="0"/>
        <v>27420</v>
      </c>
      <c r="V37" s="49">
        <f t="shared" si="68"/>
        <v>2.1482664226428222E-2</v>
      </c>
      <c r="W37" s="58"/>
    </row>
    <row r="38" spans="1:24" ht="16.8" customHeight="1" x14ac:dyDescent="0.3">
      <c r="A38" s="25"/>
      <c r="B38" s="25" t="s">
        <v>35</v>
      </c>
      <c r="C38" s="26">
        <v>1190</v>
      </c>
      <c r="D38" s="27">
        <f t="shared" ref="D38" si="73">C38/$U38</f>
        <v>4.021628928692126E-2</v>
      </c>
      <c r="E38" s="26">
        <v>346</v>
      </c>
      <c r="F38" s="27">
        <f t="shared" ref="F38" si="74">E38/$U38</f>
        <v>1.1693139574180467E-2</v>
      </c>
      <c r="G38" s="26">
        <v>681</v>
      </c>
      <c r="H38" s="27">
        <f t="shared" si="2"/>
        <v>2.3014531936465021E-2</v>
      </c>
      <c r="I38" s="26">
        <v>627</v>
      </c>
      <c r="J38" s="27">
        <f t="shared" si="3"/>
        <v>2.1189591078066915E-2</v>
      </c>
      <c r="K38" s="26">
        <v>7547</v>
      </c>
      <c r="L38" s="27">
        <f t="shared" si="4"/>
        <v>0.25505238256167623</v>
      </c>
      <c r="M38" s="26">
        <v>3435</v>
      </c>
      <c r="N38" s="27">
        <f t="shared" si="5"/>
        <v>0.11608651571476851</v>
      </c>
      <c r="O38" s="26">
        <v>15763</v>
      </c>
      <c r="P38" s="27">
        <f t="shared" si="6"/>
        <v>0.53271375464684012</v>
      </c>
      <c r="Q38" s="26">
        <v>0</v>
      </c>
      <c r="R38" s="27">
        <f t="shared" si="7"/>
        <v>0</v>
      </c>
      <c r="S38" s="26">
        <v>1</v>
      </c>
      <c r="T38" s="27">
        <f t="shared" si="8"/>
        <v>3.3795201081446433E-5</v>
      </c>
      <c r="U38" s="48">
        <f t="shared" si="0"/>
        <v>29590</v>
      </c>
      <c r="V38" s="49">
        <f t="shared" si="68"/>
        <v>2.3182787544128777E-2</v>
      </c>
      <c r="W38" s="58"/>
    </row>
    <row r="39" spans="1:24" ht="16.8" customHeight="1" x14ac:dyDescent="0.3">
      <c r="A39" s="25"/>
      <c r="B39" s="25" t="s">
        <v>36</v>
      </c>
      <c r="C39" s="26">
        <v>99</v>
      </c>
      <c r="D39" s="27">
        <f t="shared" ref="D39" si="75">C39/$U39</f>
        <v>7.274597692703358E-3</v>
      </c>
      <c r="E39" s="26">
        <v>25</v>
      </c>
      <c r="F39" s="27">
        <f t="shared" ref="F39" si="76">E39/$U39</f>
        <v>1.8370196193695349E-3</v>
      </c>
      <c r="G39" s="26">
        <v>64</v>
      </c>
      <c r="H39" s="27">
        <f t="shared" si="2"/>
        <v>4.7027702255860093E-3</v>
      </c>
      <c r="I39" s="26">
        <v>81</v>
      </c>
      <c r="J39" s="27">
        <f t="shared" si="3"/>
        <v>5.9519435667572933E-3</v>
      </c>
      <c r="K39" s="26">
        <v>1376</v>
      </c>
      <c r="L39" s="27">
        <f t="shared" si="4"/>
        <v>0.1011095598500992</v>
      </c>
      <c r="M39" s="26">
        <v>1165</v>
      </c>
      <c r="N39" s="27">
        <f t="shared" si="5"/>
        <v>8.5605114262620324E-2</v>
      </c>
      <c r="O39" s="26">
        <v>10797</v>
      </c>
      <c r="P39" s="27">
        <f t="shared" si="6"/>
        <v>0.79337203321331473</v>
      </c>
      <c r="Q39" s="26">
        <v>0</v>
      </c>
      <c r="R39" s="27">
        <f t="shared" si="7"/>
        <v>0</v>
      </c>
      <c r="S39" s="26">
        <v>2</v>
      </c>
      <c r="T39" s="27">
        <f t="shared" si="8"/>
        <v>1.4696156954956279E-4</v>
      </c>
      <c r="U39" s="48">
        <f t="shared" si="0"/>
        <v>13609</v>
      </c>
      <c r="V39" s="49">
        <f t="shared" si="68"/>
        <v>1.06622019495792E-2</v>
      </c>
      <c r="W39" s="58"/>
    </row>
    <row r="40" spans="1:24" ht="16.8" customHeight="1" x14ac:dyDescent="0.3">
      <c r="A40" s="25"/>
      <c r="B40" s="25" t="s">
        <v>37</v>
      </c>
      <c r="C40" s="26">
        <v>25</v>
      </c>
      <c r="D40" s="27">
        <f t="shared" ref="D40" si="77">C40/$U40</f>
        <v>0.58139534883720934</v>
      </c>
      <c r="E40" s="26">
        <v>0</v>
      </c>
      <c r="F40" s="27">
        <f t="shared" ref="F40" si="78">E40/$U40</f>
        <v>0</v>
      </c>
      <c r="G40" s="26">
        <v>0</v>
      </c>
      <c r="H40" s="27">
        <f t="shared" si="2"/>
        <v>0</v>
      </c>
      <c r="I40" s="26">
        <v>0</v>
      </c>
      <c r="J40" s="27">
        <f t="shared" si="3"/>
        <v>0</v>
      </c>
      <c r="K40" s="26">
        <v>1</v>
      </c>
      <c r="L40" s="27">
        <f t="shared" si="4"/>
        <v>2.3255813953488372E-2</v>
      </c>
      <c r="M40" s="26">
        <v>0</v>
      </c>
      <c r="N40" s="27">
        <f t="shared" si="5"/>
        <v>0</v>
      </c>
      <c r="O40" s="26">
        <v>17</v>
      </c>
      <c r="P40" s="27">
        <f t="shared" si="6"/>
        <v>0.39534883720930231</v>
      </c>
      <c r="Q40" s="26">
        <v>0</v>
      </c>
      <c r="R40" s="27">
        <f t="shared" si="7"/>
        <v>0</v>
      </c>
      <c r="S40" s="26">
        <v>0</v>
      </c>
      <c r="T40" s="27">
        <f t="shared" si="8"/>
        <v>0</v>
      </c>
      <c r="U40" s="48">
        <f t="shared" si="0"/>
        <v>43</v>
      </c>
      <c r="V40" s="49">
        <f t="shared" si="68"/>
        <v>3.3689079567338201E-5</v>
      </c>
      <c r="W40" s="58"/>
    </row>
    <row r="41" spans="1:24" ht="16.8" customHeight="1" x14ac:dyDescent="0.3">
      <c r="A41" s="28"/>
      <c r="B41" s="28" t="s">
        <v>7</v>
      </c>
      <c r="C41" s="29">
        <v>12</v>
      </c>
      <c r="D41" s="30">
        <f t="shared" ref="D41" si="79">C41/$U41</f>
        <v>0.75</v>
      </c>
      <c r="E41" s="29">
        <v>0</v>
      </c>
      <c r="F41" s="30">
        <f t="shared" ref="F41" si="80">E41/$U41</f>
        <v>0</v>
      </c>
      <c r="G41" s="29">
        <v>0</v>
      </c>
      <c r="H41" s="30">
        <f t="shared" si="2"/>
        <v>0</v>
      </c>
      <c r="I41" s="29">
        <v>0</v>
      </c>
      <c r="J41" s="30">
        <f t="shared" si="3"/>
        <v>0</v>
      </c>
      <c r="K41" s="29">
        <v>1</v>
      </c>
      <c r="L41" s="30">
        <f t="shared" si="4"/>
        <v>6.25E-2</v>
      </c>
      <c r="M41" s="29">
        <v>0</v>
      </c>
      <c r="N41" s="30">
        <f t="shared" si="5"/>
        <v>0</v>
      </c>
      <c r="O41" s="29">
        <v>0</v>
      </c>
      <c r="P41" s="30">
        <f t="shared" si="6"/>
        <v>0</v>
      </c>
      <c r="Q41" s="29">
        <v>0</v>
      </c>
      <c r="R41" s="30">
        <f t="shared" si="7"/>
        <v>0</v>
      </c>
      <c r="S41" s="29">
        <v>3</v>
      </c>
      <c r="T41" s="30">
        <f t="shared" si="8"/>
        <v>0.1875</v>
      </c>
      <c r="U41" s="50">
        <f t="shared" si="0"/>
        <v>16</v>
      </c>
      <c r="V41" s="51">
        <f t="shared" si="68"/>
        <v>1.2535471466916541E-5</v>
      </c>
      <c r="W41" s="58"/>
    </row>
    <row r="42" spans="1:24" s="15" customFormat="1" ht="16.8" customHeight="1" x14ac:dyDescent="0.3">
      <c r="A42" s="36" t="s">
        <v>10</v>
      </c>
      <c r="B42" s="37"/>
      <c r="C42" s="38">
        <f>SUM(C34:C41)</f>
        <v>33371</v>
      </c>
      <c r="D42" s="39">
        <f t="shared" ref="D42" si="81">C42/$U42</f>
        <v>2.6145076145154492E-2</v>
      </c>
      <c r="E42" s="38">
        <f>SUM(E34:E41)</f>
        <v>8369</v>
      </c>
      <c r="F42" s="39">
        <f t="shared" ref="F42" si="82">E42/$U42</f>
        <v>6.5568350441640331E-3</v>
      </c>
      <c r="G42" s="38">
        <f>SUM(G34:G41)</f>
        <v>28252</v>
      </c>
      <c r="H42" s="39">
        <f t="shared" si="2"/>
        <v>2.2134508742707882E-2</v>
      </c>
      <c r="I42" s="38">
        <f>SUM(I34:I41)</f>
        <v>50088</v>
      </c>
      <c r="J42" s="39">
        <f t="shared" si="3"/>
        <v>3.9242293427182232E-2</v>
      </c>
      <c r="K42" s="38">
        <f>SUM(K34:K41)</f>
        <v>158072</v>
      </c>
      <c r="L42" s="39">
        <f t="shared" si="4"/>
        <v>0.12384419035740196</v>
      </c>
      <c r="M42" s="38">
        <f>SUM(M34:M41)</f>
        <v>152072</v>
      </c>
      <c r="N42" s="39">
        <f t="shared" si="5"/>
        <v>0.11914338855730826</v>
      </c>
      <c r="O42" s="38">
        <f>SUM(O34:O41)</f>
        <v>818617</v>
      </c>
      <c r="P42" s="39">
        <f t="shared" si="6"/>
        <v>0.64135937786455111</v>
      </c>
      <c r="Q42" s="38">
        <f>SUM(Q34:Q41)</f>
        <v>27420</v>
      </c>
      <c r="R42" s="39">
        <f t="shared" si="7"/>
        <v>2.1482664226428222E-2</v>
      </c>
      <c r="S42" s="38">
        <f>SUM(S34:S41)</f>
        <v>117</v>
      </c>
      <c r="T42" s="39">
        <f t="shared" si="8"/>
        <v>9.1665635101827205E-5</v>
      </c>
      <c r="U42" s="38">
        <f t="shared" si="0"/>
        <v>1276378</v>
      </c>
      <c r="V42" s="40"/>
      <c r="W42" s="58"/>
    </row>
    <row r="43" spans="1:24" ht="16.8" customHeight="1" x14ac:dyDescent="0.3">
      <c r="A43" s="22"/>
      <c r="B43" s="22" t="s">
        <v>11</v>
      </c>
      <c r="C43" s="23">
        <v>140498</v>
      </c>
      <c r="D43" s="24">
        <f t="shared" ref="D43" si="83">C43/$U43</f>
        <v>0.10554561851739724</v>
      </c>
      <c r="E43" s="23">
        <v>36144</v>
      </c>
      <c r="F43" s="24">
        <f t="shared" ref="F43" si="84">E43/$U43</f>
        <v>2.7152278578291549E-2</v>
      </c>
      <c r="G43" s="23">
        <v>117604</v>
      </c>
      <c r="H43" s="24">
        <f t="shared" si="2"/>
        <v>8.8347071987643855E-2</v>
      </c>
      <c r="I43" s="23">
        <v>117281</v>
      </c>
      <c r="J43" s="24">
        <f t="shared" si="3"/>
        <v>8.8104426293177593E-2</v>
      </c>
      <c r="K43" s="23">
        <v>330314</v>
      </c>
      <c r="L43" s="24">
        <f t="shared" si="4"/>
        <v>0.24814015455704391</v>
      </c>
      <c r="M43" s="23">
        <v>176356</v>
      </c>
      <c r="N43" s="24">
        <f t="shared" si="5"/>
        <v>0.13248304672845243</v>
      </c>
      <c r="O43" s="23">
        <v>412028</v>
      </c>
      <c r="P43" s="24">
        <f t="shared" si="6"/>
        <v>0.30952575913170405</v>
      </c>
      <c r="Q43" s="23">
        <v>0</v>
      </c>
      <c r="R43" s="24">
        <f t="shared" si="7"/>
        <v>0</v>
      </c>
      <c r="S43" s="23">
        <v>934</v>
      </c>
      <c r="T43" s="24">
        <f t="shared" si="8"/>
        <v>7.0164420628940642E-4</v>
      </c>
      <c r="U43" s="46">
        <f t="shared" si="0"/>
        <v>1331159</v>
      </c>
      <c r="V43" s="47">
        <f>U43/$U$51</f>
        <v>0.4131861726117293</v>
      </c>
      <c r="W43" s="58"/>
    </row>
    <row r="44" spans="1:24" s="15" customFormat="1" ht="16.8" customHeight="1" x14ac:dyDescent="0.3">
      <c r="A44" s="25"/>
      <c r="B44" s="25" t="s">
        <v>12</v>
      </c>
      <c r="C44" s="26">
        <v>21942</v>
      </c>
      <c r="D44" s="27">
        <f t="shared" ref="D44" si="85">C44/$U44</f>
        <v>1.6042569618698346E-2</v>
      </c>
      <c r="E44" s="26">
        <v>7620</v>
      </c>
      <c r="F44" s="27">
        <f t="shared" ref="F44" si="86">E44/$U44</f>
        <v>5.571250592219551E-3</v>
      </c>
      <c r="G44" s="26">
        <v>41407</v>
      </c>
      <c r="H44" s="27">
        <f t="shared" si="2"/>
        <v>3.0274117227301174E-2</v>
      </c>
      <c r="I44" s="26">
        <v>139413</v>
      </c>
      <c r="J44" s="27">
        <f t="shared" si="3"/>
        <v>0.10192975837442314</v>
      </c>
      <c r="K44" s="26">
        <v>291775</v>
      </c>
      <c r="L44" s="27">
        <f t="shared" si="4"/>
        <v>0.21332698707937789</v>
      </c>
      <c r="M44" s="26">
        <v>365281</v>
      </c>
      <c r="N44" s="27">
        <f t="shared" si="5"/>
        <v>0.26706981464259183</v>
      </c>
      <c r="O44" s="26">
        <v>500280</v>
      </c>
      <c r="P44" s="27">
        <f t="shared" si="6"/>
        <v>0.36577234203091824</v>
      </c>
      <c r="Q44" s="26">
        <v>0</v>
      </c>
      <c r="R44" s="27">
        <f t="shared" si="7"/>
        <v>0</v>
      </c>
      <c r="S44" s="26">
        <v>18</v>
      </c>
      <c r="T44" s="27">
        <f t="shared" si="8"/>
        <v>1.3160434469809963E-5</v>
      </c>
      <c r="U44" s="48">
        <f t="shared" si="0"/>
        <v>1367736</v>
      </c>
      <c r="V44" s="49">
        <f t="shared" ref="V44:V50" si="87">U44/$U$51</f>
        <v>0.42453952005979467</v>
      </c>
      <c r="W44" s="58"/>
      <c r="X44" s="9"/>
    </row>
    <row r="45" spans="1:24" ht="16.8" customHeight="1" x14ac:dyDescent="0.3">
      <c r="A45" s="25"/>
      <c r="B45" s="25" t="s">
        <v>34</v>
      </c>
      <c r="C45" s="26">
        <v>0</v>
      </c>
      <c r="D45" s="27">
        <f t="shared" ref="D45" si="88">C45/$U45</f>
        <v>0</v>
      </c>
      <c r="E45" s="26">
        <v>0</v>
      </c>
      <c r="F45" s="27">
        <f t="shared" ref="F45" si="89">E45/$U45</f>
        <v>0</v>
      </c>
      <c r="G45" s="26">
        <v>0</v>
      </c>
      <c r="H45" s="27">
        <f t="shared" si="2"/>
        <v>0</v>
      </c>
      <c r="I45" s="26">
        <v>0</v>
      </c>
      <c r="J45" s="27">
        <f t="shared" si="3"/>
        <v>0</v>
      </c>
      <c r="K45" s="26">
        <v>693</v>
      </c>
      <c r="L45" s="27">
        <f t="shared" si="4"/>
        <v>5.1169212821099734E-3</v>
      </c>
      <c r="M45" s="26">
        <v>4913</v>
      </c>
      <c r="N45" s="27">
        <f t="shared" si="5"/>
        <v>3.6276239911986002E-2</v>
      </c>
      <c r="O45" s="26">
        <v>129827</v>
      </c>
      <c r="P45" s="27">
        <f t="shared" si="6"/>
        <v>0.95860683880590403</v>
      </c>
      <c r="Q45" s="26">
        <v>0</v>
      </c>
      <c r="R45" s="27">
        <f t="shared" si="7"/>
        <v>0</v>
      </c>
      <c r="S45" s="26">
        <v>0</v>
      </c>
      <c r="T45" s="27">
        <f t="shared" si="8"/>
        <v>0</v>
      </c>
      <c r="U45" s="48">
        <f t="shared" si="0"/>
        <v>135433</v>
      </c>
      <c r="V45" s="49">
        <f t="shared" si="87"/>
        <v>4.2037835386549864E-2</v>
      </c>
      <c r="W45" s="58"/>
    </row>
    <row r="46" spans="1:24" ht="16.8" customHeight="1" x14ac:dyDescent="0.3">
      <c r="A46" s="25"/>
      <c r="B46" s="25" t="s">
        <v>13</v>
      </c>
      <c r="C46" s="26">
        <v>0</v>
      </c>
      <c r="D46" s="27">
        <f t="shared" ref="D46" si="90">C46/$U46</f>
        <v>0</v>
      </c>
      <c r="E46" s="26">
        <v>0</v>
      </c>
      <c r="F46" s="27">
        <f t="shared" ref="F46" si="91">E46/$U46</f>
        <v>0</v>
      </c>
      <c r="G46" s="26">
        <v>0</v>
      </c>
      <c r="H46" s="27">
        <f t="shared" si="2"/>
        <v>0</v>
      </c>
      <c r="I46" s="26">
        <v>0</v>
      </c>
      <c r="J46" s="27">
        <f t="shared" si="3"/>
        <v>0</v>
      </c>
      <c r="K46" s="26">
        <v>0</v>
      </c>
      <c r="L46" s="27">
        <f t="shared" si="4"/>
        <v>0</v>
      </c>
      <c r="M46" s="26">
        <v>0</v>
      </c>
      <c r="N46" s="27">
        <f t="shared" si="5"/>
        <v>0</v>
      </c>
      <c r="O46" s="26">
        <v>0</v>
      </c>
      <c r="P46" s="27">
        <f t="shared" si="6"/>
        <v>0</v>
      </c>
      <c r="Q46" s="26">
        <v>13585</v>
      </c>
      <c r="R46" s="27">
        <f t="shared" si="7"/>
        <v>1</v>
      </c>
      <c r="S46" s="26">
        <v>0</v>
      </c>
      <c r="T46" s="27">
        <f t="shared" si="8"/>
        <v>0</v>
      </c>
      <c r="U46" s="48">
        <f t="shared" si="0"/>
        <v>13585</v>
      </c>
      <c r="V46" s="49">
        <f t="shared" si="87"/>
        <v>4.2167270438244735E-3</v>
      </c>
      <c r="W46" s="58"/>
    </row>
    <row r="47" spans="1:24" ht="16.8" customHeight="1" x14ac:dyDescent="0.3">
      <c r="A47" s="25"/>
      <c r="B47" s="25" t="s">
        <v>35</v>
      </c>
      <c r="C47" s="26">
        <v>14189</v>
      </c>
      <c r="D47" s="27">
        <f t="shared" ref="D47" si="92">C47/$U47</f>
        <v>5.2379194506995456E-2</v>
      </c>
      <c r="E47" s="26">
        <v>3254</v>
      </c>
      <c r="F47" s="27">
        <f t="shared" ref="F47" si="93">E47/$U47</f>
        <v>1.2012255897227656E-2</v>
      </c>
      <c r="G47" s="26">
        <v>7785</v>
      </c>
      <c r="H47" s="27">
        <f t="shared" si="2"/>
        <v>2.8738602384731811E-2</v>
      </c>
      <c r="I47" s="26">
        <v>7171</v>
      </c>
      <c r="J47" s="27">
        <f t="shared" si="3"/>
        <v>2.6471999704677174E-2</v>
      </c>
      <c r="K47" s="26">
        <v>89657</v>
      </c>
      <c r="L47" s="27">
        <f t="shared" si="4"/>
        <v>0.33097198124700061</v>
      </c>
      <c r="M47" s="26">
        <v>50317</v>
      </c>
      <c r="N47" s="27">
        <f t="shared" si="5"/>
        <v>0.18574698216988444</v>
      </c>
      <c r="O47" s="26">
        <v>98478</v>
      </c>
      <c r="P47" s="27">
        <f t="shared" si="6"/>
        <v>0.36353501421241097</v>
      </c>
      <c r="Q47" s="26">
        <v>0</v>
      </c>
      <c r="R47" s="27">
        <f t="shared" si="7"/>
        <v>0</v>
      </c>
      <c r="S47" s="26">
        <v>39</v>
      </c>
      <c r="T47" s="27">
        <f t="shared" si="8"/>
        <v>1.439698770718742E-4</v>
      </c>
      <c r="U47" s="48">
        <f t="shared" si="0"/>
        <v>270890</v>
      </c>
      <c r="V47" s="49">
        <f t="shared" si="87"/>
        <v>8.4083120272477857E-2</v>
      </c>
      <c r="W47" s="58"/>
    </row>
    <row r="48" spans="1:24" s="15" customFormat="1" ht="16.8" customHeight="1" x14ac:dyDescent="0.3">
      <c r="A48" s="25"/>
      <c r="B48" s="25" t="s">
        <v>36</v>
      </c>
      <c r="C48" s="26">
        <v>3015</v>
      </c>
      <c r="D48" s="27">
        <f t="shared" ref="D48" si="94">C48/$U48</f>
        <v>2.9338211682738622E-2</v>
      </c>
      <c r="E48" s="26">
        <v>987</v>
      </c>
      <c r="F48" s="27">
        <f t="shared" ref="F48" si="95">E48/$U48</f>
        <v>9.6042503916626935E-3</v>
      </c>
      <c r="G48" s="26">
        <v>2642</v>
      </c>
      <c r="H48" s="27">
        <f t="shared" si="2"/>
        <v>2.5708641879202469E-2</v>
      </c>
      <c r="I48" s="26">
        <v>3285</v>
      </c>
      <c r="J48" s="27">
        <f t="shared" si="3"/>
        <v>3.1965514221491333E-2</v>
      </c>
      <c r="K48" s="26">
        <v>30338</v>
      </c>
      <c r="L48" s="27">
        <f t="shared" si="4"/>
        <v>0.29521149785436962</v>
      </c>
      <c r="M48" s="26">
        <v>26423</v>
      </c>
      <c r="N48" s="27">
        <f t="shared" si="5"/>
        <v>0.25711561104245528</v>
      </c>
      <c r="O48" s="26">
        <v>36072</v>
      </c>
      <c r="P48" s="27">
        <f t="shared" si="6"/>
        <v>0.3510076191773624</v>
      </c>
      <c r="Q48" s="26">
        <v>0</v>
      </c>
      <c r="R48" s="27">
        <f t="shared" si="7"/>
        <v>0</v>
      </c>
      <c r="S48" s="26">
        <v>5</v>
      </c>
      <c r="T48" s="27">
        <f t="shared" si="8"/>
        <v>4.8653750717642825E-5</v>
      </c>
      <c r="U48" s="48">
        <f t="shared" si="0"/>
        <v>102767</v>
      </c>
      <c r="V48" s="49">
        <f t="shared" si="87"/>
        <v>3.1898445941310985E-2</v>
      </c>
      <c r="W48" s="58"/>
      <c r="X48" s="9"/>
    </row>
    <row r="49" spans="1:24" ht="16.8" customHeight="1" x14ac:dyDescent="0.3">
      <c r="A49" s="25"/>
      <c r="B49" s="25" t="s">
        <v>37</v>
      </c>
      <c r="C49" s="26">
        <v>49</v>
      </c>
      <c r="D49" s="27">
        <f t="shared" ref="D49" si="96">C49/$U49</f>
        <v>0.80327868852459017</v>
      </c>
      <c r="E49" s="26">
        <v>2</v>
      </c>
      <c r="F49" s="27">
        <f t="shared" ref="F49" si="97">E49/$U49</f>
        <v>3.2786885245901641E-2</v>
      </c>
      <c r="G49" s="26">
        <v>1</v>
      </c>
      <c r="H49" s="27">
        <f t="shared" si="2"/>
        <v>1.6393442622950821E-2</v>
      </c>
      <c r="I49" s="26">
        <v>0</v>
      </c>
      <c r="J49" s="27">
        <f t="shared" si="3"/>
        <v>0</v>
      </c>
      <c r="K49" s="26">
        <v>3</v>
      </c>
      <c r="L49" s="27">
        <f t="shared" si="4"/>
        <v>4.9180327868852458E-2</v>
      </c>
      <c r="M49" s="26">
        <v>5</v>
      </c>
      <c r="N49" s="27">
        <f t="shared" si="5"/>
        <v>8.1967213114754092E-2</v>
      </c>
      <c r="O49" s="26">
        <v>1</v>
      </c>
      <c r="P49" s="27">
        <f t="shared" si="6"/>
        <v>1.6393442622950821E-2</v>
      </c>
      <c r="Q49" s="26">
        <v>0</v>
      </c>
      <c r="R49" s="27">
        <f t="shared" si="7"/>
        <v>0</v>
      </c>
      <c r="S49" s="26">
        <v>0</v>
      </c>
      <c r="T49" s="27">
        <f t="shared" si="8"/>
        <v>0</v>
      </c>
      <c r="U49" s="48">
        <f t="shared" si="0"/>
        <v>61</v>
      </c>
      <c r="V49" s="49">
        <f t="shared" si="87"/>
        <v>1.893414425272675E-5</v>
      </c>
      <c r="W49" s="58"/>
    </row>
    <row r="50" spans="1:24" ht="16.8" customHeight="1" x14ac:dyDescent="0.3">
      <c r="A50" s="28"/>
      <c r="B50" s="28" t="s">
        <v>7</v>
      </c>
      <c r="C50" s="29">
        <v>50</v>
      </c>
      <c r="D50" s="30">
        <f t="shared" ref="D50:D51" si="98">C50/$U50</f>
        <v>0.80645161290322576</v>
      </c>
      <c r="E50" s="29">
        <v>0</v>
      </c>
      <c r="F50" s="30">
        <f t="shared" ref="F50:F51" si="99">E50/$U50</f>
        <v>0</v>
      </c>
      <c r="G50" s="29">
        <v>1</v>
      </c>
      <c r="H50" s="30">
        <f t="shared" si="2"/>
        <v>1.6129032258064516E-2</v>
      </c>
      <c r="I50" s="29">
        <v>4</v>
      </c>
      <c r="J50" s="30">
        <f t="shared" si="3"/>
        <v>6.4516129032258063E-2</v>
      </c>
      <c r="K50" s="29">
        <v>2</v>
      </c>
      <c r="L50" s="30">
        <f t="shared" si="4"/>
        <v>3.2258064516129031E-2</v>
      </c>
      <c r="M50" s="29">
        <v>0</v>
      </c>
      <c r="N50" s="30">
        <f t="shared" si="5"/>
        <v>0</v>
      </c>
      <c r="O50" s="29">
        <v>0</v>
      </c>
      <c r="P50" s="30">
        <f t="shared" si="6"/>
        <v>0</v>
      </c>
      <c r="Q50" s="29">
        <v>0</v>
      </c>
      <c r="R50" s="30">
        <f t="shared" si="7"/>
        <v>0</v>
      </c>
      <c r="S50" s="29">
        <v>5</v>
      </c>
      <c r="T50" s="30">
        <f t="shared" si="8"/>
        <v>8.0645161290322578E-2</v>
      </c>
      <c r="U50" s="50">
        <f t="shared" si="0"/>
        <v>62</v>
      </c>
      <c r="V50" s="51">
        <f t="shared" si="87"/>
        <v>1.9244540060148499E-5</v>
      </c>
      <c r="W50" s="58"/>
    </row>
    <row r="51" spans="1:24" s="15" customFormat="1" ht="16.8" customHeight="1" x14ac:dyDescent="0.3">
      <c r="A51" s="36" t="s">
        <v>17</v>
      </c>
      <c r="B51" s="37"/>
      <c r="C51" s="38">
        <f>SUM(C43:C50)</f>
        <v>179743</v>
      </c>
      <c r="D51" s="39">
        <f t="shared" si="98"/>
        <v>5.5791473613407611E-2</v>
      </c>
      <c r="E51" s="38">
        <f>SUM(E43:E50)</f>
        <v>48007</v>
      </c>
      <c r="F51" s="39">
        <f t="shared" si="99"/>
        <v>1.4901171526895952E-2</v>
      </c>
      <c r="G51" s="38">
        <f>SUM(G43:G50)</f>
        <v>169440</v>
      </c>
      <c r="H51" s="39">
        <f t="shared" si="2"/>
        <v>5.2593465609541319E-2</v>
      </c>
      <c r="I51" s="38">
        <f>SUM(I43:I50)</f>
        <v>267154</v>
      </c>
      <c r="J51" s="39">
        <f t="shared" si="3"/>
        <v>8.2923481535950194E-2</v>
      </c>
      <c r="K51" s="38">
        <f>SUM(K43:K50)</f>
        <v>742782</v>
      </c>
      <c r="L51" s="39">
        <f t="shared" si="4"/>
        <v>0.23055641862834231</v>
      </c>
      <c r="M51" s="38">
        <f>SUM(M43:M50)</f>
        <v>623295</v>
      </c>
      <c r="N51" s="39">
        <f t="shared" si="5"/>
        <v>0.19346815478693966</v>
      </c>
      <c r="O51" s="38">
        <f>SUM(O43:O50)</f>
        <v>1176686</v>
      </c>
      <c r="P51" s="39">
        <f t="shared" si="6"/>
        <v>0.36523840105186933</v>
      </c>
      <c r="Q51" s="38">
        <f>SUM(Q43:Q50)</f>
        <v>13585</v>
      </c>
      <c r="R51" s="39">
        <f t="shared" si="7"/>
        <v>4.2167270438244735E-3</v>
      </c>
      <c r="S51" s="38">
        <f>SUM(S43:S50)</f>
        <v>1001</v>
      </c>
      <c r="T51" s="39">
        <f t="shared" si="8"/>
        <v>3.1070620322917172E-4</v>
      </c>
      <c r="U51" s="38">
        <f t="shared" ref="U51" si="100">+C51+E51+G51+I51+K51+M51+O51+Q51+S51</f>
        <v>3221693</v>
      </c>
      <c r="V51" s="38"/>
      <c r="W51" s="58"/>
    </row>
    <row r="52" spans="1:24" ht="16.8" customHeight="1" x14ac:dyDescent="0.3">
      <c r="A52" s="22"/>
      <c r="B52" s="22" t="s">
        <v>11</v>
      </c>
      <c r="C52" s="23">
        <v>43797</v>
      </c>
      <c r="D52" s="24">
        <f t="shared" ref="D52" si="101">C52/$U52</f>
        <v>0.10084248384222366</v>
      </c>
      <c r="E52" s="23">
        <v>12470</v>
      </c>
      <c r="F52" s="24">
        <f t="shared" ref="F52" si="102">E52/$U52</f>
        <v>2.8712144062664771E-2</v>
      </c>
      <c r="G52" s="23">
        <v>41894</v>
      </c>
      <c r="H52" s="24">
        <f t="shared" si="2"/>
        <v>9.646083106345453E-2</v>
      </c>
      <c r="I52" s="23">
        <v>42126</v>
      </c>
      <c r="J52" s="24">
        <f t="shared" si="3"/>
        <v>9.6995010487876204E-2</v>
      </c>
      <c r="K52" s="23">
        <v>113243</v>
      </c>
      <c r="L52" s="24">
        <f t="shared" si="4"/>
        <v>0.26074172655078964</v>
      </c>
      <c r="M52" s="23">
        <v>62532</v>
      </c>
      <c r="N52" s="24">
        <f t="shared" si="5"/>
        <v>0.14397977486179259</v>
      </c>
      <c r="O52" s="23">
        <v>117960</v>
      </c>
      <c r="P52" s="24">
        <f t="shared" si="6"/>
        <v>0.27160260734819058</v>
      </c>
      <c r="Q52" s="23">
        <v>0</v>
      </c>
      <c r="R52" s="24">
        <f t="shared" si="7"/>
        <v>0</v>
      </c>
      <c r="S52" s="23">
        <v>289</v>
      </c>
      <c r="T52" s="24">
        <f t="shared" si="8"/>
        <v>6.6542178300802877E-4</v>
      </c>
      <c r="U52" s="46">
        <f t="shared" si="0"/>
        <v>434311</v>
      </c>
      <c r="V52" s="47">
        <f>U52/$U$60</f>
        <v>0.53453464171824594</v>
      </c>
      <c r="W52" s="58"/>
    </row>
    <row r="53" spans="1:24" ht="16.8" customHeight="1" x14ac:dyDescent="0.3">
      <c r="A53" s="25"/>
      <c r="B53" s="25" t="s">
        <v>12</v>
      </c>
      <c r="C53" s="26">
        <v>3770</v>
      </c>
      <c r="D53" s="27">
        <f t="shared" ref="D53" si="103">C53/$U53</f>
        <v>1.1895483818040117E-2</v>
      </c>
      <c r="E53" s="26">
        <v>1503</v>
      </c>
      <c r="F53" s="27">
        <f t="shared" ref="F53" si="104">E53/$U53</f>
        <v>4.7424170234785928E-3</v>
      </c>
      <c r="G53" s="26">
        <v>7462</v>
      </c>
      <c r="H53" s="27">
        <f t="shared" si="2"/>
        <v>2.3544854177775954E-2</v>
      </c>
      <c r="I53" s="26">
        <v>35041</v>
      </c>
      <c r="J53" s="27">
        <f t="shared" si="3"/>
        <v>0.11056489349282327</v>
      </c>
      <c r="K53" s="26">
        <v>80657</v>
      </c>
      <c r="L53" s="27">
        <f t="shared" si="4"/>
        <v>0.25449709239036117</v>
      </c>
      <c r="M53" s="26">
        <v>84179</v>
      </c>
      <c r="N53" s="27">
        <f t="shared" si="5"/>
        <v>0.26561006162302359</v>
      </c>
      <c r="O53" s="26">
        <v>104312</v>
      </c>
      <c r="P53" s="27">
        <f t="shared" si="6"/>
        <v>0.32913573157225479</v>
      </c>
      <c r="Q53" s="26">
        <v>0</v>
      </c>
      <c r="R53" s="27">
        <f t="shared" si="7"/>
        <v>0</v>
      </c>
      <c r="S53" s="26">
        <v>3</v>
      </c>
      <c r="T53" s="27">
        <f t="shared" si="8"/>
        <v>9.4659022424722418E-6</v>
      </c>
      <c r="U53" s="48">
        <f t="shared" si="0"/>
        <v>316927</v>
      </c>
      <c r="V53" s="49">
        <f t="shared" ref="V53:V59" si="105">U53/$U$60</f>
        <v>0.39006255976901011</v>
      </c>
      <c r="W53" s="58"/>
    </row>
    <row r="54" spans="1:24" ht="16.8" customHeight="1" x14ac:dyDescent="0.3">
      <c r="A54" s="25"/>
      <c r="B54" s="25" t="s">
        <v>34</v>
      </c>
      <c r="C54" s="26">
        <v>0</v>
      </c>
      <c r="D54" s="27">
        <f t="shared" ref="D54" si="106">C54/$U54</f>
        <v>0</v>
      </c>
      <c r="E54" s="26">
        <v>0</v>
      </c>
      <c r="F54" s="27">
        <f t="shared" ref="F54" si="107">E54/$U54</f>
        <v>0</v>
      </c>
      <c r="G54" s="26">
        <v>0</v>
      </c>
      <c r="H54" s="27">
        <f t="shared" si="2"/>
        <v>0</v>
      </c>
      <c r="I54" s="26">
        <v>0</v>
      </c>
      <c r="J54" s="27">
        <f t="shared" si="3"/>
        <v>0</v>
      </c>
      <c r="K54" s="26">
        <v>167</v>
      </c>
      <c r="L54" s="27">
        <f t="shared" si="4"/>
        <v>5.2651491266788577E-3</v>
      </c>
      <c r="M54" s="26">
        <v>1340</v>
      </c>
      <c r="N54" s="27">
        <f t="shared" si="5"/>
        <v>4.2247304369758494E-2</v>
      </c>
      <c r="O54" s="26">
        <v>30210</v>
      </c>
      <c r="P54" s="27">
        <f t="shared" si="6"/>
        <v>0.95245601866448071</v>
      </c>
      <c r="Q54" s="26">
        <v>0</v>
      </c>
      <c r="R54" s="27">
        <f t="shared" si="7"/>
        <v>0</v>
      </c>
      <c r="S54" s="26">
        <v>1</v>
      </c>
      <c r="T54" s="27">
        <f t="shared" si="8"/>
        <v>3.1527839081909326E-5</v>
      </c>
      <c r="U54" s="48">
        <f t="shared" si="0"/>
        <v>31718</v>
      </c>
      <c r="V54" s="49">
        <f t="shared" si="105"/>
        <v>3.903739432346711E-2</v>
      </c>
      <c r="W54" s="58"/>
    </row>
    <row r="55" spans="1:24" s="15" customFormat="1" ht="16.8" customHeight="1" x14ac:dyDescent="0.3">
      <c r="A55" s="25"/>
      <c r="B55" s="25" t="s">
        <v>13</v>
      </c>
      <c r="C55" s="26">
        <v>0</v>
      </c>
      <c r="D55" s="27">
        <f t="shared" ref="D55" si="108">C55/$U55</f>
        <v>0</v>
      </c>
      <c r="E55" s="26">
        <v>0</v>
      </c>
      <c r="F55" s="27">
        <f t="shared" ref="F55" si="109">E55/$U55</f>
        <v>0</v>
      </c>
      <c r="G55" s="26">
        <v>0</v>
      </c>
      <c r="H55" s="27">
        <f t="shared" si="2"/>
        <v>0</v>
      </c>
      <c r="I55" s="26">
        <v>0</v>
      </c>
      <c r="J55" s="27">
        <f t="shared" si="3"/>
        <v>0</v>
      </c>
      <c r="K55" s="26">
        <v>0</v>
      </c>
      <c r="L55" s="27">
        <f t="shared" si="4"/>
        <v>0</v>
      </c>
      <c r="M55" s="26">
        <v>0</v>
      </c>
      <c r="N55" s="27">
        <f t="shared" si="5"/>
        <v>0</v>
      </c>
      <c r="O55" s="26">
        <v>0</v>
      </c>
      <c r="P55" s="27">
        <f t="shared" si="6"/>
        <v>0</v>
      </c>
      <c r="Q55" s="26">
        <v>2798</v>
      </c>
      <c r="R55" s="27">
        <f t="shared" si="7"/>
        <v>1</v>
      </c>
      <c r="S55" s="26">
        <v>0</v>
      </c>
      <c r="T55" s="27">
        <f t="shared" si="8"/>
        <v>0</v>
      </c>
      <c r="U55" s="48">
        <f t="shared" si="0"/>
        <v>2798</v>
      </c>
      <c r="V55" s="49">
        <f t="shared" si="105"/>
        <v>3.4436795925676584E-3</v>
      </c>
      <c r="W55" s="58"/>
      <c r="X55" s="9"/>
    </row>
    <row r="56" spans="1:24" ht="16.8" customHeight="1" x14ac:dyDescent="0.3">
      <c r="A56" s="25"/>
      <c r="B56" s="25" t="s">
        <v>35</v>
      </c>
      <c r="C56" s="26">
        <v>1503</v>
      </c>
      <c r="D56" s="27">
        <f t="shared" ref="D56" si="110">C56/$U56</f>
        <v>6.5567334118570866E-2</v>
      </c>
      <c r="E56" s="26">
        <v>316</v>
      </c>
      <c r="F56" s="27">
        <f t="shared" ref="F56" si="111">E56/$U56</f>
        <v>1.3785281158661606E-2</v>
      </c>
      <c r="G56" s="26">
        <v>678</v>
      </c>
      <c r="H56" s="27">
        <f t="shared" si="2"/>
        <v>2.9577280460672688E-2</v>
      </c>
      <c r="I56" s="26">
        <v>640</v>
      </c>
      <c r="J56" s="27">
        <f t="shared" si="3"/>
        <v>2.7919556777036166E-2</v>
      </c>
      <c r="K56" s="26">
        <v>8914</v>
      </c>
      <c r="L56" s="27">
        <f t="shared" si="4"/>
        <v>0.3888670767351568</v>
      </c>
      <c r="M56" s="26">
        <v>4095</v>
      </c>
      <c r="N56" s="27">
        <f t="shared" si="5"/>
        <v>0.17864153906556735</v>
      </c>
      <c r="O56" s="26">
        <v>6768</v>
      </c>
      <c r="P56" s="27">
        <f t="shared" si="6"/>
        <v>0.29524931291715745</v>
      </c>
      <c r="Q56" s="26">
        <v>0</v>
      </c>
      <c r="R56" s="27">
        <f t="shared" si="7"/>
        <v>0</v>
      </c>
      <c r="S56" s="26">
        <v>9</v>
      </c>
      <c r="T56" s="27">
        <f t="shared" si="8"/>
        <v>3.9261876717707107E-4</v>
      </c>
      <c r="U56" s="48">
        <f t="shared" si="0"/>
        <v>22923</v>
      </c>
      <c r="V56" s="49">
        <f t="shared" si="105"/>
        <v>2.8212818906514808E-2</v>
      </c>
      <c r="W56" s="58"/>
    </row>
    <row r="57" spans="1:24" ht="16.8" customHeight="1" x14ac:dyDescent="0.3">
      <c r="A57" s="25"/>
      <c r="B57" s="25" t="s">
        <v>36</v>
      </c>
      <c r="C57" s="26">
        <v>118</v>
      </c>
      <c r="D57" s="27">
        <f t="shared" ref="D57" si="112">C57/$U57</f>
        <v>3.1216931216931216E-2</v>
      </c>
      <c r="E57" s="26">
        <v>32</v>
      </c>
      <c r="F57" s="27">
        <f t="shared" ref="F57" si="113">E57/$U57</f>
        <v>8.4656084656084662E-3</v>
      </c>
      <c r="G57" s="26">
        <v>125</v>
      </c>
      <c r="H57" s="27">
        <f t="shared" si="2"/>
        <v>3.3068783068783067E-2</v>
      </c>
      <c r="I57" s="26">
        <v>138</v>
      </c>
      <c r="J57" s="27">
        <f t="shared" si="3"/>
        <v>3.650793650793651E-2</v>
      </c>
      <c r="K57" s="26">
        <v>1075</v>
      </c>
      <c r="L57" s="27">
        <f t="shared" si="4"/>
        <v>0.28439153439153442</v>
      </c>
      <c r="M57" s="26">
        <v>989</v>
      </c>
      <c r="N57" s="27">
        <f t="shared" si="5"/>
        <v>0.26164021164021162</v>
      </c>
      <c r="O57" s="26">
        <v>1303</v>
      </c>
      <c r="P57" s="27">
        <f t="shared" si="6"/>
        <v>0.34470899470899469</v>
      </c>
      <c r="Q57" s="26">
        <v>0</v>
      </c>
      <c r="R57" s="27">
        <f t="shared" si="7"/>
        <v>0</v>
      </c>
      <c r="S57" s="26">
        <v>0</v>
      </c>
      <c r="T57" s="27">
        <f t="shared" si="8"/>
        <v>0</v>
      </c>
      <c r="U57" s="48">
        <f t="shared" si="0"/>
        <v>3780</v>
      </c>
      <c r="V57" s="49">
        <f t="shared" si="105"/>
        <v>4.6522905146196385E-3</v>
      </c>
      <c r="W57" s="58"/>
    </row>
    <row r="58" spans="1:24" ht="16.8" customHeight="1" x14ac:dyDescent="0.3">
      <c r="A58" s="25"/>
      <c r="B58" s="25" t="s">
        <v>37</v>
      </c>
      <c r="C58" s="26">
        <v>27</v>
      </c>
      <c r="D58" s="27">
        <f t="shared" ref="D58" si="114">C58/$U58</f>
        <v>1</v>
      </c>
      <c r="E58" s="26">
        <v>0</v>
      </c>
      <c r="F58" s="27">
        <f t="shared" ref="F58" si="115">E58/$U58</f>
        <v>0</v>
      </c>
      <c r="G58" s="26">
        <v>0</v>
      </c>
      <c r="H58" s="27">
        <f t="shared" si="2"/>
        <v>0</v>
      </c>
      <c r="I58" s="26">
        <v>0</v>
      </c>
      <c r="J58" s="27">
        <f t="shared" si="3"/>
        <v>0</v>
      </c>
      <c r="K58" s="26">
        <v>0</v>
      </c>
      <c r="L58" s="27">
        <f t="shared" si="4"/>
        <v>0</v>
      </c>
      <c r="M58" s="26">
        <v>0</v>
      </c>
      <c r="N58" s="27">
        <f t="shared" si="5"/>
        <v>0</v>
      </c>
      <c r="O58" s="26">
        <v>0</v>
      </c>
      <c r="P58" s="27">
        <f t="shared" si="6"/>
        <v>0</v>
      </c>
      <c r="Q58" s="26">
        <v>0</v>
      </c>
      <c r="R58" s="27">
        <f t="shared" si="7"/>
        <v>0</v>
      </c>
      <c r="S58" s="26">
        <v>0</v>
      </c>
      <c r="T58" s="27">
        <f t="shared" si="8"/>
        <v>0</v>
      </c>
      <c r="U58" s="48">
        <f t="shared" si="0"/>
        <v>27</v>
      </c>
      <c r="V58" s="49">
        <f t="shared" si="105"/>
        <v>3.3230646532997419E-5</v>
      </c>
      <c r="W58" s="58"/>
    </row>
    <row r="59" spans="1:24" ht="16.8" customHeight="1" x14ac:dyDescent="0.3">
      <c r="A59" s="28"/>
      <c r="B59" s="28" t="s">
        <v>7</v>
      </c>
      <c r="C59" s="29">
        <v>17</v>
      </c>
      <c r="D59" s="30">
        <f t="shared" ref="D59:D60" si="116">C59/$U59</f>
        <v>0.89473684210526316</v>
      </c>
      <c r="E59" s="29">
        <v>0</v>
      </c>
      <c r="F59" s="30">
        <f t="shared" ref="F59:F60" si="117">E59/$U59</f>
        <v>0</v>
      </c>
      <c r="G59" s="29">
        <v>0</v>
      </c>
      <c r="H59" s="30">
        <f t="shared" si="2"/>
        <v>0</v>
      </c>
      <c r="I59" s="29">
        <v>0</v>
      </c>
      <c r="J59" s="30">
        <f t="shared" si="3"/>
        <v>0</v>
      </c>
      <c r="K59" s="29">
        <v>0</v>
      </c>
      <c r="L59" s="30">
        <f t="shared" si="4"/>
        <v>0</v>
      </c>
      <c r="M59" s="29">
        <v>0</v>
      </c>
      <c r="N59" s="30">
        <f t="shared" si="5"/>
        <v>0</v>
      </c>
      <c r="O59" s="29">
        <v>0</v>
      </c>
      <c r="P59" s="30">
        <f t="shared" si="6"/>
        <v>0</v>
      </c>
      <c r="Q59" s="29">
        <v>0</v>
      </c>
      <c r="R59" s="30">
        <f t="shared" si="7"/>
        <v>0</v>
      </c>
      <c r="S59" s="29">
        <v>2</v>
      </c>
      <c r="T59" s="30">
        <f t="shared" si="8"/>
        <v>0.10526315789473684</v>
      </c>
      <c r="U59" s="50">
        <f t="shared" si="0"/>
        <v>19</v>
      </c>
      <c r="V59" s="51">
        <f t="shared" si="105"/>
        <v>2.3384529041738923E-5</v>
      </c>
      <c r="W59" s="58"/>
    </row>
    <row r="60" spans="1:24" s="15" customFormat="1" ht="16.8" customHeight="1" x14ac:dyDescent="0.3">
      <c r="A60" s="36" t="s">
        <v>18</v>
      </c>
      <c r="B60" s="37"/>
      <c r="C60" s="38">
        <f>SUM(C52:C59)</f>
        <v>49232</v>
      </c>
      <c r="D60" s="39">
        <f t="shared" si="116"/>
        <v>6.0593007041204773E-2</v>
      </c>
      <c r="E60" s="38">
        <f>SUM(E52:E59)</f>
        <v>14321</v>
      </c>
      <c r="F60" s="39">
        <f t="shared" si="117"/>
        <v>1.7625781074039112E-2</v>
      </c>
      <c r="G60" s="38">
        <f>SUM(G52:G59)</f>
        <v>50159</v>
      </c>
      <c r="H60" s="39">
        <f t="shared" si="2"/>
        <v>6.1733925905504347E-2</v>
      </c>
      <c r="I60" s="38">
        <f>SUM(I52:I59)</f>
        <v>77945</v>
      </c>
      <c r="J60" s="39">
        <f t="shared" si="3"/>
        <v>9.5931953482017912E-2</v>
      </c>
      <c r="K60" s="38">
        <f>SUM(K52:K59)</f>
        <v>204056</v>
      </c>
      <c r="L60" s="39">
        <f t="shared" si="4"/>
        <v>0.25114491884953039</v>
      </c>
      <c r="M60" s="38">
        <f>SUM(M52:M59)</f>
        <v>153135</v>
      </c>
      <c r="N60" s="39">
        <f t="shared" si="5"/>
        <v>0.18847315025298367</v>
      </c>
      <c r="O60" s="38">
        <f>SUM(O52:O59)</f>
        <v>260553</v>
      </c>
      <c r="P60" s="39">
        <f t="shared" si="6"/>
        <v>0.32067943133748428</v>
      </c>
      <c r="Q60" s="38">
        <f>SUM(Q52:Q59)</f>
        <v>2798</v>
      </c>
      <c r="R60" s="39">
        <f t="shared" si="7"/>
        <v>3.4436795925676584E-3</v>
      </c>
      <c r="S60" s="38">
        <f>SUM(S52:S59)</f>
        <v>304</v>
      </c>
      <c r="T60" s="39">
        <f t="shared" si="8"/>
        <v>3.7415246466782277E-4</v>
      </c>
      <c r="U60" s="38">
        <f t="shared" si="0"/>
        <v>812503</v>
      </c>
      <c r="V60" s="38"/>
      <c r="W60" s="58"/>
    </row>
    <row r="61" spans="1:24" ht="16.8" customHeight="1" x14ac:dyDescent="0.3">
      <c r="A61" s="22"/>
      <c r="B61" s="22" t="s">
        <v>11</v>
      </c>
      <c r="C61" s="23">
        <v>56062</v>
      </c>
      <c r="D61" s="24">
        <f t="shared" ref="D61" si="118">C61/$U61</f>
        <v>0.12540375616259405</v>
      </c>
      <c r="E61" s="23">
        <v>12834</v>
      </c>
      <c r="F61" s="24">
        <f t="shared" ref="F61" si="119">E61/$U61</f>
        <v>2.8708069754748888E-2</v>
      </c>
      <c r="G61" s="23">
        <v>35326</v>
      </c>
      <c r="H61" s="24">
        <f t="shared" si="2"/>
        <v>7.9019890303588844E-2</v>
      </c>
      <c r="I61" s="23">
        <v>40745</v>
      </c>
      <c r="J61" s="24">
        <f t="shared" si="3"/>
        <v>9.1141522686398899E-2</v>
      </c>
      <c r="K61" s="23">
        <v>104916</v>
      </c>
      <c r="L61" s="24">
        <f t="shared" si="4"/>
        <v>0.23468410833639039</v>
      </c>
      <c r="M61" s="23">
        <v>62582</v>
      </c>
      <c r="N61" s="24">
        <f t="shared" si="5"/>
        <v>0.13998818929341553</v>
      </c>
      <c r="O61" s="23">
        <v>134400</v>
      </c>
      <c r="P61" s="24">
        <f t="shared" si="6"/>
        <v>0.30063616760466344</v>
      </c>
      <c r="Q61" s="23">
        <v>0</v>
      </c>
      <c r="R61" s="24">
        <f t="shared" si="7"/>
        <v>0</v>
      </c>
      <c r="S61" s="23">
        <v>187</v>
      </c>
      <c r="T61" s="24">
        <f t="shared" si="8"/>
        <v>4.1829585819994097E-4</v>
      </c>
      <c r="U61" s="46">
        <f t="shared" si="0"/>
        <v>447052</v>
      </c>
      <c r="V61" s="47">
        <f>U61/$U$69</f>
        <v>0.53022148107910649</v>
      </c>
      <c r="W61" s="58"/>
    </row>
    <row r="62" spans="1:24" ht="16.8" customHeight="1" x14ac:dyDescent="0.3">
      <c r="A62" s="25"/>
      <c r="B62" s="25" t="s">
        <v>12</v>
      </c>
      <c r="C62" s="26">
        <v>7864</v>
      </c>
      <c r="D62" s="27">
        <f t="shared" ref="D62" si="120">C62/$U62</f>
        <v>2.5013120437665994E-2</v>
      </c>
      <c r="E62" s="26">
        <v>2286</v>
      </c>
      <c r="F62" s="27">
        <f t="shared" ref="F62" si="121">E62/$U62</f>
        <v>7.2711080010814423E-3</v>
      </c>
      <c r="G62" s="26">
        <v>9883</v>
      </c>
      <c r="H62" s="27">
        <f t="shared" si="2"/>
        <v>3.14349782916395E-2</v>
      </c>
      <c r="I62" s="26">
        <v>33108</v>
      </c>
      <c r="J62" s="27">
        <f t="shared" si="3"/>
        <v>0.10530701824138425</v>
      </c>
      <c r="K62" s="26">
        <v>78693</v>
      </c>
      <c r="L62" s="27">
        <f t="shared" si="4"/>
        <v>0.25029978212121695</v>
      </c>
      <c r="M62" s="26">
        <v>80665</v>
      </c>
      <c r="N62" s="27">
        <f t="shared" si="5"/>
        <v>0.25657214650360216</v>
      </c>
      <c r="O62" s="26">
        <v>101893</v>
      </c>
      <c r="P62" s="27">
        <f t="shared" si="6"/>
        <v>0.32409230426692537</v>
      </c>
      <c r="Q62" s="26">
        <v>0</v>
      </c>
      <c r="R62" s="27">
        <f t="shared" si="7"/>
        <v>0</v>
      </c>
      <c r="S62" s="26">
        <v>3</v>
      </c>
      <c r="T62" s="27">
        <f t="shared" si="8"/>
        <v>9.5421364843588483E-6</v>
      </c>
      <c r="U62" s="48">
        <f t="shared" si="0"/>
        <v>314395</v>
      </c>
      <c r="V62" s="49">
        <f t="shared" ref="V62:V68" si="122">U62/$U$69</f>
        <v>0.37288499446119394</v>
      </c>
      <c r="W62" s="58"/>
    </row>
    <row r="63" spans="1:24" ht="16.8" customHeight="1" x14ac:dyDescent="0.3">
      <c r="A63" s="25"/>
      <c r="B63" s="25" t="s">
        <v>34</v>
      </c>
      <c r="C63" s="26">
        <v>0</v>
      </c>
      <c r="D63" s="27">
        <f t="shared" ref="D63" si="123">C63/$U63</f>
        <v>0</v>
      </c>
      <c r="E63" s="26">
        <v>0</v>
      </c>
      <c r="F63" s="27">
        <f t="shared" ref="F63" si="124">E63/$U63</f>
        <v>0</v>
      </c>
      <c r="G63" s="26">
        <v>0</v>
      </c>
      <c r="H63" s="27">
        <f t="shared" si="2"/>
        <v>0</v>
      </c>
      <c r="I63" s="26">
        <v>1</v>
      </c>
      <c r="J63" s="27">
        <f t="shared" si="3"/>
        <v>2.6023368985348845E-5</v>
      </c>
      <c r="K63" s="26">
        <v>52</v>
      </c>
      <c r="L63" s="27">
        <f t="shared" si="4"/>
        <v>1.3532151872381398E-3</v>
      </c>
      <c r="M63" s="26">
        <v>670</v>
      </c>
      <c r="N63" s="27">
        <f t="shared" si="5"/>
        <v>1.7435657220183726E-2</v>
      </c>
      <c r="O63" s="26">
        <v>37704</v>
      </c>
      <c r="P63" s="27">
        <f t="shared" si="6"/>
        <v>0.98118510422359284</v>
      </c>
      <c r="Q63" s="26">
        <v>0</v>
      </c>
      <c r="R63" s="27">
        <f t="shared" si="7"/>
        <v>0</v>
      </c>
      <c r="S63" s="26">
        <v>0</v>
      </c>
      <c r="T63" s="27">
        <f t="shared" si="8"/>
        <v>0</v>
      </c>
      <c r="U63" s="48">
        <f t="shared" si="0"/>
        <v>38427</v>
      </c>
      <c r="V63" s="49">
        <f t="shared" si="122"/>
        <v>4.5575952805102821E-2</v>
      </c>
      <c r="W63" s="58"/>
    </row>
    <row r="64" spans="1:24" ht="16.8" customHeight="1" x14ac:dyDescent="0.3">
      <c r="A64" s="25"/>
      <c r="B64" s="25" t="s">
        <v>13</v>
      </c>
      <c r="C64" s="26">
        <v>0</v>
      </c>
      <c r="D64" s="27">
        <f t="shared" ref="D64" si="125">C64/$U64</f>
        <v>0</v>
      </c>
      <c r="E64" s="26">
        <v>0</v>
      </c>
      <c r="F64" s="27">
        <f t="shared" ref="F64" si="126">E64/$U64</f>
        <v>0</v>
      </c>
      <c r="G64" s="26">
        <v>0</v>
      </c>
      <c r="H64" s="27">
        <f t="shared" si="2"/>
        <v>0</v>
      </c>
      <c r="I64" s="26">
        <v>0</v>
      </c>
      <c r="J64" s="27">
        <f t="shared" si="3"/>
        <v>0</v>
      </c>
      <c r="K64" s="26">
        <v>0</v>
      </c>
      <c r="L64" s="27">
        <f t="shared" si="4"/>
        <v>0</v>
      </c>
      <c r="M64" s="26">
        <v>0</v>
      </c>
      <c r="N64" s="27">
        <f t="shared" si="5"/>
        <v>0</v>
      </c>
      <c r="O64" s="26">
        <v>0</v>
      </c>
      <c r="P64" s="27">
        <f t="shared" si="6"/>
        <v>0</v>
      </c>
      <c r="Q64" s="26">
        <v>2166</v>
      </c>
      <c r="R64" s="27">
        <f t="shared" si="7"/>
        <v>1</v>
      </c>
      <c r="S64" s="26">
        <v>0</v>
      </c>
      <c r="T64" s="27">
        <f t="shared" si="8"/>
        <v>0</v>
      </c>
      <c r="U64" s="48">
        <f t="shared" si="0"/>
        <v>2166</v>
      </c>
      <c r="V64" s="49">
        <f t="shared" si="122"/>
        <v>2.5689622863052726E-3</v>
      </c>
      <c r="W64" s="58"/>
    </row>
    <row r="65" spans="1:24" s="15" customFormat="1" ht="16.8" customHeight="1" x14ac:dyDescent="0.3">
      <c r="A65" s="25"/>
      <c r="B65" s="25" t="s">
        <v>35</v>
      </c>
      <c r="C65" s="26">
        <v>1859</v>
      </c>
      <c r="D65" s="27">
        <f t="shared" ref="D65" si="127">C65/$U65</f>
        <v>5.7192960866354912E-2</v>
      </c>
      <c r="E65" s="26">
        <v>456</v>
      </c>
      <c r="F65" s="27">
        <f t="shared" ref="F65" si="128">E65/$U65</f>
        <v>1.4029042579374847E-2</v>
      </c>
      <c r="G65" s="26">
        <v>925</v>
      </c>
      <c r="H65" s="27">
        <f t="shared" si="2"/>
        <v>2.8458035934038887E-2</v>
      </c>
      <c r="I65" s="26">
        <v>733</v>
      </c>
      <c r="J65" s="27">
        <f t="shared" si="3"/>
        <v>2.2551070637460004E-2</v>
      </c>
      <c r="K65" s="26">
        <v>8672</v>
      </c>
      <c r="L65" s="27">
        <f t="shared" si="4"/>
        <v>0.26679793256214618</v>
      </c>
      <c r="M65" s="26">
        <v>6126</v>
      </c>
      <c r="N65" s="27">
        <f t="shared" si="5"/>
        <v>0.18846911149396997</v>
      </c>
      <c r="O65" s="26">
        <v>13730</v>
      </c>
      <c r="P65" s="27">
        <f t="shared" si="6"/>
        <v>0.42240954959389615</v>
      </c>
      <c r="Q65" s="26">
        <v>0</v>
      </c>
      <c r="R65" s="27">
        <f t="shared" si="7"/>
        <v>0</v>
      </c>
      <c r="S65" s="26">
        <v>3</v>
      </c>
      <c r="T65" s="27">
        <f t="shared" si="8"/>
        <v>9.2296332759045035E-5</v>
      </c>
      <c r="U65" s="48">
        <f t="shared" si="0"/>
        <v>32504</v>
      </c>
      <c r="V65" s="49">
        <f t="shared" si="122"/>
        <v>3.8551038852292968E-2</v>
      </c>
      <c r="W65" s="58"/>
      <c r="X65" s="9"/>
    </row>
    <row r="66" spans="1:24" s="15" customFormat="1" ht="16.8" customHeight="1" x14ac:dyDescent="0.3">
      <c r="A66" s="25"/>
      <c r="B66" s="25" t="s">
        <v>36</v>
      </c>
      <c r="C66" s="26">
        <v>368</v>
      </c>
      <c r="D66" s="27">
        <f t="shared" ref="D66" si="129">C66/$U66</f>
        <v>4.2935480107338699E-2</v>
      </c>
      <c r="E66" s="26">
        <v>113</v>
      </c>
      <c r="F66" s="27">
        <f t="shared" ref="F66" si="130">E66/$U66</f>
        <v>1.3183992532959982E-2</v>
      </c>
      <c r="G66" s="26">
        <v>188</v>
      </c>
      <c r="H66" s="27">
        <f t="shared" si="2"/>
        <v>2.1934430054836074E-2</v>
      </c>
      <c r="I66" s="26">
        <v>192</v>
      </c>
      <c r="J66" s="27">
        <f t="shared" si="3"/>
        <v>2.24011200560028E-2</v>
      </c>
      <c r="K66" s="26">
        <v>2260</v>
      </c>
      <c r="L66" s="27">
        <f t="shared" si="4"/>
        <v>0.26367985065919963</v>
      </c>
      <c r="M66" s="26">
        <v>2563</v>
      </c>
      <c r="N66" s="27">
        <f t="shared" si="5"/>
        <v>0.29903161824757907</v>
      </c>
      <c r="O66" s="26">
        <v>2887</v>
      </c>
      <c r="P66" s="27">
        <f t="shared" si="6"/>
        <v>0.33683350834208375</v>
      </c>
      <c r="Q66" s="26">
        <v>0</v>
      </c>
      <c r="R66" s="27">
        <f t="shared" si="7"/>
        <v>0</v>
      </c>
      <c r="S66" s="26">
        <v>0</v>
      </c>
      <c r="T66" s="27">
        <f t="shared" si="8"/>
        <v>0</v>
      </c>
      <c r="U66" s="48">
        <f t="shared" si="0"/>
        <v>8571</v>
      </c>
      <c r="V66" s="49">
        <f t="shared" si="122"/>
        <v>1.0165547440407428E-2</v>
      </c>
      <c r="W66" s="58"/>
      <c r="X66" s="9"/>
    </row>
    <row r="67" spans="1:24" ht="16.8" customHeight="1" x14ac:dyDescent="0.3">
      <c r="A67" s="25"/>
      <c r="B67" s="25" t="s">
        <v>37</v>
      </c>
      <c r="C67" s="26">
        <v>13</v>
      </c>
      <c r="D67" s="27">
        <f t="shared" ref="D67" si="131">C67/$U67</f>
        <v>0.8666666666666667</v>
      </c>
      <c r="E67" s="26">
        <v>0</v>
      </c>
      <c r="F67" s="27">
        <f t="shared" ref="F67" si="132">E67/$U67</f>
        <v>0</v>
      </c>
      <c r="G67" s="26">
        <v>0</v>
      </c>
      <c r="H67" s="27">
        <f t="shared" si="2"/>
        <v>0</v>
      </c>
      <c r="I67" s="26">
        <v>0</v>
      </c>
      <c r="J67" s="27">
        <f t="shared" si="3"/>
        <v>0</v>
      </c>
      <c r="K67" s="26">
        <v>1</v>
      </c>
      <c r="L67" s="27">
        <f t="shared" si="4"/>
        <v>6.6666666666666666E-2</v>
      </c>
      <c r="M67" s="26">
        <v>0</v>
      </c>
      <c r="N67" s="27">
        <f t="shared" si="5"/>
        <v>0</v>
      </c>
      <c r="O67" s="26">
        <v>1</v>
      </c>
      <c r="P67" s="27">
        <f t="shared" si="6"/>
        <v>6.6666666666666666E-2</v>
      </c>
      <c r="Q67" s="26">
        <v>0</v>
      </c>
      <c r="R67" s="27">
        <f t="shared" si="7"/>
        <v>0</v>
      </c>
      <c r="S67" s="26">
        <v>0</v>
      </c>
      <c r="T67" s="27">
        <f t="shared" si="8"/>
        <v>0</v>
      </c>
      <c r="U67" s="48">
        <f t="shared" si="0"/>
        <v>15</v>
      </c>
      <c r="V67" s="49">
        <f t="shared" si="122"/>
        <v>1.7790597550590529E-5</v>
      </c>
      <c r="W67" s="58"/>
    </row>
    <row r="68" spans="1:24" ht="16.8" customHeight="1" x14ac:dyDescent="0.3">
      <c r="A68" s="28"/>
      <c r="B68" s="28" t="s">
        <v>7</v>
      </c>
      <c r="C68" s="29">
        <v>6</v>
      </c>
      <c r="D68" s="30">
        <f t="shared" ref="D68:D69" si="133">C68/$U68</f>
        <v>0.5</v>
      </c>
      <c r="E68" s="29">
        <v>0</v>
      </c>
      <c r="F68" s="30">
        <f t="shared" ref="F68:F69" si="134">E68/$U68</f>
        <v>0</v>
      </c>
      <c r="G68" s="29">
        <v>0</v>
      </c>
      <c r="H68" s="30">
        <f t="shared" si="2"/>
        <v>0</v>
      </c>
      <c r="I68" s="29">
        <v>3</v>
      </c>
      <c r="J68" s="30">
        <f t="shared" si="3"/>
        <v>0.25</v>
      </c>
      <c r="K68" s="29">
        <v>1</v>
      </c>
      <c r="L68" s="30">
        <f t="shared" si="4"/>
        <v>8.3333333333333329E-2</v>
      </c>
      <c r="M68" s="29">
        <v>0</v>
      </c>
      <c r="N68" s="30">
        <f t="shared" si="5"/>
        <v>0</v>
      </c>
      <c r="O68" s="29">
        <v>0</v>
      </c>
      <c r="P68" s="30">
        <f t="shared" si="6"/>
        <v>0</v>
      </c>
      <c r="Q68" s="29">
        <v>0</v>
      </c>
      <c r="R68" s="30">
        <f t="shared" si="7"/>
        <v>0</v>
      </c>
      <c r="S68" s="29">
        <v>2</v>
      </c>
      <c r="T68" s="30">
        <f t="shared" si="8"/>
        <v>0.16666666666666666</v>
      </c>
      <c r="U68" s="50">
        <f t="shared" si="0"/>
        <v>12</v>
      </c>
      <c r="V68" s="51">
        <f t="shared" si="122"/>
        <v>1.4232478040472423E-5</v>
      </c>
      <c r="W68" s="58"/>
    </row>
    <row r="69" spans="1:24" s="15" customFormat="1" ht="16.8" customHeight="1" x14ac:dyDescent="0.3">
      <c r="A69" s="36" t="s">
        <v>19</v>
      </c>
      <c r="B69" s="37"/>
      <c r="C69" s="38">
        <f>SUM(C61:C68)</f>
        <v>66172</v>
      </c>
      <c r="D69" s="39">
        <f t="shared" si="133"/>
        <v>7.848262807451177E-2</v>
      </c>
      <c r="E69" s="38">
        <f>SUM(E61:E68)</f>
        <v>15689</v>
      </c>
      <c r="F69" s="39">
        <f t="shared" si="134"/>
        <v>1.8607778998080988E-2</v>
      </c>
      <c r="G69" s="38">
        <f>SUM(G61:G68)</f>
        <v>46322</v>
      </c>
      <c r="H69" s="39">
        <f t="shared" si="2"/>
        <v>5.4939737315896964E-2</v>
      </c>
      <c r="I69" s="38">
        <f>SUM(I61:I68)</f>
        <v>74782</v>
      </c>
      <c r="J69" s="39">
        <f t="shared" si="3"/>
        <v>8.8694431068550725E-2</v>
      </c>
      <c r="K69" s="38">
        <f>SUM(K61:K68)</f>
        <v>194595</v>
      </c>
      <c r="L69" s="39">
        <f t="shared" si="4"/>
        <v>0.23079742202381093</v>
      </c>
      <c r="M69" s="38">
        <f>SUM(M61:M68)</f>
        <v>152606</v>
      </c>
      <c r="N69" s="39">
        <f t="shared" si="5"/>
        <v>0.18099679532036123</v>
      </c>
      <c r="O69" s="38">
        <f>SUM(O61:O68)</f>
        <v>290615</v>
      </c>
      <c r="P69" s="39">
        <f t="shared" si="6"/>
        <v>0.34468096714432445</v>
      </c>
      <c r="Q69" s="38">
        <f>SUM(Q61:Q68)</f>
        <v>2166</v>
      </c>
      <c r="R69" s="39">
        <f t="shared" si="7"/>
        <v>2.5689622863052726E-3</v>
      </c>
      <c r="S69" s="38">
        <f>SUM(S61:S68)</f>
        <v>195</v>
      </c>
      <c r="T69" s="39">
        <f t="shared" si="8"/>
        <v>2.3127776815767687E-4</v>
      </c>
      <c r="U69" s="38">
        <f t="shared" ref="U69" si="135">+C69+E69+G69+I69+K69+M69+O69+Q69+S69</f>
        <v>843142</v>
      </c>
      <c r="V69" s="38"/>
      <c r="W69" s="58"/>
    </row>
    <row r="70" spans="1:24" ht="16.8" customHeight="1" x14ac:dyDescent="0.3">
      <c r="A70" s="22"/>
      <c r="B70" s="22" t="s">
        <v>11</v>
      </c>
      <c r="C70" s="23">
        <v>141237</v>
      </c>
      <c r="D70" s="24">
        <f t="shared" ref="D70" si="136">C70/$U70</f>
        <v>0.12332125765207894</v>
      </c>
      <c r="E70" s="23">
        <v>32069</v>
      </c>
      <c r="F70" s="24">
        <f t="shared" ref="F70" si="137">E70/$U70</f>
        <v>2.8001086200107047E-2</v>
      </c>
      <c r="G70" s="23">
        <v>97908</v>
      </c>
      <c r="H70" s="24">
        <f t="shared" si="2"/>
        <v>8.5488488811003807E-2</v>
      </c>
      <c r="I70" s="23">
        <v>100772</v>
      </c>
      <c r="J70" s="24">
        <f t="shared" si="3"/>
        <v>8.7989193880607053E-2</v>
      </c>
      <c r="K70" s="23">
        <v>273136</v>
      </c>
      <c r="L70" s="24">
        <f t="shared" si="4"/>
        <v>0.23848902929160368</v>
      </c>
      <c r="M70" s="23">
        <v>145551</v>
      </c>
      <c r="N70" s="24">
        <f t="shared" si="5"/>
        <v>0.12708803197828997</v>
      </c>
      <c r="O70" s="23">
        <v>353881</v>
      </c>
      <c r="P70" s="24">
        <f t="shared" si="6"/>
        <v>0.3089916238604285</v>
      </c>
      <c r="Q70" s="23">
        <v>0</v>
      </c>
      <c r="R70" s="24">
        <f t="shared" si="7"/>
        <v>0</v>
      </c>
      <c r="S70" s="23">
        <v>723</v>
      </c>
      <c r="T70" s="24">
        <f t="shared" si="8"/>
        <v>6.312883258809877E-4</v>
      </c>
      <c r="U70" s="46">
        <f t="shared" si="0"/>
        <v>1145277</v>
      </c>
      <c r="V70" s="47">
        <f>U70/$U$78</f>
        <v>0.38673825503355702</v>
      </c>
      <c r="W70" s="58"/>
    </row>
    <row r="71" spans="1:24" ht="16.8" customHeight="1" x14ac:dyDescent="0.3">
      <c r="A71" s="25"/>
      <c r="B71" s="25" t="s">
        <v>12</v>
      </c>
      <c r="C71" s="26">
        <v>24089</v>
      </c>
      <c r="D71" s="27">
        <f t="shared" ref="D71" si="138">C71/$U71</f>
        <v>2.1230709570520787E-2</v>
      </c>
      <c r="E71" s="26">
        <v>6916</v>
      </c>
      <c r="F71" s="27">
        <f t="shared" ref="F71" si="139">E71/$U71</f>
        <v>6.0953791103707817E-3</v>
      </c>
      <c r="G71" s="26">
        <v>34024</v>
      </c>
      <c r="H71" s="27">
        <f t="shared" si="2"/>
        <v>2.9986867965768577E-2</v>
      </c>
      <c r="I71" s="26">
        <v>108637</v>
      </c>
      <c r="J71" s="27">
        <f t="shared" si="3"/>
        <v>9.5746631060345658E-2</v>
      </c>
      <c r="K71" s="26">
        <v>214790</v>
      </c>
      <c r="L71" s="27">
        <f t="shared" si="4"/>
        <v>0.18930400218573457</v>
      </c>
      <c r="M71" s="26">
        <v>289355</v>
      </c>
      <c r="N71" s="27">
        <f t="shared" si="5"/>
        <v>0.25502146074050569</v>
      </c>
      <c r="O71" s="26">
        <v>456806</v>
      </c>
      <c r="P71" s="27">
        <f t="shared" si="6"/>
        <v>0.40260349188722316</v>
      </c>
      <c r="Q71" s="26">
        <v>0</v>
      </c>
      <c r="R71" s="27">
        <f t="shared" si="7"/>
        <v>0</v>
      </c>
      <c r="S71" s="26">
        <v>13</v>
      </c>
      <c r="T71" s="27">
        <f t="shared" si="8"/>
        <v>1.1457479530772147E-5</v>
      </c>
      <c r="U71" s="48">
        <f t="shared" ref="U71:U134" si="140">+C71+E71+G71+I71+K71+M71+O71+Q71+S71</f>
        <v>1134630</v>
      </c>
      <c r="V71" s="49">
        <f t="shared" ref="V71:V77" si="141">U71/$U$78</f>
        <v>0.3831429656831708</v>
      </c>
      <c r="W71" s="58"/>
    </row>
    <row r="72" spans="1:24" ht="16.8" customHeight="1" x14ac:dyDescent="0.3">
      <c r="A72" s="25"/>
      <c r="B72" s="25" t="s">
        <v>34</v>
      </c>
      <c r="C72" s="26">
        <v>0</v>
      </c>
      <c r="D72" s="27">
        <f t="shared" ref="D72" si="142">C72/$U72</f>
        <v>0</v>
      </c>
      <c r="E72" s="26">
        <v>0</v>
      </c>
      <c r="F72" s="27">
        <f t="shared" ref="F72" si="143">E72/$U72</f>
        <v>0</v>
      </c>
      <c r="G72" s="26">
        <v>0</v>
      </c>
      <c r="H72" s="27">
        <f t="shared" ref="H72:H135" si="144">G72/$U72</f>
        <v>0</v>
      </c>
      <c r="I72" s="26">
        <v>1</v>
      </c>
      <c r="J72" s="27">
        <f t="shared" ref="J72:J135" si="145">I72/$U72</f>
        <v>7.7151564247965131E-6</v>
      </c>
      <c r="K72" s="26">
        <v>527</v>
      </c>
      <c r="L72" s="27">
        <f t="shared" ref="L72:L135" si="146">K72/$U72</f>
        <v>4.0658874358677618E-3</v>
      </c>
      <c r="M72" s="26">
        <v>4778</v>
      </c>
      <c r="N72" s="27">
        <f t="shared" ref="N72:N135" si="147">M72/$U72</f>
        <v>3.6863017397677736E-2</v>
      </c>
      <c r="O72" s="26">
        <v>124309</v>
      </c>
      <c r="P72" s="27">
        <f t="shared" ref="P72:P135" si="148">O72/$U72</f>
        <v>0.95906338001002966</v>
      </c>
      <c r="Q72" s="26">
        <v>0</v>
      </c>
      <c r="R72" s="27">
        <f t="shared" ref="R72:R135" si="149">Q72/$U72</f>
        <v>0</v>
      </c>
      <c r="S72" s="26">
        <v>0</v>
      </c>
      <c r="T72" s="27">
        <f t="shared" ref="T72:T135" si="150">S72/$U72</f>
        <v>0</v>
      </c>
      <c r="U72" s="48">
        <f t="shared" si="140"/>
        <v>129615</v>
      </c>
      <c r="V72" s="49">
        <f t="shared" si="141"/>
        <v>4.3768519691021905E-2</v>
      </c>
      <c r="W72" s="58"/>
    </row>
    <row r="73" spans="1:24" ht="16.8" customHeight="1" x14ac:dyDescent="0.3">
      <c r="A73" s="25"/>
      <c r="B73" s="25" t="s">
        <v>13</v>
      </c>
      <c r="C73" s="26">
        <v>0</v>
      </c>
      <c r="D73" s="27">
        <f t="shared" ref="D73" si="151">C73/$U73</f>
        <v>0</v>
      </c>
      <c r="E73" s="26">
        <v>0</v>
      </c>
      <c r="F73" s="27">
        <f t="shared" ref="F73" si="152">E73/$U73</f>
        <v>0</v>
      </c>
      <c r="G73" s="26">
        <v>0</v>
      </c>
      <c r="H73" s="27">
        <f t="shared" si="144"/>
        <v>0</v>
      </c>
      <c r="I73" s="26">
        <v>0</v>
      </c>
      <c r="J73" s="27">
        <f t="shared" si="145"/>
        <v>0</v>
      </c>
      <c r="K73" s="26">
        <v>0</v>
      </c>
      <c r="L73" s="27">
        <f t="shared" si="146"/>
        <v>0</v>
      </c>
      <c r="M73" s="26">
        <v>0</v>
      </c>
      <c r="N73" s="27">
        <f t="shared" si="147"/>
        <v>0</v>
      </c>
      <c r="O73" s="26">
        <v>0</v>
      </c>
      <c r="P73" s="27">
        <f t="shared" si="148"/>
        <v>0</v>
      </c>
      <c r="Q73" s="26">
        <v>10707</v>
      </c>
      <c r="R73" s="27">
        <f t="shared" si="149"/>
        <v>1</v>
      </c>
      <c r="S73" s="26">
        <v>0</v>
      </c>
      <c r="T73" s="27">
        <f t="shared" si="150"/>
        <v>0</v>
      </c>
      <c r="U73" s="48">
        <f t="shared" si="140"/>
        <v>10707</v>
      </c>
      <c r="V73" s="49">
        <f t="shared" si="141"/>
        <v>3.6155502089401039E-3</v>
      </c>
      <c r="W73" s="58"/>
    </row>
    <row r="74" spans="1:24" ht="16.8" customHeight="1" x14ac:dyDescent="0.3">
      <c r="A74" s="25"/>
      <c r="B74" s="25" t="s">
        <v>35</v>
      </c>
      <c r="C74" s="26">
        <v>16479</v>
      </c>
      <c r="D74" s="27">
        <f t="shared" ref="D74" si="153">C74/$U74</f>
        <v>4.8226232214034451E-2</v>
      </c>
      <c r="E74" s="26">
        <v>4061</v>
      </c>
      <c r="F74" s="27">
        <f t="shared" ref="F74" si="154">E74/$U74</f>
        <v>1.1884624614430118E-2</v>
      </c>
      <c r="G74" s="26">
        <v>9866</v>
      </c>
      <c r="H74" s="27">
        <f t="shared" si="144"/>
        <v>2.887311165869676E-2</v>
      </c>
      <c r="I74" s="26">
        <v>9656</v>
      </c>
      <c r="J74" s="27">
        <f t="shared" si="145"/>
        <v>2.8258541067948097E-2</v>
      </c>
      <c r="K74" s="26">
        <v>99477</v>
      </c>
      <c r="L74" s="27">
        <f t="shared" si="146"/>
        <v>0.29112208883764218</v>
      </c>
      <c r="M74" s="26">
        <v>65390</v>
      </c>
      <c r="N74" s="27">
        <f t="shared" si="147"/>
        <v>0.19136557585264352</v>
      </c>
      <c r="O74" s="26">
        <v>136740</v>
      </c>
      <c r="P74" s="27">
        <f t="shared" si="148"/>
        <v>0.40017325037605866</v>
      </c>
      <c r="Q74" s="26">
        <v>0</v>
      </c>
      <c r="R74" s="27">
        <f t="shared" si="149"/>
        <v>0</v>
      </c>
      <c r="S74" s="26">
        <v>33</v>
      </c>
      <c r="T74" s="27">
        <f t="shared" si="150"/>
        <v>9.6575378546218639E-5</v>
      </c>
      <c r="U74" s="48">
        <f t="shared" si="140"/>
        <v>341702</v>
      </c>
      <c r="V74" s="49">
        <f t="shared" si="141"/>
        <v>0.11538626482630535</v>
      </c>
      <c r="W74" s="58"/>
    </row>
    <row r="75" spans="1:24" ht="16.8" customHeight="1" x14ac:dyDescent="0.3">
      <c r="A75" s="25"/>
      <c r="B75" s="25" t="s">
        <v>36</v>
      </c>
      <c r="C75" s="26">
        <v>8525</v>
      </c>
      <c r="D75" s="27">
        <f t="shared" ref="D75" si="155">C75/$U75</f>
        <v>4.2772565350459084E-2</v>
      </c>
      <c r="E75" s="26">
        <v>2043</v>
      </c>
      <c r="F75" s="27">
        <f t="shared" ref="F75" si="156">E75/$U75</f>
        <v>1.0250363754954594E-2</v>
      </c>
      <c r="G75" s="26">
        <v>5847</v>
      </c>
      <c r="H75" s="27">
        <f t="shared" si="144"/>
        <v>2.9336209924238622E-2</v>
      </c>
      <c r="I75" s="26">
        <v>8099</v>
      </c>
      <c r="J75" s="27">
        <f t="shared" si="145"/>
        <v>4.0635191410365763E-2</v>
      </c>
      <c r="K75" s="26">
        <v>64475</v>
      </c>
      <c r="L75" s="27">
        <f t="shared" si="146"/>
        <v>0.3234910441021524</v>
      </c>
      <c r="M75" s="26">
        <v>51816</v>
      </c>
      <c r="N75" s="27">
        <f t="shared" si="147"/>
        <v>0.25997692037529474</v>
      </c>
      <c r="O75" s="26">
        <v>58490</v>
      </c>
      <c r="P75" s="27">
        <f t="shared" si="148"/>
        <v>0.29346244543675681</v>
      </c>
      <c r="Q75" s="26">
        <v>0</v>
      </c>
      <c r="R75" s="27">
        <f t="shared" si="149"/>
        <v>0</v>
      </c>
      <c r="S75" s="26">
        <v>15</v>
      </c>
      <c r="T75" s="27">
        <f t="shared" si="150"/>
        <v>7.5259645777933873E-5</v>
      </c>
      <c r="U75" s="48">
        <f t="shared" si="140"/>
        <v>199310</v>
      </c>
      <c r="V75" s="49">
        <f t="shared" si="141"/>
        <v>6.7303195306234437E-2</v>
      </c>
      <c r="W75" s="58"/>
    </row>
    <row r="76" spans="1:24" ht="16.8" customHeight="1" x14ac:dyDescent="0.3">
      <c r="A76" s="25"/>
      <c r="B76" s="25" t="s">
        <v>37</v>
      </c>
      <c r="C76" s="26">
        <v>83</v>
      </c>
      <c r="D76" s="27">
        <f t="shared" ref="D76" si="157">C76/$U76</f>
        <v>0.89247311827956988</v>
      </c>
      <c r="E76" s="26">
        <v>4</v>
      </c>
      <c r="F76" s="27">
        <f t="shared" ref="F76" si="158">E76/$U76</f>
        <v>4.3010752688172046E-2</v>
      </c>
      <c r="G76" s="26">
        <v>1</v>
      </c>
      <c r="H76" s="27">
        <f t="shared" si="144"/>
        <v>1.0752688172043012E-2</v>
      </c>
      <c r="I76" s="26">
        <v>1</v>
      </c>
      <c r="J76" s="27">
        <f t="shared" si="145"/>
        <v>1.0752688172043012E-2</v>
      </c>
      <c r="K76" s="26">
        <v>2</v>
      </c>
      <c r="L76" s="27">
        <f t="shared" si="146"/>
        <v>2.1505376344086023E-2</v>
      </c>
      <c r="M76" s="26">
        <v>0</v>
      </c>
      <c r="N76" s="27">
        <f t="shared" si="147"/>
        <v>0</v>
      </c>
      <c r="O76" s="26">
        <v>2</v>
      </c>
      <c r="P76" s="27">
        <f t="shared" si="148"/>
        <v>2.1505376344086023E-2</v>
      </c>
      <c r="Q76" s="26">
        <v>0</v>
      </c>
      <c r="R76" s="27">
        <f t="shared" si="149"/>
        <v>0</v>
      </c>
      <c r="S76" s="26">
        <v>0</v>
      </c>
      <c r="T76" s="27">
        <f t="shared" si="150"/>
        <v>0</v>
      </c>
      <c r="U76" s="48">
        <f t="shared" si="140"/>
        <v>93</v>
      </c>
      <c r="V76" s="49">
        <f t="shared" si="141"/>
        <v>3.1404330758515892E-5</v>
      </c>
      <c r="W76" s="58"/>
    </row>
    <row r="77" spans="1:24" ht="16.8" customHeight="1" x14ac:dyDescent="0.3">
      <c r="A77" s="28"/>
      <c r="B77" s="28" t="s">
        <v>7</v>
      </c>
      <c r="C77" s="29">
        <v>33</v>
      </c>
      <c r="D77" s="30">
        <f t="shared" ref="D77:D78" si="159">C77/$U77</f>
        <v>0.80487804878048785</v>
      </c>
      <c r="E77" s="29">
        <v>0</v>
      </c>
      <c r="F77" s="30">
        <f t="shared" ref="F77:F78" si="160">E77/$U77</f>
        <v>0</v>
      </c>
      <c r="G77" s="29">
        <v>0</v>
      </c>
      <c r="H77" s="30">
        <f t="shared" si="144"/>
        <v>0</v>
      </c>
      <c r="I77" s="29">
        <v>0</v>
      </c>
      <c r="J77" s="30">
        <f t="shared" si="145"/>
        <v>0</v>
      </c>
      <c r="K77" s="29">
        <v>3</v>
      </c>
      <c r="L77" s="30">
        <f t="shared" si="146"/>
        <v>7.3170731707317069E-2</v>
      </c>
      <c r="M77" s="29">
        <v>0</v>
      </c>
      <c r="N77" s="30">
        <f t="shared" si="147"/>
        <v>0</v>
      </c>
      <c r="O77" s="29">
        <v>0</v>
      </c>
      <c r="P77" s="30">
        <f t="shared" si="148"/>
        <v>0</v>
      </c>
      <c r="Q77" s="29">
        <v>0</v>
      </c>
      <c r="R77" s="30">
        <f t="shared" si="149"/>
        <v>0</v>
      </c>
      <c r="S77" s="29">
        <v>5</v>
      </c>
      <c r="T77" s="30">
        <f t="shared" si="150"/>
        <v>0.12195121951219512</v>
      </c>
      <c r="U77" s="50">
        <f t="shared" si="140"/>
        <v>41</v>
      </c>
      <c r="V77" s="51">
        <f t="shared" si="141"/>
        <v>1.3844920011818834E-5</v>
      </c>
      <c r="W77" s="58"/>
    </row>
    <row r="78" spans="1:24" s="15" customFormat="1" ht="16.8" customHeight="1" x14ac:dyDescent="0.3">
      <c r="A78" s="36" t="s">
        <v>20</v>
      </c>
      <c r="B78" s="37"/>
      <c r="C78" s="38">
        <f>SUM(C70:C77)</f>
        <v>190446</v>
      </c>
      <c r="D78" s="39">
        <f t="shared" si="159"/>
        <v>6.4309991135874378E-2</v>
      </c>
      <c r="E78" s="38">
        <f>SUM(E70:E77)</f>
        <v>45093</v>
      </c>
      <c r="F78" s="39">
        <f t="shared" si="160"/>
        <v>1.5227048246169432E-2</v>
      </c>
      <c r="G78" s="38">
        <f>SUM(G70:G77)</f>
        <v>147646</v>
      </c>
      <c r="H78" s="39">
        <f t="shared" si="144"/>
        <v>4.9857245367439115E-2</v>
      </c>
      <c r="I78" s="38">
        <f>SUM(I70:I77)</f>
        <v>227166</v>
      </c>
      <c r="J78" s="39">
        <f t="shared" si="145"/>
        <v>7.6709636570849685E-2</v>
      </c>
      <c r="K78" s="38">
        <f>SUM(K70:K77)</f>
        <v>652410</v>
      </c>
      <c r="L78" s="39">
        <f t="shared" si="146"/>
        <v>0.22030644548562744</v>
      </c>
      <c r="M78" s="38">
        <f>SUM(M70:M77)</f>
        <v>556890</v>
      </c>
      <c r="N78" s="39">
        <f t="shared" si="147"/>
        <v>0.18805115866784855</v>
      </c>
      <c r="O78" s="38">
        <f>SUM(O70:O77)</f>
        <v>1130228</v>
      </c>
      <c r="P78" s="39">
        <f t="shared" si="148"/>
        <v>0.38165649402726776</v>
      </c>
      <c r="Q78" s="38">
        <f>SUM(Q70:Q77)</f>
        <v>10707</v>
      </c>
      <c r="R78" s="39">
        <f t="shared" si="149"/>
        <v>3.6155502089401039E-3</v>
      </c>
      <c r="S78" s="38">
        <f>SUM(S70:S77)</f>
        <v>789</v>
      </c>
      <c r="T78" s="39">
        <f t="shared" si="150"/>
        <v>2.6643028998353806E-4</v>
      </c>
      <c r="U78" s="38">
        <f t="shared" si="140"/>
        <v>2961375</v>
      </c>
      <c r="V78" s="38"/>
      <c r="W78" s="58"/>
    </row>
    <row r="79" spans="1:24" s="15" customFormat="1" ht="16.8" customHeight="1" x14ac:dyDescent="0.3">
      <c r="A79" s="22"/>
      <c r="B79" s="22" t="s">
        <v>11</v>
      </c>
      <c r="C79" s="23">
        <v>134254</v>
      </c>
      <c r="D79" s="24">
        <f t="shared" ref="D79" si="161">C79/$U79</f>
        <v>0.11776346432684726</v>
      </c>
      <c r="E79" s="23">
        <v>28167</v>
      </c>
      <c r="F79" s="24">
        <f t="shared" ref="F79" si="162">E79/$U79</f>
        <v>2.4707222873763958E-2</v>
      </c>
      <c r="G79" s="23">
        <v>85652</v>
      </c>
      <c r="H79" s="24">
        <f t="shared" si="144"/>
        <v>7.5131290289474587E-2</v>
      </c>
      <c r="I79" s="23">
        <v>102255</v>
      </c>
      <c r="J79" s="24">
        <f t="shared" si="145"/>
        <v>8.9694929348412458E-2</v>
      </c>
      <c r="K79" s="23">
        <v>247046</v>
      </c>
      <c r="L79" s="24">
        <f t="shared" si="146"/>
        <v>0.21670112479397491</v>
      </c>
      <c r="M79" s="23">
        <v>147583</v>
      </c>
      <c r="N79" s="24">
        <f t="shared" si="147"/>
        <v>0.12945525165543745</v>
      </c>
      <c r="O79" s="23">
        <v>393915</v>
      </c>
      <c r="P79" s="24">
        <f t="shared" si="148"/>
        <v>0.3455300776908698</v>
      </c>
      <c r="Q79" s="23">
        <v>0</v>
      </c>
      <c r="R79" s="24">
        <f t="shared" si="149"/>
        <v>0</v>
      </c>
      <c r="S79" s="23">
        <v>1159</v>
      </c>
      <c r="T79" s="24">
        <f t="shared" si="150"/>
        <v>1.0166390212195985E-3</v>
      </c>
      <c r="U79" s="46">
        <f t="shared" si="140"/>
        <v>1140031</v>
      </c>
      <c r="V79" s="47">
        <f>U79/$U$87</f>
        <v>0.4326621433196125</v>
      </c>
      <c r="W79" s="58"/>
      <c r="X79" s="9"/>
    </row>
    <row r="80" spans="1:24" ht="16.8" customHeight="1" x14ac:dyDescent="0.3">
      <c r="A80" s="25"/>
      <c r="B80" s="25" t="s">
        <v>12</v>
      </c>
      <c r="C80" s="26">
        <v>21549</v>
      </c>
      <c r="D80" s="27">
        <f t="shared" ref="D80" si="163">C80/$U80</f>
        <v>1.9964109258310506E-2</v>
      </c>
      <c r="E80" s="26">
        <v>5565</v>
      </c>
      <c r="F80" s="27">
        <f t="shared" ref="F80" si="164">E80/$U80</f>
        <v>5.155704117244325E-3</v>
      </c>
      <c r="G80" s="26">
        <v>25880</v>
      </c>
      <c r="H80" s="27">
        <f t="shared" si="144"/>
        <v>2.3976571887562106E-2</v>
      </c>
      <c r="I80" s="26">
        <v>86478</v>
      </c>
      <c r="J80" s="27">
        <f t="shared" si="145"/>
        <v>8.0117696433253324E-2</v>
      </c>
      <c r="K80" s="26">
        <v>199089</v>
      </c>
      <c r="L80" s="27">
        <f t="shared" si="146"/>
        <v>0.18444635705266044</v>
      </c>
      <c r="M80" s="26">
        <v>231315</v>
      </c>
      <c r="N80" s="27">
        <f t="shared" si="147"/>
        <v>0.21430219189224994</v>
      </c>
      <c r="O80" s="26">
        <v>509500</v>
      </c>
      <c r="P80" s="27">
        <f t="shared" si="148"/>
        <v>0.47202717838921537</v>
      </c>
      <c r="Q80" s="26">
        <v>0</v>
      </c>
      <c r="R80" s="27">
        <f t="shared" si="149"/>
        <v>0</v>
      </c>
      <c r="S80" s="26">
        <v>11</v>
      </c>
      <c r="T80" s="27">
        <f t="shared" si="150"/>
        <v>1.0190969503986985E-5</v>
      </c>
      <c r="U80" s="48">
        <f t="shared" si="140"/>
        <v>1079387</v>
      </c>
      <c r="V80" s="49">
        <f t="shared" ref="V80:V86" si="165">U80/$U$87</f>
        <v>0.40964666126739235</v>
      </c>
      <c r="W80" s="58"/>
    </row>
    <row r="81" spans="1:24" ht="16.8" customHeight="1" x14ac:dyDescent="0.3">
      <c r="A81" s="25"/>
      <c r="B81" s="25" t="s">
        <v>34</v>
      </c>
      <c r="C81" s="26">
        <v>0</v>
      </c>
      <c r="D81" s="27">
        <f t="shared" ref="D81" si="166">C81/$U81</f>
        <v>0</v>
      </c>
      <c r="E81" s="26">
        <v>0</v>
      </c>
      <c r="F81" s="27">
        <f t="shared" ref="F81" si="167">E81/$U81</f>
        <v>0</v>
      </c>
      <c r="G81" s="26">
        <v>0</v>
      </c>
      <c r="H81" s="27">
        <f t="shared" si="144"/>
        <v>0</v>
      </c>
      <c r="I81" s="26">
        <v>0</v>
      </c>
      <c r="J81" s="27">
        <f t="shared" si="145"/>
        <v>0</v>
      </c>
      <c r="K81" s="26">
        <v>244</v>
      </c>
      <c r="L81" s="27">
        <f t="shared" si="146"/>
        <v>1.7441652668072484E-3</v>
      </c>
      <c r="M81" s="26">
        <v>2129</v>
      </c>
      <c r="N81" s="27">
        <f t="shared" si="147"/>
        <v>1.5218556774723901E-2</v>
      </c>
      <c r="O81" s="26">
        <v>137522</v>
      </c>
      <c r="P81" s="27">
        <f t="shared" si="148"/>
        <v>0.98303727795846885</v>
      </c>
      <c r="Q81" s="26">
        <v>0</v>
      </c>
      <c r="R81" s="27">
        <f t="shared" si="149"/>
        <v>0</v>
      </c>
      <c r="S81" s="26">
        <v>0</v>
      </c>
      <c r="T81" s="27">
        <f t="shared" si="150"/>
        <v>0</v>
      </c>
      <c r="U81" s="48">
        <f t="shared" si="140"/>
        <v>139895</v>
      </c>
      <c r="V81" s="49">
        <f t="shared" si="165"/>
        <v>5.309265321705918E-2</v>
      </c>
      <c r="W81" s="58"/>
    </row>
    <row r="82" spans="1:24" s="15" customFormat="1" ht="16.8" customHeight="1" x14ac:dyDescent="0.3">
      <c r="A82" s="25"/>
      <c r="B82" s="25" t="s">
        <v>13</v>
      </c>
      <c r="C82" s="26">
        <v>0</v>
      </c>
      <c r="D82" s="27">
        <f t="shared" ref="D82" si="168">C82/$U82</f>
        <v>0</v>
      </c>
      <c r="E82" s="26">
        <v>0</v>
      </c>
      <c r="F82" s="27">
        <f t="shared" ref="F82" si="169">E82/$U82</f>
        <v>0</v>
      </c>
      <c r="G82" s="26">
        <v>0</v>
      </c>
      <c r="H82" s="27">
        <f t="shared" si="144"/>
        <v>0</v>
      </c>
      <c r="I82" s="26">
        <v>0</v>
      </c>
      <c r="J82" s="27">
        <f t="shared" si="145"/>
        <v>0</v>
      </c>
      <c r="K82" s="26">
        <v>0</v>
      </c>
      <c r="L82" s="27">
        <f t="shared" si="146"/>
        <v>0</v>
      </c>
      <c r="M82" s="26">
        <v>0</v>
      </c>
      <c r="N82" s="27">
        <f t="shared" si="147"/>
        <v>0</v>
      </c>
      <c r="O82" s="26">
        <v>0</v>
      </c>
      <c r="P82" s="27">
        <f t="shared" si="148"/>
        <v>0</v>
      </c>
      <c r="Q82" s="26">
        <v>15373</v>
      </c>
      <c r="R82" s="27">
        <f t="shared" si="149"/>
        <v>1</v>
      </c>
      <c r="S82" s="26">
        <v>0</v>
      </c>
      <c r="T82" s="27">
        <f t="shared" si="150"/>
        <v>0</v>
      </c>
      <c r="U82" s="48">
        <f t="shared" si="140"/>
        <v>15373</v>
      </c>
      <c r="V82" s="49">
        <f t="shared" si="165"/>
        <v>5.8343283026973851E-3</v>
      </c>
      <c r="W82" s="58"/>
      <c r="X82" s="9"/>
    </row>
    <row r="83" spans="1:24" ht="16.8" customHeight="1" x14ac:dyDescent="0.3">
      <c r="A83" s="25"/>
      <c r="B83" s="25" t="s">
        <v>35</v>
      </c>
      <c r="C83" s="26">
        <v>8805</v>
      </c>
      <c r="D83" s="27">
        <f t="shared" ref="D83" si="170">C83/$U83</f>
        <v>4.9580773583949453E-2</v>
      </c>
      <c r="E83" s="26">
        <v>2151</v>
      </c>
      <c r="F83" s="27">
        <f t="shared" ref="F83" si="171">E83/$U83</f>
        <v>1.2112236681325984E-2</v>
      </c>
      <c r="G83" s="26">
        <v>4423</v>
      </c>
      <c r="H83" s="27">
        <f t="shared" si="144"/>
        <v>2.4905821869597781E-2</v>
      </c>
      <c r="I83" s="26">
        <v>3896</v>
      </c>
      <c r="J83" s="27">
        <f t="shared" si="145"/>
        <v>2.1938295727775933E-2</v>
      </c>
      <c r="K83" s="26">
        <v>39194</v>
      </c>
      <c r="L83" s="27">
        <f t="shared" si="146"/>
        <v>0.22070060645648099</v>
      </c>
      <c r="M83" s="26">
        <v>32669</v>
      </c>
      <c r="N83" s="27">
        <f t="shared" si="147"/>
        <v>0.18395846589597328</v>
      </c>
      <c r="O83" s="26">
        <v>86434</v>
      </c>
      <c r="P83" s="27">
        <f t="shared" si="148"/>
        <v>0.4867080731351604</v>
      </c>
      <c r="Q83" s="26">
        <v>0</v>
      </c>
      <c r="R83" s="27">
        <f t="shared" si="149"/>
        <v>0</v>
      </c>
      <c r="S83" s="26">
        <v>17</v>
      </c>
      <c r="T83" s="27">
        <f t="shared" si="150"/>
        <v>9.572664973618861E-5</v>
      </c>
      <c r="U83" s="48">
        <f t="shared" si="140"/>
        <v>177589</v>
      </c>
      <c r="V83" s="49">
        <f t="shared" si="165"/>
        <v>6.7398200022619259E-2</v>
      </c>
      <c r="W83" s="58"/>
    </row>
    <row r="84" spans="1:24" ht="16.8" customHeight="1" x14ac:dyDescent="0.3">
      <c r="A84" s="25"/>
      <c r="B84" s="25" t="s">
        <v>36</v>
      </c>
      <c r="C84" s="26">
        <v>2845</v>
      </c>
      <c r="D84" s="27">
        <f t="shared" ref="D84" si="172">C84/$U84</f>
        <v>3.4480251118032747E-2</v>
      </c>
      <c r="E84" s="26">
        <v>801</v>
      </c>
      <c r="F84" s="27">
        <f t="shared" ref="F84" si="173">E84/$U84</f>
        <v>9.7077965362194138E-3</v>
      </c>
      <c r="G84" s="26">
        <v>2134</v>
      </c>
      <c r="H84" s="27">
        <f t="shared" si="144"/>
        <v>2.5863218237568323E-2</v>
      </c>
      <c r="I84" s="26">
        <v>1973</v>
      </c>
      <c r="J84" s="27">
        <f t="shared" si="145"/>
        <v>2.3911963253384398E-2</v>
      </c>
      <c r="K84" s="26">
        <v>20166</v>
      </c>
      <c r="L84" s="27">
        <f t="shared" si="146"/>
        <v>0.24440377646616815</v>
      </c>
      <c r="M84" s="26">
        <v>23621</v>
      </c>
      <c r="N84" s="27">
        <f t="shared" si="147"/>
        <v>0.28627698125098472</v>
      </c>
      <c r="O84" s="26">
        <v>30969</v>
      </c>
      <c r="P84" s="27">
        <f t="shared" si="148"/>
        <v>0.37533177394529216</v>
      </c>
      <c r="Q84" s="26">
        <v>0</v>
      </c>
      <c r="R84" s="27">
        <f t="shared" si="149"/>
        <v>0</v>
      </c>
      <c r="S84" s="26">
        <v>2</v>
      </c>
      <c r="T84" s="27">
        <f t="shared" si="150"/>
        <v>2.4239192350110896E-5</v>
      </c>
      <c r="U84" s="48">
        <f t="shared" si="140"/>
        <v>82511</v>
      </c>
      <c r="V84" s="49">
        <f t="shared" si="165"/>
        <v>3.1314399439528004E-2</v>
      </c>
      <c r="W84" s="58"/>
    </row>
    <row r="85" spans="1:24" s="15" customFormat="1" ht="16.8" customHeight="1" x14ac:dyDescent="0.3">
      <c r="A85" s="25"/>
      <c r="B85" s="25" t="s">
        <v>37</v>
      </c>
      <c r="C85" s="26">
        <v>57</v>
      </c>
      <c r="D85" s="27">
        <f t="shared" ref="D85" si="174">C85/$U85</f>
        <v>0.95</v>
      </c>
      <c r="E85" s="26">
        <v>0</v>
      </c>
      <c r="F85" s="27">
        <f t="shared" ref="F85" si="175">E85/$U85</f>
        <v>0</v>
      </c>
      <c r="G85" s="26">
        <v>1</v>
      </c>
      <c r="H85" s="27">
        <f t="shared" si="144"/>
        <v>1.6666666666666666E-2</v>
      </c>
      <c r="I85" s="26">
        <v>0</v>
      </c>
      <c r="J85" s="27">
        <f t="shared" si="145"/>
        <v>0</v>
      </c>
      <c r="K85" s="26">
        <v>1</v>
      </c>
      <c r="L85" s="27">
        <f t="shared" si="146"/>
        <v>1.6666666666666666E-2</v>
      </c>
      <c r="M85" s="26">
        <v>1</v>
      </c>
      <c r="N85" s="27">
        <f t="shared" si="147"/>
        <v>1.6666666666666666E-2</v>
      </c>
      <c r="O85" s="26">
        <v>0</v>
      </c>
      <c r="P85" s="27">
        <f t="shared" si="148"/>
        <v>0</v>
      </c>
      <c r="Q85" s="26">
        <v>0</v>
      </c>
      <c r="R85" s="27">
        <f t="shared" si="149"/>
        <v>0</v>
      </c>
      <c r="S85" s="26">
        <v>0</v>
      </c>
      <c r="T85" s="27">
        <f t="shared" si="150"/>
        <v>0</v>
      </c>
      <c r="U85" s="48">
        <f t="shared" si="140"/>
        <v>60</v>
      </c>
      <c r="V85" s="49">
        <f t="shared" si="165"/>
        <v>2.277107254028772E-5</v>
      </c>
      <c r="W85" s="58"/>
      <c r="X85" s="9"/>
    </row>
    <row r="86" spans="1:24" ht="16.8" customHeight="1" x14ac:dyDescent="0.3">
      <c r="A86" s="28"/>
      <c r="B86" s="28" t="s">
        <v>7</v>
      </c>
      <c r="C86" s="29">
        <v>51</v>
      </c>
      <c r="D86" s="30">
        <f t="shared" ref="D86:D87" si="176">C86/$U86</f>
        <v>0.67105263157894735</v>
      </c>
      <c r="E86" s="29">
        <v>0</v>
      </c>
      <c r="F86" s="30">
        <f t="shared" ref="F86:F87" si="177">E86/$U86</f>
        <v>0</v>
      </c>
      <c r="G86" s="29">
        <v>0</v>
      </c>
      <c r="H86" s="30">
        <f t="shared" si="144"/>
        <v>0</v>
      </c>
      <c r="I86" s="29">
        <v>2</v>
      </c>
      <c r="J86" s="30">
        <f t="shared" si="145"/>
        <v>2.6315789473684209E-2</v>
      </c>
      <c r="K86" s="29">
        <v>2</v>
      </c>
      <c r="L86" s="30">
        <f t="shared" si="146"/>
        <v>2.6315789473684209E-2</v>
      </c>
      <c r="M86" s="29">
        <v>0</v>
      </c>
      <c r="N86" s="30">
        <f t="shared" si="147"/>
        <v>0</v>
      </c>
      <c r="O86" s="29">
        <v>0</v>
      </c>
      <c r="P86" s="30">
        <f t="shared" si="148"/>
        <v>0</v>
      </c>
      <c r="Q86" s="29">
        <v>0</v>
      </c>
      <c r="R86" s="30">
        <f t="shared" si="149"/>
        <v>0</v>
      </c>
      <c r="S86" s="29">
        <v>21</v>
      </c>
      <c r="T86" s="30">
        <f t="shared" si="150"/>
        <v>0.27631578947368424</v>
      </c>
      <c r="U86" s="50">
        <f t="shared" si="140"/>
        <v>76</v>
      </c>
      <c r="V86" s="51">
        <f t="shared" si="165"/>
        <v>2.8843358551031111E-5</v>
      </c>
      <c r="W86" s="58"/>
    </row>
    <row r="87" spans="1:24" s="15" customFormat="1" ht="16.8" customHeight="1" x14ac:dyDescent="0.3">
      <c r="A87" s="36" t="s">
        <v>21</v>
      </c>
      <c r="B87" s="37"/>
      <c r="C87" s="38">
        <f>SUM(C79:C86)</f>
        <v>167561</v>
      </c>
      <c r="D87" s="39">
        <f t="shared" si="176"/>
        <v>6.3592394765385848E-2</v>
      </c>
      <c r="E87" s="38">
        <f>SUM(E79:E86)</f>
        <v>36684</v>
      </c>
      <c r="F87" s="39">
        <f t="shared" si="177"/>
        <v>1.3922233751131913E-2</v>
      </c>
      <c r="G87" s="38">
        <f>SUM(G79:G86)</f>
        <v>118090</v>
      </c>
      <c r="H87" s="39">
        <f t="shared" si="144"/>
        <v>4.4817265938042951E-2</v>
      </c>
      <c r="I87" s="38">
        <f>SUM(I79:I86)</f>
        <v>194604</v>
      </c>
      <c r="J87" s="39">
        <f t="shared" si="145"/>
        <v>7.3855696677169194E-2</v>
      </c>
      <c r="K87" s="38">
        <f>SUM(K79:K86)</f>
        <v>505742</v>
      </c>
      <c r="L87" s="39">
        <f t="shared" si="146"/>
        <v>0.19193812947783653</v>
      </c>
      <c r="M87" s="38">
        <f>SUM(M79:M86)</f>
        <v>437318</v>
      </c>
      <c r="N87" s="39">
        <f t="shared" si="147"/>
        <v>0.16596999835289242</v>
      </c>
      <c r="O87" s="38">
        <f>SUM(O79:O86)</f>
        <v>1158340</v>
      </c>
      <c r="P87" s="39">
        <f t="shared" si="148"/>
        <v>0.43961073610528129</v>
      </c>
      <c r="Q87" s="38">
        <f>SUM(Q79:Q86)</f>
        <v>15373</v>
      </c>
      <c r="R87" s="39">
        <f t="shared" si="149"/>
        <v>5.8343283026973851E-3</v>
      </c>
      <c r="S87" s="38">
        <f>SUM(S79:S86)</f>
        <v>1210</v>
      </c>
      <c r="T87" s="39">
        <f t="shared" si="150"/>
        <v>4.5921662956246903E-4</v>
      </c>
      <c r="U87" s="38">
        <f t="shared" si="140"/>
        <v>2634922</v>
      </c>
      <c r="V87" s="38"/>
      <c r="W87" s="58"/>
    </row>
    <row r="88" spans="1:24" s="15" customFormat="1" ht="16.8" customHeight="1" x14ac:dyDescent="0.3">
      <c r="A88" s="22"/>
      <c r="B88" s="22" t="s">
        <v>11</v>
      </c>
      <c r="C88" s="23">
        <v>62174</v>
      </c>
      <c r="D88" s="24">
        <f t="shared" ref="D88" si="178">C88/$U88</f>
        <v>0.17709555765703153</v>
      </c>
      <c r="E88" s="23">
        <v>13071</v>
      </c>
      <c r="F88" s="24">
        <f t="shared" ref="F88" si="179">E88/$U88</f>
        <v>3.7231254771046725E-2</v>
      </c>
      <c r="G88" s="23">
        <v>39947</v>
      </c>
      <c r="H88" s="24">
        <f t="shared" si="144"/>
        <v>0.11378447971379417</v>
      </c>
      <c r="I88" s="23">
        <v>37934</v>
      </c>
      <c r="J88" s="24">
        <f t="shared" si="145"/>
        <v>0.10805067848557008</v>
      </c>
      <c r="K88" s="23">
        <v>79948</v>
      </c>
      <c r="L88" s="24">
        <f t="shared" si="146"/>
        <v>0.22772277227722773</v>
      </c>
      <c r="M88" s="23">
        <v>38888</v>
      </c>
      <c r="N88" s="24">
        <f t="shared" si="147"/>
        <v>0.11076803882919938</v>
      </c>
      <c r="O88" s="23">
        <v>78866</v>
      </c>
      <c r="P88" s="24">
        <f t="shared" si="148"/>
        <v>0.22464081851223097</v>
      </c>
      <c r="Q88" s="23">
        <v>0</v>
      </c>
      <c r="R88" s="24">
        <f t="shared" si="149"/>
        <v>0</v>
      </c>
      <c r="S88" s="23">
        <v>248</v>
      </c>
      <c r="T88" s="24">
        <f t="shared" si="150"/>
        <v>7.0639975389944062E-4</v>
      </c>
      <c r="U88" s="46">
        <f t="shared" si="140"/>
        <v>351076</v>
      </c>
      <c r="V88" s="47">
        <f>U88/$U$96</f>
        <v>0.3365504812301085</v>
      </c>
      <c r="W88" s="58"/>
      <c r="X88" s="9"/>
    </row>
    <row r="89" spans="1:24" ht="16.8" customHeight="1" x14ac:dyDescent="0.3">
      <c r="A89" s="25"/>
      <c r="B89" s="25" t="s">
        <v>12</v>
      </c>
      <c r="C89" s="26">
        <v>10555</v>
      </c>
      <c r="D89" s="27">
        <f t="shared" ref="D89" si="180">C89/$U89</f>
        <v>2.3722033060265876E-2</v>
      </c>
      <c r="E89" s="26">
        <v>3373</v>
      </c>
      <c r="F89" s="27">
        <f t="shared" ref="F89" si="181">E89/$U89</f>
        <v>7.5807122228590054E-3</v>
      </c>
      <c r="G89" s="26">
        <v>16553</v>
      </c>
      <c r="H89" s="27">
        <f t="shared" si="144"/>
        <v>3.7202350852352538E-2</v>
      </c>
      <c r="I89" s="26">
        <v>52173</v>
      </c>
      <c r="J89" s="27">
        <f t="shared" si="145"/>
        <v>0.1172571890907865</v>
      </c>
      <c r="K89" s="26">
        <v>115596</v>
      </c>
      <c r="L89" s="27">
        <f t="shared" si="146"/>
        <v>0.25979840204969151</v>
      </c>
      <c r="M89" s="26">
        <v>98456</v>
      </c>
      <c r="N89" s="27">
        <f t="shared" si="147"/>
        <v>0.22127678701862027</v>
      </c>
      <c r="O89" s="26">
        <v>148232</v>
      </c>
      <c r="P89" s="27">
        <f t="shared" si="148"/>
        <v>0.33314679342390635</v>
      </c>
      <c r="Q89" s="26">
        <v>0</v>
      </c>
      <c r="R89" s="27">
        <f t="shared" si="149"/>
        <v>0</v>
      </c>
      <c r="S89" s="26">
        <v>7</v>
      </c>
      <c r="T89" s="27">
        <f t="shared" si="150"/>
        <v>1.573228151794042E-5</v>
      </c>
      <c r="U89" s="48">
        <f t="shared" si="140"/>
        <v>444945</v>
      </c>
      <c r="V89" s="49">
        <f t="shared" ref="V89:V95" si="182">U89/$U$96</f>
        <v>0.4265357183941102</v>
      </c>
      <c r="W89" s="58"/>
    </row>
    <row r="90" spans="1:24" ht="16.8" customHeight="1" x14ac:dyDescent="0.3">
      <c r="A90" s="25"/>
      <c r="B90" s="25" t="s">
        <v>34</v>
      </c>
      <c r="C90" s="26">
        <v>0</v>
      </c>
      <c r="D90" s="27">
        <f t="shared" ref="D90" si="183">C90/$U90</f>
        <v>0</v>
      </c>
      <c r="E90" s="26">
        <v>0</v>
      </c>
      <c r="F90" s="27">
        <f t="shared" ref="F90" si="184">E90/$U90</f>
        <v>0</v>
      </c>
      <c r="G90" s="26">
        <v>0</v>
      </c>
      <c r="H90" s="27">
        <f t="shared" si="144"/>
        <v>0</v>
      </c>
      <c r="I90" s="26">
        <v>0</v>
      </c>
      <c r="J90" s="27">
        <f t="shared" si="145"/>
        <v>0</v>
      </c>
      <c r="K90" s="26">
        <v>81</v>
      </c>
      <c r="L90" s="27">
        <f t="shared" si="146"/>
        <v>2.8364323983611725E-3</v>
      </c>
      <c r="M90" s="26">
        <v>679</v>
      </c>
      <c r="N90" s="27">
        <f t="shared" si="147"/>
        <v>2.377700738873131E-2</v>
      </c>
      <c r="O90" s="26">
        <v>27796</v>
      </c>
      <c r="P90" s="27">
        <f t="shared" si="148"/>
        <v>0.97335154252897715</v>
      </c>
      <c r="Q90" s="26">
        <v>0</v>
      </c>
      <c r="R90" s="27">
        <f t="shared" si="149"/>
        <v>0</v>
      </c>
      <c r="S90" s="26">
        <v>1</v>
      </c>
      <c r="T90" s="27">
        <f t="shared" si="150"/>
        <v>3.5017683930384847E-5</v>
      </c>
      <c r="U90" s="48">
        <f t="shared" si="140"/>
        <v>28557</v>
      </c>
      <c r="V90" s="49">
        <f t="shared" si="182"/>
        <v>2.7375474519728518E-2</v>
      </c>
      <c r="W90" s="58"/>
    </row>
    <row r="91" spans="1:24" ht="16.8" customHeight="1" x14ac:dyDescent="0.3">
      <c r="A91" s="25"/>
      <c r="B91" s="25" t="s">
        <v>13</v>
      </c>
      <c r="C91" s="26">
        <v>0</v>
      </c>
      <c r="D91" s="27">
        <f t="shared" ref="D91" si="185">C91/$U91</f>
        <v>0</v>
      </c>
      <c r="E91" s="26">
        <v>0</v>
      </c>
      <c r="F91" s="27">
        <f t="shared" ref="F91" si="186">E91/$U91</f>
        <v>0</v>
      </c>
      <c r="G91" s="26">
        <v>0</v>
      </c>
      <c r="H91" s="27">
        <f t="shared" si="144"/>
        <v>0</v>
      </c>
      <c r="I91" s="26">
        <v>0</v>
      </c>
      <c r="J91" s="27">
        <f t="shared" si="145"/>
        <v>0</v>
      </c>
      <c r="K91" s="26">
        <v>0</v>
      </c>
      <c r="L91" s="27">
        <f t="shared" si="146"/>
        <v>0</v>
      </c>
      <c r="M91" s="26">
        <v>0</v>
      </c>
      <c r="N91" s="27">
        <f t="shared" si="147"/>
        <v>0</v>
      </c>
      <c r="O91" s="26">
        <v>0</v>
      </c>
      <c r="P91" s="27">
        <f t="shared" si="148"/>
        <v>0</v>
      </c>
      <c r="Q91" s="26">
        <v>2894</v>
      </c>
      <c r="R91" s="27">
        <f t="shared" si="149"/>
        <v>1</v>
      </c>
      <c r="S91" s="26">
        <v>0</v>
      </c>
      <c r="T91" s="27">
        <f t="shared" si="150"/>
        <v>0</v>
      </c>
      <c r="U91" s="48">
        <f t="shared" si="140"/>
        <v>2894</v>
      </c>
      <c r="V91" s="49">
        <f t="shared" si="182"/>
        <v>2.7742628168257984E-3</v>
      </c>
      <c r="W91" s="58"/>
    </row>
    <row r="92" spans="1:24" ht="16.8" customHeight="1" x14ac:dyDescent="0.3">
      <c r="A92" s="25"/>
      <c r="B92" s="25" t="s">
        <v>35</v>
      </c>
      <c r="C92" s="26">
        <v>6266</v>
      </c>
      <c r="D92" s="27">
        <f t="shared" ref="D92" si="187">C92/$U92</f>
        <v>7.8489828640144296E-2</v>
      </c>
      <c r="E92" s="26">
        <v>1450</v>
      </c>
      <c r="F92" s="27">
        <f t="shared" ref="F92" si="188">E92/$U92</f>
        <v>1.8163142599458865E-2</v>
      </c>
      <c r="G92" s="26">
        <v>2787</v>
      </c>
      <c r="H92" s="27">
        <f t="shared" si="144"/>
        <v>3.4910812706684037E-2</v>
      </c>
      <c r="I92" s="26">
        <v>2229</v>
      </c>
      <c r="J92" s="27">
        <f t="shared" si="145"/>
        <v>2.7921134382202624E-2</v>
      </c>
      <c r="K92" s="26">
        <v>20489</v>
      </c>
      <c r="L92" s="27">
        <f t="shared" si="146"/>
        <v>0.25665146808297423</v>
      </c>
      <c r="M92" s="26">
        <v>13512</v>
      </c>
      <c r="N92" s="27">
        <f t="shared" si="147"/>
        <v>0.16925543641647459</v>
      </c>
      <c r="O92" s="26">
        <v>33094</v>
      </c>
      <c r="P92" s="27">
        <f t="shared" si="148"/>
        <v>0.41454554564585627</v>
      </c>
      <c r="Q92" s="26">
        <v>0</v>
      </c>
      <c r="R92" s="27">
        <f t="shared" si="149"/>
        <v>0</v>
      </c>
      <c r="S92" s="26">
        <v>5</v>
      </c>
      <c r="T92" s="27">
        <f t="shared" si="150"/>
        <v>6.2631526205030562E-5</v>
      </c>
      <c r="U92" s="48">
        <f t="shared" si="140"/>
        <v>79832</v>
      </c>
      <c r="V92" s="49">
        <f t="shared" si="182"/>
        <v>7.6529008014110972E-2</v>
      </c>
      <c r="W92" s="58"/>
    </row>
    <row r="93" spans="1:24" ht="16.8" customHeight="1" x14ac:dyDescent="0.3">
      <c r="A93" s="25"/>
      <c r="B93" s="25" t="s">
        <v>36</v>
      </c>
      <c r="C93" s="26">
        <v>5151</v>
      </c>
      <c r="D93" s="27">
        <f t="shared" ref="D93" si="189">C93/$U93</f>
        <v>3.792156545169436E-2</v>
      </c>
      <c r="E93" s="26">
        <v>1657</v>
      </c>
      <c r="F93" s="27">
        <f t="shared" ref="F93" si="190">E93/$U93</f>
        <v>1.2198802941847711E-2</v>
      </c>
      <c r="G93" s="26">
        <v>5661</v>
      </c>
      <c r="H93" s="27">
        <f t="shared" si="144"/>
        <v>4.1676175892456181E-2</v>
      </c>
      <c r="I93" s="26">
        <v>5726</v>
      </c>
      <c r="J93" s="27">
        <f t="shared" si="145"/>
        <v>4.2154704674121898E-2</v>
      </c>
      <c r="K93" s="26">
        <v>35706</v>
      </c>
      <c r="L93" s="27">
        <f t="shared" si="146"/>
        <v>0.2628669027408656</v>
      </c>
      <c r="M93" s="26">
        <v>36174</v>
      </c>
      <c r="N93" s="27">
        <f t="shared" si="147"/>
        <v>0.2663123099688588</v>
      </c>
      <c r="O93" s="26">
        <v>45755</v>
      </c>
      <c r="P93" s="27">
        <f t="shared" si="148"/>
        <v>0.33684745238638625</v>
      </c>
      <c r="Q93" s="26">
        <v>0</v>
      </c>
      <c r="R93" s="27">
        <f t="shared" si="149"/>
        <v>0</v>
      </c>
      <c r="S93" s="26">
        <v>3</v>
      </c>
      <c r="T93" s="27">
        <f t="shared" si="150"/>
        <v>2.2085943769187163E-5</v>
      </c>
      <c r="U93" s="48">
        <f t="shared" si="140"/>
        <v>135833</v>
      </c>
      <c r="V93" s="49">
        <f t="shared" si="182"/>
        <v>0.13021300663368995</v>
      </c>
      <c r="W93" s="58"/>
    </row>
    <row r="94" spans="1:24" ht="16.8" customHeight="1" x14ac:dyDescent="0.3">
      <c r="A94" s="25"/>
      <c r="B94" s="25" t="s">
        <v>37</v>
      </c>
      <c r="C94" s="26">
        <v>10</v>
      </c>
      <c r="D94" s="27">
        <f t="shared" ref="D94" si="191">C94/$U94</f>
        <v>1</v>
      </c>
      <c r="E94" s="26">
        <v>0</v>
      </c>
      <c r="F94" s="27">
        <f t="shared" ref="F94" si="192">E94/$U94</f>
        <v>0</v>
      </c>
      <c r="G94" s="26">
        <v>0</v>
      </c>
      <c r="H94" s="27">
        <f t="shared" si="144"/>
        <v>0</v>
      </c>
      <c r="I94" s="26">
        <v>0</v>
      </c>
      <c r="J94" s="27">
        <f t="shared" si="145"/>
        <v>0</v>
      </c>
      <c r="K94" s="26">
        <v>0</v>
      </c>
      <c r="L94" s="27">
        <f t="shared" si="146"/>
        <v>0</v>
      </c>
      <c r="M94" s="26">
        <v>0</v>
      </c>
      <c r="N94" s="27">
        <f t="shared" si="147"/>
        <v>0</v>
      </c>
      <c r="O94" s="26">
        <v>0</v>
      </c>
      <c r="P94" s="27">
        <f t="shared" si="148"/>
        <v>0</v>
      </c>
      <c r="Q94" s="26">
        <v>0</v>
      </c>
      <c r="R94" s="27">
        <f t="shared" si="149"/>
        <v>0</v>
      </c>
      <c r="S94" s="26">
        <v>0</v>
      </c>
      <c r="T94" s="27">
        <f t="shared" si="150"/>
        <v>0</v>
      </c>
      <c r="U94" s="48">
        <f t="shared" si="140"/>
        <v>10</v>
      </c>
      <c r="V94" s="49">
        <f t="shared" si="182"/>
        <v>9.586257141761571E-6</v>
      </c>
      <c r="W94" s="58"/>
    </row>
    <row r="95" spans="1:24" s="15" customFormat="1" ht="16.8" customHeight="1" x14ac:dyDescent="0.3">
      <c r="A95" s="28"/>
      <c r="B95" s="28" t="s">
        <v>7</v>
      </c>
      <c r="C95" s="29">
        <v>10</v>
      </c>
      <c r="D95" s="30">
        <f t="shared" ref="D95:D96" si="193">C95/$U95</f>
        <v>0.76923076923076927</v>
      </c>
      <c r="E95" s="29">
        <v>0</v>
      </c>
      <c r="F95" s="30">
        <f t="shared" ref="F95:F96" si="194">E95/$U95</f>
        <v>0</v>
      </c>
      <c r="G95" s="29">
        <v>0</v>
      </c>
      <c r="H95" s="30">
        <f t="shared" si="144"/>
        <v>0</v>
      </c>
      <c r="I95" s="29">
        <v>1</v>
      </c>
      <c r="J95" s="30">
        <f t="shared" si="145"/>
        <v>7.6923076923076927E-2</v>
      </c>
      <c r="K95" s="29">
        <v>0</v>
      </c>
      <c r="L95" s="30">
        <f t="shared" si="146"/>
        <v>0</v>
      </c>
      <c r="M95" s="29">
        <v>0</v>
      </c>
      <c r="N95" s="30">
        <f t="shared" si="147"/>
        <v>0</v>
      </c>
      <c r="O95" s="29">
        <v>0</v>
      </c>
      <c r="P95" s="30">
        <f t="shared" si="148"/>
        <v>0</v>
      </c>
      <c r="Q95" s="29">
        <v>0</v>
      </c>
      <c r="R95" s="30">
        <f t="shared" si="149"/>
        <v>0</v>
      </c>
      <c r="S95" s="29">
        <v>2</v>
      </c>
      <c r="T95" s="30">
        <f t="shared" si="150"/>
        <v>0.15384615384615385</v>
      </c>
      <c r="U95" s="50">
        <f t="shared" si="140"/>
        <v>13</v>
      </c>
      <c r="V95" s="51">
        <f t="shared" si="182"/>
        <v>1.2462134284290041E-5</v>
      </c>
      <c r="W95" s="58"/>
      <c r="X95" s="9"/>
    </row>
    <row r="96" spans="1:24" s="15" customFormat="1" ht="16.8" customHeight="1" x14ac:dyDescent="0.3">
      <c r="A96" s="36" t="s">
        <v>22</v>
      </c>
      <c r="B96" s="37"/>
      <c r="C96" s="38">
        <f>SUM(C88:C95)</f>
        <v>84166</v>
      </c>
      <c r="D96" s="39">
        <f t="shared" si="193"/>
        <v>8.068369185935044E-2</v>
      </c>
      <c r="E96" s="38">
        <f>SUM(E88:E95)</f>
        <v>19551</v>
      </c>
      <c r="F96" s="39">
        <f t="shared" si="194"/>
        <v>1.8742091337858046E-2</v>
      </c>
      <c r="G96" s="38">
        <f>SUM(G88:G95)</f>
        <v>64948</v>
      </c>
      <c r="H96" s="39">
        <f t="shared" si="144"/>
        <v>6.2260822884313047E-2</v>
      </c>
      <c r="I96" s="38">
        <f>SUM(I88:I95)</f>
        <v>98063</v>
      </c>
      <c r="J96" s="39">
        <f t="shared" si="145"/>
        <v>9.4005713409256494E-2</v>
      </c>
      <c r="K96" s="38">
        <f>SUM(K88:K95)</f>
        <v>251820</v>
      </c>
      <c r="L96" s="39">
        <f t="shared" si="146"/>
        <v>0.24140112734383987</v>
      </c>
      <c r="M96" s="38">
        <f>SUM(M88:M95)</f>
        <v>187709</v>
      </c>
      <c r="N96" s="39">
        <f t="shared" si="147"/>
        <v>0.17994267418229226</v>
      </c>
      <c r="O96" s="38">
        <f>SUM(O88:O95)</f>
        <v>333743</v>
      </c>
      <c r="P96" s="39">
        <f t="shared" si="148"/>
        <v>0.31993462172629317</v>
      </c>
      <c r="Q96" s="38">
        <f>SUM(Q88:Q95)</f>
        <v>2894</v>
      </c>
      <c r="R96" s="39">
        <f t="shared" si="149"/>
        <v>2.7742628168257984E-3</v>
      </c>
      <c r="S96" s="38">
        <f>SUM(S88:S95)</f>
        <v>266</v>
      </c>
      <c r="T96" s="39">
        <f t="shared" si="150"/>
        <v>2.5499443997085779E-4</v>
      </c>
      <c r="U96" s="38">
        <f t="shared" si="140"/>
        <v>1043160</v>
      </c>
      <c r="V96" s="38"/>
      <c r="W96" s="58"/>
    </row>
    <row r="97" spans="1:24" ht="16.8" customHeight="1" x14ac:dyDescent="0.3">
      <c r="A97" s="22"/>
      <c r="B97" s="22" t="s">
        <v>11</v>
      </c>
      <c r="C97" s="23">
        <v>43581</v>
      </c>
      <c r="D97" s="24">
        <f t="shared" ref="D97" si="195">C97/$U97</f>
        <v>0.1848203153493185</v>
      </c>
      <c r="E97" s="23">
        <v>9262</v>
      </c>
      <c r="F97" s="24">
        <f t="shared" ref="F97" si="196">E97/$U97</f>
        <v>3.9278716889593814E-2</v>
      </c>
      <c r="G97" s="23">
        <v>28725</v>
      </c>
      <c r="H97" s="24">
        <f t="shared" si="144"/>
        <v>0.12181830518825117</v>
      </c>
      <c r="I97" s="23">
        <v>25828</v>
      </c>
      <c r="J97" s="24">
        <f t="shared" si="145"/>
        <v>0.10953257393915233</v>
      </c>
      <c r="K97" s="23">
        <v>51621</v>
      </c>
      <c r="L97" s="24">
        <f t="shared" si="146"/>
        <v>0.21891671826362796</v>
      </c>
      <c r="M97" s="23">
        <v>23774</v>
      </c>
      <c r="N97" s="24">
        <f t="shared" si="147"/>
        <v>0.10082187598069567</v>
      </c>
      <c r="O97" s="23">
        <v>52782</v>
      </c>
      <c r="P97" s="24">
        <f t="shared" si="148"/>
        <v>0.22384034062476146</v>
      </c>
      <c r="Q97" s="23">
        <v>0</v>
      </c>
      <c r="R97" s="24">
        <f t="shared" si="149"/>
        <v>0</v>
      </c>
      <c r="S97" s="23">
        <v>229</v>
      </c>
      <c r="T97" s="24">
        <f t="shared" si="150"/>
        <v>9.7115376459911285E-4</v>
      </c>
      <c r="U97" s="46">
        <f t="shared" si="140"/>
        <v>235802</v>
      </c>
      <c r="V97" s="47">
        <f>U97/$U$105</f>
        <v>0.36484518966992469</v>
      </c>
      <c r="W97" s="58"/>
    </row>
    <row r="98" spans="1:24" ht="16.8" customHeight="1" x14ac:dyDescent="0.3">
      <c r="A98" s="25"/>
      <c r="B98" s="25" t="s">
        <v>12</v>
      </c>
      <c r="C98" s="26">
        <v>8825</v>
      </c>
      <c r="D98" s="27">
        <f t="shared" ref="D98" si="197">C98/$U98</f>
        <v>2.9920528364321845E-2</v>
      </c>
      <c r="E98" s="26">
        <v>2548</v>
      </c>
      <c r="F98" s="27">
        <f t="shared" ref="F98" si="198">E98/$U98</f>
        <v>8.638810909041594E-3</v>
      </c>
      <c r="G98" s="26">
        <v>12312</v>
      </c>
      <c r="H98" s="27">
        <f t="shared" si="144"/>
        <v>4.1742951299890148E-2</v>
      </c>
      <c r="I98" s="26">
        <v>34472</v>
      </c>
      <c r="J98" s="27">
        <f t="shared" si="145"/>
        <v>0.11687483895466319</v>
      </c>
      <c r="K98" s="26">
        <v>74594</v>
      </c>
      <c r="L98" s="27">
        <f t="shared" si="146"/>
        <v>0.2529055969187789</v>
      </c>
      <c r="M98" s="26">
        <v>64855</v>
      </c>
      <c r="N98" s="27">
        <f t="shared" si="147"/>
        <v>0.219886217231512</v>
      </c>
      <c r="O98" s="26">
        <v>97337</v>
      </c>
      <c r="P98" s="27">
        <f t="shared" si="148"/>
        <v>0.33001410418107596</v>
      </c>
      <c r="Q98" s="26">
        <v>0</v>
      </c>
      <c r="R98" s="27">
        <f t="shared" si="149"/>
        <v>0</v>
      </c>
      <c r="S98" s="26">
        <v>5</v>
      </c>
      <c r="T98" s="27">
        <f t="shared" si="150"/>
        <v>1.6952140716329657E-5</v>
      </c>
      <c r="U98" s="48">
        <f t="shared" si="140"/>
        <v>294948</v>
      </c>
      <c r="V98" s="49">
        <f t="shared" ref="V98:V104" si="199">U98/$U$105</f>
        <v>0.45635897491439825</v>
      </c>
      <c r="W98" s="58"/>
    </row>
    <row r="99" spans="1:24" ht="16.8" customHeight="1" x14ac:dyDescent="0.3">
      <c r="A99" s="25"/>
      <c r="B99" s="25" t="s">
        <v>34</v>
      </c>
      <c r="C99" s="26">
        <v>0</v>
      </c>
      <c r="D99" s="27">
        <f t="shared" ref="D99" si="200">C99/$U99</f>
        <v>0</v>
      </c>
      <c r="E99" s="26">
        <v>0</v>
      </c>
      <c r="F99" s="27">
        <f t="shared" ref="F99" si="201">E99/$U99</f>
        <v>0</v>
      </c>
      <c r="G99" s="26">
        <v>0</v>
      </c>
      <c r="H99" s="27">
        <f t="shared" si="144"/>
        <v>0</v>
      </c>
      <c r="I99" s="26">
        <v>0</v>
      </c>
      <c r="J99" s="27">
        <f t="shared" si="145"/>
        <v>0</v>
      </c>
      <c r="K99" s="26">
        <v>36</v>
      </c>
      <c r="L99" s="27">
        <f t="shared" si="146"/>
        <v>2.1203910943574035E-3</v>
      </c>
      <c r="M99" s="26">
        <v>460</v>
      </c>
      <c r="N99" s="27">
        <f t="shared" si="147"/>
        <v>2.7093886205677938E-2</v>
      </c>
      <c r="O99" s="26">
        <v>16482</v>
      </c>
      <c r="P99" s="27">
        <f t="shared" si="148"/>
        <v>0.97078572269996466</v>
      </c>
      <c r="Q99" s="26">
        <v>0</v>
      </c>
      <c r="R99" s="27">
        <f t="shared" si="149"/>
        <v>0</v>
      </c>
      <c r="S99" s="26">
        <v>0</v>
      </c>
      <c r="T99" s="27">
        <f t="shared" si="150"/>
        <v>0</v>
      </c>
      <c r="U99" s="48">
        <f t="shared" si="140"/>
        <v>16978</v>
      </c>
      <c r="V99" s="49">
        <f t="shared" si="199"/>
        <v>2.6269249752826442E-2</v>
      </c>
      <c r="W99" s="58"/>
    </row>
    <row r="100" spans="1:24" ht="16.8" customHeight="1" x14ac:dyDescent="0.3">
      <c r="A100" s="25"/>
      <c r="B100" s="25" t="s">
        <v>13</v>
      </c>
      <c r="C100" s="26">
        <v>0</v>
      </c>
      <c r="D100" s="27">
        <f t="shared" ref="D100" si="202">C100/$U100</f>
        <v>0</v>
      </c>
      <c r="E100" s="26">
        <v>0</v>
      </c>
      <c r="F100" s="27">
        <f t="shared" ref="F100" si="203">E100/$U100</f>
        <v>0</v>
      </c>
      <c r="G100" s="26">
        <v>0</v>
      </c>
      <c r="H100" s="27">
        <f t="shared" si="144"/>
        <v>0</v>
      </c>
      <c r="I100" s="26">
        <v>0</v>
      </c>
      <c r="J100" s="27">
        <f t="shared" si="145"/>
        <v>0</v>
      </c>
      <c r="K100" s="26">
        <v>0</v>
      </c>
      <c r="L100" s="27">
        <f t="shared" si="146"/>
        <v>0</v>
      </c>
      <c r="M100" s="26">
        <v>0</v>
      </c>
      <c r="N100" s="27">
        <f t="shared" si="147"/>
        <v>0</v>
      </c>
      <c r="O100" s="26">
        <v>0</v>
      </c>
      <c r="P100" s="27">
        <f t="shared" si="148"/>
        <v>0</v>
      </c>
      <c r="Q100" s="26">
        <v>1567</v>
      </c>
      <c r="R100" s="27">
        <f t="shared" si="149"/>
        <v>1</v>
      </c>
      <c r="S100" s="26">
        <v>0</v>
      </c>
      <c r="T100" s="27">
        <f t="shared" si="150"/>
        <v>0</v>
      </c>
      <c r="U100" s="48">
        <f t="shared" si="140"/>
        <v>1567</v>
      </c>
      <c r="V100" s="49">
        <f t="shared" si="199"/>
        <v>2.4245443728754291E-3</v>
      </c>
      <c r="W100" s="58"/>
    </row>
    <row r="101" spans="1:24" ht="16.8" customHeight="1" x14ac:dyDescent="0.3">
      <c r="A101" s="25"/>
      <c r="B101" s="25" t="s">
        <v>35</v>
      </c>
      <c r="C101" s="26">
        <v>4739</v>
      </c>
      <c r="D101" s="27">
        <f t="shared" ref="D101" si="204">C101/$U101</f>
        <v>9.0815016384646341E-2</v>
      </c>
      <c r="E101" s="26">
        <v>1193</v>
      </c>
      <c r="F101" s="27">
        <f t="shared" ref="F101" si="205">E101/$U101</f>
        <v>2.2861851560853151E-2</v>
      </c>
      <c r="G101" s="26">
        <v>2423</v>
      </c>
      <c r="H101" s="27">
        <f t="shared" si="144"/>
        <v>4.6432746296686658E-2</v>
      </c>
      <c r="I101" s="26">
        <v>2000</v>
      </c>
      <c r="J101" s="27">
        <f t="shared" si="145"/>
        <v>3.8326658107046357E-2</v>
      </c>
      <c r="K101" s="26">
        <v>13868</v>
      </c>
      <c r="L101" s="27">
        <f t="shared" si="146"/>
        <v>0.26575704731425942</v>
      </c>
      <c r="M101" s="26">
        <v>8791</v>
      </c>
      <c r="N101" s="27">
        <f t="shared" si="147"/>
        <v>0.16846482570952226</v>
      </c>
      <c r="O101" s="26">
        <v>19163</v>
      </c>
      <c r="P101" s="27">
        <f t="shared" si="148"/>
        <v>0.36722687465266468</v>
      </c>
      <c r="Q101" s="26">
        <v>0</v>
      </c>
      <c r="R101" s="27">
        <f t="shared" si="149"/>
        <v>0</v>
      </c>
      <c r="S101" s="26">
        <v>6</v>
      </c>
      <c r="T101" s="27">
        <f t="shared" si="150"/>
        <v>1.1497997432113907E-4</v>
      </c>
      <c r="U101" s="48">
        <f t="shared" si="140"/>
        <v>52183</v>
      </c>
      <c r="V101" s="49">
        <f t="shared" si="199"/>
        <v>8.0740267396144552E-2</v>
      </c>
      <c r="W101" s="58"/>
    </row>
    <row r="102" spans="1:24" ht="16.8" customHeight="1" x14ac:dyDescent="0.3">
      <c r="A102" s="25"/>
      <c r="B102" s="25" t="s">
        <v>36</v>
      </c>
      <c r="C102" s="26">
        <v>1778</v>
      </c>
      <c r="D102" s="27">
        <f t="shared" ref="D102" si="206">C102/$U102</f>
        <v>3.9687500000000001E-2</v>
      </c>
      <c r="E102" s="26">
        <v>556</v>
      </c>
      <c r="F102" s="27">
        <f t="shared" ref="F102" si="207">E102/$U102</f>
        <v>1.2410714285714285E-2</v>
      </c>
      <c r="G102" s="26">
        <v>1596</v>
      </c>
      <c r="H102" s="27">
        <f t="shared" si="144"/>
        <v>3.5624999999999997E-2</v>
      </c>
      <c r="I102" s="26">
        <v>1378</v>
      </c>
      <c r="J102" s="27">
        <f t="shared" si="145"/>
        <v>3.0758928571428572E-2</v>
      </c>
      <c r="K102" s="26">
        <v>10959</v>
      </c>
      <c r="L102" s="27">
        <f t="shared" si="146"/>
        <v>0.24462053571428571</v>
      </c>
      <c r="M102" s="26">
        <v>11622</v>
      </c>
      <c r="N102" s="27">
        <f t="shared" si="147"/>
        <v>0.25941964285714286</v>
      </c>
      <c r="O102" s="26">
        <v>16907</v>
      </c>
      <c r="P102" s="27">
        <f t="shared" si="148"/>
        <v>0.37738839285714287</v>
      </c>
      <c r="Q102" s="26">
        <v>0</v>
      </c>
      <c r="R102" s="27">
        <f t="shared" si="149"/>
        <v>0</v>
      </c>
      <c r="S102" s="26">
        <v>4</v>
      </c>
      <c r="T102" s="27">
        <f t="shared" si="150"/>
        <v>8.9285714285714286E-5</v>
      </c>
      <c r="U102" s="48">
        <f t="shared" si="140"/>
        <v>44800</v>
      </c>
      <c r="V102" s="49">
        <f t="shared" si="199"/>
        <v>6.9316903576783176E-2</v>
      </c>
      <c r="W102" s="58"/>
    </row>
    <row r="103" spans="1:24" s="15" customFormat="1" ht="16.8" customHeight="1" x14ac:dyDescent="0.3">
      <c r="A103" s="25"/>
      <c r="B103" s="25" t="s">
        <v>37</v>
      </c>
      <c r="C103" s="26">
        <v>12</v>
      </c>
      <c r="D103" s="27">
        <f t="shared" ref="D103" si="208">C103/$U103</f>
        <v>1</v>
      </c>
      <c r="E103" s="26">
        <v>0</v>
      </c>
      <c r="F103" s="27">
        <f t="shared" ref="F103" si="209">E103/$U103</f>
        <v>0</v>
      </c>
      <c r="G103" s="26">
        <v>0</v>
      </c>
      <c r="H103" s="27">
        <f t="shared" si="144"/>
        <v>0</v>
      </c>
      <c r="I103" s="26">
        <v>0</v>
      </c>
      <c r="J103" s="27">
        <f t="shared" si="145"/>
        <v>0</v>
      </c>
      <c r="K103" s="26">
        <v>0</v>
      </c>
      <c r="L103" s="27">
        <f t="shared" si="146"/>
        <v>0</v>
      </c>
      <c r="M103" s="26">
        <v>0</v>
      </c>
      <c r="N103" s="27">
        <f t="shared" si="147"/>
        <v>0</v>
      </c>
      <c r="O103" s="26">
        <v>0</v>
      </c>
      <c r="P103" s="27">
        <f t="shared" si="148"/>
        <v>0</v>
      </c>
      <c r="Q103" s="26">
        <v>0</v>
      </c>
      <c r="R103" s="27">
        <f t="shared" si="149"/>
        <v>0</v>
      </c>
      <c r="S103" s="26">
        <v>0</v>
      </c>
      <c r="T103" s="27">
        <f t="shared" si="150"/>
        <v>0</v>
      </c>
      <c r="U103" s="48">
        <f t="shared" si="140"/>
        <v>12</v>
      </c>
      <c r="V103" s="49">
        <f t="shared" si="199"/>
        <v>1.8567027743781207E-5</v>
      </c>
      <c r="W103" s="58"/>
      <c r="X103" s="9"/>
    </row>
    <row r="104" spans="1:24" s="15" customFormat="1" ht="16.8" customHeight="1" x14ac:dyDescent="0.3">
      <c r="A104" s="28"/>
      <c r="B104" s="28" t="s">
        <v>7</v>
      </c>
      <c r="C104" s="29">
        <v>13</v>
      </c>
      <c r="D104" s="30">
        <f t="shared" ref="D104:D105" si="210">C104/$U104</f>
        <v>0.76470588235294112</v>
      </c>
      <c r="E104" s="29">
        <v>0</v>
      </c>
      <c r="F104" s="30">
        <f t="shared" ref="F104:F105" si="211">E104/$U104</f>
        <v>0</v>
      </c>
      <c r="G104" s="29">
        <v>0</v>
      </c>
      <c r="H104" s="30">
        <f t="shared" si="144"/>
        <v>0</v>
      </c>
      <c r="I104" s="29">
        <v>1</v>
      </c>
      <c r="J104" s="30">
        <f t="shared" si="145"/>
        <v>5.8823529411764705E-2</v>
      </c>
      <c r="K104" s="29">
        <v>2</v>
      </c>
      <c r="L104" s="30">
        <f t="shared" si="146"/>
        <v>0.11764705882352941</v>
      </c>
      <c r="M104" s="29">
        <v>0</v>
      </c>
      <c r="N104" s="30">
        <f t="shared" si="147"/>
        <v>0</v>
      </c>
      <c r="O104" s="29">
        <v>0</v>
      </c>
      <c r="P104" s="30">
        <f t="shared" si="148"/>
        <v>0</v>
      </c>
      <c r="Q104" s="29">
        <v>0</v>
      </c>
      <c r="R104" s="30">
        <f t="shared" si="149"/>
        <v>0</v>
      </c>
      <c r="S104" s="29">
        <v>1</v>
      </c>
      <c r="T104" s="30">
        <f t="shared" si="150"/>
        <v>5.8823529411764705E-2</v>
      </c>
      <c r="U104" s="50">
        <f t="shared" si="140"/>
        <v>17</v>
      </c>
      <c r="V104" s="51">
        <f t="shared" si="199"/>
        <v>2.6303289303690042E-5</v>
      </c>
      <c r="W104" s="58"/>
      <c r="X104" s="9"/>
    </row>
    <row r="105" spans="1:24" s="15" customFormat="1" ht="16.8" customHeight="1" x14ac:dyDescent="0.3">
      <c r="A105" s="36" t="s">
        <v>23</v>
      </c>
      <c r="B105" s="37"/>
      <c r="C105" s="38">
        <f>SUM(C97:C104)</f>
        <v>58948</v>
      </c>
      <c r="D105" s="39">
        <f t="shared" si="210"/>
        <v>9.1207429286701211E-2</v>
      </c>
      <c r="E105" s="38">
        <f>SUM(E97:E104)</f>
        <v>13559</v>
      </c>
      <c r="F105" s="39">
        <f t="shared" si="211"/>
        <v>2.0979194098160781E-2</v>
      </c>
      <c r="G105" s="38">
        <f>SUM(G97:G104)</f>
        <v>45056</v>
      </c>
      <c r="H105" s="39">
        <f t="shared" si="144"/>
        <v>6.9713000168650507E-2</v>
      </c>
      <c r="I105" s="38">
        <f>SUM(I97:I104)</f>
        <v>63679</v>
      </c>
      <c r="J105" s="39">
        <f t="shared" si="145"/>
        <v>9.8527479974686957E-2</v>
      </c>
      <c r="K105" s="38">
        <f>SUM(K97:K104)</f>
        <v>151080</v>
      </c>
      <c r="L105" s="39">
        <f t="shared" si="146"/>
        <v>0.23375887929420539</v>
      </c>
      <c r="M105" s="38">
        <f>SUM(M97:M104)</f>
        <v>109502</v>
      </c>
      <c r="N105" s="39">
        <f t="shared" si="147"/>
        <v>0.16942722266662746</v>
      </c>
      <c r="O105" s="38">
        <f>SUM(O97:O104)</f>
        <v>202671</v>
      </c>
      <c r="P105" s="39">
        <f t="shared" si="148"/>
        <v>0.31358317332165675</v>
      </c>
      <c r="Q105" s="38">
        <f>SUM(Q97:Q104)</f>
        <v>1567</v>
      </c>
      <c r="R105" s="39">
        <f t="shared" si="149"/>
        <v>2.4245443728754291E-3</v>
      </c>
      <c r="S105" s="38">
        <f>SUM(S97:S104)</f>
        <v>245</v>
      </c>
      <c r="T105" s="39">
        <f t="shared" si="150"/>
        <v>3.7907681643553295E-4</v>
      </c>
      <c r="U105" s="38">
        <f t="shared" si="140"/>
        <v>646307</v>
      </c>
      <c r="V105" s="38"/>
      <c r="W105" s="58"/>
    </row>
    <row r="106" spans="1:24" ht="16.8" customHeight="1" x14ac:dyDescent="0.3">
      <c r="A106" s="22"/>
      <c r="B106" s="22" t="s">
        <v>11</v>
      </c>
      <c r="C106" s="23">
        <v>267928</v>
      </c>
      <c r="D106" s="24">
        <f t="shared" ref="D106" si="212">C106/$U106</f>
        <v>0.15431062783290811</v>
      </c>
      <c r="E106" s="23">
        <v>57907</v>
      </c>
      <c r="F106" s="24">
        <f t="shared" ref="F106" si="213">E106/$U106</f>
        <v>3.3350995513422299E-2</v>
      </c>
      <c r="G106" s="23">
        <v>167223</v>
      </c>
      <c r="H106" s="24">
        <f t="shared" si="144"/>
        <v>9.6310524163590178E-2</v>
      </c>
      <c r="I106" s="23">
        <v>160868</v>
      </c>
      <c r="J106" s="24">
        <f t="shared" si="145"/>
        <v>9.2650421300589189E-2</v>
      </c>
      <c r="K106" s="23">
        <v>398007</v>
      </c>
      <c r="L106" s="24">
        <f t="shared" si="146"/>
        <v>0.22922841230439617</v>
      </c>
      <c r="M106" s="23">
        <v>221216</v>
      </c>
      <c r="N106" s="24">
        <f t="shared" si="147"/>
        <v>0.12740728795304931</v>
      </c>
      <c r="O106" s="23">
        <v>461051</v>
      </c>
      <c r="P106" s="24">
        <f t="shared" si="148"/>
        <v>0.26553801496293822</v>
      </c>
      <c r="Q106" s="23">
        <v>0</v>
      </c>
      <c r="R106" s="24">
        <f t="shared" si="149"/>
        <v>0</v>
      </c>
      <c r="S106" s="23">
        <v>2090</v>
      </c>
      <c r="T106" s="24">
        <f t="shared" si="150"/>
        <v>1.2037159691065432E-3</v>
      </c>
      <c r="U106" s="46">
        <f t="shared" si="140"/>
        <v>1736290</v>
      </c>
      <c r="V106" s="47">
        <f>U106/$U$114</f>
        <v>0.45012041821024062</v>
      </c>
      <c r="W106" s="58"/>
    </row>
    <row r="107" spans="1:24" ht="16.8" customHeight="1" x14ac:dyDescent="0.3">
      <c r="A107" s="25"/>
      <c r="B107" s="25" t="s">
        <v>12</v>
      </c>
      <c r="C107" s="26">
        <v>56369</v>
      </c>
      <c r="D107" s="27">
        <f t="shared" ref="D107" si="214">C107/$U107</f>
        <v>3.6782861766548339E-2</v>
      </c>
      <c r="E107" s="26">
        <v>13356</v>
      </c>
      <c r="F107" s="27">
        <f t="shared" ref="F107" si="215">E107/$U107</f>
        <v>8.7152850281896014E-3</v>
      </c>
      <c r="G107" s="26">
        <v>57097</v>
      </c>
      <c r="H107" s="27">
        <f t="shared" si="144"/>
        <v>3.7257908749216959E-2</v>
      </c>
      <c r="I107" s="26">
        <v>198357</v>
      </c>
      <c r="J107" s="27">
        <f t="shared" si="145"/>
        <v>0.12943529442472332</v>
      </c>
      <c r="K107" s="26">
        <v>430448</v>
      </c>
      <c r="L107" s="27">
        <f t="shared" si="146"/>
        <v>0.28088327416997283</v>
      </c>
      <c r="M107" s="26">
        <v>347973</v>
      </c>
      <c r="N107" s="27">
        <f t="shared" si="147"/>
        <v>0.22706527980789309</v>
      </c>
      <c r="O107" s="26">
        <v>428829</v>
      </c>
      <c r="P107" s="27">
        <f t="shared" si="148"/>
        <v>0.27982681666318648</v>
      </c>
      <c r="Q107" s="26">
        <v>0</v>
      </c>
      <c r="R107" s="27">
        <f t="shared" si="149"/>
        <v>0</v>
      </c>
      <c r="S107" s="26">
        <v>51</v>
      </c>
      <c r="T107" s="27">
        <f t="shared" si="150"/>
        <v>3.3279390269367297E-5</v>
      </c>
      <c r="U107" s="48">
        <f t="shared" si="140"/>
        <v>1532480</v>
      </c>
      <c r="V107" s="49">
        <f t="shared" ref="V107:V113" si="216">U107/$U$114</f>
        <v>0.39728417401403537</v>
      </c>
      <c r="W107" s="58"/>
    </row>
    <row r="108" spans="1:24" ht="16.8" customHeight="1" x14ac:dyDescent="0.3">
      <c r="A108" s="25"/>
      <c r="B108" s="25" t="s">
        <v>34</v>
      </c>
      <c r="C108" s="26">
        <v>0</v>
      </c>
      <c r="D108" s="27">
        <f t="shared" ref="D108" si="217">C108/$U108</f>
        <v>0</v>
      </c>
      <c r="E108" s="26">
        <v>0</v>
      </c>
      <c r="F108" s="27">
        <f t="shared" ref="F108" si="218">E108/$U108</f>
        <v>0</v>
      </c>
      <c r="G108" s="26">
        <v>2</v>
      </c>
      <c r="H108" s="27">
        <f t="shared" si="144"/>
        <v>1.1510592622861188E-5</v>
      </c>
      <c r="I108" s="26">
        <v>5</v>
      </c>
      <c r="J108" s="27">
        <f t="shared" si="145"/>
        <v>2.877648155715297E-5</v>
      </c>
      <c r="K108" s="26">
        <v>564</v>
      </c>
      <c r="L108" s="27">
        <f t="shared" si="146"/>
        <v>3.245987119646855E-3</v>
      </c>
      <c r="M108" s="26">
        <v>6225</v>
      </c>
      <c r="N108" s="27">
        <f t="shared" si="147"/>
        <v>3.5826719538655447E-2</v>
      </c>
      <c r="O108" s="26">
        <v>166956</v>
      </c>
      <c r="P108" s="27">
        <f t="shared" si="148"/>
        <v>0.96088125097120625</v>
      </c>
      <c r="Q108" s="26">
        <v>0</v>
      </c>
      <c r="R108" s="27">
        <f t="shared" si="149"/>
        <v>0</v>
      </c>
      <c r="S108" s="26">
        <v>1</v>
      </c>
      <c r="T108" s="27">
        <f t="shared" si="150"/>
        <v>5.7552963114305939E-6</v>
      </c>
      <c r="U108" s="48">
        <f t="shared" si="140"/>
        <v>173753</v>
      </c>
      <c r="V108" s="49">
        <f t="shared" si="216"/>
        <v>4.5044187909441355E-2</v>
      </c>
      <c r="W108" s="58"/>
    </row>
    <row r="109" spans="1:24" ht="16.8" customHeight="1" x14ac:dyDescent="0.3">
      <c r="A109" s="25"/>
      <c r="B109" s="25" t="s">
        <v>13</v>
      </c>
      <c r="C109" s="26">
        <v>0</v>
      </c>
      <c r="D109" s="27">
        <f t="shared" ref="D109" si="219">C109/$U109</f>
        <v>0</v>
      </c>
      <c r="E109" s="26">
        <v>0</v>
      </c>
      <c r="F109" s="27">
        <f t="shared" ref="F109" si="220">E109/$U109</f>
        <v>0</v>
      </c>
      <c r="G109" s="26">
        <v>0</v>
      </c>
      <c r="H109" s="27">
        <f t="shared" si="144"/>
        <v>0</v>
      </c>
      <c r="I109" s="26">
        <v>0</v>
      </c>
      <c r="J109" s="27">
        <f t="shared" si="145"/>
        <v>0</v>
      </c>
      <c r="K109" s="26">
        <v>0</v>
      </c>
      <c r="L109" s="27">
        <f t="shared" si="146"/>
        <v>0</v>
      </c>
      <c r="M109" s="26">
        <v>0</v>
      </c>
      <c r="N109" s="27">
        <f t="shared" si="147"/>
        <v>0</v>
      </c>
      <c r="O109" s="26">
        <v>0</v>
      </c>
      <c r="P109" s="27">
        <f t="shared" si="148"/>
        <v>0</v>
      </c>
      <c r="Q109" s="26">
        <v>17604</v>
      </c>
      <c r="R109" s="27">
        <f t="shared" si="149"/>
        <v>1</v>
      </c>
      <c r="S109" s="26">
        <v>0</v>
      </c>
      <c r="T109" s="27">
        <f t="shared" si="150"/>
        <v>0</v>
      </c>
      <c r="U109" s="48">
        <f t="shared" si="140"/>
        <v>17604</v>
      </c>
      <c r="V109" s="49">
        <f t="shared" si="216"/>
        <v>4.5637075846621678E-3</v>
      </c>
      <c r="W109" s="58"/>
    </row>
    <row r="110" spans="1:24" s="15" customFormat="1" ht="16.8" customHeight="1" x14ac:dyDescent="0.3">
      <c r="A110" s="25"/>
      <c r="B110" s="25" t="s">
        <v>35</v>
      </c>
      <c r="C110" s="26">
        <v>20738</v>
      </c>
      <c r="D110" s="27">
        <f t="shared" ref="D110" si="221">C110/$U110</f>
        <v>5.7780663065010909E-2</v>
      </c>
      <c r="E110" s="26">
        <v>5907</v>
      </c>
      <c r="F110" s="27">
        <f t="shared" ref="F110" si="222">E110/$U110</f>
        <v>1.645821085567651E-2</v>
      </c>
      <c r="G110" s="26">
        <v>14320</v>
      </c>
      <c r="H110" s="27">
        <f t="shared" si="144"/>
        <v>3.9898692983458203E-2</v>
      </c>
      <c r="I110" s="26">
        <v>12476</v>
      </c>
      <c r="J110" s="27">
        <f t="shared" si="145"/>
        <v>3.4760900395364842E-2</v>
      </c>
      <c r="K110" s="26">
        <v>98954</v>
      </c>
      <c r="L110" s="27">
        <f t="shared" si="146"/>
        <v>0.27570776993611196</v>
      </c>
      <c r="M110" s="26">
        <v>62128</v>
      </c>
      <c r="N110" s="27">
        <f t="shared" si="147"/>
        <v>0.17310237413940582</v>
      </c>
      <c r="O110" s="26">
        <v>144374</v>
      </c>
      <c r="P110" s="27">
        <f t="shared" si="148"/>
        <v>0.40225795396604708</v>
      </c>
      <c r="Q110" s="26">
        <v>0</v>
      </c>
      <c r="R110" s="27">
        <f t="shared" si="149"/>
        <v>0</v>
      </c>
      <c r="S110" s="26">
        <v>12</v>
      </c>
      <c r="T110" s="27">
        <f t="shared" si="150"/>
        <v>3.3434658924685647E-5</v>
      </c>
      <c r="U110" s="48">
        <f t="shared" si="140"/>
        <v>358909</v>
      </c>
      <c r="V110" s="49">
        <f t="shared" si="216"/>
        <v>9.3044519740031473E-2</v>
      </c>
      <c r="W110" s="58"/>
      <c r="X110" s="9"/>
    </row>
    <row r="111" spans="1:24" ht="16.8" customHeight="1" x14ac:dyDescent="0.3">
      <c r="A111" s="25"/>
      <c r="B111" s="25" t="s">
        <v>36</v>
      </c>
      <c r="C111" s="26">
        <v>815</v>
      </c>
      <c r="D111" s="27">
        <f t="shared" ref="D111" si="223">C111/$U111</f>
        <v>2.1532933498903537E-2</v>
      </c>
      <c r="E111" s="26">
        <v>323</v>
      </c>
      <c r="F111" s="27">
        <f t="shared" ref="F111" si="224">E111/$U111</f>
        <v>8.5339110676636108E-3</v>
      </c>
      <c r="G111" s="26">
        <v>814</v>
      </c>
      <c r="H111" s="27">
        <f t="shared" si="144"/>
        <v>2.1506512721604271E-2</v>
      </c>
      <c r="I111" s="26">
        <v>1018</v>
      </c>
      <c r="J111" s="27">
        <f t="shared" si="145"/>
        <v>2.6896351290654971E-2</v>
      </c>
      <c r="K111" s="26">
        <v>12947</v>
      </c>
      <c r="L111" s="27">
        <f t="shared" si="146"/>
        <v>0.34206980369362466</v>
      </c>
      <c r="M111" s="26">
        <v>10645</v>
      </c>
      <c r="N111" s="27">
        <f t="shared" si="147"/>
        <v>0.2812491743507094</v>
      </c>
      <c r="O111" s="26">
        <v>11284</v>
      </c>
      <c r="P111" s="27">
        <f t="shared" si="148"/>
        <v>0.29813205104494173</v>
      </c>
      <c r="Q111" s="26">
        <v>0</v>
      </c>
      <c r="R111" s="27">
        <f t="shared" si="149"/>
        <v>0</v>
      </c>
      <c r="S111" s="26">
        <v>3</v>
      </c>
      <c r="T111" s="27">
        <f t="shared" si="150"/>
        <v>7.9262331897804434E-5</v>
      </c>
      <c r="U111" s="48">
        <f t="shared" si="140"/>
        <v>37849</v>
      </c>
      <c r="V111" s="49">
        <f t="shared" si="216"/>
        <v>9.8120750040830724E-3</v>
      </c>
      <c r="W111" s="58"/>
    </row>
    <row r="112" spans="1:24" ht="16.8" customHeight="1" x14ac:dyDescent="0.3">
      <c r="A112" s="25"/>
      <c r="B112" s="25" t="s">
        <v>37</v>
      </c>
      <c r="C112" s="26">
        <v>29</v>
      </c>
      <c r="D112" s="27">
        <f t="shared" ref="D112" si="225">C112/$U112</f>
        <v>0.70731707317073167</v>
      </c>
      <c r="E112" s="26">
        <v>0</v>
      </c>
      <c r="F112" s="27">
        <f t="shared" ref="F112" si="226">E112/$U112</f>
        <v>0</v>
      </c>
      <c r="G112" s="26">
        <v>0</v>
      </c>
      <c r="H112" s="27">
        <f t="shared" si="144"/>
        <v>0</v>
      </c>
      <c r="I112" s="26">
        <v>0</v>
      </c>
      <c r="J112" s="27">
        <f t="shared" si="145"/>
        <v>0</v>
      </c>
      <c r="K112" s="26">
        <v>3</v>
      </c>
      <c r="L112" s="27">
        <f t="shared" si="146"/>
        <v>7.3170731707317069E-2</v>
      </c>
      <c r="M112" s="26">
        <v>1</v>
      </c>
      <c r="N112" s="27">
        <f t="shared" si="147"/>
        <v>2.4390243902439025E-2</v>
      </c>
      <c r="O112" s="26">
        <v>8</v>
      </c>
      <c r="P112" s="27">
        <f t="shared" si="148"/>
        <v>0.1951219512195122</v>
      </c>
      <c r="Q112" s="26">
        <v>0</v>
      </c>
      <c r="R112" s="27">
        <f t="shared" si="149"/>
        <v>0</v>
      </c>
      <c r="S112" s="26">
        <v>0</v>
      </c>
      <c r="T112" s="27">
        <f t="shared" si="150"/>
        <v>0</v>
      </c>
      <c r="U112" s="48">
        <f t="shared" si="140"/>
        <v>41</v>
      </c>
      <c r="V112" s="49">
        <f t="shared" si="216"/>
        <v>1.062894858959037E-5</v>
      </c>
      <c r="W112" s="58"/>
    </row>
    <row r="113" spans="1:24" ht="16.8" customHeight="1" x14ac:dyDescent="0.3">
      <c r="A113" s="28"/>
      <c r="B113" s="28" t="s">
        <v>7</v>
      </c>
      <c r="C113" s="29">
        <v>394</v>
      </c>
      <c r="D113" s="30">
        <f t="shared" ref="D113:D114" si="227">C113/$U113</f>
        <v>0.84913793103448276</v>
      </c>
      <c r="E113" s="29">
        <v>6</v>
      </c>
      <c r="F113" s="30">
        <f t="shared" ref="F113:F114" si="228">E113/$U113</f>
        <v>1.2931034482758621E-2</v>
      </c>
      <c r="G113" s="29">
        <v>2</v>
      </c>
      <c r="H113" s="30">
        <f t="shared" si="144"/>
        <v>4.3103448275862068E-3</v>
      </c>
      <c r="I113" s="29">
        <v>14</v>
      </c>
      <c r="J113" s="30">
        <f t="shared" si="145"/>
        <v>3.017241379310345E-2</v>
      </c>
      <c r="K113" s="29">
        <v>9</v>
      </c>
      <c r="L113" s="30">
        <f t="shared" si="146"/>
        <v>1.9396551724137932E-2</v>
      </c>
      <c r="M113" s="29">
        <v>2</v>
      </c>
      <c r="N113" s="30">
        <f t="shared" si="147"/>
        <v>4.3103448275862068E-3</v>
      </c>
      <c r="O113" s="29">
        <v>0</v>
      </c>
      <c r="P113" s="30">
        <f t="shared" si="148"/>
        <v>0</v>
      </c>
      <c r="Q113" s="29">
        <v>0</v>
      </c>
      <c r="R113" s="30">
        <f t="shared" si="149"/>
        <v>0</v>
      </c>
      <c r="S113" s="29">
        <v>37</v>
      </c>
      <c r="T113" s="30">
        <f t="shared" si="150"/>
        <v>7.9741379310344834E-2</v>
      </c>
      <c r="U113" s="50">
        <f t="shared" si="140"/>
        <v>464</v>
      </c>
      <c r="V113" s="51">
        <f t="shared" si="216"/>
        <v>1.202885889163398E-4</v>
      </c>
      <c r="W113" s="58"/>
    </row>
    <row r="114" spans="1:24" s="15" customFormat="1" ht="16.8" customHeight="1" x14ac:dyDescent="0.3">
      <c r="A114" s="36" t="s">
        <v>24</v>
      </c>
      <c r="B114" s="37"/>
      <c r="C114" s="38">
        <f>SUM(C106:C113)</f>
        <v>346273</v>
      </c>
      <c r="D114" s="39">
        <f t="shared" si="227"/>
        <v>8.9768729633249431E-2</v>
      </c>
      <c r="E114" s="38">
        <f>SUM(E106:E113)</f>
        <v>77499</v>
      </c>
      <c r="F114" s="39">
        <f t="shared" si="228"/>
        <v>2.0091046018162539E-2</v>
      </c>
      <c r="G114" s="38">
        <f>SUM(G106:G113)</f>
        <v>239458</v>
      </c>
      <c r="H114" s="39">
        <f t="shared" si="144"/>
        <v>6.2077726130881243E-2</v>
      </c>
      <c r="I114" s="38">
        <f>SUM(I106:I113)</f>
        <v>372738</v>
      </c>
      <c r="J114" s="39">
        <f t="shared" si="145"/>
        <v>9.6629586326505743E-2</v>
      </c>
      <c r="K114" s="38">
        <f>SUM(K106:K113)</f>
        <v>940932</v>
      </c>
      <c r="L114" s="39">
        <f t="shared" si="146"/>
        <v>0.24392970376342551</v>
      </c>
      <c r="M114" s="38">
        <f>SUM(M106:M113)</f>
        <v>648190</v>
      </c>
      <c r="N114" s="39">
        <f t="shared" si="147"/>
        <v>0.16803849234845322</v>
      </c>
      <c r="O114" s="38">
        <f>SUM(O106:O113)</f>
        <v>1212502</v>
      </c>
      <c r="P114" s="39">
        <f t="shared" si="148"/>
        <v>0.31433222982379277</v>
      </c>
      <c r="Q114" s="38">
        <f>SUM(Q106:Q113)</f>
        <v>17604</v>
      </c>
      <c r="R114" s="39">
        <f t="shared" si="149"/>
        <v>4.5637075846621678E-3</v>
      </c>
      <c r="S114" s="38">
        <f>SUM(S106:S113)</f>
        <v>2194</v>
      </c>
      <c r="T114" s="39">
        <f t="shared" si="150"/>
        <v>5.6877837086734815E-4</v>
      </c>
      <c r="U114" s="38">
        <f t="shared" si="140"/>
        <v>3857390</v>
      </c>
      <c r="V114" s="38"/>
      <c r="W114" s="58"/>
    </row>
    <row r="115" spans="1:24" ht="16.8" customHeight="1" x14ac:dyDescent="0.3">
      <c r="A115" s="22"/>
      <c r="B115" s="22" t="s">
        <v>11</v>
      </c>
      <c r="C115" s="23">
        <v>62411</v>
      </c>
      <c r="D115" s="24">
        <f t="shared" ref="D115" si="229">C115/$U115</f>
        <v>0.17842113689121661</v>
      </c>
      <c r="E115" s="23">
        <v>14152</v>
      </c>
      <c r="F115" s="24">
        <f t="shared" ref="F115" si="230">E115/$U115</f>
        <v>4.0457866870976224E-2</v>
      </c>
      <c r="G115" s="23">
        <v>43553</v>
      </c>
      <c r="H115" s="24">
        <f t="shared" si="144"/>
        <v>0.12450971423343891</v>
      </c>
      <c r="I115" s="23">
        <v>41031</v>
      </c>
      <c r="J115" s="24">
        <f t="shared" si="145"/>
        <v>0.11729979759631327</v>
      </c>
      <c r="K115" s="23">
        <v>77978</v>
      </c>
      <c r="L115" s="24">
        <f t="shared" si="146"/>
        <v>0.22292421868746354</v>
      </c>
      <c r="M115" s="23">
        <v>34448</v>
      </c>
      <c r="N115" s="24">
        <f t="shared" si="147"/>
        <v>9.8480257064117366E-2</v>
      </c>
      <c r="O115" s="23">
        <v>75910</v>
      </c>
      <c r="P115" s="24">
        <f t="shared" si="148"/>
        <v>0.21701220139738592</v>
      </c>
      <c r="Q115" s="23">
        <v>0</v>
      </c>
      <c r="R115" s="24">
        <f t="shared" si="149"/>
        <v>0</v>
      </c>
      <c r="S115" s="23">
        <v>313</v>
      </c>
      <c r="T115" s="24">
        <f t="shared" si="150"/>
        <v>8.9480725908815421E-4</v>
      </c>
      <c r="U115" s="46">
        <f t="shared" si="140"/>
        <v>349796</v>
      </c>
      <c r="V115" s="47">
        <f>U115/$U$123</f>
        <v>0.3873362411566626</v>
      </c>
      <c r="W115" s="58"/>
    </row>
    <row r="116" spans="1:24" ht="16.8" customHeight="1" x14ac:dyDescent="0.3">
      <c r="A116" s="25"/>
      <c r="B116" s="25" t="s">
        <v>12</v>
      </c>
      <c r="C116" s="26">
        <v>12033</v>
      </c>
      <c r="D116" s="27">
        <f t="shared" ref="D116" si="231">C116/$U116</f>
        <v>2.8160806560323524E-2</v>
      </c>
      <c r="E116" s="26">
        <v>4695</v>
      </c>
      <c r="F116" s="27">
        <f t="shared" ref="F116" si="232">E116/$U116</f>
        <v>1.0987699393394742E-2</v>
      </c>
      <c r="G116" s="26">
        <v>20982</v>
      </c>
      <c r="H116" s="27">
        <f t="shared" si="144"/>
        <v>4.9104133902493824E-2</v>
      </c>
      <c r="I116" s="26">
        <v>58864</v>
      </c>
      <c r="J116" s="27">
        <f t="shared" si="145"/>
        <v>0.13775930502508799</v>
      </c>
      <c r="K116" s="26">
        <v>119961</v>
      </c>
      <c r="L116" s="27">
        <f t="shared" si="146"/>
        <v>0.28074449561896203</v>
      </c>
      <c r="M116" s="26">
        <v>90855</v>
      </c>
      <c r="N116" s="27">
        <f t="shared" si="147"/>
        <v>0.21262778027409571</v>
      </c>
      <c r="O116" s="26">
        <v>119896</v>
      </c>
      <c r="P116" s="27">
        <f t="shared" si="148"/>
        <v>0.28059237624503858</v>
      </c>
      <c r="Q116" s="26">
        <v>0</v>
      </c>
      <c r="R116" s="27">
        <f t="shared" si="149"/>
        <v>0</v>
      </c>
      <c r="S116" s="26">
        <v>10</v>
      </c>
      <c r="T116" s="27">
        <f t="shared" si="150"/>
        <v>2.3402980603609676E-5</v>
      </c>
      <c r="U116" s="48">
        <f t="shared" si="140"/>
        <v>427296</v>
      </c>
      <c r="V116" s="49">
        <f t="shared" ref="V116:V122" si="233">U116/$U$123</f>
        <v>0.47315357094214139</v>
      </c>
      <c r="W116" s="58"/>
    </row>
    <row r="117" spans="1:24" ht="16.8" customHeight="1" x14ac:dyDescent="0.3">
      <c r="A117" s="25"/>
      <c r="B117" s="25" t="s">
        <v>34</v>
      </c>
      <c r="C117" s="26">
        <v>0</v>
      </c>
      <c r="D117" s="27">
        <f t="shared" ref="D117" si="234">C117/$U117</f>
        <v>0</v>
      </c>
      <c r="E117" s="26">
        <v>0</v>
      </c>
      <c r="F117" s="27">
        <f t="shared" ref="F117" si="235">E117/$U117</f>
        <v>0</v>
      </c>
      <c r="G117" s="26">
        <v>0</v>
      </c>
      <c r="H117" s="27">
        <f t="shared" si="144"/>
        <v>0</v>
      </c>
      <c r="I117" s="26">
        <v>2</v>
      </c>
      <c r="J117" s="27">
        <f t="shared" si="145"/>
        <v>9.067416239742486E-5</v>
      </c>
      <c r="K117" s="26">
        <v>58</v>
      </c>
      <c r="L117" s="27">
        <f t="shared" si="146"/>
        <v>2.6295507095253209E-3</v>
      </c>
      <c r="M117" s="26">
        <v>576</v>
      </c>
      <c r="N117" s="27">
        <f t="shared" si="147"/>
        <v>2.6114158770458359E-2</v>
      </c>
      <c r="O117" s="26">
        <v>21421</v>
      </c>
      <c r="P117" s="27">
        <f t="shared" si="148"/>
        <v>0.97116561635761889</v>
      </c>
      <c r="Q117" s="26">
        <v>0</v>
      </c>
      <c r="R117" s="27">
        <f t="shared" si="149"/>
        <v>0</v>
      </c>
      <c r="S117" s="26">
        <v>0</v>
      </c>
      <c r="T117" s="27">
        <f t="shared" si="150"/>
        <v>0</v>
      </c>
      <c r="U117" s="48">
        <f t="shared" si="140"/>
        <v>22057</v>
      </c>
      <c r="V117" s="49">
        <f t="shared" si="233"/>
        <v>2.4424165717139436E-2</v>
      </c>
      <c r="W117" s="58"/>
    </row>
    <row r="118" spans="1:24" s="15" customFormat="1" ht="16.8" customHeight="1" x14ac:dyDescent="0.3">
      <c r="A118" s="25"/>
      <c r="B118" s="25" t="s">
        <v>13</v>
      </c>
      <c r="C118" s="26">
        <v>0</v>
      </c>
      <c r="D118" s="27">
        <f t="shared" ref="D118" si="236">C118/$U118</f>
        <v>0</v>
      </c>
      <c r="E118" s="26">
        <v>0</v>
      </c>
      <c r="F118" s="27">
        <f t="shared" ref="F118" si="237">E118/$U118</f>
        <v>0</v>
      </c>
      <c r="G118" s="26">
        <v>0</v>
      </c>
      <c r="H118" s="27">
        <f t="shared" si="144"/>
        <v>0</v>
      </c>
      <c r="I118" s="26">
        <v>0</v>
      </c>
      <c r="J118" s="27">
        <f t="shared" si="145"/>
        <v>0</v>
      </c>
      <c r="K118" s="26">
        <v>0</v>
      </c>
      <c r="L118" s="27">
        <f t="shared" si="146"/>
        <v>0</v>
      </c>
      <c r="M118" s="26">
        <v>0</v>
      </c>
      <c r="N118" s="27">
        <f t="shared" si="147"/>
        <v>0</v>
      </c>
      <c r="O118" s="26">
        <v>0</v>
      </c>
      <c r="P118" s="27">
        <f t="shared" si="148"/>
        <v>0</v>
      </c>
      <c r="Q118" s="26">
        <v>2012</v>
      </c>
      <c r="R118" s="27">
        <f t="shared" si="149"/>
        <v>1</v>
      </c>
      <c r="S118" s="26">
        <v>0</v>
      </c>
      <c r="T118" s="27">
        <f t="shared" si="150"/>
        <v>0</v>
      </c>
      <c r="U118" s="48">
        <f t="shared" si="140"/>
        <v>2012</v>
      </c>
      <c r="V118" s="49">
        <f t="shared" si="233"/>
        <v>2.2279286132694631E-3</v>
      </c>
      <c r="W118" s="58"/>
      <c r="X118" s="9"/>
    </row>
    <row r="119" spans="1:24" ht="16.8" customHeight="1" x14ac:dyDescent="0.3">
      <c r="A119" s="25"/>
      <c r="B119" s="25" t="s">
        <v>35</v>
      </c>
      <c r="C119" s="26">
        <v>6821</v>
      </c>
      <c r="D119" s="27">
        <f t="shared" ref="D119" si="238">C119/$U119</f>
        <v>9.297729069545542E-2</v>
      </c>
      <c r="E119" s="26">
        <v>2054</v>
      </c>
      <c r="F119" s="27">
        <f t="shared" ref="F119" si="239">E119/$U119</f>
        <v>2.7998146179220851E-2</v>
      </c>
      <c r="G119" s="26">
        <v>3729</v>
      </c>
      <c r="H119" s="27">
        <f t="shared" si="144"/>
        <v>5.0830130040075243E-2</v>
      </c>
      <c r="I119" s="26">
        <v>2730</v>
      </c>
      <c r="J119" s="27">
        <f t="shared" si="145"/>
        <v>3.7212725934407456E-2</v>
      </c>
      <c r="K119" s="26">
        <v>19177</v>
      </c>
      <c r="L119" s="27">
        <f t="shared" si="146"/>
        <v>0.2614023608952864</v>
      </c>
      <c r="M119" s="26">
        <v>11646</v>
      </c>
      <c r="N119" s="27">
        <f t="shared" si="147"/>
        <v>0.15874703524985687</v>
      </c>
      <c r="O119" s="26">
        <v>27197</v>
      </c>
      <c r="P119" s="27">
        <f t="shared" si="148"/>
        <v>0.37072326272457129</v>
      </c>
      <c r="Q119" s="26">
        <v>0</v>
      </c>
      <c r="R119" s="27">
        <f t="shared" si="149"/>
        <v>0</v>
      </c>
      <c r="S119" s="26">
        <v>8</v>
      </c>
      <c r="T119" s="27">
        <f t="shared" si="150"/>
        <v>1.0904828112646875E-4</v>
      </c>
      <c r="U119" s="48">
        <f t="shared" si="140"/>
        <v>73362</v>
      </c>
      <c r="V119" s="49">
        <f t="shared" si="233"/>
        <v>8.1235238035126417E-2</v>
      </c>
      <c r="W119" s="58"/>
    </row>
    <row r="120" spans="1:24" s="15" customFormat="1" ht="16.8" customHeight="1" x14ac:dyDescent="0.3">
      <c r="A120" s="25"/>
      <c r="B120" s="25" t="s">
        <v>36</v>
      </c>
      <c r="C120" s="26">
        <v>1063</v>
      </c>
      <c r="D120" s="27">
        <f t="shared" ref="D120" si="240">C120/$U120</f>
        <v>3.7257719673337776E-2</v>
      </c>
      <c r="E120" s="26">
        <v>331</v>
      </c>
      <c r="F120" s="27">
        <f t="shared" ref="F120" si="241">E120/$U120</f>
        <v>1.1601416003645159E-2</v>
      </c>
      <c r="G120" s="26">
        <v>904</v>
      </c>
      <c r="H120" s="27">
        <f t="shared" si="144"/>
        <v>3.1684834040166837E-2</v>
      </c>
      <c r="I120" s="26">
        <v>794</v>
      </c>
      <c r="J120" s="27">
        <f t="shared" si="145"/>
        <v>2.7829378570677507E-2</v>
      </c>
      <c r="K120" s="26">
        <v>7844</v>
      </c>
      <c r="L120" s="27">
        <f t="shared" si="146"/>
        <v>0.2749290245697662</v>
      </c>
      <c r="M120" s="26">
        <v>8766</v>
      </c>
      <c r="N120" s="27">
        <f t="shared" si="147"/>
        <v>0.30724475132312223</v>
      </c>
      <c r="O120" s="26">
        <v>8827</v>
      </c>
      <c r="P120" s="27">
        <f t="shared" si="148"/>
        <v>0.30938277662892993</v>
      </c>
      <c r="Q120" s="26">
        <v>0</v>
      </c>
      <c r="R120" s="27">
        <f t="shared" si="149"/>
        <v>0</v>
      </c>
      <c r="S120" s="26">
        <v>2</v>
      </c>
      <c r="T120" s="27">
        <f t="shared" si="150"/>
        <v>7.0099190354351403E-5</v>
      </c>
      <c r="U120" s="48">
        <f t="shared" si="140"/>
        <v>28531</v>
      </c>
      <c r="V120" s="49">
        <f t="shared" si="233"/>
        <v>3.1592957885283823E-2</v>
      </c>
      <c r="W120" s="58"/>
      <c r="X120" s="9"/>
    </row>
    <row r="121" spans="1:24" ht="16.8" customHeight="1" x14ac:dyDescent="0.3">
      <c r="A121" s="25"/>
      <c r="B121" s="25" t="s">
        <v>37</v>
      </c>
      <c r="C121" s="26">
        <v>11</v>
      </c>
      <c r="D121" s="27">
        <f t="shared" ref="D121" si="242">C121/$U121</f>
        <v>0.84615384615384615</v>
      </c>
      <c r="E121" s="26">
        <v>0</v>
      </c>
      <c r="F121" s="27">
        <f t="shared" ref="F121" si="243">E121/$U121</f>
        <v>0</v>
      </c>
      <c r="G121" s="26">
        <v>0</v>
      </c>
      <c r="H121" s="27">
        <f t="shared" si="144"/>
        <v>0</v>
      </c>
      <c r="I121" s="26">
        <v>0</v>
      </c>
      <c r="J121" s="27">
        <f t="shared" si="145"/>
        <v>0</v>
      </c>
      <c r="K121" s="26">
        <v>2</v>
      </c>
      <c r="L121" s="27">
        <f t="shared" si="146"/>
        <v>0.15384615384615385</v>
      </c>
      <c r="M121" s="26">
        <v>0</v>
      </c>
      <c r="N121" s="27">
        <f t="shared" si="147"/>
        <v>0</v>
      </c>
      <c r="O121" s="26">
        <v>0</v>
      </c>
      <c r="P121" s="27">
        <f t="shared" si="148"/>
        <v>0</v>
      </c>
      <c r="Q121" s="26">
        <v>0</v>
      </c>
      <c r="R121" s="27">
        <f t="shared" si="149"/>
        <v>0</v>
      </c>
      <c r="S121" s="26">
        <v>0</v>
      </c>
      <c r="T121" s="27">
        <f t="shared" si="150"/>
        <v>0</v>
      </c>
      <c r="U121" s="48">
        <f t="shared" si="140"/>
        <v>13</v>
      </c>
      <c r="V121" s="49">
        <f t="shared" si="233"/>
        <v>1.4395164996273866E-5</v>
      </c>
      <c r="W121" s="58"/>
    </row>
    <row r="122" spans="1:24" ht="16.8" customHeight="1" x14ac:dyDescent="0.3">
      <c r="A122" s="28"/>
      <c r="B122" s="28" t="s">
        <v>7</v>
      </c>
      <c r="C122" s="29">
        <v>10</v>
      </c>
      <c r="D122" s="30">
        <f t="shared" ref="D122:D123" si="244">C122/$U122</f>
        <v>0.7142857142857143</v>
      </c>
      <c r="E122" s="29">
        <v>0</v>
      </c>
      <c r="F122" s="30">
        <f t="shared" ref="F122:F123" si="245">E122/$U122</f>
        <v>0</v>
      </c>
      <c r="G122" s="29">
        <v>0</v>
      </c>
      <c r="H122" s="30">
        <f t="shared" si="144"/>
        <v>0</v>
      </c>
      <c r="I122" s="29">
        <v>0</v>
      </c>
      <c r="J122" s="30">
        <f t="shared" si="145"/>
        <v>0</v>
      </c>
      <c r="K122" s="29">
        <v>0</v>
      </c>
      <c r="L122" s="30">
        <f t="shared" si="146"/>
        <v>0</v>
      </c>
      <c r="M122" s="29">
        <v>0</v>
      </c>
      <c r="N122" s="30">
        <f t="shared" si="147"/>
        <v>0</v>
      </c>
      <c r="O122" s="29">
        <v>0</v>
      </c>
      <c r="P122" s="30">
        <f t="shared" si="148"/>
        <v>0</v>
      </c>
      <c r="Q122" s="29">
        <v>0</v>
      </c>
      <c r="R122" s="30">
        <f t="shared" si="149"/>
        <v>0</v>
      </c>
      <c r="S122" s="29">
        <v>4</v>
      </c>
      <c r="T122" s="30">
        <f t="shared" si="150"/>
        <v>0.2857142857142857</v>
      </c>
      <c r="U122" s="50">
        <f t="shared" si="140"/>
        <v>14</v>
      </c>
      <c r="V122" s="51">
        <f t="shared" si="233"/>
        <v>1.5502485380602625E-5</v>
      </c>
      <c r="W122" s="58"/>
    </row>
    <row r="123" spans="1:24" s="15" customFormat="1" ht="16.8" customHeight="1" x14ac:dyDescent="0.3">
      <c r="A123" s="36" t="s">
        <v>25</v>
      </c>
      <c r="B123" s="37"/>
      <c r="C123" s="38">
        <f>SUM(C115:C122)</f>
        <v>82349</v>
      </c>
      <c r="D123" s="39">
        <f t="shared" si="244"/>
        <v>9.1186726329088974E-2</v>
      </c>
      <c r="E123" s="38">
        <f>SUM(E115:E122)</f>
        <v>21232</v>
      </c>
      <c r="F123" s="39">
        <f t="shared" si="245"/>
        <v>2.3510626400068211E-2</v>
      </c>
      <c r="G123" s="38">
        <f>SUM(G115:G122)</f>
        <v>69168</v>
      </c>
      <c r="H123" s="39">
        <f t="shared" si="144"/>
        <v>7.6591136343251598E-2</v>
      </c>
      <c r="I123" s="38">
        <f>SUM(I115:I122)</f>
        <v>103421</v>
      </c>
      <c r="J123" s="39">
        <f t="shared" si="145"/>
        <v>0.11452018146766459</v>
      </c>
      <c r="K123" s="38">
        <f>SUM(K115:K122)</f>
        <v>225020</v>
      </c>
      <c r="L123" s="39">
        <f t="shared" si="146"/>
        <v>0.24916923288165735</v>
      </c>
      <c r="M123" s="38">
        <f>SUM(M115:M122)</f>
        <v>146291</v>
      </c>
      <c r="N123" s="39">
        <f t="shared" si="147"/>
        <v>0.16199100634383848</v>
      </c>
      <c r="O123" s="38">
        <f>SUM(O115:O122)</f>
        <v>253251</v>
      </c>
      <c r="P123" s="39">
        <f t="shared" si="148"/>
        <v>0.28042999465164253</v>
      </c>
      <c r="Q123" s="38">
        <f>SUM(Q115:Q122)</f>
        <v>2012</v>
      </c>
      <c r="R123" s="39">
        <f t="shared" si="149"/>
        <v>2.2279286132694631E-3</v>
      </c>
      <c r="S123" s="38">
        <f>SUM(S115:S122)</f>
        <v>337</v>
      </c>
      <c r="T123" s="39">
        <f t="shared" si="150"/>
        <v>3.7316696951879177E-4</v>
      </c>
      <c r="U123" s="38">
        <f t="shared" si="140"/>
        <v>903081</v>
      </c>
      <c r="V123" s="38"/>
      <c r="W123" s="58"/>
    </row>
    <row r="124" spans="1:24" ht="16.8" customHeight="1" x14ac:dyDescent="0.3">
      <c r="A124" s="22"/>
      <c r="B124" s="22" t="s">
        <v>11</v>
      </c>
      <c r="C124" s="23">
        <v>17080</v>
      </c>
      <c r="D124" s="24">
        <f t="shared" ref="D124" si="246">C124/$U124</f>
        <v>0.24027910640931854</v>
      </c>
      <c r="E124" s="23">
        <v>3870</v>
      </c>
      <c r="F124" s="24">
        <f t="shared" ref="F124" si="247">E124/$U124</f>
        <v>5.4442631253165272E-2</v>
      </c>
      <c r="G124" s="23">
        <v>11085</v>
      </c>
      <c r="H124" s="24">
        <f t="shared" si="144"/>
        <v>0.15594226548871756</v>
      </c>
      <c r="I124" s="23">
        <v>9196</v>
      </c>
      <c r="J124" s="24">
        <f t="shared" si="145"/>
        <v>0.12936807157728883</v>
      </c>
      <c r="K124" s="23">
        <v>13773</v>
      </c>
      <c r="L124" s="24">
        <f t="shared" si="146"/>
        <v>0.19375668223510215</v>
      </c>
      <c r="M124" s="23">
        <v>5273</v>
      </c>
      <c r="N124" s="24">
        <f t="shared" si="147"/>
        <v>7.4179843565359296E-2</v>
      </c>
      <c r="O124" s="23">
        <v>10713</v>
      </c>
      <c r="P124" s="24">
        <f t="shared" si="148"/>
        <v>0.15070902031399472</v>
      </c>
      <c r="Q124" s="23">
        <v>0</v>
      </c>
      <c r="R124" s="24">
        <f t="shared" si="149"/>
        <v>0</v>
      </c>
      <c r="S124" s="23">
        <v>94</v>
      </c>
      <c r="T124" s="24">
        <f t="shared" si="150"/>
        <v>1.3223791570536267E-3</v>
      </c>
      <c r="U124" s="46">
        <f t="shared" si="140"/>
        <v>71084</v>
      </c>
      <c r="V124" s="47">
        <f>U124/$U$132</f>
        <v>0.3305571443850765</v>
      </c>
      <c r="W124" s="58"/>
    </row>
    <row r="125" spans="1:24" ht="16.8" customHeight="1" x14ac:dyDescent="0.3">
      <c r="A125" s="25"/>
      <c r="B125" s="25" t="s">
        <v>12</v>
      </c>
      <c r="C125" s="26">
        <v>3800</v>
      </c>
      <c r="D125" s="27">
        <f t="shared" ref="D125" si="248">C125/$U125</f>
        <v>3.1607402786442085E-2</v>
      </c>
      <c r="E125" s="26">
        <v>1842</v>
      </c>
      <c r="F125" s="27">
        <f t="shared" ref="F125" si="249">E125/$U125</f>
        <v>1.5321272613849033E-2</v>
      </c>
      <c r="G125" s="26">
        <v>8135</v>
      </c>
      <c r="H125" s="27">
        <f t="shared" si="144"/>
        <v>6.7664795175712208E-2</v>
      </c>
      <c r="I125" s="26">
        <v>18980</v>
      </c>
      <c r="J125" s="27">
        <f t="shared" si="145"/>
        <v>0.15787065918070284</v>
      </c>
      <c r="K125" s="26">
        <v>36786</v>
      </c>
      <c r="L125" s="27">
        <f t="shared" si="146"/>
        <v>0.30597629444791019</v>
      </c>
      <c r="M125" s="26">
        <v>24125</v>
      </c>
      <c r="N125" s="27">
        <f t="shared" si="147"/>
        <v>0.20066541900603035</v>
      </c>
      <c r="O125" s="26">
        <v>26549</v>
      </c>
      <c r="P125" s="27">
        <f t="shared" si="148"/>
        <v>0.22082761488875027</v>
      </c>
      <c r="Q125" s="26">
        <v>0</v>
      </c>
      <c r="R125" s="27">
        <f t="shared" si="149"/>
        <v>0</v>
      </c>
      <c r="S125" s="26">
        <v>8</v>
      </c>
      <c r="T125" s="27">
        <f t="shared" si="150"/>
        <v>6.654190060303598E-5</v>
      </c>
      <c r="U125" s="48">
        <f t="shared" si="140"/>
        <v>120225</v>
      </c>
      <c r="V125" s="49">
        <f t="shared" ref="V125:V131" si="250">U125/$U$132</f>
        <v>0.5590742316652948</v>
      </c>
      <c r="W125" s="58"/>
    </row>
    <row r="126" spans="1:24" ht="16.8" customHeight="1" x14ac:dyDescent="0.3">
      <c r="A126" s="25"/>
      <c r="B126" s="25" t="s">
        <v>34</v>
      </c>
      <c r="C126" s="26">
        <v>0</v>
      </c>
      <c r="D126" s="27">
        <f t="shared" ref="D126" si="251">C126/$U126</f>
        <v>0</v>
      </c>
      <c r="E126" s="26">
        <v>0</v>
      </c>
      <c r="F126" s="27">
        <f t="shared" ref="F126" si="252">E126/$U126</f>
        <v>0</v>
      </c>
      <c r="G126" s="26">
        <v>0</v>
      </c>
      <c r="H126" s="27">
        <f t="shared" si="144"/>
        <v>0</v>
      </c>
      <c r="I126" s="26">
        <v>0</v>
      </c>
      <c r="J126" s="27">
        <f t="shared" si="145"/>
        <v>0</v>
      </c>
      <c r="K126" s="26">
        <v>5</v>
      </c>
      <c r="L126" s="27">
        <f t="shared" si="146"/>
        <v>1.5994881637875879E-3</v>
      </c>
      <c r="M126" s="26">
        <v>63</v>
      </c>
      <c r="N126" s="27">
        <f t="shared" si="147"/>
        <v>2.0153550863723609E-2</v>
      </c>
      <c r="O126" s="26">
        <v>3058</v>
      </c>
      <c r="P126" s="27">
        <f t="shared" si="148"/>
        <v>0.97824696097248875</v>
      </c>
      <c r="Q126" s="26">
        <v>0</v>
      </c>
      <c r="R126" s="27">
        <f t="shared" si="149"/>
        <v>0</v>
      </c>
      <c r="S126" s="26">
        <v>0</v>
      </c>
      <c r="T126" s="27">
        <f t="shared" si="150"/>
        <v>0</v>
      </c>
      <c r="U126" s="48">
        <f t="shared" si="140"/>
        <v>3126</v>
      </c>
      <c r="V126" s="49">
        <f t="shared" si="250"/>
        <v>1.4536627558209288E-2</v>
      </c>
      <c r="W126" s="58"/>
    </row>
    <row r="127" spans="1:24" ht="16.8" customHeight="1" x14ac:dyDescent="0.3">
      <c r="A127" s="25"/>
      <c r="B127" s="25" t="s">
        <v>13</v>
      </c>
      <c r="C127" s="26">
        <v>0</v>
      </c>
      <c r="D127" s="27">
        <f t="shared" ref="D127" si="253">C127/$U127</f>
        <v>0</v>
      </c>
      <c r="E127" s="26">
        <v>0</v>
      </c>
      <c r="F127" s="27">
        <f t="shared" ref="F127" si="254">E127/$U127</f>
        <v>0</v>
      </c>
      <c r="G127" s="26">
        <v>0</v>
      </c>
      <c r="H127" s="27">
        <f t="shared" si="144"/>
        <v>0</v>
      </c>
      <c r="I127" s="26">
        <v>0</v>
      </c>
      <c r="J127" s="27">
        <f t="shared" si="145"/>
        <v>0</v>
      </c>
      <c r="K127" s="26">
        <v>0</v>
      </c>
      <c r="L127" s="27">
        <f t="shared" si="146"/>
        <v>0</v>
      </c>
      <c r="M127" s="26">
        <v>0</v>
      </c>
      <c r="N127" s="27">
        <f t="shared" si="147"/>
        <v>0</v>
      </c>
      <c r="O127" s="26">
        <v>0</v>
      </c>
      <c r="P127" s="27">
        <f t="shared" si="148"/>
        <v>0</v>
      </c>
      <c r="Q127" s="26">
        <v>279</v>
      </c>
      <c r="R127" s="27">
        <f t="shared" si="149"/>
        <v>1</v>
      </c>
      <c r="S127" s="26">
        <v>0</v>
      </c>
      <c r="T127" s="27">
        <f t="shared" si="150"/>
        <v>0</v>
      </c>
      <c r="U127" s="48">
        <f t="shared" si="140"/>
        <v>279</v>
      </c>
      <c r="V127" s="49">
        <f t="shared" si="250"/>
        <v>1.2974149356175277E-3</v>
      </c>
      <c r="W127" s="58"/>
    </row>
    <row r="128" spans="1:24" ht="16.8" customHeight="1" x14ac:dyDescent="0.3">
      <c r="A128" s="25"/>
      <c r="B128" s="25" t="s">
        <v>35</v>
      </c>
      <c r="C128" s="26">
        <v>1311</v>
      </c>
      <c r="D128" s="27">
        <f t="shared" ref="D128" si="255">C128/$U128</f>
        <v>9.072036537263857E-2</v>
      </c>
      <c r="E128" s="26">
        <v>484</v>
      </c>
      <c r="F128" s="27">
        <f t="shared" ref="F128" si="256">E128/$U128</f>
        <v>3.3492491869074804E-2</v>
      </c>
      <c r="G128" s="26">
        <v>892</v>
      </c>
      <c r="H128" s="27">
        <f t="shared" si="144"/>
        <v>6.1725832122344476E-2</v>
      </c>
      <c r="I128" s="26">
        <v>700</v>
      </c>
      <c r="J128" s="27">
        <f t="shared" si="145"/>
        <v>4.8439554356099923E-2</v>
      </c>
      <c r="K128" s="26">
        <v>4463</v>
      </c>
      <c r="L128" s="27">
        <f t="shared" si="146"/>
        <v>0.30883675870181992</v>
      </c>
      <c r="M128" s="26">
        <v>2232</v>
      </c>
      <c r="N128" s="27">
        <f t="shared" si="147"/>
        <v>0.15445297903259289</v>
      </c>
      <c r="O128" s="26">
        <v>4367</v>
      </c>
      <c r="P128" s="27">
        <f t="shared" si="148"/>
        <v>0.30219361981869769</v>
      </c>
      <c r="Q128" s="26">
        <v>0</v>
      </c>
      <c r="R128" s="27">
        <f t="shared" si="149"/>
        <v>0</v>
      </c>
      <c r="S128" s="26">
        <v>2</v>
      </c>
      <c r="T128" s="27">
        <f t="shared" si="150"/>
        <v>1.3839872673171406E-4</v>
      </c>
      <c r="U128" s="48">
        <f t="shared" si="140"/>
        <v>14451</v>
      </c>
      <c r="V128" s="49">
        <f t="shared" si="250"/>
        <v>6.7200513385694952E-2</v>
      </c>
      <c r="W128" s="58"/>
    </row>
    <row r="129" spans="1:24" ht="16.8" customHeight="1" x14ac:dyDescent="0.3">
      <c r="A129" s="25"/>
      <c r="B129" s="25" t="s">
        <v>36</v>
      </c>
      <c r="C129" s="26">
        <v>293</v>
      </c>
      <c r="D129" s="27">
        <f t="shared" ref="D129" si="257">C129/$U129</f>
        <v>4.9906319196048377E-2</v>
      </c>
      <c r="E129" s="26">
        <v>127</v>
      </c>
      <c r="F129" s="27">
        <f t="shared" ref="F129" si="258">E129/$U129</f>
        <v>2.1631749276102879E-2</v>
      </c>
      <c r="G129" s="26">
        <v>312</v>
      </c>
      <c r="H129" s="27">
        <f t="shared" si="144"/>
        <v>5.3142565150740929E-2</v>
      </c>
      <c r="I129" s="26">
        <v>244</v>
      </c>
      <c r="J129" s="27">
        <f t="shared" si="145"/>
        <v>4.1560211207630725E-2</v>
      </c>
      <c r="K129" s="26">
        <v>2240</v>
      </c>
      <c r="L129" s="27">
        <f t="shared" si="146"/>
        <v>0.38153636518480666</v>
      </c>
      <c r="M129" s="26">
        <v>1447</v>
      </c>
      <c r="N129" s="27">
        <f t="shared" si="147"/>
        <v>0.2464656787600068</v>
      </c>
      <c r="O129" s="26">
        <v>1208</v>
      </c>
      <c r="P129" s="27">
        <f t="shared" si="148"/>
        <v>0.20575711122466361</v>
      </c>
      <c r="Q129" s="26">
        <v>0</v>
      </c>
      <c r="R129" s="27">
        <f t="shared" si="149"/>
        <v>0</v>
      </c>
      <c r="S129" s="26">
        <v>0</v>
      </c>
      <c r="T129" s="27">
        <f t="shared" si="150"/>
        <v>0</v>
      </c>
      <c r="U129" s="48">
        <f t="shared" si="140"/>
        <v>5871</v>
      </c>
      <c r="V129" s="49">
        <f t="shared" si="250"/>
        <v>2.7301516440897868E-2</v>
      </c>
      <c r="W129" s="58"/>
    </row>
    <row r="130" spans="1:24" s="15" customFormat="1" ht="16.8" customHeight="1" x14ac:dyDescent="0.3">
      <c r="A130" s="25"/>
      <c r="B130" s="25" t="s">
        <v>37</v>
      </c>
      <c r="C130" s="26">
        <v>6</v>
      </c>
      <c r="D130" s="27">
        <f t="shared" ref="D130" si="259">C130/$U130</f>
        <v>1</v>
      </c>
      <c r="E130" s="26">
        <v>0</v>
      </c>
      <c r="F130" s="27">
        <f t="shared" ref="F130" si="260">E130/$U130</f>
        <v>0</v>
      </c>
      <c r="G130" s="26">
        <v>0</v>
      </c>
      <c r="H130" s="27">
        <f t="shared" si="144"/>
        <v>0</v>
      </c>
      <c r="I130" s="26">
        <v>0</v>
      </c>
      <c r="J130" s="27">
        <f t="shared" si="145"/>
        <v>0</v>
      </c>
      <c r="K130" s="26">
        <v>0</v>
      </c>
      <c r="L130" s="27">
        <f t="shared" si="146"/>
        <v>0</v>
      </c>
      <c r="M130" s="26">
        <v>0</v>
      </c>
      <c r="N130" s="27">
        <f t="shared" si="147"/>
        <v>0</v>
      </c>
      <c r="O130" s="26">
        <v>0</v>
      </c>
      <c r="P130" s="27">
        <f t="shared" si="148"/>
        <v>0</v>
      </c>
      <c r="Q130" s="26">
        <v>0</v>
      </c>
      <c r="R130" s="27">
        <f t="shared" si="149"/>
        <v>0</v>
      </c>
      <c r="S130" s="26">
        <v>0</v>
      </c>
      <c r="T130" s="27">
        <f t="shared" si="150"/>
        <v>0</v>
      </c>
      <c r="U130" s="48">
        <f t="shared" si="140"/>
        <v>6</v>
      </c>
      <c r="V130" s="49">
        <f t="shared" si="250"/>
        <v>2.7901396464893067E-5</v>
      </c>
      <c r="W130" s="58"/>
      <c r="X130" s="9"/>
    </row>
    <row r="131" spans="1:24" ht="16.8" customHeight="1" x14ac:dyDescent="0.3">
      <c r="A131" s="28"/>
      <c r="B131" s="28" t="s">
        <v>7</v>
      </c>
      <c r="C131" s="29">
        <v>1</v>
      </c>
      <c r="D131" s="30">
        <f t="shared" ref="D131:D132" si="261">C131/$U131</f>
        <v>1</v>
      </c>
      <c r="E131" s="29">
        <v>0</v>
      </c>
      <c r="F131" s="30">
        <f t="shared" ref="F131:F132" si="262">E131/$U131</f>
        <v>0</v>
      </c>
      <c r="G131" s="29">
        <v>0</v>
      </c>
      <c r="H131" s="30">
        <f t="shared" si="144"/>
        <v>0</v>
      </c>
      <c r="I131" s="29">
        <v>0</v>
      </c>
      <c r="J131" s="30">
        <f t="shared" si="145"/>
        <v>0</v>
      </c>
      <c r="K131" s="29">
        <v>0</v>
      </c>
      <c r="L131" s="30">
        <f t="shared" si="146"/>
        <v>0</v>
      </c>
      <c r="M131" s="29">
        <v>0</v>
      </c>
      <c r="N131" s="30">
        <f t="shared" si="147"/>
        <v>0</v>
      </c>
      <c r="O131" s="29">
        <v>0</v>
      </c>
      <c r="P131" s="30">
        <f t="shared" si="148"/>
        <v>0</v>
      </c>
      <c r="Q131" s="29">
        <v>0</v>
      </c>
      <c r="R131" s="30">
        <f t="shared" si="149"/>
        <v>0</v>
      </c>
      <c r="S131" s="29">
        <v>0</v>
      </c>
      <c r="T131" s="30">
        <f t="shared" si="150"/>
        <v>0</v>
      </c>
      <c r="U131" s="50">
        <f t="shared" si="140"/>
        <v>1</v>
      </c>
      <c r="V131" s="51">
        <f t="shared" si="250"/>
        <v>4.650232744148845E-6</v>
      </c>
      <c r="W131" s="58"/>
    </row>
    <row r="132" spans="1:24" s="15" customFormat="1" ht="16.8" customHeight="1" x14ac:dyDescent="0.3">
      <c r="A132" s="36" t="s">
        <v>26</v>
      </c>
      <c r="B132" s="37"/>
      <c r="C132" s="38">
        <f>SUM(C124:C131)</f>
        <v>22491</v>
      </c>
      <c r="D132" s="39">
        <f t="shared" si="261"/>
        <v>0.10458838464865167</v>
      </c>
      <c r="E132" s="38">
        <f>SUM(E124:E131)</f>
        <v>6323</v>
      </c>
      <c r="F132" s="39">
        <f t="shared" si="262"/>
        <v>2.9403421641253143E-2</v>
      </c>
      <c r="G132" s="38">
        <f>SUM(G124:G131)</f>
        <v>20424</v>
      </c>
      <c r="H132" s="39">
        <f t="shared" si="144"/>
        <v>9.4976353566496002E-2</v>
      </c>
      <c r="I132" s="38">
        <f>SUM(I124:I131)</f>
        <v>29120</v>
      </c>
      <c r="J132" s="39">
        <f t="shared" si="145"/>
        <v>0.13541477750961436</v>
      </c>
      <c r="K132" s="38">
        <f>SUM(K124:K131)</f>
        <v>57267</v>
      </c>
      <c r="L132" s="39">
        <f t="shared" si="146"/>
        <v>0.2663048785591719</v>
      </c>
      <c r="M132" s="38">
        <f>SUM(M124:M131)</f>
        <v>33140</v>
      </c>
      <c r="N132" s="39">
        <f t="shared" si="147"/>
        <v>0.1541087131410927</v>
      </c>
      <c r="O132" s="38">
        <f>SUM(O124:O131)</f>
        <v>45895</v>
      </c>
      <c r="P132" s="39">
        <f t="shared" si="148"/>
        <v>0.21342243179271123</v>
      </c>
      <c r="Q132" s="38">
        <f>SUM(Q124:Q131)</f>
        <v>279</v>
      </c>
      <c r="R132" s="39">
        <f t="shared" si="149"/>
        <v>1.2974149356175277E-3</v>
      </c>
      <c r="S132" s="38">
        <f>SUM(S124:S131)</f>
        <v>104</v>
      </c>
      <c r="T132" s="39">
        <f t="shared" si="150"/>
        <v>4.8362420539147986E-4</v>
      </c>
      <c r="U132" s="38">
        <f t="shared" si="140"/>
        <v>215043</v>
      </c>
      <c r="V132" s="38"/>
      <c r="W132" s="58"/>
    </row>
    <row r="133" spans="1:24" ht="16.8" customHeight="1" x14ac:dyDescent="0.3">
      <c r="A133" s="22"/>
      <c r="B133" s="22" t="s">
        <v>11</v>
      </c>
      <c r="C133" s="23">
        <v>443635</v>
      </c>
      <c r="D133" s="24">
        <f t="shared" ref="D133" si="263">C133/$U133</f>
        <v>0.29657878305329038</v>
      </c>
      <c r="E133" s="23">
        <v>88160</v>
      </c>
      <c r="F133" s="24">
        <f t="shared" ref="F133" si="264">E133/$U133</f>
        <v>5.8936705882038344E-2</v>
      </c>
      <c r="G133" s="23">
        <v>214693</v>
      </c>
      <c r="H133" s="24">
        <f t="shared" si="144"/>
        <v>0.14352652218616671</v>
      </c>
      <c r="I133" s="23">
        <v>172312</v>
      </c>
      <c r="J133" s="24">
        <f t="shared" si="145"/>
        <v>0.11519398439139962</v>
      </c>
      <c r="K133" s="23">
        <v>274067</v>
      </c>
      <c r="L133" s="24">
        <f t="shared" si="146"/>
        <v>0.18321921700286528</v>
      </c>
      <c r="M133" s="23">
        <v>108065</v>
      </c>
      <c r="N133" s="24">
        <f t="shared" si="147"/>
        <v>7.2243592571942752E-2</v>
      </c>
      <c r="O133" s="23">
        <v>191029</v>
      </c>
      <c r="P133" s="24">
        <f t="shared" si="148"/>
        <v>0.12770666955467222</v>
      </c>
      <c r="Q133" s="23">
        <v>0</v>
      </c>
      <c r="R133" s="24">
        <f t="shared" si="149"/>
        <v>0</v>
      </c>
      <c r="S133" s="23">
        <v>3881</v>
      </c>
      <c r="T133" s="24">
        <f t="shared" si="150"/>
        <v>2.5945253576246689E-3</v>
      </c>
      <c r="U133" s="46">
        <f t="shared" si="140"/>
        <v>1495842</v>
      </c>
      <c r="V133" s="47">
        <f>U133/$U$141</f>
        <v>0.41403058724927883</v>
      </c>
      <c r="W133" s="58"/>
    </row>
    <row r="134" spans="1:24" ht="16.8" customHeight="1" x14ac:dyDescent="0.3">
      <c r="A134" s="25"/>
      <c r="B134" s="25" t="s">
        <v>12</v>
      </c>
      <c r="C134" s="26">
        <v>121678</v>
      </c>
      <c r="D134" s="27">
        <f t="shared" ref="D134" si="265">C134/$U134</f>
        <v>7.7037575429117364E-2</v>
      </c>
      <c r="E134" s="26">
        <v>26019</v>
      </c>
      <c r="F134" s="27">
        <f t="shared" ref="F134" si="266">E134/$U134</f>
        <v>1.6473320362680226E-2</v>
      </c>
      <c r="G134" s="26">
        <v>82531</v>
      </c>
      <c r="H134" s="27">
        <f t="shared" si="144"/>
        <v>5.2252569385924201E-2</v>
      </c>
      <c r="I134" s="26">
        <v>209329</v>
      </c>
      <c r="J134" s="27">
        <f t="shared" si="145"/>
        <v>0.13253175288056765</v>
      </c>
      <c r="K134" s="26">
        <v>479712</v>
      </c>
      <c r="L134" s="27">
        <f t="shared" si="146"/>
        <v>0.30371841568938301</v>
      </c>
      <c r="M134" s="26">
        <v>301369</v>
      </c>
      <c r="N134" s="27">
        <f t="shared" si="147"/>
        <v>0.19080472287100109</v>
      </c>
      <c r="O134" s="26">
        <v>358744</v>
      </c>
      <c r="P134" s="27">
        <f t="shared" si="148"/>
        <v>0.22713036012872728</v>
      </c>
      <c r="Q134" s="26">
        <v>0</v>
      </c>
      <c r="R134" s="27">
        <f t="shared" si="149"/>
        <v>0</v>
      </c>
      <c r="S134" s="26">
        <v>81</v>
      </c>
      <c r="T134" s="27">
        <f t="shared" si="150"/>
        <v>5.1283252599142873E-5</v>
      </c>
      <c r="U134" s="48">
        <f t="shared" si="140"/>
        <v>1579463</v>
      </c>
      <c r="V134" s="49">
        <f t="shared" ref="V134:V140" si="267">U134/$U$141</f>
        <v>0.43717584706707507</v>
      </c>
      <c r="W134" s="58"/>
    </row>
    <row r="135" spans="1:24" ht="16.8" customHeight="1" x14ac:dyDescent="0.3">
      <c r="A135" s="25"/>
      <c r="B135" s="25" t="s">
        <v>34</v>
      </c>
      <c r="C135" s="26">
        <v>0</v>
      </c>
      <c r="D135" s="27">
        <f t="shared" ref="D135" si="268">C135/$U135</f>
        <v>0</v>
      </c>
      <c r="E135" s="26">
        <v>0</v>
      </c>
      <c r="F135" s="27">
        <f t="shared" ref="F135" si="269">E135/$U135</f>
        <v>0</v>
      </c>
      <c r="G135" s="26">
        <v>0</v>
      </c>
      <c r="H135" s="27">
        <f t="shared" si="144"/>
        <v>0</v>
      </c>
      <c r="I135" s="26">
        <v>0</v>
      </c>
      <c r="J135" s="27">
        <f t="shared" si="145"/>
        <v>0</v>
      </c>
      <c r="K135" s="26">
        <v>68</v>
      </c>
      <c r="L135" s="27">
        <f t="shared" si="146"/>
        <v>1.4420222241072185E-3</v>
      </c>
      <c r="M135" s="26">
        <v>801</v>
      </c>
      <c r="N135" s="27">
        <f t="shared" si="147"/>
        <v>1.6986173551615913E-2</v>
      </c>
      <c r="O135" s="26">
        <v>46287</v>
      </c>
      <c r="P135" s="27">
        <f t="shared" si="148"/>
        <v>0.98157180422427692</v>
      </c>
      <c r="Q135" s="26">
        <v>0</v>
      </c>
      <c r="R135" s="27">
        <f t="shared" si="149"/>
        <v>0</v>
      </c>
      <c r="S135" s="26">
        <v>0</v>
      </c>
      <c r="T135" s="27">
        <f t="shared" si="150"/>
        <v>0</v>
      </c>
      <c r="U135" s="48">
        <f t="shared" ref="U135:U191" si="270">+C135+E135+G135+I135+K135+M135+O135+Q135+S135</f>
        <v>47156</v>
      </c>
      <c r="V135" s="49">
        <f t="shared" si="267"/>
        <v>1.3052198275170099E-2</v>
      </c>
      <c r="W135" s="58"/>
    </row>
    <row r="136" spans="1:24" ht="16.8" customHeight="1" x14ac:dyDescent="0.3">
      <c r="A136" s="25"/>
      <c r="B136" s="25" t="s">
        <v>13</v>
      </c>
      <c r="C136" s="26">
        <v>0</v>
      </c>
      <c r="D136" s="27">
        <f t="shared" ref="D136" si="271">C136/$U136</f>
        <v>0</v>
      </c>
      <c r="E136" s="26">
        <v>0</v>
      </c>
      <c r="F136" s="27">
        <f t="shared" ref="F136" si="272">E136/$U136</f>
        <v>0</v>
      </c>
      <c r="G136" s="26">
        <v>0</v>
      </c>
      <c r="H136" s="27">
        <f t="shared" ref="H136:H192" si="273">G136/$U136</f>
        <v>0</v>
      </c>
      <c r="I136" s="26">
        <v>0</v>
      </c>
      <c r="J136" s="27">
        <f t="shared" ref="J136:J192" si="274">I136/$U136</f>
        <v>0</v>
      </c>
      <c r="K136" s="26">
        <v>0</v>
      </c>
      <c r="L136" s="27">
        <f t="shared" ref="L136:L192" si="275">K136/$U136</f>
        <v>0</v>
      </c>
      <c r="M136" s="26">
        <v>0</v>
      </c>
      <c r="N136" s="27">
        <f t="shared" ref="N136:N192" si="276">M136/$U136</f>
        <v>0</v>
      </c>
      <c r="O136" s="26">
        <v>0</v>
      </c>
      <c r="P136" s="27">
        <f t="shared" ref="P136:P191" si="277">O136/$U136</f>
        <v>0</v>
      </c>
      <c r="Q136" s="26">
        <v>4438</v>
      </c>
      <c r="R136" s="27">
        <f t="shared" ref="R136:R191" si="278">Q136/$U136</f>
        <v>1</v>
      </c>
      <c r="S136" s="26">
        <v>0</v>
      </c>
      <c r="T136" s="27">
        <f t="shared" ref="T136:T192" si="279">S136/$U136</f>
        <v>0</v>
      </c>
      <c r="U136" s="48">
        <f t="shared" si="270"/>
        <v>4438</v>
      </c>
      <c r="V136" s="49">
        <f t="shared" si="267"/>
        <v>1.2283835767496162E-3</v>
      </c>
      <c r="W136" s="58"/>
    </row>
    <row r="137" spans="1:24" ht="16.8" customHeight="1" x14ac:dyDescent="0.3">
      <c r="A137" s="25"/>
      <c r="B137" s="25" t="s">
        <v>35</v>
      </c>
      <c r="C137" s="26">
        <v>25</v>
      </c>
      <c r="D137" s="27">
        <f t="shared" ref="D137" si="280">C137/$U137</f>
        <v>0.8928571428571429</v>
      </c>
      <c r="E137" s="26">
        <v>0</v>
      </c>
      <c r="F137" s="27">
        <f t="shared" ref="F137" si="281">E137/$U137</f>
        <v>0</v>
      </c>
      <c r="G137" s="26">
        <v>0</v>
      </c>
      <c r="H137" s="27">
        <f t="shared" si="273"/>
        <v>0</v>
      </c>
      <c r="I137" s="26">
        <v>0</v>
      </c>
      <c r="J137" s="27">
        <f t="shared" si="274"/>
        <v>0</v>
      </c>
      <c r="K137" s="26">
        <v>3</v>
      </c>
      <c r="L137" s="27">
        <f t="shared" si="275"/>
        <v>0.10714285714285714</v>
      </c>
      <c r="M137" s="26">
        <v>0</v>
      </c>
      <c r="N137" s="27">
        <f t="shared" si="276"/>
        <v>0</v>
      </c>
      <c r="O137" s="26">
        <v>0</v>
      </c>
      <c r="P137" s="27">
        <f t="shared" si="277"/>
        <v>0</v>
      </c>
      <c r="Q137" s="26">
        <v>0</v>
      </c>
      <c r="R137" s="27">
        <f t="shared" si="278"/>
        <v>0</v>
      </c>
      <c r="S137" s="26">
        <v>0</v>
      </c>
      <c r="T137" s="27">
        <f t="shared" si="279"/>
        <v>0</v>
      </c>
      <c r="U137" s="48">
        <f t="shared" si="270"/>
        <v>28</v>
      </c>
      <c r="V137" s="49">
        <f t="shared" si="267"/>
        <v>7.7500541119849602E-6</v>
      </c>
      <c r="W137" s="58"/>
    </row>
    <row r="138" spans="1:24" ht="16.8" customHeight="1" x14ac:dyDescent="0.3">
      <c r="A138" s="25"/>
      <c r="B138" s="25" t="s">
        <v>36</v>
      </c>
      <c r="C138" s="26">
        <v>38109</v>
      </c>
      <c r="D138" s="27">
        <f t="shared" ref="D138" si="282">C138/$U138</f>
        <v>9.6982544719771371E-2</v>
      </c>
      <c r="E138" s="26">
        <v>9882</v>
      </c>
      <c r="F138" s="27">
        <f t="shared" ref="F138" si="283">E138/$U138</f>
        <v>2.5148429686446264E-2</v>
      </c>
      <c r="G138" s="26">
        <v>23244</v>
      </c>
      <c r="H138" s="27">
        <f t="shared" si="273"/>
        <v>5.915301554662588E-2</v>
      </c>
      <c r="I138" s="26">
        <v>23495</v>
      </c>
      <c r="J138" s="27">
        <f t="shared" si="274"/>
        <v>5.9791778535018721E-2</v>
      </c>
      <c r="K138" s="26">
        <v>121424</v>
      </c>
      <c r="L138" s="27">
        <f t="shared" si="275"/>
        <v>0.30900859403430997</v>
      </c>
      <c r="M138" s="26">
        <v>69044</v>
      </c>
      <c r="N138" s="27">
        <f t="shared" si="276"/>
        <v>0.17570817438484071</v>
      </c>
      <c r="O138" s="26">
        <v>107639</v>
      </c>
      <c r="P138" s="27">
        <f t="shared" si="277"/>
        <v>0.27392752712197826</v>
      </c>
      <c r="Q138" s="26">
        <v>0</v>
      </c>
      <c r="R138" s="27">
        <f t="shared" si="278"/>
        <v>0</v>
      </c>
      <c r="S138" s="26">
        <v>110</v>
      </c>
      <c r="T138" s="27">
        <f t="shared" si="279"/>
        <v>2.7993597100881289E-4</v>
      </c>
      <c r="U138" s="48">
        <f t="shared" si="270"/>
        <v>392947</v>
      </c>
      <c r="V138" s="49">
        <f t="shared" si="267"/>
        <v>0.10876287546936265</v>
      </c>
      <c r="W138" s="58"/>
    </row>
    <row r="139" spans="1:24" ht="16.8" customHeight="1" x14ac:dyDescent="0.3">
      <c r="A139" s="25"/>
      <c r="B139" s="25" t="s">
        <v>37</v>
      </c>
      <c r="C139" s="26">
        <v>2820</v>
      </c>
      <c r="D139" s="27">
        <f t="shared" ref="D139" si="284">C139/$U139</f>
        <v>3.0377783283601384E-2</v>
      </c>
      <c r="E139" s="26">
        <v>977</v>
      </c>
      <c r="F139" s="27">
        <f t="shared" ref="F139" si="285">E139/$U139</f>
        <v>1.0524501513503032E-2</v>
      </c>
      <c r="G139" s="26">
        <v>3323</v>
      </c>
      <c r="H139" s="27">
        <f t="shared" si="273"/>
        <v>3.5796231862201204E-2</v>
      </c>
      <c r="I139" s="26">
        <v>4285</v>
      </c>
      <c r="J139" s="27">
        <f t="shared" si="274"/>
        <v>4.6159149422068058E-2</v>
      </c>
      <c r="K139" s="26">
        <v>38573</v>
      </c>
      <c r="L139" s="27">
        <f t="shared" si="275"/>
        <v>0.41551852290721847</v>
      </c>
      <c r="M139" s="26">
        <v>28718</v>
      </c>
      <c r="N139" s="27">
        <f t="shared" si="276"/>
        <v>0.30935786536824983</v>
      </c>
      <c r="O139" s="26">
        <v>14118</v>
      </c>
      <c r="P139" s="27">
        <f t="shared" si="277"/>
        <v>0.15208281716237032</v>
      </c>
      <c r="Q139" s="26">
        <v>0</v>
      </c>
      <c r="R139" s="27">
        <f t="shared" si="278"/>
        <v>0</v>
      </c>
      <c r="S139" s="26">
        <v>17</v>
      </c>
      <c r="T139" s="27">
        <f t="shared" si="279"/>
        <v>1.8312848078766791E-4</v>
      </c>
      <c r="U139" s="48">
        <f t="shared" si="270"/>
        <v>92831</v>
      </c>
      <c r="V139" s="49">
        <f t="shared" si="267"/>
        <v>2.5694474045345566E-2</v>
      </c>
      <c r="W139" s="58"/>
    </row>
    <row r="140" spans="1:24" s="15" customFormat="1" ht="16.8" customHeight="1" x14ac:dyDescent="0.3">
      <c r="A140" s="28"/>
      <c r="B140" s="28" t="s">
        <v>7</v>
      </c>
      <c r="C140" s="29">
        <v>135</v>
      </c>
      <c r="D140" s="30">
        <f t="shared" ref="D140:D141" si="286">C140/$U140</f>
        <v>0.78034682080924855</v>
      </c>
      <c r="E140" s="29">
        <v>2</v>
      </c>
      <c r="F140" s="30">
        <f t="shared" ref="F140:F141" si="287">E140/$U140</f>
        <v>1.1560693641618497E-2</v>
      </c>
      <c r="G140" s="29">
        <v>0</v>
      </c>
      <c r="H140" s="30">
        <f t="shared" si="273"/>
        <v>0</v>
      </c>
      <c r="I140" s="29">
        <v>2</v>
      </c>
      <c r="J140" s="30">
        <f t="shared" si="274"/>
        <v>1.1560693641618497E-2</v>
      </c>
      <c r="K140" s="29">
        <v>1</v>
      </c>
      <c r="L140" s="30">
        <f t="shared" si="275"/>
        <v>5.7803468208092483E-3</v>
      </c>
      <c r="M140" s="29">
        <v>0</v>
      </c>
      <c r="N140" s="30">
        <f t="shared" si="276"/>
        <v>0</v>
      </c>
      <c r="O140" s="29">
        <v>0</v>
      </c>
      <c r="P140" s="30">
        <f t="shared" si="277"/>
        <v>0</v>
      </c>
      <c r="Q140" s="29">
        <v>0</v>
      </c>
      <c r="R140" s="30">
        <f t="shared" si="278"/>
        <v>0</v>
      </c>
      <c r="S140" s="29">
        <v>33</v>
      </c>
      <c r="T140" s="30">
        <f t="shared" si="279"/>
        <v>0.19075144508670519</v>
      </c>
      <c r="U140" s="50">
        <f t="shared" si="270"/>
        <v>173</v>
      </c>
      <c r="V140" s="51">
        <f t="shared" si="267"/>
        <v>4.7884262906192792E-5</v>
      </c>
      <c r="W140" s="58"/>
      <c r="X140" s="9"/>
    </row>
    <row r="141" spans="1:24" s="15" customFormat="1" ht="16.8" customHeight="1" x14ac:dyDescent="0.3">
      <c r="A141" s="36" t="s">
        <v>27</v>
      </c>
      <c r="B141" s="37"/>
      <c r="C141" s="38">
        <f>SUM(C133:C140)</f>
        <v>606402</v>
      </c>
      <c r="D141" s="39">
        <f t="shared" si="286"/>
        <v>0.16784458262913943</v>
      </c>
      <c r="E141" s="38">
        <f>SUM(E133:E140)</f>
        <v>125040</v>
      </c>
      <c r="F141" s="39">
        <f t="shared" si="287"/>
        <v>3.4609527362949984E-2</v>
      </c>
      <c r="G141" s="38">
        <f>SUM(G133:G140)</f>
        <v>323791</v>
      </c>
      <c r="H141" s="39">
        <f t="shared" si="273"/>
        <v>8.9621348963347225E-2</v>
      </c>
      <c r="I141" s="38">
        <f>SUM(I133:I140)</f>
        <v>409423</v>
      </c>
      <c r="J141" s="39">
        <f t="shared" si="274"/>
        <v>0.11332322873897209</v>
      </c>
      <c r="K141" s="38">
        <f>SUM(K133:K140)</f>
        <v>913848</v>
      </c>
      <c r="L141" s="39">
        <f t="shared" si="275"/>
        <v>0.25294183750461541</v>
      </c>
      <c r="M141" s="38">
        <f>SUM(M133:M140)</f>
        <v>507997</v>
      </c>
      <c r="N141" s="39">
        <f t="shared" si="276"/>
        <v>0.14060729424021515</v>
      </c>
      <c r="O141" s="38">
        <f>SUM(O133:O140)</f>
        <v>717817</v>
      </c>
      <c r="P141" s="39">
        <f t="shared" si="277"/>
        <v>0.19868287830366815</v>
      </c>
      <c r="Q141" s="38">
        <f>SUM(Q133:Q140)</f>
        <v>4438</v>
      </c>
      <c r="R141" s="39">
        <f t="shared" si="278"/>
        <v>1.2283835767496162E-3</v>
      </c>
      <c r="S141" s="38">
        <f>SUM(S133:S140)</f>
        <v>4122</v>
      </c>
      <c r="T141" s="39">
        <f t="shared" si="279"/>
        <v>1.1409186803429288E-3</v>
      </c>
      <c r="U141" s="38">
        <f t="shared" si="270"/>
        <v>3612878</v>
      </c>
      <c r="V141" s="38"/>
      <c r="W141" s="58"/>
    </row>
    <row r="142" spans="1:24" ht="16.8" customHeight="1" x14ac:dyDescent="0.3">
      <c r="A142" s="22"/>
      <c r="B142" s="22" t="s">
        <v>11</v>
      </c>
      <c r="C142" s="23">
        <v>186516</v>
      </c>
      <c r="D142" s="24">
        <f t="shared" ref="D142" si="288">C142/$U142</f>
        <v>0.21737422803805412</v>
      </c>
      <c r="E142" s="23">
        <v>41003</v>
      </c>
      <c r="F142" s="24">
        <f t="shared" ref="F142" si="289">E142/$U142</f>
        <v>4.7786760772503878E-2</v>
      </c>
      <c r="G142" s="23">
        <v>124414</v>
      </c>
      <c r="H142" s="24">
        <f t="shared" si="273"/>
        <v>0.14499773320855297</v>
      </c>
      <c r="I142" s="23">
        <v>116032</v>
      </c>
      <c r="J142" s="24">
        <f t="shared" si="274"/>
        <v>0.13522896924505939</v>
      </c>
      <c r="K142" s="23">
        <v>203091</v>
      </c>
      <c r="L142" s="24">
        <f t="shared" si="275"/>
        <v>0.23669148677044571</v>
      </c>
      <c r="M142" s="23">
        <v>70718</v>
      </c>
      <c r="N142" s="24">
        <f t="shared" si="276"/>
        <v>8.241797303392262E-2</v>
      </c>
      <c r="O142" s="23">
        <v>114739</v>
      </c>
      <c r="P142" s="24">
        <f t="shared" si="277"/>
        <v>0.13372204824711173</v>
      </c>
      <c r="Q142" s="23">
        <v>0</v>
      </c>
      <c r="R142" s="24">
        <f t="shared" si="278"/>
        <v>0</v>
      </c>
      <c r="S142" s="23">
        <v>1528</v>
      </c>
      <c r="T142" s="24">
        <f t="shared" si="279"/>
        <v>1.7808006843495823E-3</v>
      </c>
      <c r="U142" s="46">
        <f t="shared" si="270"/>
        <v>858041</v>
      </c>
      <c r="V142" s="47">
        <f>U142/$U$150</f>
        <v>0.35003351267954169</v>
      </c>
      <c r="W142" s="58"/>
    </row>
    <row r="143" spans="1:24" ht="16.8" customHeight="1" x14ac:dyDescent="0.3">
      <c r="A143" s="25"/>
      <c r="B143" s="25" t="s">
        <v>12</v>
      </c>
      <c r="C143" s="26">
        <v>50369</v>
      </c>
      <c r="D143" s="27">
        <f t="shared" ref="D143" si="290">C143/$U143</f>
        <v>3.8124194849763315E-2</v>
      </c>
      <c r="E143" s="26">
        <v>15259</v>
      </c>
      <c r="F143" s="27">
        <f t="shared" ref="F143" si="291">E143/$U143</f>
        <v>1.1549506426820831E-2</v>
      </c>
      <c r="G143" s="26">
        <v>60370</v>
      </c>
      <c r="H143" s="27">
        <f t="shared" si="273"/>
        <v>4.5693931646056334E-2</v>
      </c>
      <c r="I143" s="26">
        <v>191191</v>
      </c>
      <c r="J143" s="27">
        <f t="shared" si="274"/>
        <v>0.14471208357364845</v>
      </c>
      <c r="K143" s="26">
        <v>420696</v>
      </c>
      <c r="L143" s="27">
        <f t="shared" si="275"/>
        <v>0.31842395672965573</v>
      </c>
      <c r="M143" s="26">
        <v>282977</v>
      </c>
      <c r="N143" s="27">
        <f t="shared" si="276"/>
        <v>0.21418472246821407</v>
      </c>
      <c r="O143" s="26">
        <v>300286</v>
      </c>
      <c r="P143" s="27">
        <f t="shared" si="277"/>
        <v>0.22728586977418705</v>
      </c>
      <c r="Q143" s="26">
        <v>0</v>
      </c>
      <c r="R143" s="27">
        <f t="shared" si="278"/>
        <v>0</v>
      </c>
      <c r="S143" s="26">
        <v>34</v>
      </c>
      <c r="T143" s="27">
        <f t="shared" si="279"/>
        <v>2.5734531654230834E-5</v>
      </c>
      <c r="U143" s="48">
        <f t="shared" si="270"/>
        <v>1321182</v>
      </c>
      <c r="V143" s="49">
        <f t="shared" ref="V143:V149" si="292">U143/$U$150</f>
        <v>0.53896955547460113</v>
      </c>
      <c r="W143" s="58"/>
    </row>
    <row r="144" spans="1:24" ht="16.8" customHeight="1" x14ac:dyDescent="0.3">
      <c r="A144" s="25"/>
      <c r="B144" s="25" t="s">
        <v>34</v>
      </c>
      <c r="C144" s="26">
        <v>0</v>
      </c>
      <c r="D144" s="27">
        <f t="shared" ref="D144" si="293">C144/$U144</f>
        <v>0</v>
      </c>
      <c r="E144" s="26">
        <v>0</v>
      </c>
      <c r="F144" s="27">
        <f t="shared" ref="F144" si="294">E144/$U144</f>
        <v>0</v>
      </c>
      <c r="G144" s="26">
        <v>0</v>
      </c>
      <c r="H144" s="27">
        <f t="shared" si="273"/>
        <v>0</v>
      </c>
      <c r="I144" s="26">
        <v>1</v>
      </c>
      <c r="J144" s="27">
        <f t="shared" si="274"/>
        <v>2.4883049666567136E-5</v>
      </c>
      <c r="K144" s="26">
        <v>71</v>
      </c>
      <c r="L144" s="27">
        <f t="shared" si="275"/>
        <v>1.7666965263262665E-3</v>
      </c>
      <c r="M144" s="26">
        <v>829</v>
      </c>
      <c r="N144" s="27">
        <f t="shared" si="276"/>
        <v>2.0628048173584154E-2</v>
      </c>
      <c r="O144" s="26">
        <v>39287</v>
      </c>
      <c r="P144" s="27">
        <f t="shared" si="277"/>
        <v>0.97758037225042305</v>
      </c>
      <c r="Q144" s="26">
        <v>0</v>
      </c>
      <c r="R144" s="27">
        <f t="shared" si="278"/>
        <v>0</v>
      </c>
      <c r="S144" s="26">
        <v>0</v>
      </c>
      <c r="T144" s="27">
        <f t="shared" si="279"/>
        <v>0</v>
      </c>
      <c r="U144" s="48">
        <f t="shared" si="270"/>
        <v>40188</v>
      </c>
      <c r="V144" s="49">
        <f t="shared" si="292"/>
        <v>1.6394492579684911E-2</v>
      </c>
      <c r="W144" s="58"/>
    </row>
    <row r="145" spans="1:24" s="15" customFormat="1" ht="16.8" customHeight="1" x14ac:dyDescent="0.3">
      <c r="A145" s="25"/>
      <c r="B145" s="25" t="s">
        <v>13</v>
      </c>
      <c r="C145" s="26">
        <v>0</v>
      </c>
      <c r="D145" s="27">
        <f t="shared" ref="D145" si="295">C145/$U145</f>
        <v>0</v>
      </c>
      <c r="E145" s="26">
        <v>0</v>
      </c>
      <c r="F145" s="27">
        <f t="shared" ref="F145" si="296">E145/$U145</f>
        <v>0</v>
      </c>
      <c r="G145" s="26">
        <v>0</v>
      </c>
      <c r="H145" s="27">
        <f t="shared" si="273"/>
        <v>0</v>
      </c>
      <c r="I145" s="26">
        <v>0</v>
      </c>
      <c r="J145" s="27">
        <f t="shared" si="274"/>
        <v>0</v>
      </c>
      <c r="K145" s="26">
        <v>0</v>
      </c>
      <c r="L145" s="27">
        <f t="shared" si="275"/>
        <v>0</v>
      </c>
      <c r="M145" s="26">
        <v>0</v>
      </c>
      <c r="N145" s="27">
        <f t="shared" si="276"/>
        <v>0</v>
      </c>
      <c r="O145" s="26">
        <v>0</v>
      </c>
      <c r="P145" s="27">
        <f t="shared" si="277"/>
        <v>0</v>
      </c>
      <c r="Q145" s="26">
        <v>3212</v>
      </c>
      <c r="R145" s="27">
        <f t="shared" si="278"/>
        <v>1</v>
      </c>
      <c r="S145" s="26">
        <v>0</v>
      </c>
      <c r="T145" s="27">
        <f t="shared" si="279"/>
        <v>0</v>
      </c>
      <c r="U145" s="48">
        <f t="shared" si="270"/>
        <v>3212</v>
      </c>
      <c r="V145" s="49">
        <f t="shared" si="292"/>
        <v>1.3103192536565128E-3</v>
      </c>
      <c r="W145" s="58"/>
      <c r="X145" s="9"/>
    </row>
    <row r="146" spans="1:24" ht="16.8" customHeight="1" x14ac:dyDescent="0.3">
      <c r="A146" s="25"/>
      <c r="B146" s="25" t="s">
        <v>35</v>
      </c>
      <c r="C146" s="26">
        <v>22</v>
      </c>
      <c r="D146" s="27">
        <f t="shared" ref="D146" si="297">C146/$U146</f>
        <v>0.91666666666666663</v>
      </c>
      <c r="E146" s="26">
        <v>0</v>
      </c>
      <c r="F146" s="27">
        <f t="shared" ref="F146" si="298">E146/$U146</f>
        <v>0</v>
      </c>
      <c r="G146" s="26">
        <v>0</v>
      </c>
      <c r="H146" s="27">
        <f t="shared" si="273"/>
        <v>0</v>
      </c>
      <c r="I146" s="26">
        <v>0</v>
      </c>
      <c r="J146" s="27">
        <f t="shared" si="274"/>
        <v>0</v>
      </c>
      <c r="K146" s="26">
        <v>2</v>
      </c>
      <c r="L146" s="27">
        <f t="shared" si="275"/>
        <v>8.3333333333333329E-2</v>
      </c>
      <c r="M146" s="26">
        <v>0</v>
      </c>
      <c r="N146" s="27">
        <f t="shared" si="276"/>
        <v>0</v>
      </c>
      <c r="O146" s="26">
        <v>0</v>
      </c>
      <c r="P146" s="27">
        <f t="shared" si="277"/>
        <v>0</v>
      </c>
      <c r="Q146" s="26">
        <v>0</v>
      </c>
      <c r="R146" s="27">
        <f t="shared" si="278"/>
        <v>0</v>
      </c>
      <c r="S146" s="26">
        <v>0</v>
      </c>
      <c r="T146" s="27">
        <f t="shared" si="279"/>
        <v>0</v>
      </c>
      <c r="U146" s="48">
        <f t="shared" si="270"/>
        <v>24</v>
      </c>
      <c r="V146" s="49">
        <f t="shared" si="292"/>
        <v>9.7906793548431844E-6</v>
      </c>
      <c r="W146" s="58"/>
    </row>
    <row r="147" spans="1:24" ht="16.8" customHeight="1" x14ac:dyDescent="0.3">
      <c r="A147" s="25"/>
      <c r="B147" s="25" t="s">
        <v>36</v>
      </c>
      <c r="C147" s="26">
        <v>14049</v>
      </c>
      <c r="D147" s="27">
        <f t="shared" ref="D147" si="299">C147/$U147</f>
        <v>8.8165524512387974E-2</v>
      </c>
      <c r="E147" s="26">
        <v>3748</v>
      </c>
      <c r="F147" s="27">
        <f t="shared" ref="F147" si="300">E147/$U147</f>
        <v>2.3520847453372493E-2</v>
      </c>
      <c r="G147" s="26">
        <v>7220</v>
      </c>
      <c r="H147" s="27">
        <f t="shared" si="273"/>
        <v>4.5309636769837083E-2</v>
      </c>
      <c r="I147" s="26">
        <v>5835</v>
      </c>
      <c r="J147" s="27">
        <f t="shared" si="274"/>
        <v>3.661796822049853E-2</v>
      </c>
      <c r="K147" s="26">
        <v>50308</v>
      </c>
      <c r="L147" s="27">
        <f t="shared" si="275"/>
        <v>0.31571152446218342</v>
      </c>
      <c r="M147" s="26">
        <v>27470</v>
      </c>
      <c r="N147" s="27">
        <f t="shared" si="276"/>
        <v>0.1723899892060145</v>
      </c>
      <c r="O147" s="26">
        <v>50701</v>
      </c>
      <c r="P147" s="27">
        <f t="shared" si="277"/>
        <v>0.31817782463538918</v>
      </c>
      <c r="Q147" s="26">
        <v>0</v>
      </c>
      <c r="R147" s="27">
        <f t="shared" si="278"/>
        <v>0</v>
      </c>
      <c r="S147" s="26">
        <v>17</v>
      </c>
      <c r="T147" s="27">
        <f t="shared" si="279"/>
        <v>1.0668474031679093E-4</v>
      </c>
      <c r="U147" s="48">
        <f t="shared" si="270"/>
        <v>159348</v>
      </c>
      <c r="V147" s="49">
        <f t="shared" si="292"/>
        <v>6.5005215576481326E-2</v>
      </c>
      <c r="W147" s="58"/>
    </row>
    <row r="148" spans="1:24" ht="16.8" customHeight="1" x14ac:dyDescent="0.3">
      <c r="A148" s="25"/>
      <c r="B148" s="25" t="s">
        <v>37</v>
      </c>
      <c r="C148" s="26">
        <v>1843</v>
      </c>
      <c r="D148" s="27">
        <f t="shared" ref="D148" si="301">C148/$U148</f>
        <v>2.6621022374369863E-2</v>
      </c>
      <c r="E148" s="26">
        <v>915</v>
      </c>
      <c r="F148" s="27">
        <f t="shared" ref="F148" si="302">E148/$U148</f>
        <v>1.3216622611257962E-2</v>
      </c>
      <c r="G148" s="26">
        <v>2496</v>
      </c>
      <c r="H148" s="27">
        <f t="shared" si="273"/>
        <v>3.6053213155956144E-2</v>
      </c>
      <c r="I148" s="26">
        <v>3066</v>
      </c>
      <c r="J148" s="27">
        <f t="shared" si="274"/>
        <v>4.4286519044936516E-2</v>
      </c>
      <c r="K148" s="26">
        <v>21829</v>
      </c>
      <c r="L148" s="27">
        <f t="shared" si="275"/>
        <v>0.31530672675535526</v>
      </c>
      <c r="M148" s="26">
        <v>21253</v>
      </c>
      <c r="N148" s="27">
        <f t="shared" si="276"/>
        <v>0.30698675448859614</v>
      </c>
      <c r="O148" s="26">
        <v>17826</v>
      </c>
      <c r="P148" s="27">
        <f t="shared" si="277"/>
        <v>0.25748580838063873</v>
      </c>
      <c r="Q148" s="26">
        <v>0</v>
      </c>
      <c r="R148" s="27">
        <f t="shared" si="278"/>
        <v>0</v>
      </c>
      <c r="S148" s="26">
        <v>3</v>
      </c>
      <c r="T148" s="27">
        <f t="shared" si="279"/>
        <v>4.3333188889370365E-5</v>
      </c>
      <c r="U148" s="48">
        <f t="shared" si="270"/>
        <v>69231</v>
      </c>
      <c r="V148" s="49">
        <f t="shared" si="292"/>
        <v>2.8242438433964519E-2</v>
      </c>
      <c r="W148" s="58"/>
    </row>
    <row r="149" spans="1:24" ht="16.8" customHeight="1" x14ac:dyDescent="0.3">
      <c r="A149" s="28"/>
      <c r="B149" s="28" t="s">
        <v>7</v>
      </c>
      <c r="C149" s="29">
        <v>64</v>
      </c>
      <c r="D149" s="30">
        <f t="shared" ref="D149:D150" si="303">C149/$U149</f>
        <v>0.75294117647058822</v>
      </c>
      <c r="E149" s="29">
        <v>0</v>
      </c>
      <c r="F149" s="30">
        <f t="shared" ref="F149:F150" si="304">E149/$U149</f>
        <v>0</v>
      </c>
      <c r="G149" s="29">
        <v>0</v>
      </c>
      <c r="H149" s="30">
        <f t="shared" si="273"/>
        <v>0</v>
      </c>
      <c r="I149" s="29">
        <v>4</v>
      </c>
      <c r="J149" s="30">
        <f t="shared" si="274"/>
        <v>4.7058823529411764E-2</v>
      </c>
      <c r="K149" s="29">
        <v>1</v>
      </c>
      <c r="L149" s="30">
        <f t="shared" si="275"/>
        <v>1.1764705882352941E-2</v>
      </c>
      <c r="M149" s="29">
        <v>0</v>
      </c>
      <c r="N149" s="30">
        <f t="shared" si="276"/>
        <v>0</v>
      </c>
      <c r="O149" s="29">
        <v>0</v>
      </c>
      <c r="P149" s="30">
        <f t="shared" si="277"/>
        <v>0</v>
      </c>
      <c r="Q149" s="29">
        <v>0</v>
      </c>
      <c r="R149" s="30">
        <f t="shared" si="278"/>
        <v>0</v>
      </c>
      <c r="S149" s="29">
        <v>16</v>
      </c>
      <c r="T149" s="30">
        <f t="shared" si="279"/>
        <v>0.18823529411764706</v>
      </c>
      <c r="U149" s="50">
        <f t="shared" si="270"/>
        <v>85</v>
      </c>
      <c r="V149" s="51">
        <f t="shared" si="292"/>
        <v>3.4675322715069609E-5</v>
      </c>
      <c r="W149" s="58"/>
    </row>
    <row r="150" spans="1:24" s="15" customFormat="1" ht="16.8" customHeight="1" x14ac:dyDescent="0.3">
      <c r="A150" s="36" t="s">
        <v>28</v>
      </c>
      <c r="B150" s="37"/>
      <c r="C150" s="38">
        <f>SUM(C142:C149)</f>
        <v>252863</v>
      </c>
      <c r="D150" s="39">
        <f t="shared" si="303"/>
        <v>0.10315418973765467</v>
      </c>
      <c r="E150" s="38">
        <f>SUM(E142:E149)</f>
        <v>60925</v>
      </c>
      <c r="F150" s="39">
        <f t="shared" si="304"/>
        <v>2.4854047487242542E-2</v>
      </c>
      <c r="G150" s="38">
        <f>SUM(G142:G149)</f>
        <v>194500</v>
      </c>
      <c r="H150" s="39">
        <f t="shared" si="273"/>
        <v>7.9345297271541632E-2</v>
      </c>
      <c r="I150" s="38">
        <f>SUM(I142:I149)</f>
        <v>316129</v>
      </c>
      <c r="J150" s="39">
        <f t="shared" si="274"/>
        <v>0.12896323640696752</v>
      </c>
      <c r="K150" s="38">
        <f>SUM(K142:K149)</f>
        <v>695998</v>
      </c>
      <c r="L150" s="39">
        <f t="shared" si="275"/>
        <v>0.28392888540050609</v>
      </c>
      <c r="M150" s="38">
        <f>SUM(M142:M149)</f>
        <v>403247</v>
      </c>
      <c r="N150" s="39">
        <f t="shared" si="276"/>
        <v>0.16450258657510206</v>
      </c>
      <c r="O150" s="38">
        <f>SUM(O142:O149)</f>
        <v>522839</v>
      </c>
      <c r="P150" s="39">
        <f t="shared" si="277"/>
        <v>0.21328954180028564</v>
      </c>
      <c r="Q150" s="38">
        <f>SUM(Q142:Q149)</f>
        <v>3212</v>
      </c>
      <c r="R150" s="39">
        <f t="shared" si="278"/>
        <v>1.3103192536565128E-3</v>
      </c>
      <c r="S150" s="38">
        <f>SUM(S142:S149)</f>
        <v>1598</v>
      </c>
      <c r="T150" s="39">
        <f t="shared" si="279"/>
        <v>6.5189606704330863E-4</v>
      </c>
      <c r="U150" s="38">
        <f t="shared" si="270"/>
        <v>2451311</v>
      </c>
      <c r="V150" s="38"/>
      <c r="W150" s="58"/>
    </row>
    <row r="151" spans="1:24" ht="16.8" customHeight="1" x14ac:dyDescent="0.3">
      <c r="A151" s="22"/>
      <c r="B151" s="22" t="s">
        <v>11</v>
      </c>
      <c r="C151" s="23">
        <v>32475</v>
      </c>
      <c r="D151" s="24">
        <f t="shared" ref="D151" si="305">C151/$U151</f>
        <v>0.24194089117688691</v>
      </c>
      <c r="E151" s="23">
        <v>7722</v>
      </c>
      <c r="F151" s="24">
        <f t="shared" ref="F151" si="306">E151/$U151</f>
        <v>5.7529409135270847E-2</v>
      </c>
      <c r="G151" s="23">
        <v>21438</v>
      </c>
      <c r="H151" s="24">
        <f t="shared" si="273"/>
        <v>0.15971451347344423</v>
      </c>
      <c r="I151" s="23">
        <v>18348</v>
      </c>
      <c r="J151" s="24">
        <f t="shared" si="274"/>
        <v>0.13669380974021619</v>
      </c>
      <c r="K151" s="23">
        <v>25869</v>
      </c>
      <c r="L151" s="24">
        <f t="shared" si="275"/>
        <v>0.19272575562293726</v>
      </c>
      <c r="M151" s="23">
        <v>9498</v>
      </c>
      <c r="N151" s="24">
        <f t="shared" si="276"/>
        <v>7.0760726232427157E-2</v>
      </c>
      <c r="O151" s="23">
        <v>18676</v>
      </c>
      <c r="P151" s="24">
        <f t="shared" si="277"/>
        <v>0.13913743136626758</v>
      </c>
      <c r="Q151" s="23">
        <v>0</v>
      </c>
      <c r="R151" s="24">
        <f t="shared" si="278"/>
        <v>0</v>
      </c>
      <c r="S151" s="23">
        <v>201</v>
      </c>
      <c r="T151" s="24">
        <f t="shared" si="279"/>
        <v>1.497463252549785E-3</v>
      </c>
      <c r="U151" s="46">
        <f t="shared" si="270"/>
        <v>134227</v>
      </c>
      <c r="V151" s="47">
        <f>U151/$U$159</f>
        <v>0.35018327441593511</v>
      </c>
      <c r="W151" s="58"/>
    </row>
    <row r="152" spans="1:24" ht="16.8" customHeight="1" x14ac:dyDescent="0.3">
      <c r="A152" s="25"/>
      <c r="B152" s="25" t="s">
        <v>12</v>
      </c>
      <c r="C152" s="26">
        <v>9280</v>
      </c>
      <c r="D152" s="27">
        <f t="shared" ref="D152" si="307">C152/$U152</f>
        <v>4.3110256338787151E-2</v>
      </c>
      <c r="E152" s="26">
        <v>3660</v>
      </c>
      <c r="F152" s="27">
        <f t="shared" ref="F152" si="308">E152/$U152</f>
        <v>1.7002536443961311E-2</v>
      </c>
      <c r="G152" s="26">
        <v>14076</v>
      </c>
      <c r="H152" s="27">
        <f t="shared" si="273"/>
        <v>6.5390082782841377E-2</v>
      </c>
      <c r="I152" s="26">
        <v>33227</v>
      </c>
      <c r="J152" s="27">
        <f t="shared" si="274"/>
        <v>0.15435608700095696</v>
      </c>
      <c r="K152" s="26">
        <v>66687</v>
      </c>
      <c r="L152" s="27">
        <f t="shared" si="275"/>
        <v>0.30979457591214427</v>
      </c>
      <c r="M152" s="26">
        <v>42952</v>
      </c>
      <c r="N152" s="27">
        <f t="shared" si="276"/>
        <v>0.19953359162323123</v>
      </c>
      <c r="O152" s="26">
        <v>45371</v>
      </c>
      <c r="P152" s="27">
        <f t="shared" si="277"/>
        <v>0.2107710603822319</v>
      </c>
      <c r="Q152" s="26">
        <v>0</v>
      </c>
      <c r="R152" s="27">
        <f t="shared" si="278"/>
        <v>0</v>
      </c>
      <c r="S152" s="26">
        <v>9</v>
      </c>
      <c r="T152" s="27">
        <f t="shared" si="279"/>
        <v>4.1809515845806506E-5</v>
      </c>
      <c r="U152" s="48">
        <f t="shared" si="270"/>
        <v>215262</v>
      </c>
      <c r="V152" s="49">
        <f t="shared" ref="V152:V158" si="309">U152/$U$159</f>
        <v>0.56159455264084734</v>
      </c>
      <c r="W152" s="58"/>
    </row>
    <row r="153" spans="1:24" ht="16.8" customHeight="1" x14ac:dyDescent="0.3">
      <c r="A153" s="25"/>
      <c r="B153" s="25" t="s">
        <v>34</v>
      </c>
      <c r="C153" s="26">
        <v>0</v>
      </c>
      <c r="D153" s="27">
        <f t="shared" ref="D153" si="310">C153/$U153</f>
        <v>0</v>
      </c>
      <c r="E153" s="26">
        <v>0</v>
      </c>
      <c r="F153" s="27">
        <f t="shared" ref="F153" si="311">E153/$U153</f>
        <v>0</v>
      </c>
      <c r="G153" s="26">
        <v>0</v>
      </c>
      <c r="H153" s="27">
        <f t="shared" si="273"/>
        <v>0</v>
      </c>
      <c r="I153" s="26">
        <v>0</v>
      </c>
      <c r="J153" s="27">
        <f t="shared" si="274"/>
        <v>0</v>
      </c>
      <c r="K153" s="26">
        <v>7</v>
      </c>
      <c r="L153" s="27">
        <f t="shared" si="275"/>
        <v>1.1923011412025208E-3</v>
      </c>
      <c r="M153" s="26">
        <v>113</v>
      </c>
      <c r="N153" s="27">
        <f t="shared" si="276"/>
        <v>1.9247146993697836E-2</v>
      </c>
      <c r="O153" s="26">
        <v>5751</v>
      </c>
      <c r="P153" s="27">
        <f t="shared" si="277"/>
        <v>0.9795605518650996</v>
      </c>
      <c r="Q153" s="26">
        <v>0</v>
      </c>
      <c r="R153" s="27">
        <f t="shared" si="278"/>
        <v>0</v>
      </c>
      <c r="S153" s="26">
        <v>0</v>
      </c>
      <c r="T153" s="27">
        <f t="shared" si="279"/>
        <v>0</v>
      </c>
      <c r="U153" s="48">
        <f t="shared" si="270"/>
        <v>5871</v>
      </c>
      <c r="V153" s="49">
        <f t="shared" si="309"/>
        <v>1.5316784284055779E-2</v>
      </c>
      <c r="W153" s="58"/>
    </row>
    <row r="154" spans="1:24" ht="16.8" customHeight="1" x14ac:dyDescent="0.3">
      <c r="A154" s="25"/>
      <c r="B154" s="25" t="s">
        <v>13</v>
      </c>
      <c r="C154" s="26">
        <v>0</v>
      </c>
      <c r="D154" s="27">
        <f t="shared" ref="D154" si="312">C154/$U154</f>
        <v>0</v>
      </c>
      <c r="E154" s="26">
        <v>0</v>
      </c>
      <c r="F154" s="27">
        <f t="shared" ref="F154" si="313">E154/$U154</f>
        <v>0</v>
      </c>
      <c r="G154" s="26">
        <v>0</v>
      </c>
      <c r="H154" s="27">
        <f t="shared" si="273"/>
        <v>0</v>
      </c>
      <c r="I154" s="26">
        <v>0</v>
      </c>
      <c r="J154" s="27">
        <f t="shared" si="274"/>
        <v>0</v>
      </c>
      <c r="K154" s="26">
        <v>0</v>
      </c>
      <c r="L154" s="27">
        <f t="shared" si="275"/>
        <v>0</v>
      </c>
      <c r="M154" s="26">
        <v>0</v>
      </c>
      <c r="N154" s="27">
        <f t="shared" si="276"/>
        <v>0</v>
      </c>
      <c r="O154" s="26">
        <v>0</v>
      </c>
      <c r="P154" s="27">
        <f t="shared" si="277"/>
        <v>0</v>
      </c>
      <c r="Q154" s="26">
        <v>486</v>
      </c>
      <c r="R154" s="27">
        <f t="shared" si="278"/>
        <v>1</v>
      </c>
      <c r="S154" s="26">
        <v>0</v>
      </c>
      <c r="T154" s="27">
        <f t="shared" si="279"/>
        <v>0</v>
      </c>
      <c r="U154" s="48">
        <f t="shared" si="270"/>
        <v>486</v>
      </c>
      <c r="V154" s="49">
        <f t="shared" si="309"/>
        <v>1.2679198027680306E-3</v>
      </c>
      <c r="W154" s="58"/>
    </row>
    <row r="155" spans="1:24" ht="16.8" customHeight="1" x14ac:dyDescent="0.3">
      <c r="A155" s="25"/>
      <c r="B155" s="25" t="s">
        <v>35</v>
      </c>
      <c r="C155" s="26">
        <v>1</v>
      </c>
      <c r="D155" s="27">
        <f t="shared" ref="D155" si="314">C155/$U155</f>
        <v>1</v>
      </c>
      <c r="E155" s="26">
        <v>0</v>
      </c>
      <c r="F155" s="27">
        <f t="shared" ref="F155" si="315">E155/$U155</f>
        <v>0</v>
      </c>
      <c r="G155" s="26">
        <v>0</v>
      </c>
      <c r="H155" s="27">
        <f t="shared" si="273"/>
        <v>0</v>
      </c>
      <c r="I155" s="26">
        <v>0</v>
      </c>
      <c r="J155" s="27">
        <f t="shared" si="274"/>
        <v>0</v>
      </c>
      <c r="K155" s="26">
        <v>0</v>
      </c>
      <c r="L155" s="27">
        <f t="shared" si="275"/>
        <v>0</v>
      </c>
      <c r="M155" s="26">
        <v>0</v>
      </c>
      <c r="N155" s="27">
        <f t="shared" si="276"/>
        <v>0</v>
      </c>
      <c r="O155" s="26">
        <v>0</v>
      </c>
      <c r="P155" s="27">
        <f t="shared" si="277"/>
        <v>0</v>
      </c>
      <c r="Q155" s="26">
        <v>0</v>
      </c>
      <c r="R155" s="27">
        <f t="shared" si="278"/>
        <v>0</v>
      </c>
      <c r="S155" s="26">
        <v>0</v>
      </c>
      <c r="T155" s="27">
        <f t="shared" si="279"/>
        <v>0</v>
      </c>
      <c r="U155" s="48">
        <f t="shared" si="270"/>
        <v>1</v>
      </c>
      <c r="V155" s="49">
        <f t="shared" si="309"/>
        <v>2.6088884830617914E-6</v>
      </c>
      <c r="W155" s="58"/>
    </row>
    <row r="156" spans="1:24" ht="16.8" customHeight="1" x14ac:dyDescent="0.3">
      <c r="A156" s="25"/>
      <c r="B156" s="25" t="s">
        <v>36</v>
      </c>
      <c r="C156" s="26">
        <v>1834</v>
      </c>
      <c r="D156" s="27">
        <f t="shared" ref="D156" si="316">C156/$U156</f>
        <v>9.2383638928067696E-2</v>
      </c>
      <c r="E156" s="26">
        <v>715</v>
      </c>
      <c r="F156" s="27">
        <f t="shared" ref="F156" si="317">E156/$U156</f>
        <v>3.6016522264759217E-2</v>
      </c>
      <c r="G156" s="26">
        <v>1209</v>
      </c>
      <c r="H156" s="27">
        <f t="shared" si="273"/>
        <v>6.0900664920411039E-2</v>
      </c>
      <c r="I156" s="26">
        <v>748</v>
      </c>
      <c r="J156" s="27">
        <f t="shared" si="274"/>
        <v>3.7678823292363488E-2</v>
      </c>
      <c r="K156" s="26">
        <v>5574</v>
      </c>
      <c r="L156" s="27">
        <f t="shared" si="275"/>
        <v>0.28077775538988514</v>
      </c>
      <c r="M156" s="26">
        <v>2810</v>
      </c>
      <c r="N156" s="27">
        <f t="shared" si="276"/>
        <v>0.14154745113842435</v>
      </c>
      <c r="O156" s="26">
        <v>6961</v>
      </c>
      <c r="P156" s="27">
        <f t="shared" si="277"/>
        <v>0.35064477130767679</v>
      </c>
      <c r="Q156" s="26">
        <v>0</v>
      </c>
      <c r="R156" s="27">
        <f t="shared" si="278"/>
        <v>0</v>
      </c>
      <c r="S156" s="26">
        <v>1</v>
      </c>
      <c r="T156" s="27">
        <f t="shared" si="279"/>
        <v>5.0372758412250656E-5</v>
      </c>
      <c r="U156" s="48">
        <f t="shared" si="270"/>
        <v>19852</v>
      </c>
      <c r="V156" s="49">
        <f t="shared" si="309"/>
        <v>5.1791654165742683E-2</v>
      </c>
      <c r="W156" s="58"/>
    </row>
    <row r="157" spans="1:24" ht="16.8" customHeight="1" x14ac:dyDescent="0.3">
      <c r="A157" s="25"/>
      <c r="B157" s="25" t="s">
        <v>37</v>
      </c>
      <c r="C157" s="26">
        <v>187</v>
      </c>
      <c r="D157" s="27">
        <f t="shared" ref="D157" si="318">C157/$U157</f>
        <v>2.4598789792159959E-2</v>
      </c>
      <c r="E157" s="26">
        <v>84</v>
      </c>
      <c r="F157" s="27">
        <f t="shared" ref="F157" si="319">E157/$U157</f>
        <v>1.1049723756906077E-2</v>
      </c>
      <c r="G157" s="26">
        <v>252</v>
      </c>
      <c r="H157" s="27">
        <f t="shared" si="273"/>
        <v>3.3149171270718231E-2</v>
      </c>
      <c r="I157" s="26">
        <v>242</v>
      </c>
      <c r="J157" s="27">
        <f t="shared" si="274"/>
        <v>3.1833727966324651E-2</v>
      </c>
      <c r="K157" s="26">
        <v>1767</v>
      </c>
      <c r="L157" s="27">
        <f t="shared" si="275"/>
        <v>0.2324388318863457</v>
      </c>
      <c r="M157" s="26">
        <v>1950</v>
      </c>
      <c r="N157" s="27">
        <f t="shared" si="276"/>
        <v>0.25651144435674822</v>
      </c>
      <c r="O157" s="26">
        <v>3120</v>
      </c>
      <c r="P157" s="27">
        <f t="shared" si="277"/>
        <v>0.41041831097079717</v>
      </c>
      <c r="Q157" s="26">
        <v>0</v>
      </c>
      <c r="R157" s="27">
        <f t="shared" si="278"/>
        <v>0</v>
      </c>
      <c r="S157" s="26">
        <v>0</v>
      </c>
      <c r="T157" s="27">
        <f t="shared" si="279"/>
        <v>0</v>
      </c>
      <c r="U157" s="48">
        <f t="shared" si="270"/>
        <v>7602</v>
      </c>
      <c r="V157" s="49">
        <f t="shared" si="309"/>
        <v>1.9832770248235741E-2</v>
      </c>
      <c r="W157" s="58"/>
    </row>
    <row r="158" spans="1:24" ht="16.8" customHeight="1" x14ac:dyDescent="0.3">
      <c r="A158" s="28"/>
      <c r="B158" s="28" t="s">
        <v>7</v>
      </c>
      <c r="C158" s="29">
        <v>2</v>
      </c>
      <c r="D158" s="30">
        <f t="shared" ref="D158:D159" si="320">C158/$U158</f>
        <v>0.5</v>
      </c>
      <c r="E158" s="29">
        <v>0</v>
      </c>
      <c r="F158" s="30">
        <f t="shared" ref="F158:F159" si="321">E158/$U158</f>
        <v>0</v>
      </c>
      <c r="G158" s="29">
        <v>0</v>
      </c>
      <c r="H158" s="30">
        <f t="shared" si="273"/>
        <v>0</v>
      </c>
      <c r="I158" s="29">
        <v>1</v>
      </c>
      <c r="J158" s="30">
        <f t="shared" si="274"/>
        <v>0.25</v>
      </c>
      <c r="K158" s="29">
        <v>0</v>
      </c>
      <c r="L158" s="30">
        <f t="shared" si="275"/>
        <v>0</v>
      </c>
      <c r="M158" s="29">
        <v>0</v>
      </c>
      <c r="N158" s="30">
        <f t="shared" si="276"/>
        <v>0</v>
      </c>
      <c r="O158" s="29">
        <v>0</v>
      </c>
      <c r="P158" s="30">
        <f t="shared" si="277"/>
        <v>0</v>
      </c>
      <c r="Q158" s="29">
        <v>0</v>
      </c>
      <c r="R158" s="30">
        <f t="shared" si="278"/>
        <v>0</v>
      </c>
      <c r="S158" s="29">
        <v>1</v>
      </c>
      <c r="T158" s="30">
        <f t="shared" si="279"/>
        <v>0.25</v>
      </c>
      <c r="U158" s="50">
        <f t="shared" si="270"/>
        <v>4</v>
      </c>
      <c r="V158" s="51">
        <f t="shared" si="309"/>
        <v>1.0435553932247166E-5</v>
      </c>
      <c r="W158" s="58"/>
    </row>
    <row r="159" spans="1:24" s="15" customFormat="1" ht="16.8" customHeight="1" x14ac:dyDescent="0.3">
      <c r="A159" s="36" t="s">
        <v>29</v>
      </c>
      <c r="B159" s="37"/>
      <c r="C159" s="38">
        <f>SUM(C151:C158)</f>
        <v>43779</v>
      </c>
      <c r="D159" s="39">
        <f t="shared" si="320"/>
        <v>0.11421452889996217</v>
      </c>
      <c r="E159" s="38">
        <f>SUM(E151:E158)</f>
        <v>12181</v>
      </c>
      <c r="F159" s="39">
        <f t="shared" si="321"/>
        <v>3.1778870612175686E-2</v>
      </c>
      <c r="G159" s="38">
        <f>SUM(G151:G158)</f>
        <v>36975</v>
      </c>
      <c r="H159" s="39">
        <f t="shared" si="273"/>
        <v>9.6463651661209737E-2</v>
      </c>
      <c r="I159" s="38">
        <f>SUM(I151:I158)</f>
        <v>52566</v>
      </c>
      <c r="J159" s="39">
        <f t="shared" si="274"/>
        <v>0.13713883200062613</v>
      </c>
      <c r="K159" s="38">
        <f>SUM(K151:K158)</f>
        <v>99904</v>
      </c>
      <c r="L159" s="39">
        <f t="shared" si="275"/>
        <v>0.26063839501180525</v>
      </c>
      <c r="M159" s="38">
        <f>SUM(M151:M158)</f>
        <v>57323</v>
      </c>
      <c r="N159" s="39">
        <f t="shared" si="276"/>
        <v>0.14954931451455108</v>
      </c>
      <c r="O159" s="38">
        <f>SUM(O151:O158)</f>
        <v>79879</v>
      </c>
      <c r="P159" s="39">
        <f t="shared" si="277"/>
        <v>0.20839540313849284</v>
      </c>
      <c r="Q159" s="38">
        <f>SUM(Q151:Q158)</f>
        <v>486</v>
      </c>
      <c r="R159" s="39">
        <f t="shared" si="278"/>
        <v>1.2679198027680306E-3</v>
      </c>
      <c r="S159" s="38">
        <f>SUM(S151:S158)</f>
        <v>212</v>
      </c>
      <c r="T159" s="39">
        <f t="shared" si="279"/>
        <v>5.5308435840909984E-4</v>
      </c>
      <c r="U159" s="38">
        <f t="shared" si="270"/>
        <v>383305</v>
      </c>
      <c r="V159" s="38"/>
      <c r="W159" s="58"/>
    </row>
    <row r="160" spans="1:24" ht="16.8" customHeight="1" x14ac:dyDescent="0.3">
      <c r="A160" s="22"/>
      <c r="B160" s="22" t="s">
        <v>11</v>
      </c>
      <c r="C160" s="23">
        <v>147773</v>
      </c>
      <c r="D160" s="24">
        <f t="shared" ref="D160" si="322">C160/$U160</f>
        <v>0.26469239559935659</v>
      </c>
      <c r="E160" s="23">
        <v>38096</v>
      </c>
      <c r="F160" s="24">
        <f t="shared" ref="F160" si="323">E160/$U160</f>
        <v>6.8237915605375066E-2</v>
      </c>
      <c r="G160" s="23">
        <v>91466</v>
      </c>
      <c r="H160" s="24">
        <f t="shared" si="273"/>
        <v>0.16383476450969223</v>
      </c>
      <c r="I160" s="23">
        <v>70671</v>
      </c>
      <c r="J160" s="24">
        <f t="shared" si="274"/>
        <v>0.12658656377959526</v>
      </c>
      <c r="K160" s="23">
        <v>99046</v>
      </c>
      <c r="L160" s="24">
        <f t="shared" si="275"/>
        <v>0.17741213221991753</v>
      </c>
      <c r="M160" s="23">
        <v>37156</v>
      </c>
      <c r="N160" s="24">
        <f t="shared" si="276"/>
        <v>6.6554178712550288E-2</v>
      </c>
      <c r="O160" s="23">
        <v>72797</v>
      </c>
      <c r="P160" s="24">
        <f t="shared" si="277"/>
        <v>0.13039467509251595</v>
      </c>
      <c r="Q160" s="23">
        <v>0</v>
      </c>
      <c r="R160" s="24">
        <f t="shared" si="278"/>
        <v>0</v>
      </c>
      <c r="S160" s="23">
        <v>1277</v>
      </c>
      <c r="T160" s="24">
        <f t="shared" si="279"/>
        <v>2.287374480997059E-3</v>
      </c>
      <c r="U160" s="46">
        <f t="shared" si="270"/>
        <v>558282</v>
      </c>
      <c r="V160" s="47">
        <f>U160/$U$168</f>
        <v>0.41721339101620852</v>
      </c>
      <c r="W160" s="58"/>
    </row>
    <row r="161" spans="1:23" ht="16.8" customHeight="1" x14ac:dyDescent="0.3">
      <c r="A161" s="25"/>
      <c r="B161" s="25" t="s">
        <v>12</v>
      </c>
      <c r="C161" s="26">
        <v>39776</v>
      </c>
      <c r="D161" s="27">
        <f t="shared" ref="D161" si="324">C161/$U161</f>
        <v>5.6408336453263444E-2</v>
      </c>
      <c r="E161" s="26">
        <v>14764</v>
      </c>
      <c r="F161" s="27">
        <f t="shared" ref="F161" si="325">E161/$U161</f>
        <v>2.0937567362127454E-2</v>
      </c>
      <c r="G161" s="26">
        <v>48039</v>
      </c>
      <c r="H161" s="27">
        <f t="shared" si="273"/>
        <v>6.8126510329804976E-2</v>
      </c>
      <c r="I161" s="26">
        <v>99740</v>
      </c>
      <c r="J161" s="27">
        <f t="shared" si="274"/>
        <v>0.14144628614864482</v>
      </c>
      <c r="K161" s="26">
        <v>211866</v>
      </c>
      <c r="L161" s="27">
        <f t="shared" si="275"/>
        <v>0.30045777883666314</v>
      </c>
      <c r="M161" s="26">
        <v>131802</v>
      </c>
      <c r="N161" s="27">
        <f t="shared" si="276"/>
        <v>0.18691501310370648</v>
      </c>
      <c r="O161" s="26">
        <v>159111</v>
      </c>
      <c r="P161" s="27">
        <f t="shared" si="277"/>
        <v>0.22564327286341512</v>
      </c>
      <c r="Q161" s="26">
        <v>0</v>
      </c>
      <c r="R161" s="27">
        <f t="shared" si="278"/>
        <v>0</v>
      </c>
      <c r="S161" s="26">
        <v>46</v>
      </c>
      <c r="T161" s="27">
        <f t="shared" si="279"/>
        <v>6.5234902374550441E-5</v>
      </c>
      <c r="U161" s="48">
        <f t="shared" si="270"/>
        <v>705144</v>
      </c>
      <c r="V161" s="49">
        <f t="shared" ref="V161:V167" si="326">U161/$U$168</f>
        <v>0.5269657975624028</v>
      </c>
      <c r="W161" s="58"/>
    </row>
    <row r="162" spans="1:23" ht="16.8" customHeight="1" x14ac:dyDescent="0.3">
      <c r="A162" s="25"/>
      <c r="B162" s="25" t="s">
        <v>34</v>
      </c>
      <c r="C162" s="26">
        <v>0</v>
      </c>
      <c r="D162" s="27">
        <f t="shared" ref="D162" si="327">C162/$U162</f>
        <v>0</v>
      </c>
      <c r="E162" s="26">
        <v>0</v>
      </c>
      <c r="F162" s="27">
        <f t="shared" ref="F162" si="328">E162/$U162</f>
        <v>0</v>
      </c>
      <c r="G162" s="26">
        <v>0</v>
      </c>
      <c r="H162" s="27">
        <f t="shared" si="273"/>
        <v>0</v>
      </c>
      <c r="I162" s="26">
        <v>1</v>
      </c>
      <c r="J162" s="27">
        <f t="shared" si="274"/>
        <v>4.7243350498417346E-5</v>
      </c>
      <c r="K162" s="26">
        <v>35</v>
      </c>
      <c r="L162" s="27">
        <f t="shared" si="275"/>
        <v>1.6535172674446072E-3</v>
      </c>
      <c r="M162" s="26">
        <v>376</v>
      </c>
      <c r="N162" s="27">
        <f t="shared" si="276"/>
        <v>1.7763499787404921E-2</v>
      </c>
      <c r="O162" s="26">
        <v>20755</v>
      </c>
      <c r="P162" s="27">
        <f t="shared" si="277"/>
        <v>0.98053573959465201</v>
      </c>
      <c r="Q162" s="26">
        <v>0</v>
      </c>
      <c r="R162" s="27">
        <f t="shared" si="278"/>
        <v>0</v>
      </c>
      <c r="S162" s="26">
        <v>0</v>
      </c>
      <c r="T162" s="27">
        <f t="shared" si="279"/>
        <v>0</v>
      </c>
      <c r="U162" s="48">
        <f t="shared" si="270"/>
        <v>21167</v>
      </c>
      <c r="V162" s="49">
        <f t="shared" si="326"/>
        <v>1.5818449901017918E-2</v>
      </c>
      <c r="W162" s="58"/>
    </row>
    <row r="163" spans="1:23" ht="16.8" customHeight="1" x14ac:dyDescent="0.3">
      <c r="A163" s="25"/>
      <c r="B163" s="25" t="s">
        <v>13</v>
      </c>
      <c r="C163" s="26">
        <v>0</v>
      </c>
      <c r="D163" s="27">
        <f t="shared" ref="D163" si="329">C163/$U163</f>
        <v>0</v>
      </c>
      <c r="E163" s="26">
        <v>0</v>
      </c>
      <c r="F163" s="27">
        <f t="shared" ref="F163" si="330">E163/$U163</f>
        <v>0</v>
      </c>
      <c r="G163" s="26">
        <v>0</v>
      </c>
      <c r="H163" s="27">
        <f t="shared" si="273"/>
        <v>0</v>
      </c>
      <c r="I163" s="26">
        <v>0</v>
      </c>
      <c r="J163" s="27">
        <f t="shared" si="274"/>
        <v>0</v>
      </c>
      <c r="K163" s="26">
        <v>0</v>
      </c>
      <c r="L163" s="27">
        <f t="shared" si="275"/>
        <v>0</v>
      </c>
      <c r="M163" s="26">
        <v>0</v>
      </c>
      <c r="N163" s="27">
        <f t="shared" si="276"/>
        <v>0</v>
      </c>
      <c r="O163" s="26">
        <v>0</v>
      </c>
      <c r="P163" s="27">
        <f t="shared" si="277"/>
        <v>0</v>
      </c>
      <c r="Q163" s="26">
        <v>1366</v>
      </c>
      <c r="R163" s="27">
        <f t="shared" si="278"/>
        <v>1</v>
      </c>
      <c r="S163" s="26">
        <v>0</v>
      </c>
      <c r="T163" s="27">
        <f t="shared" si="279"/>
        <v>0</v>
      </c>
      <c r="U163" s="48">
        <f t="shared" si="270"/>
        <v>1366</v>
      </c>
      <c r="V163" s="49">
        <f t="shared" si="326"/>
        <v>1.0208344387390975E-3</v>
      </c>
      <c r="W163" s="58"/>
    </row>
    <row r="164" spans="1:23" ht="16.8" customHeight="1" x14ac:dyDescent="0.3">
      <c r="A164" s="25"/>
      <c r="B164" s="25" t="s">
        <v>35</v>
      </c>
      <c r="C164" s="26">
        <v>11</v>
      </c>
      <c r="D164" s="27">
        <f t="shared" ref="D164" si="331">C164/$U164</f>
        <v>0.84615384615384615</v>
      </c>
      <c r="E164" s="26">
        <v>0</v>
      </c>
      <c r="F164" s="27">
        <f t="shared" ref="F164" si="332">E164/$U164</f>
        <v>0</v>
      </c>
      <c r="G164" s="26">
        <v>0</v>
      </c>
      <c r="H164" s="27">
        <f t="shared" si="273"/>
        <v>0</v>
      </c>
      <c r="I164" s="26">
        <v>0</v>
      </c>
      <c r="J164" s="27">
        <f t="shared" si="274"/>
        <v>0</v>
      </c>
      <c r="K164" s="26">
        <v>2</v>
      </c>
      <c r="L164" s="27">
        <f t="shared" si="275"/>
        <v>0.15384615384615385</v>
      </c>
      <c r="M164" s="26">
        <v>0</v>
      </c>
      <c r="N164" s="27">
        <f t="shared" si="276"/>
        <v>0</v>
      </c>
      <c r="O164" s="26">
        <v>0</v>
      </c>
      <c r="P164" s="27">
        <f t="shared" si="277"/>
        <v>0</v>
      </c>
      <c r="Q164" s="26">
        <v>0</v>
      </c>
      <c r="R164" s="27">
        <f t="shared" si="278"/>
        <v>0</v>
      </c>
      <c r="S164" s="26">
        <v>0</v>
      </c>
      <c r="T164" s="27">
        <f t="shared" si="279"/>
        <v>0</v>
      </c>
      <c r="U164" s="48">
        <f t="shared" si="270"/>
        <v>13</v>
      </c>
      <c r="V164" s="49">
        <f t="shared" si="326"/>
        <v>9.7151154492007815E-6</v>
      </c>
      <c r="W164" s="58"/>
    </row>
    <row r="165" spans="1:23" ht="16.8" customHeight="1" x14ac:dyDescent="0.3">
      <c r="A165" s="25"/>
      <c r="B165" s="25" t="s">
        <v>36</v>
      </c>
      <c r="C165" s="26">
        <v>7233</v>
      </c>
      <c r="D165" s="27">
        <f t="shared" ref="D165" si="333">C165/$U165</f>
        <v>0.15984530386740331</v>
      </c>
      <c r="E165" s="26">
        <v>2777</v>
      </c>
      <c r="F165" s="27">
        <f t="shared" ref="F165" si="334">E165/$U165</f>
        <v>6.1370165745856353E-2</v>
      </c>
      <c r="G165" s="26">
        <v>3760</v>
      </c>
      <c r="H165" s="27">
        <f t="shared" si="273"/>
        <v>8.3093922651933702E-2</v>
      </c>
      <c r="I165" s="26">
        <v>1758</v>
      </c>
      <c r="J165" s="27">
        <f t="shared" si="274"/>
        <v>3.8850828729281771E-2</v>
      </c>
      <c r="K165" s="26">
        <v>13260</v>
      </c>
      <c r="L165" s="27">
        <f t="shared" si="275"/>
        <v>0.29303867403314915</v>
      </c>
      <c r="M165" s="26">
        <v>6199</v>
      </c>
      <c r="N165" s="27">
        <f t="shared" si="276"/>
        <v>0.13699447513812155</v>
      </c>
      <c r="O165" s="26">
        <v>10255</v>
      </c>
      <c r="P165" s="27">
        <f t="shared" si="277"/>
        <v>0.22662983425414365</v>
      </c>
      <c r="Q165" s="26">
        <v>0</v>
      </c>
      <c r="R165" s="27">
        <f t="shared" si="278"/>
        <v>0</v>
      </c>
      <c r="S165" s="26">
        <v>8</v>
      </c>
      <c r="T165" s="27">
        <f t="shared" si="279"/>
        <v>1.7679558011049723E-4</v>
      </c>
      <c r="U165" s="48">
        <f t="shared" si="270"/>
        <v>45250</v>
      </c>
      <c r="V165" s="49">
        <f t="shared" si="326"/>
        <v>3.3816074928948878E-2</v>
      </c>
      <c r="W165" s="58"/>
    </row>
    <row r="166" spans="1:23" ht="16.8" customHeight="1" x14ac:dyDescent="0.3">
      <c r="A166" s="25"/>
      <c r="B166" s="25" t="s">
        <v>37</v>
      </c>
      <c r="C166" s="26">
        <v>265</v>
      </c>
      <c r="D166" s="27">
        <f t="shared" ref="D166" si="335">C166/$U166</f>
        <v>3.8657913931436909E-2</v>
      </c>
      <c r="E166" s="26">
        <v>102</v>
      </c>
      <c r="F166" s="27">
        <f t="shared" ref="F166" si="336">E166/$U166</f>
        <v>1.4879649890590809E-2</v>
      </c>
      <c r="G166" s="26">
        <v>246</v>
      </c>
      <c r="H166" s="27">
        <f t="shared" si="273"/>
        <v>3.5886214442013127E-2</v>
      </c>
      <c r="I166" s="26">
        <v>198</v>
      </c>
      <c r="J166" s="27">
        <f t="shared" si="274"/>
        <v>2.888402625820569E-2</v>
      </c>
      <c r="K166" s="26">
        <v>1841</v>
      </c>
      <c r="L166" s="27">
        <f t="shared" si="275"/>
        <v>0.26856309263311451</v>
      </c>
      <c r="M166" s="26">
        <v>2137</v>
      </c>
      <c r="N166" s="27">
        <f t="shared" si="276"/>
        <v>0.31174325309992706</v>
      </c>
      <c r="O166" s="26">
        <v>2066</v>
      </c>
      <c r="P166" s="27">
        <f t="shared" si="277"/>
        <v>0.30138584974471189</v>
      </c>
      <c r="Q166" s="26">
        <v>0</v>
      </c>
      <c r="R166" s="27">
        <f t="shared" si="278"/>
        <v>0</v>
      </c>
      <c r="S166" s="26">
        <v>0</v>
      </c>
      <c r="T166" s="27">
        <f t="shared" si="279"/>
        <v>0</v>
      </c>
      <c r="U166" s="48">
        <f t="shared" si="270"/>
        <v>6855</v>
      </c>
      <c r="V166" s="49">
        <f t="shared" si="326"/>
        <v>5.1228551080208743E-3</v>
      </c>
      <c r="W166" s="58"/>
    </row>
    <row r="167" spans="1:23" ht="16.8" customHeight="1" x14ac:dyDescent="0.3">
      <c r="A167" s="28"/>
      <c r="B167" s="28" t="s">
        <v>7</v>
      </c>
      <c r="C167" s="29">
        <v>31</v>
      </c>
      <c r="D167" s="30">
        <f t="shared" ref="D167:D168" si="337">C167/$U167</f>
        <v>0.70454545454545459</v>
      </c>
      <c r="E167" s="29">
        <v>0</v>
      </c>
      <c r="F167" s="30">
        <f t="shared" ref="F167:F168" si="338">E167/$U167</f>
        <v>0</v>
      </c>
      <c r="G167" s="29">
        <v>1</v>
      </c>
      <c r="H167" s="30">
        <f t="shared" si="273"/>
        <v>2.2727272727272728E-2</v>
      </c>
      <c r="I167" s="29">
        <v>0</v>
      </c>
      <c r="J167" s="30">
        <f t="shared" si="274"/>
        <v>0</v>
      </c>
      <c r="K167" s="29">
        <v>0</v>
      </c>
      <c r="L167" s="30">
        <f t="shared" si="275"/>
        <v>0</v>
      </c>
      <c r="M167" s="29">
        <v>0</v>
      </c>
      <c r="N167" s="30">
        <f t="shared" si="276"/>
        <v>0</v>
      </c>
      <c r="O167" s="29">
        <v>0</v>
      </c>
      <c r="P167" s="30">
        <f t="shared" si="277"/>
        <v>0</v>
      </c>
      <c r="Q167" s="29">
        <v>0</v>
      </c>
      <c r="R167" s="30">
        <f t="shared" si="278"/>
        <v>0</v>
      </c>
      <c r="S167" s="29">
        <v>12</v>
      </c>
      <c r="T167" s="30">
        <f t="shared" si="279"/>
        <v>0.27272727272727271</v>
      </c>
      <c r="U167" s="50">
        <f t="shared" si="270"/>
        <v>44</v>
      </c>
      <c r="V167" s="51">
        <f t="shared" si="326"/>
        <v>3.2881929212679572E-5</v>
      </c>
      <c r="W167" s="58"/>
    </row>
    <row r="168" spans="1:23" s="15" customFormat="1" ht="16.8" customHeight="1" x14ac:dyDescent="0.3">
      <c r="A168" s="36" t="s">
        <v>30</v>
      </c>
      <c r="B168" s="37"/>
      <c r="C168" s="38">
        <f>SUM(C160:C167)</f>
        <v>195089</v>
      </c>
      <c r="D168" s="39">
        <f t="shared" si="337"/>
        <v>0.1457932429130101</v>
      </c>
      <c r="E168" s="38">
        <f>SUM(E160:E167)</f>
        <v>55739</v>
      </c>
      <c r="F168" s="39">
        <f t="shared" si="338"/>
        <v>4.1654678463307879E-2</v>
      </c>
      <c r="G168" s="38">
        <f>SUM(G160:G167)</f>
        <v>143512</v>
      </c>
      <c r="H168" s="39">
        <f t="shared" si="273"/>
        <v>0.10724889602659252</v>
      </c>
      <c r="I168" s="38">
        <f>SUM(I160:I167)</f>
        <v>172368</v>
      </c>
      <c r="J168" s="39">
        <f t="shared" si="274"/>
        <v>0.1288134630575262</v>
      </c>
      <c r="K168" s="38">
        <f>SUM(K160:K167)</f>
        <v>326050</v>
      </c>
      <c r="L168" s="39">
        <f t="shared" si="275"/>
        <v>0.24366256863168578</v>
      </c>
      <c r="M168" s="38">
        <f>SUM(M160:M167)</f>
        <v>177670</v>
      </c>
      <c r="N168" s="39">
        <f t="shared" si="276"/>
        <v>0.13277573552765407</v>
      </c>
      <c r="O168" s="38">
        <f>SUM(O160:O167)</f>
        <v>264984</v>
      </c>
      <c r="P168" s="39">
        <f t="shared" si="277"/>
        <v>0.19802693478392464</v>
      </c>
      <c r="Q168" s="38">
        <f>SUM(Q160:Q167)</f>
        <v>1366</v>
      </c>
      <c r="R168" s="39">
        <f t="shared" si="278"/>
        <v>1.0208344387390975E-3</v>
      </c>
      <c r="S168" s="38">
        <f>SUM(S160:S167)</f>
        <v>1343</v>
      </c>
      <c r="T168" s="39">
        <f t="shared" si="279"/>
        <v>1.0036461575597423E-3</v>
      </c>
      <c r="U168" s="38">
        <f t="shared" si="270"/>
        <v>1338121</v>
      </c>
      <c r="V168" s="38"/>
      <c r="W168" s="58"/>
    </row>
    <row r="169" spans="1:23" ht="16.8" customHeight="1" x14ac:dyDescent="0.3">
      <c r="A169" s="22"/>
      <c r="B169" s="22" t="s">
        <v>11</v>
      </c>
      <c r="C169" s="23">
        <v>362570</v>
      </c>
      <c r="D169" s="24">
        <f t="shared" ref="D169" si="339">C169/$U169</f>
        <v>0.22841328459777413</v>
      </c>
      <c r="E169" s="23">
        <v>89065</v>
      </c>
      <c r="F169" s="24">
        <f t="shared" ref="F169" si="340">E169/$U169</f>
        <v>5.6109521451583842E-2</v>
      </c>
      <c r="G169" s="23">
        <v>243856</v>
      </c>
      <c r="H169" s="24">
        <f t="shared" si="273"/>
        <v>0.15362536869811294</v>
      </c>
      <c r="I169" s="23">
        <v>204135</v>
      </c>
      <c r="J169" s="24">
        <f t="shared" si="274"/>
        <v>0.12860177579878818</v>
      </c>
      <c r="K169" s="23">
        <v>329833</v>
      </c>
      <c r="L169" s="24">
        <f t="shared" si="275"/>
        <v>0.20778949967933816</v>
      </c>
      <c r="M169" s="23">
        <v>129880</v>
      </c>
      <c r="N169" s="24">
        <f t="shared" si="276"/>
        <v>8.1822316803814174E-2</v>
      </c>
      <c r="O169" s="23">
        <v>225920</v>
      </c>
      <c r="P169" s="24">
        <f t="shared" si="277"/>
        <v>0.14232597638064134</v>
      </c>
      <c r="Q169" s="23">
        <v>0</v>
      </c>
      <c r="R169" s="24">
        <f t="shared" si="278"/>
        <v>0</v>
      </c>
      <c r="S169" s="23">
        <v>2083</v>
      </c>
      <c r="T169" s="24">
        <f t="shared" si="279"/>
        <v>1.3122565899472199E-3</v>
      </c>
      <c r="U169" s="46">
        <f t="shared" si="270"/>
        <v>1587342</v>
      </c>
      <c r="V169" s="47">
        <f>U169/$U$177</f>
        <v>0.46169458633573757</v>
      </c>
      <c r="W169" s="58"/>
    </row>
    <row r="170" spans="1:23" ht="16.8" customHeight="1" x14ac:dyDescent="0.3">
      <c r="A170" s="25"/>
      <c r="B170" s="25" t="s">
        <v>12</v>
      </c>
      <c r="C170" s="26">
        <v>67714</v>
      </c>
      <c r="D170" s="27">
        <f t="shared" ref="D170" si="341">C170/$U170</f>
        <v>4.1425906700249177E-2</v>
      </c>
      <c r="E170" s="26">
        <v>23267</v>
      </c>
      <c r="F170" s="27">
        <f t="shared" ref="F170" si="342">E170/$U170</f>
        <v>1.4234228832954745E-2</v>
      </c>
      <c r="G170" s="26">
        <v>97873</v>
      </c>
      <c r="H170" s="27">
        <f t="shared" si="273"/>
        <v>5.9876506578750148E-2</v>
      </c>
      <c r="I170" s="26">
        <v>257078</v>
      </c>
      <c r="J170" s="27">
        <f t="shared" si="274"/>
        <v>0.15727455537535306</v>
      </c>
      <c r="K170" s="26">
        <v>522790</v>
      </c>
      <c r="L170" s="27">
        <f t="shared" si="275"/>
        <v>0.31983119833156021</v>
      </c>
      <c r="M170" s="26">
        <v>323051</v>
      </c>
      <c r="N170" s="27">
        <f t="shared" si="276"/>
        <v>0.19763535731786921</v>
      </c>
      <c r="O170" s="26">
        <v>342767</v>
      </c>
      <c r="P170" s="27">
        <f t="shared" si="277"/>
        <v>0.20969716398269647</v>
      </c>
      <c r="Q170" s="26">
        <v>0</v>
      </c>
      <c r="R170" s="27">
        <f t="shared" si="278"/>
        <v>0</v>
      </c>
      <c r="S170" s="26">
        <v>41</v>
      </c>
      <c r="T170" s="27">
        <f t="shared" si="279"/>
        <v>2.5082880566946513E-5</v>
      </c>
      <c r="U170" s="48">
        <f t="shared" si="270"/>
        <v>1634581</v>
      </c>
      <c r="V170" s="49">
        <f t="shared" ref="V170:V176" si="343">U170/$U$177</f>
        <v>0.47543453057202306</v>
      </c>
      <c r="W170" s="58"/>
    </row>
    <row r="171" spans="1:23" ht="16.8" customHeight="1" x14ac:dyDescent="0.3">
      <c r="A171" s="25"/>
      <c r="B171" s="25" t="s">
        <v>34</v>
      </c>
      <c r="C171" s="26">
        <v>0</v>
      </c>
      <c r="D171" s="31">
        <f t="shared" ref="D171" si="344">C171/$U171</f>
        <v>0</v>
      </c>
      <c r="E171" s="26">
        <v>0</v>
      </c>
      <c r="F171" s="27">
        <f t="shared" ref="F171" si="345">E171/$U171</f>
        <v>0</v>
      </c>
      <c r="G171" s="26">
        <v>1</v>
      </c>
      <c r="H171" s="27">
        <f t="shared" si="273"/>
        <v>1.9031306499191168E-5</v>
      </c>
      <c r="I171" s="26">
        <v>3</v>
      </c>
      <c r="J171" s="27">
        <f t="shared" si="274"/>
        <v>5.709391949757351E-5</v>
      </c>
      <c r="K171" s="26">
        <v>80</v>
      </c>
      <c r="L171" s="27">
        <f t="shared" si="275"/>
        <v>1.5225045199352936E-3</v>
      </c>
      <c r="M171" s="26">
        <v>1036</v>
      </c>
      <c r="N171" s="27">
        <f t="shared" si="276"/>
        <v>1.9716433533162051E-2</v>
      </c>
      <c r="O171" s="26">
        <v>51425</v>
      </c>
      <c r="P171" s="27">
        <f t="shared" si="277"/>
        <v>0.97868493672090584</v>
      </c>
      <c r="Q171" s="26">
        <v>0</v>
      </c>
      <c r="R171" s="27">
        <f t="shared" si="278"/>
        <v>0</v>
      </c>
      <c r="S171" s="26">
        <v>0</v>
      </c>
      <c r="T171" s="27">
        <f t="shared" si="279"/>
        <v>0</v>
      </c>
      <c r="U171" s="48">
        <f t="shared" si="270"/>
        <v>52545</v>
      </c>
      <c r="V171" s="49">
        <f t="shared" si="343"/>
        <v>1.5283248373073561E-2</v>
      </c>
      <c r="W171" s="58"/>
    </row>
    <row r="172" spans="1:23" ht="16.8" customHeight="1" x14ac:dyDescent="0.3">
      <c r="A172" s="25"/>
      <c r="B172" s="25" t="s">
        <v>13</v>
      </c>
      <c r="C172" s="26">
        <v>0</v>
      </c>
      <c r="D172" s="31">
        <f t="shared" ref="D172" si="346">C172/$U172</f>
        <v>0</v>
      </c>
      <c r="E172" s="26">
        <v>0</v>
      </c>
      <c r="F172" s="27">
        <f t="shared" ref="F172" si="347">E172/$U172</f>
        <v>0</v>
      </c>
      <c r="G172" s="26">
        <v>0</v>
      </c>
      <c r="H172" s="27">
        <f t="shared" si="273"/>
        <v>0</v>
      </c>
      <c r="I172" s="26">
        <v>0</v>
      </c>
      <c r="J172" s="27">
        <f t="shared" si="274"/>
        <v>0</v>
      </c>
      <c r="K172" s="26">
        <v>0</v>
      </c>
      <c r="L172" s="27">
        <f t="shared" si="275"/>
        <v>0</v>
      </c>
      <c r="M172" s="26">
        <v>0</v>
      </c>
      <c r="N172" s="27">
        <f t="shared" si="276"/>
        <v>0</v>
      </c>
      <c r="O172" s="26">
        <v>0</v>
      </c>
      <c r="P172" s="27">
        <f t="shared" si="277"/>
        <v>0</v>
      </c>
      <c r="Q172" s="26">
        <v>4795</v>
      </c>
      <c r="R172" s="27">
        <f t="shared" si="278"/>
        <v>1</v>
      </c>
      <c r="S172" s="26">
        <v>0</v>
      </c>
      <c r="T172" s="27">
        <f t="shared" si="279"/>
        <v>0</v>
      </c>
      <c r="U172" s="48">
        <f t="shared" si="270"/>
        <v>4795</v>
      </c>
      <c r="V172" s="49">
        <f t="shared" si="343"/>
        <v>1.3946745827174368E-3</v>
      </c>
      <c r="W172" s="58"/>
    </row>
    <row r="173" spans="1:23" ht="16.8" customHeight="1" x14ac:dyDescent="0.3">
      <c r="A173" s="25"/>
      <c r="B173" s="25" t="s">
        <v>35</v>
      </c>
      <c r="C173" s="26">
        <v>15</v>
      </c>
      <c r="D173" s="27">
        <f t="shared" ref="D173" si="348">C173/$U173</f>
        <v>0.65217391304347827</v>
      </c>
      <c r="E173" s="26">
        <v>0</v>
      </c>
      <c r="F173" s="27">
        <f t="shared" ref="F173" si="349">E173/$U173</f>
        <v>0</v>
      </c>
      <c r="G173" s="26">
        <v>2</v>
      </c>
      <c r="H173" s="27">
        <f t="shared" si="273"/>
        <v>8.6956521739130432E-2</v>
      </c>
      <c r="I173" s="26">
        <v>2</v>
      </c>
      <c r="J173" s="27">
        <f t="shared" si="274"/>
        <v>8.6956521739130432E-2</v>
      </c>
      <c r="K173" s="26">
        <v>3</v>
      </c>
      <c r="L173" s="27">
        <f t="shared" si="275"/>
        <v>0.13043478260869565</v>
      </c>
      <c r="M173" s="26">
        <v>1</v>
      </c>
      <c r="N173" s="27">
        <f t="shared" si="276"/>
        <v>4.3478260869565216E-2</v>
      </c>
      <c r="O173" s="26">
        <v>0</v>
      </c>
      <c r="P173" s="27">
        <f t="shared" si="277"/>
        <v>0</v>
      </c>
      <c r="Q173" s="26">
        <v>0</v>
      </c>
      <c r="R173" s="27">
        <f t="shared" si="278"/>
        <v>0</v>
      </c>
      <c r="S173" s="26">
        <v>0</v>
      </c>
      <c r="T173" s="27">
        <f t="shared" si="279"/>
        <v>0</v>
      </c>
      <c r="U173" s="48">
        <f t="shared" si="270"/>
        <v>23</v>
      </c>
      <c r="V173" s="49">
        <f t="shared" si="343"/>
        <v>6.6897842340982373E-6</v>
      </c>
      <c r="W173" s="58"/>
    </row>
    <row r="174" spans="1:23" ht="16.8" customHeight="1" x14ac:dyDescent="0.3">
      <c r="A174" s="25"/>
      <c r="B174" s="25" t="s">
        <v>36</v>
      </c>
      <c r="C174" s="26">
        <v>18199</v>
      </c>
      <c r="D174" s="27">
        <f t="shared" ref="D174" si="350">C174/$U174</f>
        <v>0.13347170171102521</v>
      </c>
      <c r="E174" s="26">
        <v>5765</v>
      </c>
      <c r="F174" s="27">
        <f t="shared" ref="F174" si="351">E174/$U174</f>
        <v>4.228058466751252E-2</v>
      </c>
      <c r="G174" s="26">
        <v>8893</v>
      </c>
      <c r="H174" s="27">
        <f t="shared" si="273"/>
        <v>6.5221377180952098E-2</v>
      </c>
      <c r="I174" s="26">
        <v>5038</v>
      </c>
      <c r="J174" s="27">
        <f t="shared" si="274"/>
        <v>3.6948757251505308E-2</v>
      </c>
      <c r="K174" s="26">
        <v>43859</v>
      </c>
      <c r="L174" s="27">
        <f t="shared" si="275"/>
        <v>0.32166247405592918</v>
      </c>
      <c r="M174" s="26">
        <v>21991</v>
      </c>
      <c r="N174" s="27">
        <f t="shared" si="276"/>
        <v>0.16128227882450441</v>
      </c>
      <c r="O174" s="26">
        <v>32585</v>
      </c>
      <c r="P174" s="27">
        <f t="shared" si="277"/>
        <v>0.23897881203658206</v>
      </c>
      <c r="Q174" s="26">
        <v>0</v>
      </c>
      <c r="R174" s="27">
        <f t="shared" si="278"/>
        <v>0</v>
      </c>
      <c r="S174" s="26">
        <v>21</v>
      </c>
      <c r="T174" s="27">
        <f t="shared" si="279"/>
        <v>1.5401427198920433E-4</v>
      </c>
      <c r="U174" s="48">
        <f t="shared" si="270"/>
        <v>136351</v>
      </c>
      <c r="V174" s="49">
        <f t="shared" si="343"/>
        <v>3.9659076961022992E-2</v>
      </c>
      <c r="W174" s="58"/>
    </row>
    <row r="175" spans="1:23" ht="16.8" customHeight="1" x14ac:dyDescent="0.3">
      <c r="A175" s="25"/>
      <c r="B175" s="25" t="s">
        <v>37</v>
      </c>
      <c r="C175" s="26">
        <v>680</v>
      </c>
      <c r="D175" s="27">
        <f t="shared" ref="D175" si="352">C175/$U175</f>
        <v>3.0476873431337398E-2</v>
      </c>
      <c r="E175" s="26">
        <v>291</v>
      </c>
      <c r="F175" s="27">
        <f t="shared" ref="F175" si="353">E175/$U175</f>
        <v>1.3042309071351739E-2</v>
      </c>
      <c r="G175" s="26">
        <v>816</v>
      </c>
      <c r="H175" s="27">
        <f t="shared" si="273"/>
        <v>3.6572248117604879E-2</v>
      </c>
      <c r="I175" s="26">
        <v>798</v>
      </c>
      <c r="J175" s="27">
        <f t="shared" si="274"/>
        <v>3.5765507350304766E-2</v>
      </c>
      <c r="K175" s="26">
        <v>7445</v>
      </c>
      <c r="L175" s="27">
        <f t="shared" si="275"/>
        <v>0.33367694514162782</v>
      </c>
      <c r="M175" s="26">
        <v>6939</v>
      </c>
      <c r="N175" s="27">
        <f t="shared" si="276"/>
        <v>0.31099856579419144</v>
      </c>
      <c r="O175" s="26">
        <v>5341</v>
      </c>
      <c r="P175" s="27">
        <f t="shared" si="277"/>
        <v>0.23937791323054858</v>
      </c>
      <c r="Q175" s="26">
        <v>0</v>
      </c>
      <c r="R175" s="27">
        <f t="shared" si="278"/>
        <v>0</v>
      </c>
      <c r="S175" s="26">
        <v>2</v>
      </c>
      <c r="T175" s="27">
        <f t="shared" si="279"/>
        <v>8.9637863033345292E-5</v>
      </c>
      <c r="U175" s="48">
        <f t="shared" si="270"/>
        <v>22312</v>
      </c>
      <c r="V175" s="49">
        <f t="shared" si="343"/>
        <v>6.4896724274434731E-3</v>
      </c>
      <c r="W175" s="58"/>
    </row>
    <row r="176" spans="1:23" ht="16.8" customHeight="1" x14ac:dyDescent="0.3">
      <c r="A176" s="28"/>
      <c r="B176" s="28" t="s">
        <v>7</v>
      </c>
      <c r="C176" s="29">
        <v>109</v>
      </c>
      <c r="D176" s="30">
        <f t="shared" ref="D176:D177" si="354">C176/$U176</f>
        <v>0.84496124031007747</v>
      </c>
      <c r="E176" s="29">
        <v>1</v>
      </c>
      <c r="F176" s="30">
        <f t="shared" ref="F176:F177" si="355">E176/$U176</f>
        <v>7.7519379844961239E-3</v>
      </c>
      <c r="G176" s="29">
        <v>1</v>
      </c>
      <c r="H176" s="30">
        <f t="shared" si="273"/>
        <v>7.7519379844961239E-3</v>
      </c>
      <c r="I176" s="29">
        <v>2</v>
      </c>
      <c r="J176" s="30">
        <f t="shared" si="274"/>
        <v>1.5503875968992248E-2</v>
      </c>
      <c r="K176" s="29">
        <v>0</v>
      </c>
      <c r="L176" s="30">
        <f t="shared" si="275"/>
        <v>0</v>
      </c>
      <c r="M176" s="29">
        <v>0</v>
      </c>
      <c r="N176" s="30">
        <f t="shared" si="276"/>
        <v>0</v>
      </c>
      <c r="O176" s="29">
        <v>0</v>
      </c>
      <c r="P176" s="30">
        <f t="shared" si="277"/>
        <v>0</v>
      </c>
      <c r="Q176" s="29">
        <v>0</v>
      </c>
      <c r="R176" s="30">
        <f t="shared" si="278"/>
        <v>0</v>
      </c>
      <c r="S176" s="29">
        <v>16</v>
      </c>
      <c r="T176" s="30">
        <f t="shared" si="279"/>
        <v>0.12403100775193798</v>
      </c>
      <c r="U176" s="50">
        <f t="shared" si="270"/>
        <v>129</v>
      </c>
      <c r="V176" s="51">
        <f t="shared" si="343"/>
        <v>3.7520963747768378E-5</v>
      </c>
      <c r="W176" s="58"/>
    </row>
    <row r="177" spans="1:23" s="15" customFormat="1" ht="16.8" customHeight="1" x14ac:dyDescent="0.3">
      <c r="A177" s="36" t="s">
        <v>31</v>
      </c>
      <c r="B177" s="37"/>
      <c r="C177" s="38">
        <f>SUM(C169:C176)</f>
        <v>449287</v>
      </c>
      <c r="D177" s="39">
        <f t="shared" si="354"/>
        <v>0.13067969952979544</v>
      </c>
      <c r="E177" s="38">
        <f>SUM(E169:E176)</f>
        <v>118389</v>
      </c>
      <c r="F177" s="39">
        <f t="shared" si="355"/>
        <v>3.4434646334376359E-2</v>
      </c>
      <c r="G177" s="38">
        <f>SUM(G169:G176)</f>
        <v>351442</v>
      </c>
      <c r="H177" s="39">
        <f t="shared" si="273"/>
        <v>0.10222048481738925</v>
      </c>
      <c r="I177" s="38">
        <f>SUM(I169:I176)</f>
        <v>467056</v>
      </c>
      <c r="J177" s="39">
        <f t="shared" si="274"/>
        <v>0.13584799414091245</v>
      </c>
      <c r="K177" s="38">
        <f>SUM(K169:K176)</f>
        <v>904010</v>
      </c>
      <c r="L177" s="39">
        <f t="shared" si="275"/>
        <v>0.26294051502031079</v>
      </c>
      <c r="M177" s="38">
        <f>SUM(M169:M176)</f>
        <v>482898</v>
      </c>
      <c r="N177" s="39">
        <f t="shared" si="276"/>
        <v>0.14045580117728568</v>
      </c>
      <c r="O177" s="38">
        <f>SUM(O169:O176)</f>
        <v>658038</v>
      </c>
      <c r="P177" s="39">
        <f t="shared" si="277"/>
        <v>0.19139705381902331</v>
      </c>
      <c r="Q177" s="38">
        <f>SUM(Q169:Q176)</f>
        <v>4795</v>
      </c>
      <c r="R177" s="39">
        <f t="shared" si="278"/>
        <v>1.3946745827174368E-3</v>
      </c>
      <c r="S177" s="38">
        <f>SUM(S169:S176)</f>
        <v>2163</v>
      </c>
      <c r="T177" s="39">
        <f t="shared" si="279"/>
        <v>6.2913057818932551E-4</v>
      </c>
      <c r="U177" s="38">
        <f t="shared" si="270"/>
        <v>3438078</v>
      </c>
      <c r="V177" s="38"/>
      <c r="W177" s="58"/>
    </row>
    <row r="178" spans="1:23" ht="16.8" customHeight="1" x14ac:dyDescent="0.3">
      <c r="A178" s="22"/>
      <c r="B178" s="22" t="s">
        <v>11</v>
      </c>
      <c r="C178" s="23">
        <v>79962</v>
      </c>
      <c r="D178" s="55">
        <f t="shared" ref="D178" si="356">C178/$U178</f>
        <v>0.15600971622003923</v>
      </c>
      <c r="E178" s="23">
        <v>19444</v>
      </c>
      <c r="F178" s="24">
        <f t="shared" ref="F178" si="357">E178/$U178</f>
        <v>3.7936181213356873E-2</v>
      </c>
      <c r="G178" s="23">
        <v>60916</v>
      </c>
      <c r="H178" s="24">
        <f t="shared" si="273"/>
        <v>0.11885005219053937</v>
      </c>
      <c r="I178" s="23">
        <v>66510</v>
      </c>
      <c r="J178" s="24">
        <f t="shared" si="274"/>
        <v>0.12976421582495196</v>
      </c>
      <c r="K178" s="23">
        <v>125776</v>
      </c>
      <c r="L178" s="24">
        <f t="shared" si="275"/>
        <v>0.24539503848442576</v>
      </c>
      <c r="M178" s="23">
        <v>53933</v>
      </c>
      <c r="N178" s="24">
        <f t="shared" si="276"/>
        <v>0.10522588260542977</v>
      </c>
      <c r="O178" s="23">
        <v>105357</v>
      </c>
      <c r="P178" s="24">
        <f t="shared" si="277"/>
        <v>0.20555658527543924</v>
      </c>
      <c r="Q178" s="23">
        <v>0</v>
      </c>
      <c r="R178" s="24">
        <f t="shared" si="278"/>
        <v>0</v>
      </c>
      <c r="S178" s="23">
        <v>647</v>
      </c>
      <c r="T178" s="24">
        <f t="shared" si="279"/>
        <v>1.2623281858178306E-3</v>
      </c>
      <c r="U178" s="46">
        <f t="shared" si="270"/>
        <v>512545</v>
      </c>
      <c r="V178" s="47">
        <f>U178/$U$186</f>
        <v>0.46689142288723989</v>
      </c>
      <c r="W178" s="58"/>
    </row>
    <row r="179" spans="1:23" ht="16.8" customHeight="1" x14ac:dyDescent="0.3">
      <c r="A179" s="25"/>
      <c r="B179" s="25" t="s">
        <v>12</v>
      </c>
      <c r="C179" s="26">
        <v>14738</v>
      </c>
      <c r="D179" s="56">
        <f t="shared" ref="D179" si="358">C179/$U179</f>
        <v>2.7623046069648011E-2</v>
      </c>
      <c r="E179" s="26">
        <v>5559</v>
      </c>
      <c r="F179" s="27">
        <f t="shared" ref="F179" si="359">E179/$U179</f>
        <v>1.0419087603553622E-2</v>
      </c>
      <c r="G179" s="26">
        <v>22288</v>
      </c>
      <c r="H179" s="27">
        <f t="shared" si="273"/>
        <v>4.1773812647599058E-2</v>
      </c>
      <c r="I179" s="26">
        <v>74910</v>
      </c>
      <c r="J179" s="27">
        <f t="shared" si="274"/>
        <v>0.14040184428533944</v>
      </c>
      <c r="K179" s="26">
        <v>172552</v>
      </c>
      <c r="L179" s="27">
        <f t="shared" si="275"/>
        <v>0.32340967874948456</v>
      </c>
      <c r="M179" s="26">
        <v>116690</v>
      </c>
      <c r="N179" s="27">
        <f t="shared" si="276"/>
        <v>0.21870900026239831</v>
      </c>
      <c r="O179" s="26">
        <v>126792</v>
      </c>
      <c r="P179" s="27">
        <f t="shared" si="277"/>
        <v>0.23764291337106871</v>
      </c>
      <c r="Q179" s="26">
        <v>0</v>
      </c>
      <c r="R179" s="27">
        <f t="shared" si="278"/>
        <v>0</v>
      </c>
      <c r="S179" s="26">
        <v>11</v>
      </c>
      <c r="T179" s="27">
        <f t="shared" si="279"/>
        <v>2.0617010908273043E-5</v>
      </c>
      <c r="U179" s="48">
        <f t="shared" si="270"/>
        <v>533540</v>
      </c>
      <c r="V179" s="49">
        <f>U179/$U$186</f>
        <v>0.48601634932983051</v>
      </c>
      <c r="W179" s="58"/>
    </row>
    <row r="180" spans="1:23" ht="16.8" customHeight="1" x14ac:dyDescent="0.3">
      <c r="A180" s="25"/>
      <c r="B180" s="25" t="s">
        <v>34</v>
      </c>
      <c r="C180" s="26">
        <v>0</v>
      </c>
      <c r="D180" s="56">
        <f t="shared" ref="D180" si="360">C180/$U180</f>
        <v>0</v>
      </c>
      <c r="E180" s="26">
        <v>0</v>
      </c>
      <c r="F180" s="27">
        <f t="shared" ref="F180" si="361">E180/$U180</f>
        <v>0</v>
      </c>
      <c r="G180" s="26">
        <v>0</v>
      </c>
      <c r="H180" s="27">
        <f t="shared" si="273"/>
        <v>0</v>
      </c>
      <c r="I180" s="26">
        <v>1</v>
      </c>
      <c r="J180" s="27">
        <f t="shared" si="274"/>
        <v>4.5103964638491723E-5</v>
      </c>
      <c r="K180" s="26">
        <v>55</v>
      </c>
      <c r="L180" s="27">
        <f t="shared" si="275"/>
        <v>2.4807180551170449E-3</v>
      </c>
      <c r="M180" s="26">
        <v>475</v>
      </c>
      <c r="N180" s="27">
        <f t="shared" si="276"/>
        <v>2.1424383203283569E-2</v>
      </c>
      <c r="O180" s="26">
        <v>21640</v>
      </c>
      <c r="P180" s="27">
        <f t="shared" si="277"/>
        <v>0.97604979477696086</v>
      </c>
      <c r="Q180" s="26">
        <v>0</v>
      </c>
      <c r="R180" s="27">
        <f t="shared" si="278"/>
        <v>0</v>
      </c>
      <c r="S180" s="26">
        <v>0</v>
      </c>
      <c r="T180" s="27">
        <f t="shared" si="279"/>
        <v>0</v>
      </c>
      <c r="U180" s="48">
        <f t="shared" si="270"/>
        <v>22171</v>
      </c>
      <c r="V180" s="49">
        <f>U180/$U$186</f>
        <v>2.0196177383123425E-2</v>
      </c>
      <c r="W180" s="58"/>
    </row>
    <row r="181" spans="1:23" ht="16.8" customHeight="1" x14ac:dyDescent="0.3">
      <c r="A181" s="25"/>
      <c r="B181" s="25" t="s">
        <v>13</v>
      </c>
      <c r="C181" s="26">
        <v>0</v>
      </c>
      <c r="D181" s="56">
        <f t="shared" ref="D181" si="362">C181/$U181</f>
        <v>0</v>
      </c>
      <c r="E181" s="26">
        <v>0</v>
      </c>
      <c r="F181" s="27">
        <f t="shared" ref="F181" si="363">E181/$U181</f>
        <v>0</v>
      </c>
      <c r="G181" s="26">
        <v>0</v>
      </c>
      <c r="H181" s="27">
        <f t="shared" si="273"/>
        <v>0</v>
      </c>
      <c r="I181" s="26">
        <v>0</v>
      </c>
      <c r="J181" s="27">
        <f t="shared" si="274"/>
        <v>0</v>
      </c>
      <c r="K181" s="26">
        <v>0</v>
      </c>
      <c r="L181" s="27">
        <f t="shared" si="275"/>
        <v>0</v>
      </c>
      <c r="M181" s="26">
        <v>0</v>
      </c>
      <c r="N181" s="27">
        <f t="shared" si="276"/>
        <v>0</v>
      </c>
      <c r="O181" s="26">
        <v>0</v>
      </c>
      <c r="P181" s="27">
        <f t="shared" si="277"/>
        <v>0</v>
      </c>
      <c r="Q181" s="26">
        <v>2309</v>
      </c>
      <c r="R181" s="27">
        <f t="shared" si="278"/>
        <v>1</v>
      </c>
      <c r="S181" s="26">
        <v>0</v>
      </c>
      <c r="T181" s="27">
        <f t="shared" si="279"/>
        <v>0</v>
      </c>
      <c r="U181" s="48">
        <f t="shared" si="270"/>
        <v>2309</v>
      </c>
      <c r="V181" s="49">
        <f>U181/$U$186</f>
        <v>2.1033319912332322E-3</v>
      </c>
      <c r="W181" s="58"/>
    </row>
    <row r="182" spans="1:23" ht="16.8" customHeight="1" x14ac:dyDescent="0.3">
      <c r="A182" s="25"/>
      <c r="B182" s="25" t="s">
        <v>35</v>
      </c>
      <c r="C182" s="26">
        <v>3205</v>
      </c>
      <c r="D182" s="56">
        <f t="shared" ref="D182" si="364">C182/$U182</f>
        <v>0.12097535197976825</v>
      </c>
      <c r="E182" s="26">
        <v>1060</v>
      </c>
      <c r="F182" s="27">
        <f t="shared" ref="F182" si="365">E182/$U182</f>
        <v>4.001056882950213E-2</v>
      </c>
      <c r="G182" s="26">
        <v>1806</v>
      </c>
      <c r="H182" s="27">
        <f t="shared" si="273"/>
        <v>6.8168950288755525E-2</v>
      </c>
      <c r="I182" s="26">
        <v>1258</v>
      </c>
      <c r="J182" s="27">
        <f t="shared" si="274"/>
        <v>4.7484241120295929E-2</v>
      </c>
      <c r="K182" s="26">
        <v>11449</v>
      </c>
      <c r="L182" s="27">
        <f t="shared" si="275"/>
        <v>0.43215188917827352</v>
      </c>
      <c r="M182" s="26">
        <v>3498</v>
      </c>
      <c r="N182" s="27">
        <f t="shared" si="276"/>
        <v>0.13203487713735704</v>
      </c>
      <c r="O182" s="26">
        <v>4211</v>
      </c>
      <c r="P182" s="27">
        <f t="shared" si="277"/>
        <v>0.15894764654814481</v>
      </c>
      <c r="Q182" s="26">
        <v>0</v>
      </c>
      <c r="R182" s="27">
        <f t="shared" si="278"/>
        <v>0</v>
      </c>
      <c r="S182" s="26">
        <v>6</v>
      </c>
      <c r="T182" s="27">
        <f t="shared" si="279"/>
        <v>2.2647491790284225E-4</v>
      </c>
      <c r="U182" s="48">
        <f t="shared" si="270"/>
        <v>26493</v>
      </c>
      <c r="V182" s="49">
        <f>U182/$U$186</f>
        <v>2.4133206775115643E-2</v>
      </c>
      <c r="W182" s="58"/>
    </row>
    <row r="183" spans="1:23" ht="16.8" customHeight="1" x14ac:dyDescent="0.3">
      <c r="A183" s="25"/>
      <c r="B183" s="25" t="s">
        <v>36</v>
      </c>
      <c r="C183" s="26">
        <v>89</v>
      </c>
      <c r="D183" s="56">
        <f t="shared" ref="D183" si="366">C183/$U183</f>
        <v>0.12936046511627908</v>
      </c>
      <c r="E183" s="26">
        <v>26</v>
      </c>
      <c r="F183" s="27">
        <f t="shared" ref="F183" si="367">E183/$U183</f>
        <v>3.7790697674418602E-2</v>
      </c>
      <c r="G183" s="26">
        <v>60</v>
      </c>
      <c r="H183" s="27">
        <f t="shared" si="273"/>
        <v>8.7209302325581398E-2</v>
      </c>
      <c r="I183" s="26">
        <v>39</v>
      </c>
      <c r="J183" s="27">
        <f t="shared" si="274"/>
        <v>5.6686046511627904E-2</v>
      </c>
      <c r="K183" s="26">
        <v>234</v>
      </c>
      <c r="L183" s="27">
        <f t="shared" si="275"/>
        <v>0.34011627906976744</v>
      </c>
      <c r="M183" s="26">
        <v>145</v>
      </c>
      <c r="N183" s="27">
        <f t="shared" si="276"/>
        <v>0.21075581395348839</v>
      </c>
      <c r="O183" s="26">
        <v>95</v>
      </c>
      <c r="P183" s="27">
        <f t="shared" si="277"/>
        <v>0.1380813953488372</v>
      </c>
      <c r="Q183" s="26">
        <v>0</v>
      </c>
      <c r="R183" s="27">
        <f t="shared" si="278"/>
        <v>0</v>
      </c>
      <c r="S183" s="26">
        <v>0</v>
      </c>
      <c r="T183" s="27">
        <f t="shared" si="279"/>
        <v>0</v>
      </c>
      <c r="U183" s="48">
        <f t="shared" si="270"/>
        <v>688</v>
      </c>
      <c r="V183" s="49">
        <f>U183/$U$186</f>
        <v>6.2671823731852048E-4</v>
      </c>
      <c r="W183" s="58"/>
    </row>
    <row r="184" spans="1:23" ht="16.8" customHeight="1" x14ac:dyDescent="0.3">
      <c r="A184" s="25"/>
      <c r="B184" s="25" t="s">
        <v>37</v>
      </c>
      <c r="C184" s="26">
        <v>4</v>
      </c>
      <c r="D184" s="56">
        <f>C184/$U184</f>
        <v>1</v>
      </c>
      <c r="E184" s="26">
        <v>0</v>
      </c>
      <c r="F184" s="27">
        <f>E184/$U184</f>
        <v>0</v>
      </c>
      <c r="G184" s="26">
        <v>0</v>
      </c>
      <c r="H184" s="27">
        <f>G184/$U184</f>
        <v>0</v>
      </c>
      <c r="I184" s="26">
        <v>0</v>
      </c>
      <c r="J184" s="27">
        <f>I184/$U184</f>
        <v>0</v>
      </c>
      <c r="K184" s="26">
        <v>0</v>
      </c>
      <c r="L184" s="27">
        <f>K184/$U184</f>
        <v>0</v>
      </c>
      <c r="M184" s="26">
        <v>0</v>
      </c>
      <c r="N184" s="27">
        <f>M184/$U184</f>
        <v>0</v>
      </c>
      <c r="O184" s="26">
        <v>0</v>
      </c>
      <c r="P184" s="27">
        <f>O184/$U184</f>
        <v>0</v>
      </c>
      <c r="Q184" s="26">
        <v>0</v>
      </c>
      <c r="R184" s="27">
        <f>Q184/$U184</f>
        <v>0</v>
      </c>
      <c r="S184" s="26">
        <v>0</v>
      </c>
      <c r="T184" s="27">
        <f>S184/$U184</f>
        <v>0</v>
      </c>
      <c r="U184" s="48">
        <f>+C184+E184+G184+I184+K184+M184+O184+Q184+S184</f>
        <v>4</v>
      </c>
      <c r="V184" s="49">
        <f>U184/$U$186</f>
        <v>3.6437106820844212E-6</v>
      </c>
      <c r="W184" s="58"/>
    </row>
    <row r="185" spans="1:23" ht="16.8" customHeight="1" x14ac:dyDescent="0.3">
      <c r="A185" s="28"/>
      <c r="B185" s="28" t="s">
        <v>7</v>
      </c>
      <c r="C185" s="29">
        <v>28</v>
      </c>
      <c r="D185" s="57">
        <f t="shared" ref="D185:D186" si="368">C185/$U185</f>
        <v>0.875</v>
      </c>
      <c r="E185" s="29">
        <v>0</v>
      </c>
      <c r="F185" s="30">
        <f t="shared" ref="F185:F186" si="369">E185/$U185</f>
        <v>0</v>
      </c>
      <c r="G185" s="29">
        <v>0</v>
      </c>
      <c r="H185" s="30">
        <f t="shared" si="273"/>
        <v>0</v>
      </c>
      <c r="I185" s="29">
        <v>0</v>
      </c>
      <c r="J185" s="30">
        <f t="shared" si="274"/>
        <v>0</v>
      </c>
      <c r="K185" s="29">
        <v>0</v>
      </c>
      <c r="L185" s="30">
        <f t="shared" si="275"/>
        <v>0</v>
      </c>
      <c r="M185" s="29">
        <v>0</v>
      </c>
      <c r="N185" s="30">
        <f t="shared" si="276"/>
        <v>0</v>
      </c>
      <c r="O185" s="29">
        <v>0</v>
      </c>
      <c r="P185" s="30">
        <f t="shared" si="277"/>
        <v>0</v>
      </c>
      <c r="Q185" s="29">
        <v>0</v>
      </c>
      <c r="R185" s="30">
        <f t="shared" si="278"/>
        <v>0</v>
      </c>
      <c r="S185" s="29">
        <v>4</v>
      </c>
      <c r="T185" s="30">
        <f t="shared" si="279"/>
        <v>0.125</v>
      </c>
      <c r="U185" s="50">
        <f t="shared" si="270"/>
        <v>32</v>
      </c>
      <c r="V185" s="51">
        <f>U185/$U$186</f>
        <v>2.9149685456675369E-5</v>
      </c>
      <c r="W185" s="58"/>
    </row>
    <row r="186" spans="1:23" s="15" customFormat="1" ht="16.8" customHeight="1" x14ac:dyDescent="0.3">
      <c r="A186" s="36" t="s">
        <v>32</v>
      </c>
      <c r="B186" s="37"/>
      <c r="C186" s="38">
        <f>SUM(C178:C185)</f>
        <v>98026</v>
      </c>
      <c r="D186" s="39">
        <f t="shared" si="368"/>
        <v>8.9294595830501866E-2</v>
      </c>
      <c r="E186" s="38">
        <f>SUM(E178:E185)</f>
        <v>26089</v>
      </c>
      <c r="F186" s="39">
        <f t="shared" si="369"/>
        <v>2.3765191996225114E-2</v>
      </c>
      <c r="G186" s="38">
        <f>SUM(G178:G185)</f>
        <v>85070</v>
      </c>
      <c r="H186" s="39">
        <f t="shared" si="273"/>
        <v>7.7492616931230426E-2</v>
      </c>
      <c r="I186" s="38">
        <f>SUM(I178:I185)</f>
        <v>142718</v>
      </c>
      <c r="J186" s="39">
        <f t="shared" si="274"/>
        <v>0.13000577528143109</v>
      </c>
      <c r="K186" s="38">
        <f>SUM(K178:K185)</f>
        <v>310066</v>
      </c>
      <c r="L186" s="39">
        <f t="shared" si="275"/>
        <v>0.28244769908779704</v>
      </c>
      <c r="M186" s="38">
        <f>SUM(M178:M185)</f>
        <v>174741</v>
      </c>
      <c r="N186" s="39">
        <f t="shared" si="276"/>
        <v>0.15917641207452846</v>
      </c>
      <c r="O186" s="38">
        <f>SUM(O178:O185)</f>
        <v>258095</v>
      </c>
      <c r="P186" s="39">
        <f t="shared" si="277"/>
        <v>0.23510587712314468</v>
      </c>
      <c r="Q186" s="38">
        <f>SUM(Q178:Q185)</f>
        <v>2309</v>
      </c>
      <c r="R186" s="39">
        <f t="shared" si="278"/>
        <v>2.1033319912332322E-3</v>
      </c>
      <c r="S186" s="38">
        <f>SUM(S178:S185)</f>
        <v>668</v>
      </c>
      <c r="T186" s="39">
        <f t="shared" si="279"/>
        <v>6.0849968390809831E-4</v>
      </c>
      <c r="U186" s="38">
        <f t="shared" si="270"/>
        <v>1097782</v>
      </c>
      <c r="V186" s="38"/>
      <c r="W186" s="58"/>
    </row>
    <row r="187" spans="1:23" ht="16.8" customHeight="1" x14ac:dyDescent="0.3">
      <c r="A187" s="22"/>
      <c r="B187" s="22" t="s">
        <v>11</v>
      </c>
      <c r="C187" s="23">
        <v>8513</v>
      </c>
      <c r="D187" s="55">
        <f t="shared" ref="D187" si="370">C187/$U187</f>
        <v>0.89742778831962888</v>
      </c>
      <c r="E187" s="23">
        <v>249</v>
      </c>
      <c r="F187" s="24">
        <f t="shared" ref="F187" si="371">E187/$U187</f>
        <v>2.624920936116382E-2</v>
      </c>
      <c r="G187" s="23">
        <v>380</v>
      </c>
      <c r="H187" s="24">
        <f t="shared" si="273"/>
        <v>4.0059034366434744E-2</v>
      </c>
      <c r="I187" s="23">
        <v>86</v>
      </c>
      <c r="J187" s="24">
        <f t="shared" si="274"/>
        <v>9.065991988193127E-3</v>
      </c>
      <c r="K187" s="23">
        <v>134</v>
      </c>
      <c r="L187" s="24">
        <f t="shared" si="275"/>
        <v>1.4126080539742779E-2</v>
      </c>
      <c r="M187" s="23">
        <v>0</v>
      </c>
      <c r="N187" s="24">
        <f t="shared" si="276"/>
        <v>0</v>
      </c>
      <c r="O187" s="23">
        <v>0</v>
      </c>
      <c r="P187" s="24">
        <f t="shared" si="277"/>
        <v>0</v>
      </c>
      <c r="Q187" s="23">
        <v>0</v>
      </c>
      <c r="R187" s="24">
        <f t="shared" si="278"/>
        <v>0</v>
      </c>
      <c r="S187" s="23">
        <v>124</v>
      </c>
      <c r="T187" s="24">
        <f t="shared" si="279"/>
        <v>1.3071895424836602E-2</v>
      </c>
      <c r="U187" s="46">
        <f t="shared" si="270"/>
        <v>9486</v>
      </c>
      <c r="V187" s="47">
        <f>U187/$U$192</f>
        <v>0.59268978444236176</v>
      </c>
      <c r="W187" s="58"/>
    </row>
    <row r="188" spans="1:23" ht="16.8" customHeight="1" x14ac:dyDescent="0.3">
      <c r="A188" s="25"/>
      <c r="B188" s="25" t="s">
        <v>12</v>
      </c>
      <c r="C188" s="26">
        <v>2003</v>
      </c>
      <c r="D188" s="56">
        <f t="shared" ref="D188" si="372">C188/$U188</f>
        <v>0.89579606440071557</v>
      </c>
      <c r="E188" s="26">
        <v>57</v>
      </c>
      <c r="F188" s="27">
        <f t="shared" ref="F188" si="373">E188/$U188</f>
        <v>2.5491949910554562E-2</v>
      </c>
      <c r="G188" s="26">
        <v>63</v>
      </c>
      <c r="H188" s="27">
        <f t="shared" si="273"/>
        <v>2.817531305903399E-2</v>
      </c>
      <c r="I188" s="26">
        <v>59</v>
      </c>
      <c r="J188" s="27">
        <f t="shared" si="274"/>
        <v>2.6386404293381037E-2</v>
      </c>
      <c r="K188" s="26">
        <v>46</v>
      </c>
      <c r="L188" s="27">
        <f t="shared" si="275"/>
        <v>2.0572450805008944E-2</v>
      </c>
      <c r="M188" s="26">
        <v>2</v>
      </c>
      <c r="N188" s="27">
        <f t="shared" si="276"/>
        <v>8.9445438282647585E-4</v>
      </c>
      <c r="O188" s="26">
        <v>0</v>
      </c>
      <c r="P188" s="27">
        <f t="shared" si="277"/>
        <v>0</v>
      </c>
      <c r="Q188" s="26">
        <v>0</v>
      </c>
      <c r="R188" s="27">
        <f t="shared" si="278"/>
        <v>0</v>
      </c>
      <c r="S188" s="26">
        <v>6</v>
      </c>
      <c r="T188" s="27">
        <f t="shared" si="279"/>
        <v>2.6833631484794273E-3</v>
      </c>
      <c r="U188" s="48">
        <f t="shared" si="270"/>
        <v>2236</v>
      </c>
      <c r="V188" s="49">
        <f t="shared" ref="V188:V191" si="374">U188/$U$192</f>
        <v>0.13970634176819743</v>
      </c>
      <c r="W188" s="58"/>
    </row>
    <row r="189" spans="1:23" ht="16.8" customHeight="1" x14ac:dyDescent="0.3">
      <c r="A189" s="25"/>
      <c r="B189" s="25" t="s">
        <v>35</v>
      </c>
      <c r="C189" s="26">
        <v>210</v>
      </c>
      <c r="D189" s="56">
        <f t="shared" ref="D189" si="375">C189/$U189</f>
        <v>0.92920353982300885</v>
      </c>
      <c r="E189" s="26">
        <v>10</v>
      </c>
      <c r="F189" s="27">
        <f t="shared" ref="F189" si="376">E189/$U189</f>
        <v>4.4247787610619468E-2</v>
      </c>
      <c r="G189" s="26">
        <v>5</v>
      </c>
      <c r="H189" s="27">
        <f t="shared" si="273"/>
        <v>2.2123893805309734E-2</v>
      </c>
      <c r="I189" s="26">
        <v>1</v>
      </c>
      <c r="J189" s="27">
        <f t="shared" si="274"/>
        <v>4.4247787610619468E-3</v>
      </c>
      <c r="K189" s="26">
        <v>0</v>
      </c>
      <c r="L189" s="27">
        <f t="shared" si="275"/>
        <v>0</v>
      </c>
      <c r="M189" s="26">
        <v>0</v>
      </c>
      <c r="N189" s="27">
        <f t="shared" si="276"/>
        <v>0</v>
      </c>
      <c r="O189" s="26">
        <v>0</v>
      </c>
      <c r="P189" s="27">
        <f t="shared" si="277"/>
        <v>0</v>
      </c>
      <c r="Q189" s="26">
        <v>0</v>
      </c>
      <c r="R189" s="27">
        <f t="shared" si="278"/>
        <v>0</v>
      </c>
      <c r="S189" s="26">
        <v>0</v>
      </c>
      <c r="T189" s="27">
        <f t="shared" si="279"/>
        <v>0</v>
      </c>
      <c r="U189" s="48">
        <f t="shared" si="270"/>
        <v>226</v>
      </c>
      <c r="V189" s="49">
        <f t="shared" si="374"/>
        <v>1.4120587316463606E-2</v>
      </c>
      <c r="W189" s="58"/>
    </row>
    <row r="190" spans="1:23" ht="16.8" customHeight="1" x14ac:dyDescent="0.3">
      <c r="A190" s="25"/>
      <c r="B190" s="25" t="s">
        <v>36</v>
      </c>
      <c r="C190" s="26">
        <v>51</v>
      </c>
      <c r="D190" s="56">
        <f t="shared" ref="D190" si="377">C190/$U190</f>
        <v>0.83606557377049184</v>
      </c>
      <c r="E190" s="26">
        <v>2</v>
      </c>
      <c r="F190" s="27">
        <f t="shared" ref="F190" si="378">E190/$U190</f>
        <v>3.2786885245901641E-2</v>
      </c>
      <c r="G190" s="26">
        <v>1</v>
      </c>
      <c r="H190" s="27">
        <f t="shared" si="273"/>
        <v>1.6393442622950821E-2</v>
      </c>
      <c r="I190" s="26">
        <v>1</v>
      </c>
      <c r="J190" s="27">
        <f t="shared" si="274"/>
        <v>1.6393442622950821E-2</v>
      </c>
      <c r="K190" s="26">
        <v>6</v>
      </c>
      <c r="L190" s="27">
        <f t="shared" si="275"/>
        <v>9.8360655737704916E-2</v>
      </c>
      <c r="M190" s="26">
        <v>0</v>
      </c>
      <c r="N190" s="27">
        <f t="shared" si="276"/>
        <v>0</v>
      </c>
      <c r="O190" s="26">
        <v>0</v>
      </c>
      <c r="P190" s="27">
        <f t="shared" si="277"/>
        <v>0</v>
      </c>
      <c r="Q190" s="26">
        <v>0</v>
      </c>
      <c r="R190" s="27">
        <f t="shared" si="278"/>
        <v>0</v>
      </c>
      <c r="S190" s="26">
        <v>0</v>
      </c>
      <c r="T190" s="27">
        <f t="shared" si="279"/>
        <v>0</v>
      </c>
      <c r="U190" s="48">
        <f t="shared" si="270"/>
        <v>61</v>
      </c>
      <c r="V190" s="49">
        <f t="shared" si="374"/>
        <v>3.8113089659481411E-3</v>
      </c>
      <c r="W190" s="58"/>
    </row>
    <row r="191" spans="1:23" ht="16.8" customHeight="1" x14ac:dyDescent="0.3">
      <c r="A191" s="28"/>
      <c r="B191" s="28" t="s">
        <v>7</v>
      </c>
      <c r="C191" s="29">
        <v>2173</v>
      </c>
      <c r="D191" s="57">
        <f t="shared" ref="D191" si="379">C191/$U191</f>
        <v>0.54379379379379378</v>
      </c>
      <c r="E191" s="29">
        <v>31</v>
      </c>
      <c r="F191" s="30">
        <f t="shared" ref="F191" si="380">E191/$U191</f>
        <v>7.7577577577577581E-3</v>
      </c>
      <c r="G191" s="29">
        <v>1</v>
      </c>
      <c r="H191" s="30">
        <f t="shared" si="273"/>
        <v>2.5025025025025025E-4</v>
      </c>
      <c r="I191" s="29">
        <v>2</v>
      </c>
      <c r="J191" s="30">
        <f t="shared" si="274"/>
        <v>5.005005005005005E-4</v>
      </c>
      <c r="K191" s="29">
        <v>0</v>
      </c>
      <c r="L191" s="30">
        <f t="shared" si="275"/>
        <v>0</v>
      </c>
      <c r="M191" s="29">
        <v>0</v>
      </c>
      <c r="N191" s="30">
        <f t="shared" si="276"/>
        <v>0</v>
      </c>
      <c r="O191" s="29">
        <v>0</v>
      </c>
      <c r="P191" s="30">
        <f t="shared" si="277"/>
        <v>0</v>
      </c>
      <c r="Q191" s="29">
        <v>0</v>
      </c>
      <c r="R191" s="30">
        <f t="shared" si="278"/>
        <v>0</v>
      </c>
      <c r="S191" s="29">
        <v>1789</v>
      </c>
      <c r="T191" s="30">
        <f t="shared" si="279"/>
        <v>0.44769769769769768</v>
      </c>
      <c r="U191" s="50">
        <f t="shared" si="270"/>
        <v>3996</v>
      </c>
      <c r="V191" s="51">
        <f t="shared" si="374"/>
        <v>0.24967197750702905</v>
      </c>
      <c r="W191" s="58"/>
    </row>
    <row r="192" spans="1:23" s="15" customFormat="1" ht="16.8" customHeight="1" x14ac:dyDescent="0.3">
      <c r="A192" s="36" t="s">
        <v>33</v>
      </c>
      <c r="B192" s="37"/>
      <c r="C192" s="38">
        <f>SUM(C187:C191)</f>
        <v>12950</v>
      </c>
      <c r="D192" s="39">
        <f t="shared" ref="D192" si="381">C192/$U192</f>
        <v>0.80912214932833493</v>
      </c>
      <c r="E192" s="38">
        <f>SUM(E187:E191)</f>
        <v>349</v>
      </c>
      <c r="F192" s="39">
        <f t="shared" ref="F192" si="382">E192/$U192</f>
        <v>2.1805685723211496E-2</v>
      </c>
      <c r="G192" s="38">
        <f>SUM(G187:G191)</f>
        <v>450</v>
      </c>
      <c r="H192" s="39">
        <f t="shared" si="273"/>
        <v>2.8116213683223992E-2</v>
      </c>
      <c r="I192" s="38">
        <f>SUM(I187:I191)</f>
        <v>149</v>
      </c>
      <c r="J192" s="39">
        <f t="shared" si="274"/>
        <v>9.3095907528897223E-3</v>
      </c>
      <c r="K192" s="38">
        <f>SUM(K187:K191)</f>
        <v>186</v>
      </c>
      <c r="L192" s="39">
        <f t="shared" si="275"/>
        <v>1.162136832239925E-2</v>
      </c>
      <c r="M192" s="38">
        <f>SUM(M187:M191)</f>
        <v>2</v>
      </c>
      <c r="N192" s="39">
        <f t="shared" si="276"/>
        <v>1.2496094970321776E-4</v>
      </c>
      <c r="O192" s="38"/>
      <c r="P192" s="39"/>
      <c r="Q192" s="38"/>
      <c r="R192" s="39"/>
      <c r="S192" s="38">
        <f>SUM(S187:S191)</f>
        <v>1919</v>
      </c>
      <c r="T192" s="39">
        <f t="shared" si="279"/>
        <v>0.11990003124023743</v>
      </c>
      <c r="U192" s="38">
        <f>SUM(U187:U191)</f>
        <v>16005</v>
      </c>
      <c r="V192" s="38"/>
      <c r="W192" s="58"/>
    </row>
    <row r="193" spans="1:23" s="41" customFormat="1" ht="16.8" customHeight="1" x14ac:dyDescent="0.3">
      <c r="A193" s="62"/>
      <c r="B193" s="62" t="s">
        <v>43</v>
      </c>
      <c r="C193" s="63">
        <f>+C187+C178+C169+C160+C151+C142+C133+C124+C115+C106+C97+C88+C79+C70+C61+C52+C43+C34+C25+C16+C7</f>
        <v>2765291</v>
      </c>
      <c r="D193" s="64">
        <f>C193/$U193</f>
        <v>0.15630551193938222</v>
      </c>
      <c r="E193" s="63">
        <f>+E187+E178+E169+E160+E151+E142+E133+E124+E115+E106+E97+E88+E79+E70+E61+E52+E43+E34+E25+E16+E7</f>
        <v>623147</v>
      </c>
      <c r="F193" s="64">
        <f>E193/$U193</f>
        <v>3.5222806875837016E-2</v>
      </c>
      <c r="G193" s="63">
        <f>+G187+G178+G169+G160+G151+G142+G133+G124+G115+G106+G97+G88+G79+G70+G61+G52+G43+G34+G25+G16+G7</f>
        <v>1784267</v>
      </c>
      <c r="H193" s="64">
        <f>G193/$U193</f>
        <v>0.10085403918486181</v>
      </c>
      <c r="I193" s="63">
        <f>+I187+I178+I169+I160+I151+I142+I133+I124+I115+I106+I97+I88+I79+I70+I61+I52+I43+I34+I25+I16+I7</f>
        <v>1746958</v>
      </c>
      <c r="J193" s="64">
        <f>I193/$U193</f>
        <v>9.8745182523864328E-2</v>
      </c>
      <c r="K193" s="63">
        <f>+K187+K178+K169+K160+K151+K142+K133+K124+K115+K106+K97+K88+K79+K70+K61+K52+K43+K34+K25+K16+K7</f>
        <v>3949828</v>
      </c>
      <c r="L193" s="64">
        <f>K193/$U193</f>
        <v>0.22326036847930514</v>
      </c>
      <c r="M193" s="63">
        <f>+M187+M178+M169+M160+M151+M142+M133+M124+M115+M106+M97+M88+M79+M70+M61+M52+M43+M34+M25+M16+M7</f>
        <v>2081836</v>
      </c>
      <c r="N193" s="64">
        <f>M193/$U193</f>
        <v>0.11767385123440381</v>
      </c>
      <c r="O193" s="63">
        <f>+O187+O178+O169+O160+O151+O142+O133+O124+O115+O106+O97+O88+O79+O70+O61+O52+O43+O34+O25+O16+O7</f>
        <v>4721253</v>
      </c>
      <c r="P193" s="64">
        <f>O193/$U193</f>
        <v>0.2668644519366476</v>
      </c>
      <c r="Q193" s="63"/>
      <c r="R193" s="64"/>
      <c r="S193" s="63">
        <f>+S187+S178+S169+S160+S151+S142+S133+S124+S115+S106+S97+S88+S79+S70+S61+S52+S43+S34+S25+S16+S7</f>
        <v>18997</v>
      </c>
      <c r="T193" s="64">
        <f>S193/$U193</f>
        <v>1.073787825698071E-3</v>
      </c>
      <c r="U193" s="65">
        <f>+U187+U178+U169+U160+U151+U142+U133+U124+U115+U106+U97+U88+U79+U70+U61+U52+U43+U34+U25+U16+U7</f>
        <v>17691577</v>
      </c>
      <c r="V193" s="66">
        <f>U193/$U$201</f>
        <v>0.43994604141176918</v>
      </c>
      <c r="W193" s="58"/>
    </row>
    <row r="194" spans="1:23" s="41" customFormat="1" ht="16.8" customHeight="1" x14ac:dyDescent="0.3">
      <c r="A194" s="67"/>
      <c r="B194" s="67" t="s">
        <v>44</v>
      </c>
      <c r="C194" s="63">
        <f>+C188+C179+C170+C161+C152+C143+C134+C125+C116+C107+C98+C89+C80+C71+C62+C53+C44+C35+C26+C17+C8</f>
        <v>565438</v>
      </c>
      <c r="D194" s="68">
        <f t="shared" ref="D194:F200" si="383">C194/$U194</f>
        <v>3.3402376418774561E-2</v>
      </c>
      <c r="E194" s="63">
        <f>+E188+E179+E170+E161+E152+E143+E134+E125+E116+E107+E98+E89+E80+E71+E62+E53+E44+E35+E26+E17+E8</f>
        <v>161581</v>
      </c>
      <c r="F194" s="68">
        <f t="shared" si="383"/>
        <v>9.5451479810731016E-3</v>
      </c>
      <c r="G194" s="63">
        <f>+G188+G179+G170+G161+G152+G143+G134+G125+G116+G107+G98+G89+G80+G71+G62+G53+G44+G35+G26+G17+G8</f>
        <v>659141</v>
      </c>
      <c r="H194" s="68">
        <f t="shared" ref="H194" si="384">G194/$U194</f>
        <v>3.8937736400891841E-2</v>
      </c>
      <c r="I194" s="63">
        <f>+I188+I179+I170+I161+I152+I143+I134+I125+I116+I107+I98+I89+I80+I71+I62+I53+I44+I35+I26+I17+I8</f>
        <v>1957801</v>
      </c>
      <c r="J194" s="68">
        <f t="shared" ref="J194" si="385">I194/$U194</f>
        <v>0.11565406986274933</v>
      </c>
      <c r="K194" s="63">
        <f>+K188+K179+K170+K161+K152+K143+K134+K125+K116+K107+K98+K89+K80+K71+K62+K53+K44+K35+K26+K17+K8</f>
        <v>4248496</v>
      </c>
      <c r="L194" s="68">
        <f t="shared" ref="L194" si="386">K194/$U194</f>
        <v>0.25097333855463916</v>
      </c>
      <c r="M194" s="63">
        <f>+M188+M179+M170+M161+M152+M143+M134+M125+M116+M107+M98+M89+M80+M71+M62+M53+M44+M35+M26+M17+M8</f>
        <v>3811291</v>
      </c>
      <c r="N194" s="68">
        <f t="shared" ref="N194" si="387">M194/$U194</f>
        <v>0.22514612852954297</v>
      </c>
      <c r="O194" s="63">
        <f>+O188+O179+O170+O161+O152+O143+O134+O125+O116+O107+O98+O89+O80+O71+O62+O53+O44+O35+O26+O17+O8</f>
        <v>5523927</v>
      </c>
      <c r="P194" s="68">
        <f t="shared" ref="P194" si="388">O194/$U194</f>
        <v>0.32631745472329787</v>
      </c>
      <c r="Q194" s="63"/>
      <c r="R194" s="68"/>
      <c r="S194" s="63">
        <f>+S188+S179+S170+S161+S152+S143+S134+S125+S116+S107+S98+S89+S80+S71+S62+S53+S44+S35+S26+S17+S8</f>
        <v>402</v>
      </c>
      <c r="T194" s="68">
        <f t="shared" ref="T194" si="389">S194/$U194</f>
        <v>2.3747529031206556E-5</v>
      </c>
      <c r="U194" s="65">
        <f>+U188+U179+U170+U161+U152+U143+U134+U125+U116+U107+U98+U89+U80+U71+U62+U53+U44+U35+U26+U17+U8</f>
        <v>16928077</v>
      </c>
      <c r="V194" s="69">
        <f t="shared" ref="V194:V200" si="390">U194/$U$201</f>
        <v>0.42095967277895108</v>
      </c>
      <c r="W194" s="58"/>
    </row>
    <row r="195" spans="1:23" s="41" customFormat="1" ht="16.8" customHeight="1" x14ac:dyDescent="0.3">
      <c r="A195" s="67"/>
      <c r="B195" s="67" t="s">
        <v>45</v>
      </c>
      <c r="C195" s="63">
        <f>+C180+C171+C162+C153+C144+C135+C126+C117+C108+C99+C90+C81+C72+C63+C54+C45+C36+C27+C18+C9</f>
        <v>0</v>
      </c>
      <c r="D195" s="68"/>
      <c r="E195" s="63"/>
      <c r="F195" s="68"/>
      <c r="G195" s="63">
        <f>+G180+G171+G162+G153+G144+G135+G126+G117+G108+G99+G90+G81+G72+G63+G54+G45+G36+G27+G18+G9</f>
        <v>4</v>
      </c>
      <c r="H195" s="68">
        <f t="shared" ref="H195" si="391">G195/$U195</f>
        <v>2.5696701828320335E-6</v>
      </c>
      <c r="I195" s="63">
        <f>+I180+I171+I162+I153+I144+I135+I126+I117+I108+I99+I90+I81+I72+I63+I54+I45+I36+I27+I18+I9</f>
        <v>22</v>
      </c>
      <c r="J195" s="68">
        <f t="shared" ref="J195" si="392">I195/$U195</f>
        <v>1.4133186005576184E-5</v>
      </c>
      <c r="K195" s="63">
        <f>+K180+K171+K162+K153+K144+K135+K126+K117+K108+K99+K90+K81+K72+K63+K54+K45+K36+K27+K18+K9</f>
        <v>4892</v>
      </c>
      <c r="L195" s="68">
        <f t="shared" ref="L195" si="393">K195/$U195</f>
        <v>3.142706633603577E-3</v>
      </c>
      <c r="M195" s="63">
        <f>+M180+M171+M162+M153+M144+M135+M126+M117+M108+M99+M90+M81+M72+M63+M54+M45+M36+M27+M18+M9</f>
        <v>42835</v>
      </c>
      <c r="N195" s="68">
        <f t="shared" ref="N195" si="394">M195/$U195</f>
        <v>2.7517955570402538E-2</v>
      </c>
      <c r="O195" s="63">
        <f>+O180+O171+O162+O153+O144+O135+O126+O117+O108+O99+O90+O81+O72+O63+O54+O45+O36+O27+O18+O9</f>
        <v>1508864</v>
      </c>
      <c r="P195" s="68">
        <f t="shared" ref="P195" si="395">O195/$U195</f>
        <v>0.96932070768716838</v>
      </c>
      <c r="Q195" s="63"/>
      <c r="R195" s="68"/>
      <c r="S195" s="63">
        <f>+S180+S171+S162+S153+S144+S135+S126+S117+S108+S99+S90+S81+S72+S63+S54+S45+S36+S27+S18+S9</f>
        <v>3</v>
      </c>
      <c r="T195" s="68">
        <f t="shared" ref="T195" si="396">S195/$U195</f>
        <v>1.9272526371240253E-6</v>
      </c>
      <c r="U195" s="65">
        <f>+U180+U171+U162+U153+U144+U135+U126+U117+U108+U99+U90+U81+U72+U63+U54+U45+U36+U27+U18+U9</f>
        <v>1556620</v>
      </c>
      <c r="V195" s="69">
        <f t="shared" si="390"/>
        <v>3.870931387192833E-2</v>
      </c>
      <c r="W195" s="58"/>
    </row>
    <row r="196" spans="1:23" s="41" customFormat="1" ht="16.8" customHeight="1" x14ac:dyDescent="0.3">
      <c r="A196" s="67"/>
      <c r="B196" s="67" t="s">
        <v>46</v>
      </c>
      <c r="C196" s="63">
        <f>C181+C172+C163+C154+C145+C136+C127+C118+C109+C100+C91+C82+C73+C64+C55+C46+C37+C28+C19+C10</f>
        <v>0</v>
      </c>
      <c r="D196" s="68"/>
      <c r="E196" s="63"/>
      <c r="F196" s="68"/>
      <c r="G196" s="63"/>
      <c r="H196" s="68"/>
      <c r="I196" s="63"/>
      <c r="J196" s="68"/>
      <c r="K196" s="63"/>
      <c r="L196" s="68"/>
      <c r="M196" s="63"/>
      <c r="N196" s="68"/>
      <c r="O196" s="63"/>
      <c r="P196" s="68"/>
      <c r="Q196" s="63">
        <f>Q181+Q172+Q163+Q154+Q145+Q136+Q127+Q118+Q109+Q100+Q91+Q82+Q73+Q64+Q55+Q46+Q37+Q28+Q19+Q10</f>
        <v>158131</v>
      </c>
      <c r="R196" s="68">
        <f t="shared" ref="R196" si="397">Q196/$U196</f>
        <v>1</v>
      </c>
      <c r="S196" s="63"/>
      <c r="T196" s="68"/>
      <c r="U196" s="65">
        <f>U181+U172+U163+U154+U145+U136+U127+U118+U109+U100+U91+U82+U73+U64+U55+U46+U37+U28+U19+U10</f>
        <v>158131</v>
      </c>
      <c r="V196" s="69">
        <f t="shared" si="390"/>
        <v>3.9323293494121225E-3</v>
      </c>
      <c r="W196" s="58"/>
    </row>
    <row r="197" spans="1:23" s="41" customFormat="1" ht="16.8" customHeight="1" x14ac:dyDescent="0.3">
      <c r="A197" s="67"/>
      <c r="B197" s="67" t="s">
        <v>47</v>
      </c>
      <c r="C197" s="63">
        <f>+C189+C182+C173+C164+C155+C146+C137+C128+C119+C110+C101+C92+C83+C74+C65+C56+C47+C38+C29+C20+C11</f>
        <v>113762</v>
      </c>
      <c r="D197" s="68">
        <f t="shared" si="383"/>
        <v>5.298303790158071E-2</v>
      </c>
      <c r="E197" s="63">
        <f>+E189+E182+E173+E164+E155+E146+E137+E128+E119+E110+E101+E92+E83+E74+E65+E56+E47+E38+E29+E20+E11</f>
        <v>29510</v>
      </c>
      <c r="F197" s="68">
        <f t="shared" si="383"/>
        <v>1.3743863930623993E-2</v>
      </c>
      <c r="G197" s="63">
        <f>+G189+G182+G173+G164+G155+G146+G137+G128+G119+G110+G101+G92+G83+G74+G65+G56+G47+G38+G29+G20+G11</f>
        <v>66913</v>
      </c>
      <c r="H197" s="68">
        <f t="shared" ref="H197" si="398">G197/$U197</f>
        <v>3.1163780657060089E-2</v>
      </c>
      <c r="I197" s="63">
        <f>+I189+I182+I173+I164+I155+I146+I137+I128+I119+I110+I101+I92+I83+I74+I65+I56+I47+I38+I29+I20+I11</f>
        <v>58883</v>
      </c>
      <c r="J197" s="68">
        <f t="shared" ref="J197" si="399">I197/$U197</f>
        <v>2.742392205445383E-2</v>
      </c>
      <c r="K197" s="63">
        <f>+K189+K182+K173+K164+K155+K146+K137+K128+K119+K110+K101+K92+K83+K74+K65+K56+K47+K38+K29+K20+K11</f>
        <v>622068</v>
      </c>
      <c r="L197" s="68">
        <f t="shared" ref="L197" si="400">K197/$U197</f>
        <v>0.28971934759726892</v>
      </c>
      <c r="M197" s="63">
        <f>+M189+M182+M173+M164+M155+M146+M137+M128+M119+M110+M101+M92+M83+M74+M65+M56+M47+M38+M29+M20+M11</f>
        <v>394589</v>
      </c>
      <c r="N197" s="68">
        <f t="shared" ref="N197" si="401">M197/$U197</f>
        <v>0.18377422990582823</v>
      </c>
      <c r="O197" s="63">
        <f>+O189+O182+O173+O164+O155+O146+O137+O128+O119+O110+O101+O92+O83+O74+O65+O56+O47+O38+O29+O20+O11</f>
        <v>861228</v>
      </c>
      <c r="P197" s="68">
        <f t="shared" ref="P197" si="402">O197/$U197</f>
        <v>0.40110472535558928</v>
      </c>
      <c r="Q197" s="63"/>
      <c r="R197" s="68"/>
      <c r="S197" s="63">
        <f>+S189+S182+S173+S164+S155+S146+S137+S128+S119+S110+S101+S92+S83+S74+S65+S56+S47+S38+S29+S20+S11</f>
        <v>187</v>
      </c>
      <c r="T197" s="68">
        <f t="shared" ref="T197" si="403">S197/$U197</f>
        <v>8.7092597594940247E-5</v>
      </c>
      <c r="U197" s="65">
        <f>+U189+U182+U173+U164+U155+U146+U137+U128+U119+U110+U101+U92+U83+U74+U65+U56+U47+U38+U29+U20+U11</f>
        <v>2147140</v>
      </c>
      <c r="V197" s="69">
        <f t="shared" si="390"/>
        <v>5.3394095018034063E-2</v>
      </c>
      <c r="W197" s="58"/>
    </row>
    <row r="198" spans="1:23" s="41" customFormat="1" ht="16.8" customHeight="1" x14ac:dyDescent="0.3">
      <c r="A198" s="67"/>
      <c r="B198" s="67" t="s">
        <v>48</v>
      </c>
      <c r="C198" s="63">
        <f>+C190+C183+C174+C165+C156+C147+C138+C129+C120+C111+C102+C93+C84+C75+C66+C57+C48+C39+C30+C21+C12</f>
        <v>106002</v>
      </c>
      <c r="D198" s="68">
        <f t="shared" si="383"/>
        <v>6.9441205371765471E-2</v>
      </c>
      <c r="E198" s="63">
        <f>+E190+E183+E174+E165+E156+E147+E138+E129+E120+E111+E102+E93+E84+E75+E66+E57+E48+E39+E30+E21+E12</f>
        <v>30512</v>
      </c>
      <c r="F198" s="68">
        <f t="shared" si="383"/>
        <v>1.9988208319685556E-2</v>
      </c>
      <c r="G198" s="63">
        <f>+G190+G183+G174+G165+G156+G147+G138+G129+G120+G111+G102+G93+G84+G75+G66+G57+G48+G39+G30+G21+G12</f>
        <v>66133</v>
      </c>
      <c r="H198" s="68">
        <f t="shared" ref="H198" si="404">G198/$U198</f>
        <v>4.3323288568621027E-2</v>
      </c>
      <c r="I198" s="63">
        <f>+I190+I183+I174+I165+I156+I147+I138+I129+I120+I111+I102+I93+I84+I75+I66+I57+I48+I39+I30+I21+I12</f>
        <v>62090</v>
      </c>
      <c r="J198" s="68">
        <f t="shared" ref="J198" si="405">I198/$U198</f>
        <v>4.0674746151326567E-2</v>
      </c>
      <c r="K198" s="63">
        <f>+K190+K183+K174+K165+K156+K147+K138+K129+K120+K111+K102+K93+K84+K75+K66+K57+K48+K39+K30+K21+K12</f>
        <v>461735</v>
      </c>
      <c r="L198" s="68">
        <f t="shared" ref="L198" si="406">K198/$U198</f>
        <v>0.30247952833278741</v>
      </c>
      <c r="M198" s="63">
        <f>+M190+M183+M174+M165+M156+M147+M138+M129+M120+M111+M102+M93+M84+M75+M66+M57+M48+M39+M30+M21+M12</f>
        <v>331257</v>
      </c>
      <c r="N198" s="68">
        <f t="shared" ref="N198" si="407">M198/$U198</f>
        <v>0.21700425810678023</v>
      </c>
      <c r="O198" s="63">
        <f>+O190+O183+O174+O165+O156+O147+O138+O129+O120+O111+O102+O93+O84+O75+O66+O57+O48+O39+O30+O21+O12</f>
        <v>468573</v>
      </c>
      <c r="P198" s="68">
        <f t="shared" ref="P198" si="408">O198/$U198</f>
        <v>0.30695905666557483</v>
      </c>
      <c r="Q198" s="63"/>
      <c r="R198" s="68"/>
      <c r="S198" s="63">
        <f>+S190+S183+S174+S165+S156+S147+S138+S129+S120+S111+S102+S93+S84+S75+S66+S57+S48+S39+S30+S21+S12</f>
        <v>198</v>
      </c>
      <c r="T198" s="68">
        <f t="shared" ref="T198" si="409">S198/$U198</f>
        <v>1.297084834588929E-4</v>
      </c>
      <c r="U198" s="65">
        <f>+U190+U183+U174+U165+U156+U147+U138+U129+U120+U111+U102+U93+U84+U75+U66+U57+U48+U39+U30+U21+U12</f>
        <v>1526500</v>
      </c>
      <c r="V198" s="69">
        <f t="shared" si="390"/>
        <v>3.7960303494429332E-2</v>
      </c>
      <c r="W198" s="58"/>
    </row>
    <row r="199" spans="1:23" s="41" customFormat="1" ht="16.8" customHeight="1" x14ac:dyDescent="0.3">
      <c r="A199" s="67"/>
      <c r="B199" s="67" t="s">
        <v>49</v>
      </c>
      <c r="C199" s="63">
        <f>C184+C175+C166+C157+C148+C139+C130+C121+C112+C103+C94+C85+C76+C67+C58+C49+C40+C31+C22+C13</f>
        <v>6284</v>
      </c>
      <c r="D199" s="68">
        <f t="shared" si="383"/>
        <v>3.1514385584826554E-2</v>
      </c>
      <c r="E199" s="63">
        <f>E184+E175+E166+E157+E148+E139+E130+E121+E112+E103+E94+E85+E76+E67+E58+E49+E40+E31+E22+E13</f>
        <v>2375</v>
      </c>
      <c r="F199" s="68">
        <f t="shared" si="383"/>
        <v>1.1910672464029768E-2</v>
      </c>
      <c r="G199" s="63">
        <f>G184+G175+G166+G157+G148+G139+G130+G121+G112+G103+G94+G85+G76+G67+G58+G49+G40+G31+G22+G13</f>
        <v>7139</v>
      </c>
      <c r="H199" s="68">
        <f t="shared" ref="H199" si="410">G199/$U199</f>
        <v>3.5802227671877275E-2</v>
      </c>
      <c r="I199" s="63">
        <f>I184+I175+I166+I157+I148+I139+I130+I121+I112+I103+I94+I85+I76+I67+I58+I49+I40+I31+I22+I13</f>
        <v>8593</v>
      </c>
      <c r="J199" s="68">
        <f t="shared" ref="J199" si="411">I199/$U199</f>
        <v>4.3094066729855919E-2</v>
      </c>
      <c r="K199" s="63">
        <f>K184+K175+K166+K157+K148+K139+K130+K121+K112+K103+K94+K85+K76+K67+K58+K49+K40+K31+K22+K13</f>
        <v>71477</v>
      </c>
      <c r="L199" s="68">
        <f t="shared" ref="L199" si="412">K199/$U199</f>
        <v>0.35845858345745507</v>
      </c>
      <c r="M199" s="63">
        <f>M184+M175+M166+M157+M148+M139+M130+M121+M112+M103+M94+M85+M76+M67+M58+M49+M40+M31+M22+M13</f>
        <v>61006</v>
      </c>
      <c r="N199" s="68">
        <f t="shared" ref="N199" si="413">M199/$U199</f>
        <v>0.30594630919604215</v>
      </c>
      <c r="O199" s="63">
        <f>O184+O175+O166+O157+O148+O139+O130+O121+O112+O103+O94+O85+O76+O67+O58+O49+O40+O31+O22+O13</f>
        <v>42505</v>
      </c>
      <c r="P199" s="68">
        <f t="shared" ref="P199" si="414">O199/$U199</f>
        <v>0.21316342445624645</v>
      </c>
      <c r="Q199" s="63"/>
      <c r="R199" s="68"/>
      <c r="S199" s="63">
        <f>S184+S175+S166+S157+S148+S139+S130+S121+S112+S103+S94+S85+S76+S67+S58+S49+S40+S31+S22+S13</f>
        <v>22</v>
      </c>
      <c r="T199" s="68">
        <f t="shared" ref="T199" si="415">S199/$U199</f>
        <v>1.1033043966680207E-4</v>
      </c>
      <c r="U199" s="65">
        <f>U184+U175+U166+U157+U148+U139+U130+U121+U112+U103+U94+U85+U76+U67+U58+U49+U40+U31+U22+U13</f>
        <v>199401</v>
      </c>
      <c r="V199" s="69">
        <f t="shared" si="390"/>
        <v>4.9586128248232586E-3</v>
      </c>
      <c r="W199" s="58"/>
    </row>
    <row r="200" spans="1:23" s="41" customFormat="1" ht="16.8" customHeight="1" x14ac:dyDescent="0.3">
      <c r="A200" s="70"/>
      <c r="B200" s="70" t="s">
        <v>7</v>
      </c>
      <c r="C200" s="63">
        <f>+C191+C185+C176+C167+C158+C149+C140+C131+C122+C113+C104+C95+C86+C77+C68+C59+C50+C41+C32+C23+C14</f>
        <v>3467</v>
      </c>
      <c r="D200" s="71">
        <f t="shared" si="383"/>
        <v>0.61745325022261799</v>
      </c>
      <c r="E200" s="63">
        <f>+E191+E185+E176+E167+E158+E149+E140+E131+E122+E113+E104+E95+E86+E77+E68+E59+E50+E41+E32+E23+E14</f>
        <v>47</v>
      </c>
      <c r="F200" s="71">
        <f t="shared" si="383"/>
        <v>8.3704363312555648E-3</v>
      </c>
      <c r="G200" s="63">
        <f>+G191+G185+G176+G167+G158+G149+G140+G131+G122+G113+G104+G95+G86+G77+G68+G59+G50+G41+G32+G23+G14</f>
        <v>13</v>
      </c>
      <c r="H200" s="71">
        <f t="shared" ref="H200" si="416">G200/$U200</f>
        <v>2.315227070347284E-3</v>
      </c>
      <c r="I200" s="63">
        <f>+I191+I185+I176+I167+I158+I149+I140+I131+I122+I113+I104+I95+I86+I77+I68+I59+I50+I41+I32+I23+I14</f>
        <v>54</v>
      </c>
      <c r="J200" s="71">
        <f t="shared" ref="J200" si="417">I200/$U200</f>
        <v>9.6170970614425644E-3</v>
      </c>
      <c r="K200" s="63">
        <f>+K191+K185+K176+K167+K158+K149+K140+K131+K122+K113+K104+K95+K86+K77+K68+K59+K50+K41+K32+K23+K14</f>
        <v>27</v>
      </c>
      <c r="L200" s="71">
        <f t="shared" ref="L200" si="418">K200/$U200</f>
        <v>4.8085485307212822E-3</v>
      </c>
      <c r="M200" s="63">
        <f>+M191+M185+M176+M167+M158+M149+M140+M131+M122+M113+M104+M95+M86+M77+M68+M59+M50+M41+M32+M23+M14</f>
        <v>2</v>
      </c>
      <c r="N200" s="71">
        <f t="shared" ref="N200" si="419">M200/$U200</f>
        <v>3.5618878005342833E-4</v>
      </c>
      <c r="O200" s="63">
        <f>+O191+O185+O176+O167+O158+O149+O140+O131+O122+O113+O104+O95+O86+O77+O68+O59+O50+O41+O32+O23+O14</f>
        <v>0</v>
      </c>
      <c r="P200" s="71"/>
      <c r="Q200" s="63"/>
      <c r="R200" s="71"/>
      <c r="S200" s="63">
        <f>+S191+S185+S176+S167+S158+S149+S140+S131+S122+S113+S104+S95+S86+S77+S68+S59+S50+S41+S32+S23+S14</f>
        <v>2005</v>
      </c>
      <c r="T200" s="71">
        <f t="shared" ref="T200" si="420">S200/$U200</f>
        <v>0.35707925200356189</v>
      </c>
      <c r="U200" s="65">
        <f>+U191+U185+U176+U167+U158+U149+U140+U131+U122+U113+U104+U95+U86+U77+U68+U59+U50+U41+U32+U23+U14</f>
        <v>5615</v>
      </c>
      <c r="V200" s="72">
        <f t="shared" si="390"/>
        <v>1.3963125065261756E-4</v>
      </c>
      <c r="W200" s="58"/>
    </row>
    <row r="201" spans="1:23" s="42" customFormat="1" ht="16.8" customHeight="1" x14ac:dyDescent="0.3">
      <c r="A201" s="73" t="s">
        <v>40</v>
      </c>
      <c r="B201" s="74"/>
      <c r="C201" s="75">
        <f>SUM(C193:C200)</f>
        <v>3560244</v>
      </c>
      <c r="D201" s="76">
        <f>C201/$U201</f>
        <v>8.8534518672925694E-2</v>
      </c>
      <c r="E201" s="75">
        <f>SUM(E193:E200)</f>
        <v>847172</v>
      </c>
      <c r="F201" s="76">
        <f>E201/$U201</f>
        <v>2.1067085641652595E-2</v>
      </c>
      <c r="G201" s="75">
        <f>SUM(G193:G200)</f>
        <v>2583610</v>
      </c>
      <c r="H201" s="76">
        <f>G201/$U201</f>
        <v>6.4248031255317764E-2</v>
      </c>
      <c r="I201" s="75">
        <f>SUM(I193:I200)</f>
        <v>3834401</v>
      </c>
      <c r="J201" s="76">
        <f>I201/$U201</f>
        <v>9.5352129498423407E-2</v>
      </c>
      <c r="K201" s="75">
        <f>SUM(K193:K200)</f>
        <v>9358523</v>
      </c>
      <c r="L201" s="76">
        <f>K201/$U201</f>
        <v>0.23272346763157373</v>
      </c>
      <c r="M201" s="75">
        <f>SUM(M193:M200)</f>
        <v>6722816</v>
      </c>
      <c r="N201" s="76">
        <f>M201/$U201</f>
        <v>0.16717991201913229</v>
      </c>
      <c r="O201" s="75">
        <f>SUM(O193:O200)</f>
        <v>13126350</v>
      </c>
      <c r="P201" s="76">
        <f>O201/$U201</f>
        <v>0.32642006536135115</v>
      </c>
      <c r="Q201" s="75">
        <f>SUM(Q193:Q200)</f>
        <v>158131</v>
      </c>
      <c r="R201" s="76">
        <f>Q201/$U201</f>
        <v>3.9323293494121225E-3</v>
      </c>
      <c r="S201" s="75">
        <f>SUM(S193:S200)</f>
        <v>21814</v>
      </c>
      <c r="T201" s="76">
        <f>S201/$U201</f>
        <v>5.4246057021125553E-4</v>
      </c>
      <c r="U201" s="75">
        <f>SUM(U193:U200)</f>
        <v>40213061</v>
      </c>
      <c r="V201" s="75"/>
      <c r="W201" s="58"/>
    </row>
    <row r="202" spans="1:23" ht="27.6" customHeight="1" x14ac:dyDescent="0.25">
      <c r="A202" s="16" t="s">
        <v>41</v>
      </c>
      <c r="B202" s="16"/>
      <c r="C202" s="9"/>
      <c r="U202" s="77" t="s">
        <v>51</v>
      </c>
      <c r="W202" s="58"/>
    </row>
    <row r="203" spans="1:23" ht="27.6" x14ac:dyDescent="0.3">
      <c r="A203" s="35" t="s">
        <v>42</v>
      </c>
      <c r="C203" s="32"/>
      <c r="D203" s="33"/>
      <c r="E203" s="32"/>
      <c r="W203" s="58"/>
    </row>
    <row r="204" spans="1:23" x14ac:dyDescent="0.3">
      <c r="C204" s="32"/>
      <c r="D204" s="34"/>
      <c r="E204" s="32"/>
    </row>
    <row r="205" spans="1:23" x14ac:dyDescent="0.3">
      <c r="C205" s="32"/>
      <c r="D205" s="33"/>
      <c r="E205" s="32"/>
    </row>
    <row r="206" spans="1:23" x14ac:dyDescent="0.3">
      <c r="C206" s="32"/>
      <c r="D206" s="33"/>
      <c r="E206" s="32"/>
      <c r="U206" s="52"/>
    </row>
    <row r="207" spans="1:23" x14ac:dyDescent="0.3">
      <c r="C207" s="32"/>
      <c r="D207" s="33"/>
      <c r="E207" s="32"/>
      <c r="U207" s="52"/>
    </row>
    <row r="208" spans="1:23" ht="31.95" customHeight="1" x14ac:dyDescent="0.25">
      <c r="A208" s="9"/>
      <c r="C208" s="17"/>
      <c r="D208" s="18"/>
      <c r="E208" s="17"/>
      <c r="F208" s="18"/>
      <c r="G208" s="17"/>
      <c r="H208" s="18"/>
      <c r="I208" s="17"/>
      <c r="J208" s="18"/>
      <c r="K208" s="17"/>
      <c r="L208" s="18"/>
      <c r="M208" s="19"/>
      <c r="N208" s="18"/>
      <c r="O208" s="19"/>
      <c r="P208" s="18"/>
      <c r="Q208" s="19"/>
      <c r="R208" s="18"/>
      <c r="S208" s="19"/>
      <c r="U208" s="53"/>
      <c r="V208" s="54"/>
    </row>
    <row r="209" spans="21:21" x14ac:dyDescent="0.3">
      <c r="U209" s="52"/>
    </row>
    <row r="210" spans="21:21" x14ac:dyDescent="0.3">
      <c r="U210" s="52"/>
    </row>
    <row r="211" spans="21:21" x14ac:dyDescent="0.3">
      <c r="U211" s="52"/>
    </row>
  </sheetData>
  <mergeCells count="3">
    <mergeCell ref="A2:V2"/>
    <mergeCell ref="A3:V3"/>
    <mergeCell ref="A202:B202"/>
  </mergeCells>
  <phoneticPr fontId="0" type="noConversion"/>
  <conditionalFormatting sqref="C7:V192">
    <cfRule type="cellIs" dxfId="14" priority="14" operator="equal">
      <formula>0</formula>
    </cfRule>
  </conditionalFormatting>
  <conditionalFormatting sqref="C6:V6">
    <cfRule type="cellIs" dxfId="13" priority="13" operator="equal">
      <formula>0</formula>
    </cfRule>
  </conditionalFormatting>
  <conditionalFormatting sqref="C193:C200 E193:E200 G193:G200 I193:I200 K193:K200 M193:M200 O193:O200 Q193:Q200 S193:S200 U193:U200 C201:V201">
    <cfRule type="cellIs" dxfId="0" priority="12" operator="equal">
      <formula>0</formula>
    </cfRule>
  </conditionalFormatting>
  <conditionalFormatting sqref="V193:V200">
    <cfRule type="cellIs" dxfId="11" priority="10" operator="equal">
      <formula>0</formula>
    </cfRule>
  </conditionalFormatting>
  <conditionalFormatting sqref="D193:D200">
    <cfRule type="cellIs" dxfId="9" priority="9" operator="equal">
      <formula>0</formula>
    </cfRule>
  </conditionalFormatting>
  <conditionalFormatting sqref="F193:F200">
    <cfRule type="cellIs" dxfId="8" priority="8" operator="equal">
      <formula>0</formula>
    </cfRule>
  </conditionalFormatting>
  <conditionalFormatting sqref="H193:H200">
    <cfRule type="cellIs" dxfId="7" priority="7" operator="equal">
      <formula>0</formula>
    </cfRule>
  </conditionalFormatting>
  <conditionalFormatting sqref="J193:J200">
    <cfRule type="cellIs" dxfId="6" priority="6" operator="equal">
      <formula>0</formula>
    </cfRule>
  </conditionalFormatting>
  <conditionalFormatting sqref="L193:L200">
    <cfRule type="cellIs" dxfId="5" priority="5" operator="equal">
      <formula>0</formula>
    </cfRule>
  </conditionalFormatting>
  <conditionalFormatting sqref="N193:N200">
    <cfRule type="cellIs" dxfId="4" priority="4" operator="equal">
      <formula>0</formula>
    </cfRule>
  </conditionalFormatting>
  <conditionalFormatting sqref="P193:P200">
    <cfRule type="cellIs" dxfId="3" priority="3" operator="equal">
      <formula>0</formula>
    </cfRule>
  </conditionalFormatting>
  <conditionalFormatting sqref="R193:R200">
    <cfRule type="cellIs" dxfId="2" priority="2" operator="equal">
      <formula>0</formula>
    </cfRule>
  </conditionalFormatting>
  <conditionalFormatting sqref="T193:T200">
    <cfRule type="cellIs" dxfId="1" priority="1" operator="equal">
      <formula>0</formula>
    </cfRule>
  </conditionalFormatting>
  <printOptions horizontalCentered="1"/>
  <pageMargins left="0.15748031496062992" right="0.15748031496062992" top="0.51181102362204722" bottom="0.74803149606299213" header="0.31496062992125984" footer="0.31496062992125984"/>
  <pageSetup paperSize="9" scale="60" fitToHeight="0" orientation="landscape" r:id="rId1"/>
  <headerFooter alignWithMargins="0">
    <oddFooter>&amp;L&amp;"Trebuchet MS,Grassetto"&amp;10Statistiche Italia - CIRCOLAZIONE
Automobile in cifre 
&amp;C&amp;"Trebuchet MS,Normale"&amp;9&amp;P/&amp;N&amp;R&amp;"Trebuchet MS,Grassetto"&amp;10ANFIA - Studi e statistiche</oddFooter>
  </headerFooter>
  <rowBreaks count="3" manualBreakCount="3">
    <brk id="54" max="16383" man="1"/>
    <brk id="101" max="16383" man="1"/>
    <brk id="150" max="16383" man="1"/>
  </rowBreaks>
  <ignoredErrors>
    <ignoredError sqref="U24 D16:S33 D42:U42 D51:U51 D185:U191 D15:U15 D60:U181 D182:U183 D192:N192 S192:U192 D193:D194 E193:P194 T193:T195 D201:T201 D197:D200 E197:P199 G195:P195 Q196:R196 E200:O200 S200 S197:S199 S193:S194 S195 T197:T20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19.AV_regione_alim_Euro</vt:lpstr>
      <vt:lpstr>'19.AV_regione_alim_Euro'!Area_stampa</vt:lpstr>
      <vt:lpstr>'19.AV_regione_alim_Euro'!Titoli_stampa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2021-06-15T08:41:56Z</cp:lastPrinted>
  <dcterms:created xsi:type="dcterms:W3CDTF">2012-11-30T14:30:09Z</dcterms:created>
  <dcterms:modified xsi:type="dcterms:W3CDTF">2023-07-07T13:28:40Z</dcterms:modified>
</cp:coreProperties>
</file>