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/>
  <mc:AlternateContent xmlns:mc="http://schemas.openxmlformats.org/markup-compatibility/2006">
    <mc:Choice Requires="x15">
      <x15ac:absPath xmlns:x15ac="http://schemas.microsoft.com/office/spreadsheetml/2010/11/ac" url="L:\07.Automobile_in_Cifre\2022\StatisticheItalia\parco\CapA\Aggiornati (e caricati)\"/>
    </mc:Choice>
  </mc:AlternateContent>
  <xr:revisionPtr revIDLastSave="0" documentId="13_ncr:1_{BFB28439-B2E3-4701-BFFC-F761B2FED83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9.provincia_densità" sheetId="1" r:id="rId1"/>
  </sheets>
  <definedNames>
    <definedName name="_xlnm.Print_Area" localSheetId="0">'9.provincia_densità'!$A$1:$J$136</definedName>
    <definedName name="_xlnm.Print_Titles" localSheetId="0">'9.provincia_densità'!$1:$7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1" i="1" l="1"/>
  <c r="G132" i="1"/>
  <c r="G131" i="1"/>
  <c r="G130" i="1"/>
  <c r="G129" i="1"/>
  <c r="G128" i="1"/>
  <c r="F133" i="1"/>
  <c r="G126" i="1"/>
  <c r="G125" i="1"/>
  <c r="G123" i="1"/>
  <c r="G121" i="1"/>
  <c r="G118" i="1"/>
  <c r="G110" i="1"/>
  <c r="G109" i="1"/>
  <c r="G107" i="1"/>
  <c r="G106" i="1"/>
  <c r="G105" i="1"/>
  <c r="G115" i="1"/>
  <c r="G112" i="1"/>
  <c r="G96" i="1"/>
  <c r="G94" i="1"/>
  <c r="G93" i="1"/>
  <c r="G91" i="1"/>
  <c r="G90" i="1"/>
  <c r="G88" i="1"/>
  <c r="G84" i="1"/>
  <c r="G83" i="1"/>
  <c r="G82" i="1"/>
  <c r="G76" i="1"/>
  <c r="G74" i="1"/>
  <c r="G73" i="1"/>
  <c r="G71" i="1"/>
  <c r="G69" i="1"/>
  <c r="G67" i="1"/>
  <c r="G63" i="1"/>
  <c r="G59" i="1"/>
  <c r="G55" i="1"/>
  <c r="G54" i="1"/>
  <c r="G47" i="1"/>
  <c r="G44" i="1"/>
  <c r="G43" i="1"/>
  <c r="G41" i="1"/>
  <c r="G36" i="1"/>
  <c r="G37" i="1"/>
  <c r="G39" i="1"/>
  <c r="G40" i="1"/>
  <c r="G42" i="1"/>
  <c r="G45" i="1"/>
  <c r="G48" i="1"/>
  <c r="G49" i="1"/>
  <c r="G50" i="1"/>
  <c r="G52" i="1"/>
  <c r="G53" i="1"/>
  <c r="G56" i="1"/>
  <c r="G57" i="1"/>
  <c r="G58" i="1"/>
  <c r="G60" i="1"/>
  <c r="G62" i="1"/>
  <c r="G64" i="1"/>
  <c r="G65" i="1"/>
  <c r="G66" i="1"/>
  <c r="G68" i="1"/>
  <c r="G70" i="1"/>
  <c r="G77" i="1"/>
  <c r="G78" i="1"/>
  <c r="G79" i="1"/>
  <c r="G80" i="1"/>
  <c r="G85" i="1"/>
  <c r="G86" i="1"/>
  <c r="G89" i="1"/>
  <c r="G97" i="1"/>
  <c r="G98" i="1"/>
  <c r="G99" i="1"/>
  <c r="G100" i="1"/>
  <c r="G102" i="1"/>
  <c r="G103" i="1"/>
  <c r="G104" i="1"/>
  <c r="G113" i="1"/>
  <c r="G114" i="1"/>
  <c r="G116" i="1"/>
  <c r="G119" i="1"/>
  <c r="G120" i="1"/>
  <c r="G122" i="1"/>
  <c r="G124" i="1"/>
  <c r="G134" i="1"/>
  <c r="G21" i="1"/>
  <c r="G20" i="1"/>
  <c r="G19" i="1"/>
  <c r="G18" i="1"/>
  <c r="G28" i="1"/>
  <c r="G29" i="1"/>
  <c r="G30" i="1"/>
  <c r="G31" i="1"/>
  <c r="G32" i="1"/>
  <c r="G33" i="1"/>
  <c r="G34" i="1"/>
  <c r="G27" i="1"/>
  <c r="G26" i="1"/>
  <c r="G25" i="1"/>
  <c r="G24" i="1"/>
  <c r="G23" i="1"/>
  <c r="G17" i="1"/>
  <c r="G9" i="1"/>
  <c r="G10" i="1"/>
  <c r="G11" i="1"/>
  <c r="G12" i="1"/>
  <c r="G13" i="1"/>
  <c r="G14" i="1"/>
  <c r="G15" i="1"/>
  <c r="G8" i="1"/>
  <c r="E16" i="1" l="1"/>
  <c r="F16" i="1"/>
  <c r="C103" i="1"/>
  <c r="C80" i="1"/>
  <c r="D133" i="1"/>
  <c r="G133" i="1" s="1"/>
  <c r="E133" i="1"/>
  <c r="D127" i="1"/>
  <c r="E127" i="1"/>
  <c r="F127" i="1"/>
  <c r="G127" i="1" s="1"/>
  <c r="D81" i="1"/>
  <c r="E81" i="1"/>
  <c r="F81" i="1"/>
  <c r="G81" i="1" s="1"/>
  <c r="D92" i="1"/>
  <c r="E92" i="1"/>
  <c r="F92" i="1"/>
  <c r="G92" i="1" s="1"/>
  <c r="H128" i="1"/>
  <c r="D117" i="1"/>
  <c r="E117" i="1"/>
  <c r="F117" i="1"/>
  <c r="G117" i="1" s="1"/>
  <c r="D111" i="1"/>
  <c r="E111" i="1"/>
  <c r="F111" i="1"/>
  <c r="G111" i="1" s="1"/>
  <c r="D108" i="1"/>
  <c r="E108" i="1"/>
  <c r="F108" i="1"/>
  <c r="G108" i="1" s="1"/>
  <c r="D101" i="1"/>
  <c r="E101" i="1"/>
  <c r="F101" i="1"/>
  <c r="G101" i="1" s="1"/>
  <c r="D95" i="1"/>
  <c r="E95" i="1"/>
  <c r="F95" i="1"/>
  <c r="G95" i="1" s="1"/>
  <c r="D75" i="1"/>
  <c r="E75" i="1"/>
  <c r="F75" i="1"/>
  <c r="G75" i="1" s="1"/>
  <c r="E87" i="1"/>
  <c r="F87" i="1"/>
  <c r="D87" i="1"/>
  <c r="E72" i="1"/>
  <c r="F72" i="1"/>
  <c r="D72" i="1"/>
  <c r="D61" i="1"/>
  <c r="E61" i="1"/>
  <c r="F61" i="1"/>
  <c r="G61" i="1" s="1"/>
  <c r="D22" i="1"/>
  <c r="E22" i="1"/>
  <c r="F22" i="1"/>
  <c r="D51" i="1"/>
  <c r="E51" i="1"/>
  <c r="F51" i="1"/>
  <c r="D46" i="1"/>
  <c r="E46" i="1"/>
  <c r="F46" i="1"/>
  <c r="G46" i="1" s="1"/>
  <c r="D38" i="1"/>
  <c r="F38" i="1"/>
  <c r="G38" i="1" s="1"/>
  <c r="F35" i="1"/>
  <c r="D35" i="1"/>
  <c r="G72" i="1" l="1"/>
  <c r="G22" i="1"/>
  <c r="G35" i="1"/>
  <c r="G51" i="1"/>
  <c r="G87" i="1"/>
  <c r="E35" i="1"/>
  <c r="H17" i="1"/>
  <c r="C133" i="1" l="1"/>
  <c r="B133" i="1"/>
  <c r="I132" i="1"/>
  <c r="H132" i="1"/>
  <c r="J132" i="1"/>
  <c r="I131" i="1"/>
  <c r="H131" i="1"/>
  <c r="J131" i="1"/>
  <c r="I130" i="1"/>
  <c r="H130" i="1"/>
  <c r="J130" i="1"/>
  <c r="I129" i="1"/>
  <c r="H129" i="1"/>
  <c r="J129" i="1"/>
  <c r="I128" i="1"/>
  <c r="J128" i="1"/>
  <c r="C127" i="1"/>
  <c r="B127" i="1"/>
  <c r="I126" i="1"/>
  <c r="H126" i="1"/>
  <c r="J126" i="1"/>
  <c r="I125" i="1"/>
  <c r="H125" i="1"/>
  <c r="J125" i="1"/>
  <c r="I124" i="1"/>
  <c r="H124" i="1"/>
  <c r="J124" i="1"/>
  <c r="I123" i="1"/>
  <c r="H123" i="1"/>
  <c r="J123" i="1"/>
  <c r="I122" i="1"/>
  <c r="H122" i="1"/>
  <c r="J122" i="1"/>
  <c r="I121" i="1"/>
  <c r="H121" i="1"/>
  <c r="J121" i="1"/>
  <c r="I120" i="1"/>
  <c r="H120" i="1"/>
  <c r="J120" i="1"/>
  <c r="I119" i="1"/>
  <c r="H119" i="1"/>
  <c r="J119" i="1"/>
  <c r="I118" i="1"/>
  <c r="H118" i="1"/>
  <c r="J118" i="1"/>
  <c r="C117" i="1"/>
  <c r="B117" i="1"/>
  <c r="I116" i="1"/>
  <c r="H116" i="1"/>
  <c r="J116" i="1"/>
  <c r="I115" i="1"/>
  <c r="H115" i="1"/>
  <c r="J115" i="1"/>
  <c r="I114" i="1"/>
  <c r="H114" i="1"/>
  <c r="J114" i="1"/>
  <c r="I113" i="1"/>
  <c r="H113" i="1"/>
  <c r="J113" i="1"/>
  <c r="I112" i="1"/>
  <c r="H112" i="1"/>
  <c r="J112" i="1"/>
  <c r="C111" i="1"/>
  <c r="B111" i="1"/>
  <c r="I110" i="1"/>
  <c r="H110" i="1"/>
  <c r="J110" i="1"/>
  <c r="I109" i="1"/>
  <c r="H109" i="1"/>
  <c r="J109" i="1"/>
  <c r="B108" i="1"/>
  <c r="I107" i="1"/>
  <c r="H107" i="1"/>
  <c r="J107" i="1"/>
  <c r="I106" i="1"/>
  <c r="H106" i="1"/>
  <c r="J106" i="1"/>
  <c r="I105" i="1"/>
  <c r="H105" i="1"/>
  <c r="J105" i="1"/>
  <c r="I104" i="1"/>
  <c r="H104" i="1"/>
  <c r="J104" i="1"/>
  <c r="H103" i="1"/>
  <c r="J103" i="1"/>
  <c r="C108" i="1"/>
  <c r="I102" i="1"/>
  <c r="H102" i="1"/>
  <c r="J102" i="1"/>
  <c r="C101" i="1"/>
  <c r="B101" i="1"/>
  <c r="I100" i="1"/>
  <c r="H100" i="1"/>
  <c r="J100" i="1"/>
  <c r="I99" i="1"/>
  <c r="H99" i="1"/>
  <c r="J99" i="1"/>
  <c r="I98" i="1"/>
  <c r="H98" i="1"/>
  <c r="J98" i="1"/>
  <c r="I97" i="1"/>
  <c r="H97" i="1"/>
  <c r="J97" i="1"/>
  <c r="I96" i="1"/>
  <c r="H96" i="1"/>
  <c r="J96" i="1"/>
  <c r="C95" i="1"/>
  <c r="B95" i="1"/>
  <c r="I94" i="1"/>
  <c r="H94" i="1"/>
  <c r="J94" i="1"/>
  <c r="I93" i="1"/>
  <c r="H93" i="1"/>
  <c r="J93" i="1"/>
  <c r="C92" i="1"/>
  <c r="B92" i="1"/>
  <c r="I91" i="1"/>
  <c r="H91" i="1"/>
  <c r="J91" i="1"/>
  <c r="I90" i="1"/>
  <c r="H90" i="1"/>
  <c r="J90" i="1"/>
  <c r="I89" i="1"/>
  <c r="H89" i="1"/>
  <c r="J89" i="1"/>
  <c r="I88" i="1"/>
  <c r="H88" i="1"/>
  <c r="J88" i="1"/>
  <c r="C87" i="1"/>
  <c r="B87" i="1"/>
  <c r="I86" i="1"/>
  <c r="H86" i="1"/>
  <c r="J86" i="1"/>
  <c r="I85" i="1"/>
  <c r="H85" i="1"/>
  <c r="J85" i="1"/>
  <c r="I84" i="1"/>
  <c r="H84" i="1"/>
  <c r="J84" i="1"/>
  <c r="I83" i="1"/>
  <c r="H83" i="1"/>
  <c r="J83" i="1"/>
  <c r="I82" i="1"/>
  <c r="H82" i="1"/>
  <c r="J82" i="1"/>
  <c r="B81" i="1"/>
  <c r="H80" i="1"/>
  <c r="J80" i="1"/>
  <c r="C81" i="1"/>
  <c r="I79" i="1"/>
  <c r="H79" i="1"/>
  <c r="J79" i="1"/>
  <c r="I78" i="1"/>
  <c r="H78" i="1"/>
  <c r="J78" i="1"/>
  <c r="I77" i="1"/>
  <c r="H77" i="1"/>
  <c r="J77" i="1"/>
  <c r="I76" i="1"/>
  <c r="H76" i="1"/>
  <c r="J76" i="1"/>
  <c r="C75" i="1"/>
  <c r="B75" i="1"/>
  <c r="I74" i="1"/>
  <c r="H74" i="1"/>
  <c r="J74" i="1"/>
  <c r="I73" i="1"/>
  <c r="H73" i="1"/>
  <c r="J73" i="1"/>
  <c r="B72" i="1"/>
  <c r="H71" i="1"/>
  <c r="J71" i="1"/>
  <c r="I70" i="1"/>
  <c r="H70" i="1"/>
  <c r="J70" i="1"/>
  <c r="I69" i="1"/>
  <c r="H69" i="1"/>
  <c r="J69" i="1"/>
  <c r="I68" i="1"/>
  <c r="H68" i="1"/>
  <c r="J68" i="1"/>
  <c r="H67" i="1"/>
  <c r="J67" i="1"/>
  <c r="C72" i="1"/>
  <c r="I66" i="1"/>
  <c r="H66" i="1"/>
  <c r="J66" i="1"/>
  <c r="I65" i="1"/>
  <c r="H65" i="1"/>
  <c r="J65" i="1"/>
  <c r="I64" i="1"/>
  <c r="H64" i="1"/>
  <c r="J64" i="1"/>
  <c r="I63" i="1"/>
  <c r="H63" i="1"/>
  <c r="J63" i="1"/>
  <c r="I62" i="1"/>
  <c r="H62" i="1"/>
  <c r="J62" i="1"/>
  <c r="B61" i="1"/>
  <c r="I60" i="1"/>
  <c r="H60" i="1"/>
  <c r="J60" i="1"/>
  <c r="I59" i="1"/>
  <c r="H59" i="1"/>
  <c r="J59" i="1"/>
  <c r="I58" i="1"/>
  <c r="H58" i="1"/>
  <c r="J58" i="1"/>
  <c r="I57" i="1"/>
  <c r="H57" i="1"/>
  <c r="J57" i="1"/>
  <c r="I56" i="1"/>
  <c r="H56" i="1"/>
  <c r="J56" i="1"/>
  <c r="I55" i="1"/>
  <c r="H55" i="1"/>
  <c r="J55" i="1"/>
  <c r="H54" i="1"/>
  <c r="J54" i="1"/>
  <c r="C61" i="1"/>
  <c r="I53" i="1"/>
  <c r="H53" i="1"/>
  <c r="J53" i="1"/>
  <c r="I52" i="1"/>
  <c r="H52" i="1"/>
  <c r="J52" i="1"/>
  <c r="C22" i="1"/>
  <c r="B22" i="1"/>
  <c r="I21" i="1"/>
  <c r="H21" i="1"/>
  <c r="J21" i="1"/>
  <c r="I20" i="1"/>
  <c r="H20" i="1"/>
  <c r="J20" i="1"/>
  <c r="I19" i="1"/>
  <c r="H19" i="1"/>
  <c r="J19" i="1"/>
  <c r="I18" i="1"/>
  <c r="H18" i="1"/>
  <c r="J18" i="1"/>
  <c r="C51" i="1"/>
  <c r="B51" i="1"/>
  <c r="I50" i="1"/>
  <c r="H50" i="1"/>
  <c r="J50" i="1"/>
  <c r="I49" i="1"/>
  <c r="H49" i="1"/>
  <c r="J49" i="1"/>
  <c r="I48" i="1"/>
  <c r="H48" i="1"/>
  <c r="J48" i="1"/>
  <c r="I47" i="1"/>
  <c r="H47" i="1"/>
  <c r="J47" i="1"/>
  <c r="C46" i="1"/>
  <c r="B46" i="1"/>
  <c r="I45" i="1"/>
  <c r="H45" i="1"/>
  <c r="J45" i="1"/>
  <c r="I44" i="1"/>
  <c r="H44" i="1"/>
  <c r="J44" i="1"/>
  <c r="I43" i="1"/>
  <c r="H43" i="1"/>
  <c r="J43" i="1"/>
  <c r="I42" i="1"/>
  <c r="H42" i="1"/>
  <c r="J42" i="1"/>
  <c r="I41" i="1"/>
  <c r="H41" i="1"/>
  <c r="J41" i="1"/>
  <c r="I40" i="1"/>
  <c r="H40" i="1"/>
  <c r="J40" i="1"/>
  <c r="I39" i="1"/>
  <c r="H39" i="1"/>
  <c r="J39" i="1"/>
  <c r="E38" i="1"/>
  <c r="C38" i="1"/>
  <c r="B38" i="1"/>
  <c r="I37" i="1"/>
  <c r="H37" i="1"/>
  <c r="J37" i="1"/>
  <c r="I36" i="1"/>
  <c r="H36" i="1"/>
  <c r="J36" i="1"/>
  <c r="C35" i="1"/>
  <c r="B35" i="1"/>
  <c r="I34" i="1"/>
  <c r="H34" i="1"/>
  <c r="J34" i="1"/>
  <c r="I33" i="1"/>
  <c r="H33" i="1"/>
  <c r="J33" i="1"/>
  <c r="I32" i="1"/>
  <c r="H32" i="1"/>
  <c r="J32" i="1"/>
  <c r="I31" i="1"/>
  <c r="H31" i="1"/>
  <c r="J31" i="1"/>
  <c r="I30" i="1"/>
  <c r="H30" i="1"/>
  <c r="J30" i="1"/>
  <c r="I29" i="1"/>
  <c r="H29" i="1"/>
  <c r="J29" i="1"/>
  <c r="I28" i="1"/>
  <c r="H28" i="1"/>
  <c r="J28" i="1"/>
  <c r="I27" i="1"/>
  <c r="H27" i="1"/>
  <c r="J27" i="1"/>
  <c r="I26" i="1"/>
  <c r="H26" i="1"/>
  <c r="J26" i="1"/>
  <c r="I25" i="1"/>
  <c r="H25" i="1"/>
  <c r="J25" i="1"/>
  <c r="I24" i="1"/>
  <c r="H24" i="1"/>
  <c r="J24" i="1"/>
  <c r="I23" i="1"/>
  <c r="H23" i="1"/>
  <c r="J23" i="1"/>
  <c r="I17" i="1"/>
  <c r="J17" i="1"/>
  <c r="D16" i="1"/>
  <c r="C16" i="1"/>
  <c r="B16" i="1"/>
  <c r="I15" i="1"/>
  <c r="H15" i="1"/>
  <c r="J15" i="1"/>
  <c r="I14" i="1"/>
  <c r="H14" i="1"/>
  <c r="J14" i="1"/>
  <c r="I13" i="1"/>
  <c r="H13" i="1"/>
  <c r="J13" i="1"/>
  <c r="I12" i="1"/>
  <c r="H12" i="1"/>
  <c r="J12" i="1"/>
  <c r="I11" i="1"/>
  <c r="H11" i="1"/>
  <c r="J11" i="1"/>
  <c r="I10" i="1"/>
  <c r="H10" i="1"/>
  <c r="J10" i="1"/>
  <c r="I9" i="1"/>
  <c r="H9" i="1"/>
  <c r="J9" i="1"/>
  <c r="I8" i="1"/>
  <c r="H8" i="1"/>
  <c r="J8" i="1"/>
  <c r="D135" i="1" l="1"/>
  <c r="G16" i="1"/>
  <c r="J51" i="1"/>
  <c r="F135" i="1"/>
  <c r="G135" i="1" s="1"/>
  <c r="I87" i="1"/>
  <c r="I22" i="1"/>
  <c r="I72" i="1"/>
  <c r="H95" i="1"/>
  <c r="H46" i="1"/>
  <c r="H35" i="1"/>
  <c r="J38" i="1"/>
  <c r="I51" i="1"/>
  <c r="J95" i="1"/>
  <c r="I35" i="1"/>
  <c r="I92" i="1"/>
  <c r="I117" i="1"/>
  <c r="I127" i="1"/>
  <c r="H108" i="1"/>
  <c r="J117" i="1"/>
  <c r="H16" i="1"/>
  <c r="J61" i="1"/>
  <c r="I95" i="1"/>
  <c r="I16" i="1"/>
  <c r="H38" i="1"/>
  <c r="J46" i="1"/>
  <c r="I46" i="1"/>
  <c r="J87" i="1"/>
  <c r="H101" i="1"/>
  <c r="J72" i="1"/>
  <c r="J81" i="1"/>
  <c r="I101" i="1"/>
  <c r="H127" i="1"/>
  <c r="J101" i="1"/>
  <c r="I111" i="1"/>
  <c r="H92" i="1"/>
  <c r="J111" i="1"/>
  <c r="I38" i="1"/>
  <c r="J108" i="1"/>
  <c r="B135" i="1"/>
  <c r="I133" i="1"/>
  <c r="I54" i="1"/>
  <c r="J22" i="1"/>
  <c r="I75" i="1"/>
  <c r="J127" i="1"/>
  <c r="J133" i="1"/>
  <c r="J35" i="1"/>
  <c r="H22" i="1"/>
  <c r="J75" i="1"/>
  <c r="I103" i="1"/>
  <c r="H133" i="1"/>
  <c r="C135" i="1"/>
  <c r="I61" i="1"/>
  <c r="I81" i="1"/>
  <c r="H51" i="1"/>
  <c r="H61" i="1"/>
  <c r="H87" i="1"/>
  <c r="J92" i="1"/>
  <c r="H117" i="1"/>
  <c r="J16" i="1"/>
  <c r="I67" i="1"/>
  <c r="H72" i="1"/>
  <c r="I80" i="1"/>
  <c r="H81" i="1"/>
  <c r="H111" i="1"/>
  <c r="H75" i="1"/>
  <c r="E135" i="1" l="1"/>
  <c r="I135" i="1" s="1"/>
  <c r="J135" i="1"/>
  <c r="I108" i="1"/>
  <c r="H135" i="1"/>
</calcChain>
</file>

<file path=xl/sharedStrings.xml><?xml version="1.0" encoding="utf-8"?>
<sst xmlns="http://schemas.openxmlformats.org/spreadsheetml/2006/main" count="153" uniqueCount="147">
  <si>
    <t>Alessandria</t>
  </si>
  <si>
    <t>Asti</t>
  </si>
  <si>
    <t>Biella</t>
  </si>
  <si>
    <t>Cuneo</t>
  </si>
  <si>
    <t>Novara</t>
  </si>
  <si>
    <t>Torino</t>
  </si>
  <si>
    <t>Verbano-Cusio-Ossola</t>
  </si>
  <si>
    <t>Vercelli</t>
  </si>
  <si>
    <t>Bergamo</t>
  </si>
  <si>
    <t>Brescia</t>
  </si>
  <si>
    <t>Como</t>
  </si>
  <si>
    <t>Cremona</t>
  </si>
  <si>
    <t>Lecco</t>
  </si>
  <si>
    <t>Lodi</t>
  </si>
  <si>
    <t>Mantova</t>
  </si>
  <si>
    <t>Milano</t>
  </si>
  <si>
    <t>Monza e Brianza</t>
  </si>
  <si>
    <t>Pavia</t>
  </si>
  <si>
    <t>Sondrio</t>
  </si>
  <si>
    <t>Varese</t>
  </si>
  <si>
    <t>Belluno</t>
  </si>
  <si>
    <t>Padova</t>
  </si>
  <si>
    <t>Rovigo</t>
  </si>
  <si>
    <t>Treviso</t>
  </si>
  <si>
    <t>Venezia</t>
  </si>
  <si>
    <t>Verona</t>
  </si>
  <si>
    <t>Vicenza</t>
  </si>
  <si>
    <t xml:space="preserve"> Veneto </t>
  </si>
  <si>
    <t>Gorizia</t>
  </si>
  <si>
    <t>Pordenone</t>
  </si>
  <si>
    <t>Trieste</t>
  </si>
  <si>
    <t>Udine</t>
  </si>
  <si>
    <t>Genova</t>
  </si>
  <si>
    <t>Imperia</t>
  </si>
  <si>
    <t>La Spezia</t>
  </si>
  <si>
    <t>Savona</t>
  </si>
  <si>
    <t>Bologna</t>
  </si>
  <si>
    <t>Ferrara</t>
  </si>
  <si>
    <t>Forlì-Cesena</t>
  </si>
  <si>
    <t>Modena</t>
  </si>
  <si>
    <t>Parma</t>
  </si>
  <si>
    <t>Piacenza</t>
  </si>
  <si>
    <t>Ravenna</t>
  </si>
  <si>
    <t>Rimini</t>
  </si>
  <si>
    <t>Arezzo</t>
  </si>
  <si>
    <t>Firenze</t>
  </si>
  <si>
    <t>Grosseto</t>
  </si>
  <si>
    <t>Livorno</t>
  </si>
  <si>
    <t>Lucca</t>
  </si>
  <si>
    <t>Massa-Carrara</t>
  </si>
  <si>
    <t>Pisa</t>
  </si>
  <si>
    <t>Pistoia</t>
  </si>
  <si>
    <t>Prato</t>
  </si>
  <si>
    <t>Siena</t>
  </si>
  <si>
    <t>Perugia</t>
  </si>
  <si>
    <t>Terni</t>
  </si>
  <si>
    <t>Ancona</t>
  </si>
  <si>
    <t>Ascoli Piceno</t>
  </si>
  <si>
    <t>Fermo</t>
  </si>
  <si>
    <t>Macerata</t>
  </si>
  <si>
    <t>Pesaro e Urbino</t>
  </si>
  <si>
    <t>Frosinone</t>
  </si>
  <si>
    <t>Latina</t>
  </si>
  <si>
    <t>Rieti</t>
  </si>
  <si>
    <t>Roma</t>
  </si>
  <si>
    <t>Viterbo</t>
  </si>
  <si>
    <t>Chieti</t>
  </si>
  <si>
    <t>L'Aquila</t>
  </si>
  <si>
    <t>Pescara</t>
  </si>
  <si>
    <t>Teramo</t>
  </si>
  <si>
    <t>Campobasso</t>
  </si>
  <si>
    <t>Isernia</t>
  </si>
  <si>
    <t>Avellino</t>
  </si>
  <si>
    <t>Benevento</t>
  </si>
  <si>
    <t>Caserta</t>
  </si>
  <si>
    <t>Napoli</t>
  </si>
  <si>
    <t>Salerno</t>
  </si>
  <si>
    <t>Bari</t>
  </si>
  <si>
    <t>Brindisi</t>
  </si>
  <si>
    <t>Foggia</t>
  </si>
  <si>
    <t>Lecce</t>
  </si>
  <si>
    <t>Taranto</t>
  </si>
  <si>
    <t>Matera</t>
  </si>
  <si>
    <t>Potenza</t>
  </si>
  <si>
    <t>Catanzaro</t>
  </si>
  <si>
    <t>Cosenza</t>
  </si>
  <si>
    <t>Crotone</t>
  </si>
  <si>
    <t>Vibo Valentia</t>
  </si>
  <si>
    <t>Agrigento</t>
  </si>
  <si>
    <t>Caltanissetta</t>
  </si>
  <si>
    <t>Catania</t>
  </si>
  <si>
    <t>Enna</t>
  </si>
  <si>
    <t>Messina</t>
  </si>
  <si>
    <t>Palermo</t>
  </si>
  <si>
    <t>Ragusa</t>
  </si>
  <si>
    <t>Siracusa</t>
  </si>
  <si>
    <t>Trapani</t>
  </si>
  <si>
    <t>Cagliari</t>
  </si>
  <si>
    <t>Nuoro</t>
  </si>
  <si>
    <t>Oristano</t>
  </si>
  <si>
    <t>Sassari</t>
  </si>
  <si>
    <t>Sud Sardegna</t>
  </si>
  <si>
    <r>
      <t xml:space="preserve">N.I. </t>
    </r>
    <r>
      <rPr>
        <i/>
        <sz val="9"/>
        <color theme="1" tint="0.14999847407452621"/>
        <rFont val="Trebuchet MS"/>
        <family val="2"/>
      </rPr>
      <t>/ not identified</t>
    </r>
  </si>
  <si>
    <t xml:space="preserve">Emilia Romagna </t>
  </si>
  <si>
    <t xml:space="preserve">Liguria </t>
  </si>
  <si>
    <t xml:space="preserve">Friuli Venezia Giulia </t>
  </si>
  <si>
    <t xml:space="preserve">Piemonte </t>
  </si>
  <si>
    <t xml:space="preserve">Valle d'Aosta </t>
  </si>
  <si>
    <t xml:space="preserve">Lombardia </t>
  </si>
  <si>
    <t xml:space="preserve">Trentino Alto Adige </t>
  </si>
  <si>
    <t xml:space="preserve">Toscana </t>
  </si>
  <si>
    <t xml:space="preserve">Umbria </t>
  </si>
  <si>
    <t xml:space="preserve">Marche </t>
  </si>
  <si>
    <t xml:space="preserve">Lazio </t>
  </si>
  <si>
    <t xml:space="preserve">Abruzzo </t>
  </si>
  <si>
    <t xml:space="preserve">Molise </t>
  </si>
  <si>
    <t xml:space="preserve">Campania </t>
  </si>
  <si>
    <t xml:space="preserve">Puglia </t>
  </si>
  <si>
    <t xml:space="preserve">Basilicata </t>
  </si>
  <si>
    <t xml:space="preserve">Calabria </t>
  </si>
  <si>
    <t xml:space="preserve">Sicilia </t>
  </si>
  <si>
    <t xml:space="preserve">Sardegna </t>
  </si>
  <si>
    <r>
      <t xml:space="preserve">Totale </t>
    </r>
    <r>
      <rPr>
        <i/>
        <sz val="9"/>
        <color theme="1" tint="0.14999847407452621"/>
        <rFont val="Trebuchet MS"/>
        <family val="2"/>
      </rPr>
      <t>/ Total</t>
    </r>
  </si>
  <si>
    <r>
      <t xml:space="preserve">Provincia
</t>
    </r>
    <r>
      <rPr>
        <i/>
        <sz val="9"/>
        <color theme="1" tint="0.14999847407452621"/>
        <rFont val="Trebuchet MS"/>
        <family val="2"/>
      </rPr>
      <t>province</t>
    </r>
  </si>
  <si>
    <r>
      <t>Densità di circolazione</t>
    </r>
    <r>
      <rPr>
        <i/>
        <sz val="8"/>
        <color theme="1" tint="0.14999847407452621"/>
        <rFont val="Trebuchet MS"/>
        <family val="2"/>
      </rPr>
      <t>/traffic density</t>
    </r>
  </si>
  <si>
    <r>
      <t xml:space="preserve">Popolazione  (1)
</t>
    </r>
    <r>
      <rPr>
        <i/>
        <sz val="9"/>
        <color theme="1" tint="0.14999847407452621"/>
        <rFont val="Trebuchet MS"/>
        <family val="2"/>
      </rPr>
      <t>N° of inhabitants (1)</t>
    </r>
  </si>
  <si>
    <r>
      <t xml:space="preserve">Comune capoluogo
</t>
    </r>
    <r>
      <rPr>
        <i/>
        <sz val="9"/>
        <color theme="1" tint="0.14999847407452621"/>
        <rFont val="Trebuchet MS"/>
        <family val="2"/>
      </rPr>
      <t>municipal capital</t>
    </r>
  </si>
  <si>
    <r>
      <t xml:space="preserve">Provincia
</t>
    </r>
    <r>
      <rPr>
        <i/>
        <sz val="9"/>
        <color theme="1" tint="0.14999847407452621"/>
        <rFont val="Trebuchet MS"/>
        <family val="2"/>
      </rPr>
      <t>Province</t>
    </r>
  </si>
  <si>
    <r>
      <t>n. di abitanti per</t>
    </r>
    <r>
      <rPr>
        <i/>
        <sz val="9"/>
        <color theme="1" tint="0.14999847407452621"/>
        <rFont val="Trebuchet MS"/>
        <family val="2"/>
      </rPr>
      <t>/n. of inhabitants per</t>
    </r>
  </si>
  <si>
    <r>
      <t xml:space="preserve">Autoveicolo
</t>
    </r>
    <r>
      <rPr>
        <i/>
        <sz val="9"/>
        <color theme="1" tint="0.14999847407452621"/>
        <rFont val="Trebuchet MS"/>
        <family val="2"/>
      </rPr>
      <t>Motor Vehicle</t>
    </r>
  </si>
  <si>
    <t xml:space="preserve">Bolzano </t>
  </si>
  <si>
    <t xml:space="preserve">Trento </t>
  </si>
  <si>
    <r>
      <t>(2) Fonte</t>
    </r>
    <r>
      <rPr>
        <i/>
        <sz val="8"/>
        <color theme="1" tint="0.14999847407452621"/>
        <rFont val="Trebuchet MS"/>
        <family val="2"/>
      </rPr>
      <t>/Source</t>
    </r>
    <r>
      <rPr>
        <i/>
        <sz val="8"/>
        <rFont val="Trebuchet MS"/>
        <family val="2"/>
      </rPr>
      <t>: ACI</t>
    </r>
  </si>
  <si>
    <r>
      <t>(1) Fonte</t>
    </r>
    <r>
      <rPr>
        <i/>
        <sz val="8"/>
        <color theme="1" tint="0.14999847407452621"/>
        <rFont val="Trebuchet MS"/>
        <family val="2"/>
      </rPr>
      <t>/Source</t>
    </r>
    <r>
      <rPr>
        <i/>
        <sz val="8"/>
        <rFont val="Trebuchet MS"/>
        <family val="2"/>
      </rPr>
      <t xml:space="preserve"> ISTAT (popolazione post censuaria</t>
    </r>
    <r>
      <rPr>
        <i/>
        <sz val="8"/>
        <color theme="1" tint="0.14999847407452621"/>
        <rFont val="Trebuchet MS"/>
        <family val="2"/>
      </rPr>
      <t>/Population post census</t>
    </r>
    <r>
      <rPr>
        <i/>
        <sz val="8"/>
        <rFont val="Trebuchet MS"/>
        <family val="2"/>
      </rPr>
      <t>)</t>
    </r>
  </si>
  <si>
    <t>-</t>
  </si>
  <si>
    <r>
      <t>Autovetture</t>
    </r>
    <r>
      <rPr>
        <i/>
        <sz val="9"/>
        <color theme="1" tint="0.14999847407452621"/>
        <rFont val="Trebuchet MS"/>
        <family val="2"/>
      </rPr>
      <t>/passenger cars</t>
    </r>
  </si>
  <si>
    <t>Reggio Calabria</t>
  </si>
  <si>
    <t>MOTOR VEHICLES IN USE BY PROVINCE AND PERSONS PER CAR ON 31 DECEMBER 2021</t>
  </si>
  <si>
    <t>Barletta Andria Trani</t>
  </si>
  <si>
    <r>
      <t xml:space="preserve">Autoveicoli circolanti (2) </t>
    </r>
    <r>
      <rPr>
        <i/>
        <sz val="9"/>
        <rFont val="Trebuchet MS"/>
        <family val="2"/>
      </rPr>
      <t>/ Motor Vehicles traveling (2)</t>
    </r>
  </si>
  <si>
    <r>
      <t>Autovetture</t>
    </r>
    <r>
      <rPr>
        <i/>
        <sz val="9"/>
        <rFont val="Trebuchet MS"/>
        <family val="2"/>
      </rPr>
      <t>/passenger cars</t>
    </r>
  </si>
  <si>
    <r>
      <t xml:space="preserve">Veicoli Comm-Ind 
</t>
    </r>
    <r>
      <rPr>
        <i/>
        <sz val="9"/>
        <rFont val="Trebuchet MS"/>
        <family val="2"/>
      </rPr>
      <t>Commercial Vehicles</t>
    </r>
  </si>
  <si>
    <r>
      <t xml:space="preserve">Totale autoveicoli
</t>
    </r>
    <r>
      <rPr>
        <i/>
        <sz val="9"/>
        <rFont val="Trebuchet MS"/>
        <family val="2"/>
      </rPr>
      <t>Total Motor Vehicles</t>
    </r>
  </si>
  <si>
    <r>
      <t xml:space="preserve">Provincia
</t>
    </r>
    <r>
      <rPr>
        <i/>
        <sz val="9"/>
        <rFont val="Trebuchet MS"/>
        <family val="2"/>
      </rPr>
      <t>province</t>
    </r>
  </si>
  <si>
    <r>
      <t xml:space="preserve">Comune capoluogo
</t>
    </r>
    <r>
      <rPr>
        <i/>
        <sz val="9"/>
        <rFont val="Trebuchet MS"/>
        <family val="2"/>
      </rPr>
      <t>municipal capital</t>
    </r>
  </si>
  <si>
    <t>Reggio nell'Emilia</t>
  </si>
  <si>
    <r>
      <t>CIRCOLAZIONE AUTOVEICOLI PER PROVINCIA E DENSIT</t>
    </r>
    <r>
      <rPr>
        <b/>
        <sz val="10"/>
        <rFont val="Calibri"/>
        <family val="2"/>
      </rPr>
      <t>À</t>
    </r>
    <r>
      <rPr>
        <b/>
        <sz val="10"/>
        <rFont val="Trebuchet MS"/>
        <family val="2"/>
      </rPr>
      <t xml:space="preserve"> AL 31 DICEMBRE 2021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</si>
</sst>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64" formatCode="#,##0&quot; &quot;;#,##0&quot; &quot;;&quot;- &quot;;&quot; &quot;@&quot; &quot;"/>
    <numFmt numFmtId="165" formatCode="0.0"/>
    <numFmt numFmtId="166" formatCode="_-* #,##0_-;\-* #,##0_-;_-* &quot;-&quot;??_-;_-@_-"/>
  </numFmts>
  <fonts count="3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Trebuchet MS"/>
      <family val="2"/>
    </font>
    <font>
      <u/>
      <sz val="10"/>
      <name val="Trebuchet MS"/>
      <family val="2"/>
    </font>
    <font>
      <u/>
      <sz val="9"/>
      <name val="Gill Sans"/>
      <family val="2"/>
    </font>
    <font>
      <i/>
      <sz val="10"/>
      <name val="Gill Sans"/>
      <family val="2"/>
    </font>
    <font>
      <sz val="9"/>
      <name val="Gill Sans"/>
      <family val="2"/>
    </font>
    <font>
      <b/>
      <sz val="9"/>
      <name val="Trebuchet MS"/>
      <family val="2"/>
    </font>
    <font>
      <i/>
      <sz val="9"/>
      <name val="Trebuchet MS"/>
      <family val="2"/>
    </font>
    <font>
      <b/>
      <i/>
      <sz val="9"/>
      <name val="Trebuchet MS"/>
      <family val="2"/>
    </font>
    <font>
      <sz val="9"/>
      <name val="Trebuchet MS"/>
      <family val="2"/>
    </font>
    <font>
      <sz val="10"/>
      <name val="Arial"/>
      <family val="2"/>
    </font>
    <font>
      <i/>
      <sz val="10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sz val="8"/>
      <name val="Trebuchet MS"/>
      <family val="2"/>
    </font>
    <font>
      <i/>
      <sz val="8"/>
      <color theme="1" tint="0.14999847407452621"/>
      <name val="Trebuchet MS"/>
      <family val="2"/>
    </font>
    <font>
      <i/>
      <sz val="8"/>
      <name val="Trebuchet MS"/>
      <family val="2"/>
    </font>
    <font>
      <sz val="11"/>
      <name val="Calibri"/>
      <family val="2"/>
      <scheme val="minor"/>
    </font>
    <font>
      <sz val="11"/>
      <color theme="1"/>
      <name val="Arial1"/>
    </font>
    <font>
      <b/>
      <sz val="10"/>
      <color rgb="FF000000"/>
      <name val="Arial1"/>
    </font>
    <font>
      <sz val="10"/>
      <color rgb="FFFFFFFF"/>
      <name val="Arial1"/>
    </font>
    <font>
      <sz val="10"/>
      <color rgb="FFCC0000"/>
      <name val="Arial1"/>
    </font>
    <font>
      <b/>
      <sz val="10"/>
      <color rgb="FFFFFFFF"/>
      <name val="Arial1"/>
    </font>
    <font>
      <u/>
      <sz val="10"/>
      <color rgb="FF0000FF"/>
      <name val="Arial2"/>
      <family val="2"/>
    </font>
    <font>
      <i/>
      <sz val="10"/>
      <color rgb="FF808080"/>
      <name val="Arial1"/>
    </font>
    <font>
      <sz val="10"/>
      <color rgb="FF006600"/>
      <name val="Arial1"/>
    </font>
    <font>
      <b/>
      <sz val="24"/>
      <color rgb="FF000000"/>
      <name val="Arial1"/>
    </font>
    <font>
      <sz val="18"/>
      <color rgb="FF000000"/>
      <name val="Arial1"/>
    </font>
    <font>
      <sz val="12"/>
      <color rgb="FF000000"/>
      <name val="Arial1"/>
    </font>
    <font>
      <u/>
      <sz val="10"/>
      <color rgb="FF0000EE"/>
      <name val="Arial1"/>
    </font>
    <font>
      <sz val="10"/>
      <color rgb="FF996600"/>
      <name val="Arial1"/>
    </font>
    <font>
      <sz val="10"/>
      <color rgb="FF333333"/>
      <name val="Arial1"/>
    </font>
    <font>
      <b/>
      <sz val="10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/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/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/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</borders>
  <cellStyleXfs count="23">
    <xf numFmtId="0" fontId="0" fillId="0" borderId="0"/>
    <xf numFmtId="0" fontId="11" fillId="0" borderId="0"/>
    <xf numFmtId="0" fontId="18" fillId="0" borderId="0"/>
    <xf numFmtId="0" fontId="19" fillId="0" borderId="0"/>
    <xf numFmtId="0" fontId="20" fillId="6" borderId="0"/>
    <xf numFmtId="0" fontId="20" fillId="7" borderId="0"/>
    <xf numFmtId="0" fontId="19" fillId="8" borderId="0"/>
    <xf numFmtId="0" fontId="21" fillId="9" borderId="0"/>
    <xf numFmtId="0" fontId="22" fillId="10" borderId="0"/>
    <xf numFmtId="0" fontId="23" fillId="0" borderId="0"/>
    <xf numFmtId="164" fontId="18" fillId="0" borderId="0"/>
    <xf numFmtId="0" fontId="24" fillId="0" borderId="0"/>
    <xf numFmtId="0" fontId="25" fillId="11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12" borderId="0"/>
    <xf numFmtId="0" fontId="31" fillId="12" borderId="27"/>
    <xf numFmtId="0" fontId="18" fillId="0" borderId="0"/>
    <xf numFmtId="0" fontId="18" fillId="0" borderId="0"/>
    <xf numFmtId="0" fontId="21" fillId="0" borderId="0"/>
    <xf numFmtId="43" fontId="1" fillId="0" borderId="0" applyFont="0" applyFill="0" applyBorder="0" applyAlignment="0" applyProtection="0"/>
  </cellStyleXfs>
  <cellXfs count="86">
    <xf numFmtId="0" fontId="0" fillId="0" borderId="0" xfId="0"/>
    <xf numFmtId="3" fontId="3" fillId="0" borderId="0" xfId="0" applyNumberFormat="1" applyFont="1" applyAlignment="1">
      <alignment horizontal="centerContinuous"/>
    </xf>
    <xf numFmtId="0" fontId="3" fillId="2" borderId="0" xfId="0" applyFont="1" applyFill="1" applyAlignment="1">
      <alignment horizontal="centerContinuous"/>
    </xf>
    <xf numFmtId="0" fontId="3" fillId="0" borderId="0" xfId="0" applyFont="1" applyAlignment="1">
      <alignment horizontal="centerContinuous"/>
    </xf>
    <xf numFmtId="0" fontId="5" fillId="0" borderId="0" xfId="0" applyFont="1" applyAlignment="1">
      <alignment horizontal="left"/>
    </xf>
    <xf numFmtId="3" fontId="6" fillId="0" borderId="0" xfId="0" applyNumberFormat="1" applyFont="1"/>
    <xf numFmtId="0" fontId="6" fillId="2" borderId="0" xfId="0" applyFont="1" applyFill="1"/>
    <xf numFmtId="0" fontId="6" fillId="0" borderId="0" xfId="0" applyFont="1"/>
    <xf numFmtId="0" fontId="10" fillId="2" borderId="0" xfId="0" applyFont="1" applyFill="1"/>
    <xf numFmtId="0" fontId="7" fillId="2" borderId="14" xfId="0" applyFont="1" applyFill="1" applyBorder="1" applyAlignment="1">
      <alignment horizontal="left" vertical="center"/>
    </xf>
    <xf numFmtId="49" fontId="7" fillId="2" borderId="14" xfId="0" applyNumberFormat="1" applyFont="1" applyFill="1" applyBorder="1" applyAlignment="1">
      <alignment horizontal="left" vertical="center"/>
    </xf>
    <xf numFmtId="49" fontId="7" fillId="2" borderId="14" xfId="0" applyNumberFormat="1" applyFont="1" applyFill="1" applyBorder="1" applyAlignment="1">
      <alignment vertical="center"/>
    </xf>
    <xf numFmtId="41" fontId="10" fillId="2" borderId="6" xfId="0" applyNumberFormat="1" applyFont="1" applyFill="1" applyBorder="1" applyAlignment="1">
      <alignment horizontal="left" vertical="center"/>
    </xf>
    <xf numFmtId="3" fontId="7" fillId="3" borderId="14" xfId="0" applyNumberFormat="1" applyFont="1" applyFill="1" applyBorder="1" applyAlignment="1">
      <alignment horizontal="center" vertical="center" wrapText="1"/>
    </xf>
    <xf numFmtId="49" fontId="10" fillId="2" borderId="19" xfId="0" applyNumberFormat="1" applyFont="1" applyFill="1" applyBorder="1" applyAlignment="1">
      <alignment horizontal="left" vertical="center" indent="1"/>
    </xf>
    <xf numFmtId="49" fontId="10" fillId="2" borderId="21" xfId="0" applyNumberFormat="1" applyFont="1" applyFill="1" applyBorder="1" applyAlignment="1">
      <alignment horizontal="left" vertical="center" indent="1"/>
    </xf>
    <xf numFmtId="49" fontId="10" fillId="2" borderId="23" xfId="0" applyNumberFormat="1" applyFont="1" applyFill="1" applyBorder="1" applyAlignment="1">
      <alignment horizontal="left" vertical="center" indent="1"/>
    </xf>
    <xf numFmtId="0" fontId="17" fillId="0" borderId="0" xfId="0" applyFont="1"/>
    <xf numFmtId="3" fontId="7" fillId="3" borderId="25" xfId="0" applyNumberFormat="1" applyFont="1" applyFill="1" applyBorder="1" applyAlignment="1">
      <alignment horizontal="center" vertical="center" wrapText="1"/>
    </xf>
    <xf numFmtId="165" fontId="3" fillId="0" borderId="0" xfId="0" applyNumberFormat="1" applyFont="1" applyAlignment="1">
      <alignment horizontal="left"/>
    </xf>
    <xf numFmtId="165" fontId="6" fillId="0" borderId="0" xfId="0" applyNumberFormat="1" applyFont="1"/>
    <xf numFmtId="165" fontId="7" fillId="3" borderId="26" xfId="0" applyNumberFormat="1" applyFont="1" applyFill="1" applyBorder="1" applyAlignment="1">
      <alignment horizontal="center" vertical="center" wrapText="1"/>
    </xf>
    <xf numFmtId="165" fontId="10" fillId="5" borderId="0" xfId="0" applyNumberFormat="1" applyFont="1" applyFill="1"/>
    <xf numFmtId="165" fontId="0" fillId="0" borderId="0" xfId="0" applyNumberFormat="1"/>
    <xf numFmtId="165" fontId="3" fillId="0" borderId="0" xfId="0" applyNumberFormat="1" applyFont="1" applyAlignment="1">
      <alignment horizontal="center"/>
    </xf>
    <xf numFmtId="165" fontId="7" fillId="3" borderId="14" xfId="0" applyNumberFormat="1" applyFont="1" applyFill="1" applyBorder="1" applyAlignment="1">
      <alignment horizontal="center" vertical="center" wrapText="1"/>
    </xf>
    <xf numFmtId="166" fontId="10" fillId="0" borderId="19" xfId="22" applyNumberFormat="1" applyFont="1" applyFill="1" applyBorder="1" applyAlignment="1">
      <alignment horizontal="right" vertical="center"/>
    </xf>
    <xf numFmtId="166" fontId="10" fillId="2" borderId="19" xfId="22" applyNumberFormat="1" applyFont="1" applyFill="1" applyBorder="1" applyAlignment="1">
      <alignment vertical="center"/>
    </xf>
    <xf numFmtId="166" fontId="10" fillId="0" borderId="21" xfId="22" applyNumberFormat="1" applyFont="1" applyFill="1" applyBorder="1" applyAlignment="1">
      <alignment horizontal="right" vertical="center"/>
    </xf>
    <xf numFmtId="166" fontId="10" fillId="2" borderId="21" xfId="22" applyNumberFormat="1" applyFont="1" applyFill="1" applyBorder="1" applyAlignment="1">
      <alignment vertical="center"/>
    </xf>
    <xf numFmtId="166" fontId="10" fillId="0" borderId="23" xfId="22" applyNumberFormat="1" applyFont="1" applyFill="1" applyBorder="1" applyAlignment="1">
      <alignment horizontal="right" vertical="center"/>
    </xf>
    <xf numFmtId="166" fontId="10" fillId="2" borderId="23" xfId="22" applyNumberFormat="1" applyFont="1" applyFill="1" applyBorder="1" applyAlignment="1">
      <alignment vertical="center"/>
    </xf>
    <xf numFmtId="166" fontId="7" fillId="0" borderId="14" xfId="22" applyNumberFormat="1" applyFont="1" applyFill="1" applyBorder="1" applyAlignment="1">
      <alignment horizontal="right" vertical="center"/>
    </xf>
    <xf numFmtId="166" fontId="7" fillId="2" borderId="14" xfId="22" applyNumberFormat="1" applyFont="1" applyFill="1" applyBorder="1" applyAlignment="1">
      <alignment horizontal="right" vertical="center"/>
    </xf>
    <xf numFmtId="166" fontId="7" fillId="2" borderId="14" xfId="22" applyNumberFormat="1" applyFont="1" applyFill="1" applyBorder="1" applyAlignment="1">
      <alignment vertical="center"/>
    </xf>
    <xf numFmtId="166" fontId="10" fillId="0" borderId="19" xfId="22" applyNumberFormat="1" applyFont="1" applyFill="1" applyBorder="1" applyAlignment="1">
      <alignment vertical="center"/>
    </xf>
    <xf numFmtId="166" fontId="10" fillId="0" borderId="21" xfId="22" applyNumberFormat="1" applyFont="1" applyFill="1" applyBorder="1" applyAlignment="1">
      <alignment vertical="center"/>
    </xf>
    <xf numFmtId="166" fontId="10" fillId="0" borderId="23" xfId="22" applyNumberFormat="1" applyFont="1" applyFill="1" applyBorder="1" applyAlignment="1">
      <alignment vertical="center"/>
    </xf>
    <xf numFmtId="166" fontId="10" fillId="2" borderId="21" xfId="22" applyNumberFormat="1" applyFont="1" applyFill="1" applyBorder="1" applyAlignment="1">
      <alignment horizontal="right" vertical="center"/>
    </xf>
    <xf numFmtId="166" fontId="10" fillId="2" borderId="23" xfId="22" applyNumberFormat="1" applyFont="1" applyFill="1" applyBorder="1" applyAlignment="1">
      <alignment horizontal="right" vertical="center"/>
    </xf>
    <xf numFmtId="166" fontId="10" fillId="0" borderId="6" xfId="22" applyNumberFormat="1" applyFont="1" applyFill="1" applyBorder="1" applyAlignment="1">
      <alignment horizontal="right" vertical="center" indent="1"/>
    </xf>
    <xf numFmtId="166" fontId="10" fillId="2" borderId="6" xfId="22" applyNumberFormat="1" applyFont="1" applyFill="1" applyBorder="1" applyAlignment="1">
      <alignment vertical="center"/>
    </xf>
    <xf numFmtId="166" fontId="7" fillId="0" borderId="14" xfId="22" applyNumberFormat="1" applyFont="1" applyFill="1" applyBorder="1" applyAlignment="1">
      <alignment vertical="center"/>
    </xf>
    <xf numFmtId="165" fontId="4" fillId="0" borderId="0" xfId="0" applyNumberFormat="1" applyFont="1" applyAlignment="1">
      <alignment horizontal="center"/>
    </xf>
    <xf numFmtId="165" fontId="8" fillId="4" borderId="19" xfId="22" applyNumberFormat="1" applyFont="1" applyFill="1" applyBorder="1" applyAlignment="1">
      <alignment vertical="center"/>
    </xf>
    <xf numFmtId="165" fontId="8" fillId="2" borderId="19" xfId="22" applyNumberFormat="1" applyFont="1" applyFill="1" applyBorder="1" applyAlignment="1">
      <alignment vertical="center"/>
    </xf>
    <xf numFmtId="165" fontId="8" fillId="4" borderId="20" xfId="22" applyNumberFormat="1" applyFont="1" applyFill="1" applyBorder="1" applyAlignment="1">
      <alignment vertical="center"/>
    </xf>
    <xf numFmtId="165" fontId="8" fillId="4" borderId="21" xfId="22" applyNumberFormat="1" applyFont="1" applyFill="1" applyBorder="1" applyAlignment="1">
      <alignment vertical="center"/>
    </xf>
    <xf numFmtId="165" fontId="8" fillId="2" borderId="21" xfId="22" applyNumberFormat="1" applyFont="1" applyFill="1" applyBorder="1" applyAlignment="1">
      <alignment vertical="center"/>
    </xf>
    <xf numFmtId="165" fontId="8" fillId="4" borderId="22" xfId="22" applyNumberFormat="1" applyFont="1" applyFill="1" applyBorder="1" applyAlignment="1">
      <alignment vertical="center"/>
    </xf>
    <xf numFmtId="165" fontId="8" fillId="4" borderId="23" xfId="22" applyNumberFormat="1" applyFont="1" applyFill="1" applyBorder="1" applyAlignment="1">
      <alignment vertical="center"/>
    </xf>
    <xf numFmtId="165" fontId="8" fillId="2" borderId="23" xfId="22" applyNumberFormat="1" applyFont="1" applyFill="1" applyBorder="1" applyAlignment="1">
      <alignment vertical="center"/>
    </xf>
    <xf numFmtId="165" fontId="8" fillId="4" borderId="24" xfId="22" applyNumberFormat="1" applyFont="1" applyFill="1" applyBorder="1" applyAlignment="1">
      <alignment vertical="center"/>
    </xf>
    <xf numFmtId="165" fontId="9" fillId="4" borderId="14" xfId="22" applyNumberFormat="1" applyFont="1" applyFill="1" applyBorder="1" applyAlignment="1">
      <alignment vertical="center"/>
    </xf>
    <xf numFmtId="165" fontId="9" fillId="2" borderId="14" xfId="22" applyNumberFormat="1" applyFont="1" applyFill="1" applyBorder="1" applyAlignment="1">
      <alignment vertical="center"/>
    </xf>
    <xf numFmtId="165" fontId="8" fillId="2" borderId="19" xfId="22" applyNumberFormat="1" applyFont="1" applyFill="1" applyBorder="1" applyAlignment="1">
      <alignment horizontal="right" vertical="center"/>
    </xf>
    <xf numFmtId="165" fontId="8" fillId="2" borderId="21" xfId="22" applyNumberFormat="1" applyFont="1" applyFill="1" applyBorder="1" applyAlignment="1">
      <alignment horizontal="right" vertical="center"/>
    </xf>
    <xf numFmtId="165" fontId="8" fillId="2" borderId="23" xfId="22" applyNumberFormat="1" applyFont="1" applyFill="1" applyBorder="1" applyAlignment="1">
      <alignment horizontal="right" vertical="center"/>
    </xf>
    <xf numFmtId="165" fontId="10" fillId="0" borderId="6" xfId="22" applyNumberFormat="1" applyFont="1" applyFill="1" applyBorder="1" applyAlignment="1">
      <alignment horizontal="right" vertical="center" indent="1"/>
    </xf>
    <xf numFmtId="3" fontId="10" fillId="0" borderId="19" xfId="22" applyNumberFormat="1" applyFont="1" applyFill="1" applyBorder="1" applyAlignment="1">
      <alignment horizontal="right" vertical="center"/>
    </xf>
    <xf numFmtId="3" fontId="10" fillId="0" borderId="21" xfId="22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left" vertical="center" indent="16"/>
    </xf>
    <xf numFmtId="0" fontId="12" fillId="0" borderId="0" xfId="0" applyFont="1" applyAlignment="1">
      <alignment horizontal="left" vertical="center" indent="16"/>
    </xf>
    <xf numFmtId="0" fontId="7" fillId="3" borderId="18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7" fillId="3" borderId="15" xfId="0" applyFont="1" applyFill="1" applyBorder="1" applyAlignment="1">
      <alignment horizontal="center" vertical="center"/>
    </xf>
    <xf numFmtId="0" fontId="7" fillId="3" borderId="16" xfId="0" applyFont="1" applyFill="1" applyBorder="1" applyAlignment="1">
      <alignment horizontal="center" vertical="center"/>
    </xf>
    <xf numFmtId="0" fontId="7" fillId="3" borderId="17" xfId="0" applyFont="1" applyFill="1" applyBorder="1" applyAlignment="1">
      <alignment horizontal="center" vertical="center"/>
    </xf>
    <xf numFmtId="165" fontId="7" fillId="3" borderId="3" xfId="0" applyNumberFormat="1" applyFont="1" applyFill="1" applyBorder="1" applyAlignment="1">
      <alignment horizontal="center" wrapText="1"/>
    </xf>
    <xf numFmtId="165" fontId="7" fillId="3" borderId="4" xfId="0" applyNumberFormat="1" applyFont="1" applyFill="1" applyBorder="1" applyAlignment="1">
      <alignment horizontal="center"/>
    </xf>
    <xf numFmtId="165" fontId="7" fillId="3" borderId="5" xfId="0" applyNumberFormat="1" applyFont="1" applyFill="1" applyBorder="1" applyAlignment="1">
      <alignment horizontal="center"/>
    </xf>
    <xf numFmtId="0" fontId="7" fillId="3" borderId="14" xfId="0" applyFont="1" applyFill="1" applyBorder="1" applyAlignment="1">
      <alignment horizontal="center"/>
    </xf>
    <xf numFmtId="0" fontId="7" fillId="3" borderId="10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center" wrapText="1"/>
    </xf>
    <xf numFmtId="165" fontId="14" fillId="0" borderId="8" xfId="0" applyNumberFormat="1" applyFont="1" applyBorder="1" applyAlignment="1">
      <alignment horizontal="right"/>
    </xf>
    <xf numFmtId="3" fontId="16" fillId="0" borderId="4" xfId="0" applyNumberFormat="1" applyFont="1" applyBorder="1" applyAlignment="1">
      <alignment horizontal="left"/>
    </xf>
    <xf numFmtId="49" fontId="7" fillId="3" borderId="14" xfId="0" applyNumberFormat="1" applyFont="1" applyFill="1" applyBorder="1" applyAlignment="1">
      <alignment horizontal="left" vertical="center" wrapText="1" indent="1"/>
    </xf>
    <xf numFmtId="49" fontId="7" fillId="3" borderId="14" xfId="0" applyNumberFormat="1" applyFont="1" applyFill="1" applyBorder="1" applyAlignment="1">
      <alignment horizontal="left" vertical="center" indent="1"/>
    </xf>
    <xf numFmtId="3" fontId="7" fillId="3" borderId="1" xfId="0" applyNumberFormat="1" applyFont="1" applyFill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horizontal="center" vertical="center" wrapText="1"/>
    </xf>
    <xf numFmtId="3" fontId="7" fillId="3" borderId="7" xfId="0" applyNumberFormat="1" applyFont="1" applyFill="1" applyBorder="1" applyAlignment="1">
      <alignment horizontal="center" vertical="center" wrapText="1"/>
    </xf>
    <xf numFmtId="3" fontId="7" fillId="3" borderId="0" xfId="0" applyNumberFormat="1" applyFont="1" applyFill="1" applyAlignment="1">
      <alignment horizontal="center" vertical="center" wrapText="1"/>
    </xf>
    <xf numFmtId="165" fontId="7" fillId="3" borderId="14" xfId="0" applyNumberFormat="1" applyFont="1" applyFill="1" applyBorder="1" applyAlignment="1">
      <alignment horizontal="center" vertical="center"/>
    </xf>
    <xf numFmtId="165" fontId="7" fillId="3" borderId="11" xfId="0" applyNumberFormat="1" applyFont="1" applyFill="1" applyBorder="1" applyAlignment="1">
      <alignment horizontal="center" vertical="center" wrapText="1"/>
    </xf>
    <xf numFmtId="165" fontId="7" fillId="3" borderId="9" xfId="0" applyNumberFormat="1" applyFont="1" applyFill="1" applyBorder="1" applyAlignment="1">
      <alignment horizontal="center" vertical="center" wrapText="1"/>
    </xf>
    <xf numFmtId="165" fontId="16" fillId="5" borderId="4" xfId="0" applyNumberFormat="1" applyFont="1" applyFill="1" applyBorder="1" applyAlignment="1">
      <alignment horizontal="right"/>
    </xf>
  </cellXfs>
  <cellStyles count="23">
    <cellStyle name="Accent" xfId="3" xr:uid="{77B0C55E-AA03-420E-A784-E712FDD2C3B6}"/>
    <cellStyle name="Accent 1" xfId="4" xr:uid="{5D6F910B-1FC0-4309-A44D-36A09602A563}"/>
    <cellStyle name="Accent 2" xfId="5" xr:uid="{F6A3E98C-4567-459D-AAC0-A9F60E2BE635}"/>
    <cellStyle name="Accent 3" xfId="6" xr:uid="{4A486976-3CDD-49F4-B20B-21334DFCC192}"/>
    <cellStyle name="Bad" xfId="7" xr:uid="{534BDDB2-0A49-471B-916B-A344CAE4ABD6}"/>
    <cellStyle name="Error" xfId="8" xr:uid="{02CDA0AF-9959-4379-BC81-E95012F3D195}"/>
    <cellStyle name="Excel Built-in Hyperlink" xfId="9" xr:uid="{580B4257-193C-4ED4-B802-FDE6F24800FB}"/>
    <cellStyle name="Excel_BuiltIn_Comma_0" xfId="10" xr:uid="{48D04746-ABDA-4157-984E-1855B8A4AA83}"/>
    <cellStyle name="Footnote" xfId="11" xr:uid="{D26CE8E3-1649-4043-8CA2-FB2A9D73E90F}"/>
    <cellStyle name="Good" xfId="12" xr:uid="{4168F737-B04B-4B76-847C-C5467EC79FEE}"/>
    <cellStyle name="Heading (user)" xfId="13" xr:uid="{D2324D97-B4B4-4A9D-B582-C99797E29AB5}"/>
    <cellStyle name="Heading 1" xfId="14" xr:uid="{55676F27-A261-4B9A-A4F9-C188A40B9502}"/>
    <cellStyle name="Heading 2" xfId="15" xr:uid="{3C0E8F91-03EA-4B4A-952A-F6AFF4150599}"/>
    <cellStyle name="Hyperlink" xfId="16" xr:uid="{2E116B4B-D87A-4AE7-8DE9-A18DC312B93F}"/>
    <cellStyle name="Migliaia" xfId="22" builtinId="3"/>
    <cellStyle name="Neutral" xfId="17" xr:uid="{1320BFCB-F5A1-4423-9001-536FDF4D7110}"/>
    <cellStyle name="Normale" xfId="0" builtinId="0"/>
    <cellStyle name="Normale 2" xfId="1" xr:uid="{4A4DE5E3-A3DA-45BA-8B96-686BBE32FEDF}"/>
    <cellStyle name="Normale 3" xfId="2" xr:uid="{C37CFD62-9BF5-41E2-BFEE-56A2065AD171}"/>
    <cellStyle name="Note" xfId="18" xr:uid="{3AC322C1-CC6E-4907-94A9-F982345D7A68}"/>
    <cellStyle name="Status" xfId="19" xr:uid="{1F58444C-1F7E-4D37-A900-EA8B6C1E1E91}"/>
    <cellStyle name="Text" xfId="20" xr:uid="{7CBDC2C7-6106-4198-ABAF-C85C0380A0B6}"/>
    <cellStyle name="Warning" xfId="21" xr:uid="{47F5E207-9DA1-4658-9D51-98F7AA8EF09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47625</xdr:rowOff>
    </xdr:from>
    <xdr:to>
      <xdr:col>0</xdr:col>
      <xdr:colOff>1053042</xdr:colOff>
      <xdr:row>3</xdr:row>
      <xdr:rowOff>70172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02C49538-5083-4A09-B3AF-275D2338F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7625"/>
          <a:ext cx="1005417" cy="6035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36"/>
  <sheetViews>
    <sheetView showGridLines="0" tabSelected="1" zoomScaleNormal="100" workbookViewId="0">
      <pane ySplit="7" topLeftCell="A8" activePane="bottomLeft" state="frozen"/>
      <selection pane="bottomLeft" activeCell="I71" sqref="I71"/>
    </sheetView>
  </sheetViews>
  <sheetFormatPr defaultRowHeight="15"/>
  <cols>
    <col min="1" max="1" width="23.28515625" customWidth="1"/>
    <col min="2" max="2" width="11.7109375" customWidth="1"/>
    <col min="3" max="3" width="16.28515625" customWidth="1"/>
    <col min="4" max="4" width="11.7109375" style="17" bestFit="1" customWidth="1"/>
    <col min="5" max="5" width="16.28515625" style="17" customWidth="1"/>
    <col min="6" max="6" width="18" style="17" bestFit="1" customWidth="1"/>
    <col min="7" max="7" width="17.5703125" style="17" bestFit="1" customWidth="1"/>
    <col min="8" max="8" width="8.42578125" style="23" bestFit="1" customWidth="1"/>
    <col min="9" max="9" width="16.28515625" style="23" customWidth="1"/>
    <col min="10" max="10" width="12" style="23" bestFit="1" customWidth="1"/>
    <col min="11" max="13" width="9.140625" style="17"/>
  </cols>
  <sheetData>
    <row r="1" spans="1:10" ht="15.75">
      <c r="B1" s="1"/>
      <c r="C1" s="1"/>
      <c r="D1" s="2"/>
      <c r="E1" s="2"/>
      <c r="F1" s="2"/>
      <c r="G1" s="3"/>
      <c r="H1" s="19"/>
      <c r="I1" s="24"/>
      <c r="J1" s="43"/>
    </row>
    <row r="2" spans="1:10">
      <c r="A2" s="61" t="s">
        <v>146</v>
      </c>
      <c r="B2" s="61"/>
      <c r="C2" s="61"/>
      <c r="D2" s="61"/>
      <c r="E2" s="61"/>
      <c r="F2" s="61"/>
      <c r="G2" s="61"/>
      <c r="H2" s="61"/>
      <c r="I2" s="61"/>
      <c r="J2" s="61"/>
    </row>
    <row r="3" spans="1:10">
      <c r="A3" s="62" t="s">
        <v>137</v>
      </c>
      <c r="B3" s="62"/>
      <c r="C3" s="62"/>
      <c r="D3" s="62"/>
      <c r="E3" s="62"/>
      <c r="F3" s="62"/>
      <c r="G3" s="62"/>
      <c r="H3" s="62"/>
      <c r="I3" s="62"/>
      <c r="J3" s="62"/>
    </row>
    <row r="4" spans="1:10" ht="15.75">
      <c r="A4" s="4"/>
      <c r="B4" s="5"/>
      <c r="C4" s="5"/>
      <c r="D4" s="6"/>
      <c r="E4" s="6"/>
      <c r="F4" s="6"/>
      <c r="G4" s="7"/>
      <c r="H4" s="20"/>
      <c r="I4" s="74" t="s">
        <v>124</v>
      </c>
      <c r="J4" s="74"/>
    </row>
    <row r="5" spans="1:10" ht="16.5" customHeight="1">
      <c r="A5" s="76" t="s">
        <v>127</v>
      </c>
      <c r="B5" s="78" t="s">
        <v>125</v>
      </c>
      <c r="C5" s="79"/>
      <c r="D5" s="65" t="s">
        <v>139</v>
      </c>
      <c r="E5" s="66"/>
      <c r="F5" s="66"/>
      <c r="G5" s="67"/>
      <c r="H5" s="68" t="s">
        <v>128</v>
      </c>
      <c r="I5" s="69"/>
      <c r="J5" s="70"/>
    </row>
    <row r="6" spans="1:10" ht="16.5" customHeight="1">
      <c r="A6" s="77"/>
      <c r="B6" s="80"/>
      <c r="C6" s="81"/>
      <c r="D6" s="71" t="s">
        <v>140</v>
      </c>
      <c r="E6" s="71"/>
      <c r="F6" s="72" t="s">
        <v>141</v>
      </c>
      <c r="G6" s="63" t="s">
        <v>142</v>
      </c>
      <c r="H6" s="82" t="s">
        <v>135</v>
      </c>
      <c r="I6" s="82"/>
      <c r="J6" s="83" t="s">
        <v>129</v>
      </c>
    </row>
    <row r="7" spans="1:10" ht="30">
      <c r="A7" s="77"/>
      <c r="B7" s="18" t="s">
        <v>123</v>
      </c>
      <c r="C7" s="13" t="s">
        <v>126</v>
      </c>
      <c r="D7" s="18" t="s">
        <v>143</v>
      </c>
      <c r="E7" s="13" t="s">
        <v>144</v>
      </c>
      <c r="F7" s="73"/>
      <c r="G7" s="64"/>
      <c r="H7" s="21" t="s">
        <v>123</v>
      </c>
      <c r="I7" s="25" t="s">
        <v>126</v>
      </c>
      <c r="J7" s="84"/>
    </row>
    <row r="8" spans="1:10">
      <c r="A8" s="14" t="s">
        <v>0</v>
      </c>
      <c r="B8" s="26">
        <v>407049</v>
      </c>
      <c r="C8" s="26">
        <v>90987</v>
      </c>
      <c r="D8" s="26">
        <v>287596</v>
      </c>
      <c r="E8" s="26">
        <v>59659</v>
      </c>
      <c r="F8" s="26">
        <v>43687</v>
      </c>
      <c r="G8" s="27">
        <f>+F8+D8</f>
        <v>331283</v>
      </c>
      <c r="H8" s="44">
        <f>B8/D8</f>
        <v>1.4153500048679397</v>
      </c>
      <c r="I8" s="45">
        <f t="shared" ref="I8:I66" si="0">C8/E8</f>
        <v>1.525117752560385</v>
      </c>
      <c r="J8" s="46">
        <f>B8/G8</f>
        <v>1.2287047629971957</v>
      </c>
    </row>
    <row r="9" spans="1:10">
      <c r="A9" s="15" t="s">
        <v>1</v>
      </c>
      <c r="B9" s="28">
        <v>207939</v>
      </c>
      <c r="C9" s="28">
        <v>73539</v>
      </c>
      <c r="D9" s="28">
        <v>150719</v>
      </c>
      <c r="E9" s="28">
        <v>50571</v>
      </c>
      <c r="F9" s="28">
        <v>25186</v>
      </c>
      <c r="G9" s="29">
        <f t="shared" ref="G9:G15" si="1">+F9+D9</f>
        <v>175905</v>
      </c>
      <c r="H9" s="47">
        <f t="shared" ref="H9:I72" si="2">B9/D9</f>
        <v>1.3796468925616545</v>
      </c>
      <c r="I9" s="48">
        <f t="shared" si="0"/>
        <v>1.4541733404520378</v>
      </c>
      <c r="J9" s="49">
        <f t="shared" ref="J9:J72" si="3">B9/G9</f>
        <v>1.1821096614649953</v>
      </c>
    </row>
    <row r="10" spans="1:10">
      <c r="A10" s="15" t="s">
        <v>2</v>
      </c>
      <c r="B10" s="28">
        <v>169560</v>
      </c>
      <c r="C10" s="28">
        <v>42761</v>
      </c>
      <c r="D10" s="28">
        <v>128733</v>
      </c>
      <c r="E10" s="28">
        <v>31381</v>
      </c>
      <c r="F10" s="28">
        <v>17003</v>
      </c>
      <c r="G10" s="29">
        <f t="shared" si="1"/>
        <v>145736</v>
      </c>
      <c r="H10" s="47">
        <f t="shared" si="2"/>
        <v>1.3171447880496843</v>
      </c>
      <c r="I10" s="48">
        <f t="shared" si="0"/>
        <v>1.3626398139001306</v>
      </c>
      <c r="J10" s="49">
        <f t="shared" si="3"/>
        <v>1.1634736784322337</v>
      </c>
    </row>
    <row r="11" spans="1:10">
      <c r="A11" s="15" t="s">
        <v>3</v>
      </c>
      <c r="B11" s="28">
        <v>580789</v>
      </c>
      <c r="C11" s="28">
        <v>55813</v>
      </c>
      <c r="D11" s="28">
        <v>419766</v>
      </c>
      <c r="E11" s="28">
        <v>40861</v>
      </c>
      <c r="F11" s="28">
        <v>72333</v>
      </c>
      <c r="G11" s="29">
        <f t="shared" si="1"/>
        <v>492099</v>
      </c>
      <c r="H11" s="47">
        <f t="shared" si="2"/>
        <v>1.3836018162500059</v>
      </c>
      <c r="I11" s="48">
        <f t="shared" si="0"/>
        <v>1.365923496732826</v>
      </c>
      <c r="J11" s="49">
        <f t="shared" si="3"/>
        <v>1.1802279622596266</v>
      </c>
    </row>
    <row r="12" spans="1:10">
      <c r="A12" s="15" t="s">
        <v>4</v>
      </c>
      <c r="B12" s="28">
        <v>361845</v>
      </c>
      <c r="C12" s="28">
        <v>101727</v>
      </c>
      <c r="D12" s="28">
        <v>244890</v>
      </c>
      <c r="E12" s="28">
        <v>63913</v>
      </c>
      <c r="F12" s="28">
        <v>31960</v>
      </c>
      <c r="G12" s="29">
        <f t="shared" si="1"/>
        <v>276850</v>
      </c>
      <c r="H12" s="47">
        <f t="shared" si="2"/>
        <v>1.4775817714075707</v>
      </c>
      <c r="I12" s="48">
        <f t="shared" si="0"/>
        <v>1.5916480215292663</v>
      </c>
      <c r="J12" s="49">
        <f t="shared" si="3"/>
        <v>1.3070074047318043</v>
      </c>
    </row>
    <row r="13" spans="1:10">
      <c r="A13" s="15" t="s">
        <v>5</v>
      </c>
      <c r="B13" s="28">
        <v>2205104</v>
      </c>
      <c r="C13" s="28">
        <v>848885</v>
      </c>
      <c r="D13" s="28">
        <v>1420683</v>
      </c>
      <c r="E13" s="28">
        <v>498550</v>
      </c>
      <c r="F13" s="28">
        <v>182553</v>
      </c>
      <c r="G13" s="29">
        <f t="shared" si="1"/>
        <v>1603236</v>
      </c>
      <c r="H13" s="47">
        <f t="shared" si="2"/>
        <v>1.5521435816434772</v>
      </c>
      <c r="I13" s="48">
        <f t="shared" si="0"/>
        <v>1.7027078527730419</v>
      </c>
      <c r="J13" s="49">
        <f t="shared" si="3"/>
        <v>1.375408236840989</v>
      </c>
    </row>
    <row r="14" spans="1:10" ht="13.5" customHeight="1">
      <c r="A14" s="15" t="s">
        <v>6</v>
      </c>
      <c r="B14" s="28">
        <v>154233</v>
      </c>
      <c r="C14" s="28">
        <v>29952</v>
      </c>
      <c r="D14" s="28">
        <v>106731</v>
      </c>
      <c r="E14" s="28">
        <v>32028</v>
      </c>
      <c r="F14" s="28">
        <v>15126</v>
      </c>
      <c r="G14" s="29">
        <f t="shared" si="1"/>
        <v>121857</v>
      </c>
      <c r="H14" s="47">
        <f t="shared" si="2"/>
        <v>1.4450628214857915</v>
      </c>
      <c r="I14" s="48">
        <f t="shared" si="0"/>
        <v>0.93518171599850131</v>
      </c>
      <c r="J14" s="49">
        <f t="shared" si="3"/>
        <v>1.265688470912627</v>
      </c>
    </row>
    <row r="15" spans="1:10" ht="16.5" customHeight="1">
      <c r="A15" s="16" t="s">
        <v>7</v>
      </c>
      <c r="B15" s="28">
        <v>165760</v>
      </c>
      <c r="C15" s="30">
        <v>45141</v>
      </c>
      <c r="D15" s="28">
        <v>119332</v>
      </c>
      <c r="E15" s="30">
        <v>30473</v>
      </c>
      <c r="F15" s="30">
        <v>17292</v>
      </c>
      <c r="G15" s="31">
        <f t="shared" si="1"/>
        <v>136624</v>
      </c>
      <c r="H15" s="50">
        <f t="shared" si="2"/>
        <v>1.3890657996178728</v>
      </c>
      <c r="I15" s="51">
        <f t="shared" si="0"/>
        <v>1.481344140714731</v>
      </c>
      <c r="J15" s="52">
        <f t="shared" si="3"/>
        <v>1.2132568216418784</v>
      </c>
    </row>
    <row r="16" spans="1:10">
      <c r="A16" s="10" t="s">
        <v>106</v>
      </c>
      <c r="B16" s="32">
        <f>SUM(B8:B15)</f>
        <v>4252279</v>
      </c>
      <c r="C16" s="32">
        <f>SUM(C8:C15)</f>
        <v>1288805</v>
      </c>
      <c r="D16" s="32">
        <f>SUM(D8:D15)</f>
        <v>2878450</v>
      </c>
      <c r="E16" s="32">
        <f t="shared" ref="E16:F16" si="4">SUM(E8:E15)</f>
        <v>807436</v>
      </c>
      <c r="F16" s="32">
        <f t="shared" si="4"/>
        <v>405140</v>
      </c>
      <c r="G16" s="32">
        <f>+D16+F16</f>
        <v>3283590</v>
      </c>
      <c r="H16" s="53">
        <f t="shared" si="2"/>
        <v>1.477280828223523</v>
      </c>
      <c r="I16" s="54">
        <f t="shared" si="0"/>
        <v>1.5961698512327913</v>
      </c>
      <c r="J16" s="53">
        <f t="shared" si="3"/>
        <v>1.2950091211143901</v>
      </c>
    </row>
    <row r="17" spans="1:10">
      <c r="A17" s="10" t="s">
        <v>107</v>
      </c>
      <c r="B17" s="32">
        <v>123337</v>
      </c>
      <c r="C17" s="32">
        <v>33186</v>
      </c>
      <c r="D17" s="32">
        <v>249376</v>
      </c>
      <c r="E17" s="32">
        <v>180719</v>
      </c>
      <c r="F17" s="33">
        <v>67345</v>
      </c>
      <c r="G17" s="32">
        <f>+D17+F17</f>
        <v>316721</v>
      </c>
      <c r="H17" s="53">
        <f t="shared" ref="H17:H22" si="5">B17/D17</f>
        <v>0.4945824778647504</v>
      </c>
      <c r="I17" s="54">
        <f t="shared" si="0"/>
        <v>0.18363315423392118</v>
      </c>
      <c r="J17" s="53">
        <f t="shared" si="3"/>
        <v>0.38941844715064677</v>
      </c>
    </row>
    <row r="18" spans="1:10">
      <c r="A18" s="14" t="s">
        <v>32</v>
      </c>
      <c r="B18" s="28">
        <v>816250</v>
      </c>
      <c r="C18" s="35">
        <v>560688</v>
      </c>
      <c r="D18" s="28">
        <v>418830</v>
      </c>
      <c r="E18" s="26">
        <v>267822</v>
      </c>
      <c r="F18" s="26">
        <v>50193</v>
      </c>
      <c r="G18" s="27">
        <f>+F18+D18</f>
        <v>469023</v>
      </c>
      <c r="H18" s="44">
        <f t="shared" si="5"/>
        <v>1.9488814077310603</v>
      </c>
      <c r="I18" s="45">
        <f>C18/E18</f>
        <v>2.0935098684947464</v>
      </c>
      <c r="J18" s="46">
        <f>B18/G18</f>
        <v>1.7403197710986456</v>
      </c>
    </row>
    <row r="19" spans="1:10">
      <c r="A19" s="15" t="s">
        <v>33</v>
      </c>
      <c r="B19" s="28">
        <v>208561</v>
      </c>
      <c r="C19" s="36">
        <v>42060</v>
      </c>
      <c r="D19" s="28">
        <v>127638</v>
      </c>
      <c r="E19" s="28">
        <v>26182</v>
      </c>
      <c r="F19" s="28">
        <v>17671</v>
      </c>
      <c r="G19" s="29">
        <f t="shared" ref="G19:G21" si="6">+F19+D19</f>
        <v>145309</v>
      </c>
      <c r="H19" s="47">
        <f t="shared" si="5"/>
        <v>1.6340039800059543</v>
      </c>
      <c r="I19" s="48">
        <f>C19/E19</f>
        <v>1.6064471774501565</v>
      </c>
      <c r="J19" s="49">
        <f>B19/G19</f>
        <v>1.4352930651232889</v>
      </c>
    </row>
    <row r="20" spans="1:10">
      <c r="A20" s="15" t="s">
        <v>34</v>
      </c>
      <c r="B20" s="28">
        <v>214879</v>
      </c>
      <c r="C20" s="36">
        <v>92216</v>
      </c>
      <c r="D20" s="28">
        <v>128336</v>
      </c>
      <c r="E20" s="28">
        <v>48872</v>
      </c>
      <c r="F20" s="28">
        <v>14392</v>
      </c>
      <c r="G20" s="29">
        <f t="shared" si="6"/>
        <v>142728</v>
      </c>
      <c r="H20" s="47">
        <f t="shared" si="5"/>
        <v>1.6743470265552924</v>
      </c>
      <c r="I20" s="48">
        <f>C20/E20</f>
        <v>1.8868881977410379</v>
      </c>
      <c r="J20" s="49">
        <f>B20/G20</f>
        <v>1.5055139846421164</v>
      </c>
    </row>
    <row r="21" spans="1:10">
      <c r="A21" s="16" t="s">
        <v>35</v>
      </c>
      <c r="B21" s="28">
        <v>267748</v>
      </c>
      <c r="C21" s="37">
        <v>58563</v>
      </c>
      <c r="D21" s="28">
        <v>169014</v>
      </c>
      <c r="E21" s="30">
        <v>33834</v>
      </c>
      <c r="F21" s="30">
        <v>25242</v>
      </c>
      <c r="G21" s="29">
        <f t="shared" si="6"/>
        <v>194256</v>
      </c>
      <c r="H21" s="50">
        <f t="shared" si="5"/>
        <v>1.5841764587548961</v>
      </c>
      <c r="I21" s="51">
        <f>C21/E21</f>
        <v>1.730892002128037</v>
      </c>
      <c r="J21" s="52">
        <f>B21/G21</f>
        <v>1.3783255086071988</v>
      </c>
    </row>
    <row r="22" spans="1:10">
      <c r="A22" s="10" t="s">
        <v>104</v>
      </c>
      <c r="B22" s="32">
        <f>SUM(B18:B21)</f>
        <v>1507438</v>
      </c>
      <c r="C22" s="32">
        <f>SUM(C18:C21)</f>
        <v>753527</v>
      </c>
      <c r="D22" s="32">
        <f t="shared" ref="D22:F22" si="7">SUM(D18:D21)</f>
        <v>843818</v>
      </c>
      <c r="E22" s="32">
        <f t="shared" si="7"/>
        <v>376710</v>
      </c>
      <c r="F22" s="32">
        <f t="shared" si="7"/>
        <v>107498</v>
      </c>
      <c r="G22" s="32">
        <f>+D22+F22</f>
        <v>951316</v>
      </c>
      <c r="H22" s="53">
        <f t="shared" si="5"/>
        <v>1.7864492106117671</v>
      </c>
      <c r="I22" s="54">
        <f>C22/E22</f>
        <v>2.0002840381195082</v>
      </c>
      <c r="J22" s="53">
        <f>B22/G22</f>
        <v>1.5845817793456642</v>
      </c>
    </row>
    <row r="23" spans="1:10">
      <c r="A23" s="14" t="s">
        <v>8</v>
      </c>
      <c r="B23" s="28">
        <v>1102670</v>
      </c>
      <c r="C23" s="35">
        <v>120207</v>
      </c>
      <c r="D23" s="28">
        <v>695826</v>
      </c>
      <c r="E23" s="26">
        <v>73033</v>
      </c>
      <c r="F23" s="26">
        <v>103062</v>
      </c>
      <c r="G23" s="27">
        <f>+F23+D23</f>
        <v>798888</v>
      </c>
      <c r="H23" s="44">
        <f t="shared" si="2"/>
        <v>1.5846921500490065</v>
      </c>
      <c r="I23" s="45">
        <f t="shared" si="0"/>
        <v>1.6459271836019334</v>
      </c>
      <c r="J23" s="46">
        <f t="shared" si="3"/>
        <v>1.3802560559177257</v>
      </c>
    </row>
    <row r="24" spans="1:10">
      <c r="A24" s="15" t="s">
        <v>9</v>
      </c>
      <c r="B24" s="28">
        <v>1254322</v>
      </c>
      <c r="C24" s="36">
        <v>196850</v>
      </c>
      <c r="D24" s="28">
        <v>816216</v>
      </c>
      <c r="E24" s="28">
        <v>120640</v>
      </c>
      <c r="F24" s="28">
        <v>123835</v>
      </c>
      <c r="G24" s="29">
        <f t="shared" ref="G24:G87" si="8">+F24+D24</f>
        <v>940051</v>
      </c>
      <c r="H24" s="47">
        <f t="shared" si="2"/>
        <v>1.5367525262920601</v>
      </c>
      <c r="I24" s="48">
        <f t="shared" si="0"/>
        <v>1.6317141909814323</v>
      </c>
      <c r="J24" s="49">
        <f t="shared" si="3"/>
        <v>1.3343127128209002</v>
      </c>
    </row>
    <row r="25" spans="1:10">
      <c r="A25" s="15" t="s">
        <v>10</v>
      </c>
      <c r="B25" s="28">
        <v>594657</v>
      </c>
      <c r="C25" s="36">
        <v>83626</v>
      </c>
      <c r="D25" s="28">
        <v>404007</v>
      </c>
      <c r="E25" s="28">
        <v>52398</v>
      </c>
      <c r="F25" s="28">
        <v>45365</v>
      </c>
      <c r="G25" s="29">
        <f t="shared" si="8"/>
        <v>449372</v>
      </c>
      <c r="H25" s="47">
        <f t="shared" si="2"/>
        <v>1.4718977641476509</v>
      </c>
      <c r="I25" s="48">
        <f t="shared" si="0"/>
        <v>1.5959769456849497</v>
      </c>
      <c r="J25" s="49">
        <f t="shared" si="3"/>
        <v>1.3233067480839928</v>
      </c>
    </row>
    <row r="26" spans="1:10">
      <c r="A26" s="15" t="s">
        <v>11</v>
      </c>
      <c r="B26" s="28">
        <v>351287</v>
      </c>
      <c r="C26" s="36">
        <v>70943</v>
      </c>
      <c r="D26" s="28">
        <v>225352</v>
      </c>
      <c r="E26" s="28">
        <v>44593</v>
      </c>
      <c r="F26" s="28">
        <v>28050</v>
      </c>
      <c r="G26" s="29">
        <f t="shared" si="8"/>
        <v>253402</v>
      </c>
      <c r="H26" s="47">
        <f t="shared" si="2"/>
        <v>1.5588368419184209</v>
      </c>
      <c r="I26" s="48">
        <f t="shared" si="0"/>
        <v>1.5908999170273361</v>
      </c>
      <c r="J26" s="49">
        <f t="shared" si="3"/>
        <v>1.386283454747792</v>
      </c>
    </row>
    <row r="27" spans="1:10">
      <c r="A27" s="15" t="s">
        <v>12</v>
      </c>
      <c r="B27" s="28">
        <v>332435</v>
      </c>
      <c r="C27" s="36">
        <v>47060</v>
      </c>
      <c r="D27" s="28">
        <v>219243</v>
      </c>
      <c r="E27" s="28">
        <v>28688</v>
      </c>
      <c r="F27" s="28">
        <v>26986</v>
      </c>
      <c r="G27" s="29">
        <f t="shared" si="8"/>
        <v>246229</v>
      </c>
      <c r="H27" s="47">
        <f t="shared" si="2"/>
        <v>1.5162855826639847</v>
      </c>
      <c r="I27" s="48">
        <f t="shared" si="0"/>
        <v>1.6404071388733965</v>
      </c>
      <c r="J27" s="49">
        <f t="shared" si="3"/>
        <v>1.3501049835722032</v>
      </c>
    </row>
    <row r="28" spans="1:10">
      <c r="A28" s="15" t="s">
        <v>13</v>
      </c>
      <c r="B28" s="28">
        <v>227064</v>
      </c>
      <c r="C28" s="36">
        <v>44793</v>
      </c>
      <c r="D28" s="28">
        <v>142888</v>
      </c>
      <c r="E28" s="28">
        <v>26296</v>
      </c>
      <c r="F28" s="28">
        <v>14862</v>
      </c>
      <c r="G28" s="29">
        <f t="shared" si="8"/>
        <v>157750</v>
      </c>
      <c r="H28" s="47">
        <f t="shared" si="2"/>
        <v>1.5891047533732714</v>
      </c>
      <c r="I28" s="48">
        <f t="shared" si="0"/>
        <v>1.703414968055978</v>
      </c>
      <c r="J28" s="49">
        <f t="shared" si="3"/>
        <v>1.4393914421553091</v>
      </c>
    </row>
    <row r="29" spans="1:10">
      <c r="A29" s="15" t="s">
        <v>14</v>
      </c>
      <c r="B29" s="28">
        <v>404440</v>
      </c>
      <c r="C29" s="36">
        <v>48648</v>
      </c>
      <c r="D29" s="28">
        <v>276782</v>
      </c>
      <c r="E29" s="28">
        <v>31522</v>
      </c>
      <c r="F29" s="28">
        <v>43594</v>
      </c>
      <c r="G29" s="29">
        <f t="shared" si="8"/>
        <v>320376</v>
      </c>
      <c r="H29" s="47">
        <f t="shared" si="2"/>
        <v>1.4612221893042177</v>
      </c>
      <c r="I29" s="48">
        <f t="shared" si="0"/>
        <v>1.5433030899054629</v>
      </c>
      <c r="J29" s="49">
        <f t="shared" si="3"/>
        <v>1.2623916897645266</v>
      </c>
    </row>
    <row r="30" spans="1:10">
      <c r="A30" s="15" t="s">
        <v>15</v>
      </c>
      <c r="B30" s="28">
        <v>3237101</v>
      </c>
      <c r="C30" s="36">
        <v>1371498</v>
      </c>
      <c r="D30" s="28">
        <v>1807847</v>
      </c>
      <c r="E30" s="28">
        <v>678839</v>
      </c>
      <c r="F30" s="28">
        <v>189544</v>
      </c>
      <c r="G30" s="29">
        <f t="shared" si="8"/>
        <v>1997391</v>
      </c>
      <c r="H30" s="47">
        <f t="shared" si="2"/>
        <v>1.7905834951740938</v>
      </c>
      <c r="I30" s="48">
        <f t="shared" si="0"/>
        <v>2.0203582881949917</v>
      </c>
      <c r="J30" s="49">
        <f t="shared" si="3"/>
        <v>1.6206646570451153</v>
      </c>
    </row>
    <row r="31" spans="1:10">
      <c r="A31" s="15" t="s">
        <v>16</v>
      </c>
      <c r="B31" s="28">
        <v>870112</v>
      </c>
      <c r="C31" s="36">
        <v>122099</v>
      </c>
      <c r="D31" s="28">
        <v>567861</v>
      </c>
      <c r="E31" s="28">
        <v>79024</v>
      </c>
      <c r="F31" s="28">
        <v>59011</v>
      </c>
      <c r="G31" s="29">
        <f t="shared" si="8"/>
        <v>626872</v>
      </c>
      <c r="H31" s="47">
        <f t="shared" si="2"/>
        <v>1.5322622965831427</v>
      </c>
      <c r="I31" s="48">
        <f t="shared" si="0"/>
        <v>1.5450875683336709</v>
      </c>
      <c r="J31" s="49">
        <f t="shared" si="3"/>
        <v>1.3880217971132862</v>
      </c>
    </row>
    <row r="32" spans="1:10">
      <c r="A32" s="15" t="s">
        <v>17</v>
      </c>
      <c r="B32" s="28">
        <v>534691</v>
      </c>
      <c r="C32" s="36">
        <v>71159</v>
      </c>
      <c r="D32" s="28">
        <v>353996</v>
      </c>
      <c r="E32" s="28">
        <v>41905</v>
      </c>
      <c r="F32" s="28">
        <v>43401</v>
      </c>
      <c r="G32" s="29">
        <f t="shared" si="8"/>
        <v>397397</v>
      </c>
      <c r="H32" s="47">
        <f t="shared" si="2"/>
        <v>1.5104436208318739</v>
      </c>
      <c r="I32" s="48">
        <f t="shared" si="0"/>
        <v>1.6981028516883427</v>
      </c>
      <c r="J32" s="49">
        <f t="shared" si="3"/>
        <v>1.3454832321331063</v>
      </c>
    </row>
    <row r="33" spans="1:10">
      <c r="A33" s="15" t="s">
        <v>18</v>
      </c>
      <c r="B33" s="28">
        <v>178208</v>
      </c>
      <c r="C33" s="36">
        <v>21180</v>
      </c>
      <c r="D33" s="28">
        <v>116978</v>
      </c>
      <c r="E33" s="28">
        <v>12797</v>
      </c>
      <c r="F33" s="28">
        <v>19121</v>
      </c>
      <c r="G33" s="29">
        <f t="shared" si="8"/>
        <v>136099</v>
      </c>
      <c r="H33" s="47">
        <f t="shared" si="2"/>
        <v>1.523431756398639</v>
      </c>
      <c r="I33" s="48">
        <f t="shared" si="0"/>
        <v>1.6550754082988199</v>
      </c>
      <c r="J33" s="49">
        <f t="shared" si="3"/>
        <v>1.3093997751636677</v>
      </c>
    </row>
    <row r="34" spans="1:10">
      <c r="A34" s="16" t="s">
        <v>19</v>
      </c>
      <c r="B34" s="28">
        <v>878059</v>
      </c>
      <c r="C34" s="37">
        <v>78875</v>
      </c>
      <c r="D34" s="28">
        <v>595105</v>
      </c>
      <c r="E34" s="28">
        <v>52593</v>
      </c>
      <c r="F34" s="30">
        <v>60714</v>
      </c>
      <c r="G34" s="31">
        <f t="shared" si="8"/>
        <v>655819</v>
      </c>
      <c r="H34" s="50">
        <f t="shared" si="2"/>
        <v>1.4754690348761983</v>
      </c>
      <c r="I34" s="51">
        <f t="shared" si="0"/>
        <v>1.4997242979103682</v>
      </c>
      <c r="J34" s="52">
        <f t="shared" si="3"/>
        <v>1.3388739880973257</v>
      </c>
    </row>
    <row r="35" spans="1:10">
      <c r="A35" s="10" t="s">
        <v>108</v>
      </c>
      <c r="B35" s="32">
        <f>SUM(B23:B34)</f>
        <v>9965046</v>
      </c>
      <c r="C35" s="32">
        <f>SUM(C23:C34)</f>
        <v>2276938</v>
      </c>
      <c r="D35" s="32">
        <f>SUM(D23:D34)</f>
        <v>6222101</v>
      </c>
      <c r="E35" s="32">
        <f t="shared" ref="E35:F35" si="9">SUM(E23:E34)</f>
        <v>1242328</v>
      </c>
      <c r="F35" s="33">
        <f t="shared" si="9"/>
        <v>757545</v>
      </c>
      <c r="G35" s="32">
        <f t="shared" si="8"/>
        <v>6979646</v>
      </c>
      <c r="H35" s="53">
        <f t="shared" si="2"/>
        <v>1.6015564517515868</v>
      </c>
      <c r="I35" s="54">
        <f t="shared" si="0"/>
        <v>1.8327993895331989</v>
      </c>
      <c r="J35" s="53">
        <f t="shared" si="3"/>
        <v>1.4277294292575871</v>
      </c>
    </row>
    <row r="36" spans="1:10">
      <c r="A36" s="14" t="s">
        <v>130</v>
      </c>
      <c r="B36" s="28">
        <v>535774</v>
      </c>
      <c r="C36" s="35">
        <v>107025</v>
      </c>
      <c r="D36" s="28">
        <v>479662</v>
      </c>
      <c r="E36" s="26">
        <v>219122</v>
      </c>
      <c r="F36" s="26">
        <v>74050</v>
      </c>
      <c r="G36" s="29">
        <f t="shared" si="8"/>
        <v>553712</v>
      </c>
      <c r="H36" s="44">
        <f t="shared" si="2"/>
        <v>1.1169823750891252</v>
      </c>
      <c r="I36" s="45">
        <f t="shared" si="0"/>
        <v>0.48842653864057467</v>
      </c>
      <c r="J36" s="46">
        <f t="shared" si="3"/>
        <v>0.96760409743693476</v>
      </c>
    </row>
    <row r="37" spans="1:10">
      <c r="A37" s="16" t="s">
        <v>131</v>
      </c>
      <c r="B37" s="28">
        <v>542158</v>
      </c>
      <c r="C37" s="37">
        <v>118509</v>
      </c>
      <c r="D37" s="28">
        <v>734902</v>
      </c>
      <c r="E37" s="30">
        <v>459480</v>
      </c>
      <c r="F37" s="30">
        <v>136042</v>
      </c>
      <c r="G37" s="31">
        <f t="shared" si="8"/>
        <v>870944</v>
      </c>
      <c r="H37" s="50">
        <f t="shared" si="2"/>
        <v>0.73772829574555521</v>
      </c>
      <c r="I37" s="51">
        <f t="shared" si="0"/>
        <v>0.25791982240793943</v>
      </c>
      <c r="J37" s="52">
        <f t="shared" si="3"/>
        <v>0.62249467244736745</v>
      </c>
    </row>
    <row r="38" spans="1:10">
      <c r="A38" s="10" t="s">
        <v>109</v>
      </c>
      <c r="B38" s="32">
        <f>SUM(B36:B37)</f>
        <v>1077932</v>
      </c>
      <c r="C38" s="32">
        <f>SUM(C36:C37)</f>
        <v>225534</v>
      </c>
      <c r="D38" s="32">
        <f>SUM(D36:D37)</f>
        <v>1214564</v>
      </c>
      <c r="E38" s="32">
        <f>SUM(E36:E37)</f>
        <v>678602</v>
      </c>
      <c r="F38" s="33">
        <f>SUM(F36:F37)</f>
        <v>210092</v>
      </c>
      <c r="G38" s="32">
        <f t="shared" si="8"/>
        <v>1424656</v>
      </c>
      <c r="H38" s="53">
        <f t="shared" si="2"/>
        <v>0.88750531054765336</v>
      </c>
      <c r="I38" s="54">
        <f t="shared" si="0"/>
        <v>0.33235092145322293</v>
      </c>
      <c r="J38" s="53">
        <f t="shared" si="3"/>
        <v>0.75662616098201951</v>
      </c>
    </row>
    <row r="39" spans="1:10">
      <c r="A39" s="14" t="s">
        <v>20</v>
      </c>
      <c r="B39" s="28">
        <v>198518</v>
      </c>
      <c r="C39" s="35">
        <v>35436</v>
      </c>
      <c r="D39" s="28">
        <v>136236</v>
      </c>
      <c r="E39" s="26">
        <v>24680</v>
      </c>
      <c r="F39" s="26">
        <v>20289</v>
      </c>
      <c r="G39" s="27">
        <f t="shared" si="8"/>
        <v>156525</v>
      </c>
      <c r="H39" s="44">
        <f t="shared" si="2"/>
        <v>1.4571625708329663</v>
      </c>
      <c r="I39" s="45">
        <f t="shared" si="0"/>
        <v>1.4358184764991897</v>
      </c>
      <c r="J39" s="46">
        <f t="shared" si="3"/>
        <v>1.2682830218814887</v>
      </c>
    </row>
    <row r="40" spans="1:10">
      <c r="A40" s="15" t="s">
        <v>21</v>
      </c>
      <c r="B40" s="28">
        <v>930898</v>
      </c>
      <c r="C40" s="36">
        <v>208732</v>
      </c>
      <c r="D40" s="28">
        <v>614448</v>
      </c>
      <c r="E40" s="28">
        <v>126553</v>
      </c>
      <c r="F40" s="28">
        <v>84137</v>
      </c>
      <c r="G40" s="29">
        <f t="shared" si="8"/>
        <v>698585</v>
      </c>
      <c r="H40" s="47">
        <f t="shared" si="2"/>
        <v>1.5150151029867458</v>
      </c>
      <c r="I40" s="48">
        <f t="shared" si="0"/>
        <v>1.6493642979621186</v>
      </c>
      <c r="J40" s="49">
        <f t="shared" si="3"/>
        <v>1.3325479361852888</v>
      </c>
    </row>
    <row r="41" spans="1:10">
      <c r="A41" s="15" t="s">
        <v>22</v>
      </c>
      <c r="B41" s="28">
        <v>229097</v>
      </c>
      <c r="C41" s="36">
        <v>50379</v>
      </c>
      <c r="D41" s="28">
        <v>160489</v>
      </c>
      <c r="E41" s="28">
        <v>34416</v>
      </c>
      <c r="F41" s="28">
        <v>23694</v>
      </c>
      <c r="G41" s="29">
        <f t="shared" si="8"/>
        <v>184183</v>
      </c>
      <c r="H41" s="47">
        <f t="shared" si="2"/>
        <v>1.427493473072921</v>
      </c>
      <c r="I41" s="48">
        <f t="shared" si="0"/>
        <v>1.4638249651324966</v>
      </c>
      <c r="J41" s="49">
        <f t="shared" si="3"/>
        <v>1.2438552960913873</v>
      </c>
    </row>
    <row r="42" spans="1:10">
      <c r="A42" s="15" t="s">
        <v>23</v>
      </c>
      <c r="B42" s="28">
        <v>876755</v>
      </c>
      <c r="C42" s="36">
        <v>84793</v>
      </c>
      <c r="D42" s="28">
        <v>602940</v>
      </c>
      <c r="E42" s="28">
        <v>51890</v>
      </c>
      <c r="F42" s="28">
        <v>86712</v>
      </c>
      <c r="G42" s="29">
        <f t="shared" si="8"/>
        <v>689652</v>
      </c>
      <c r="H42" s="47">
        <f t="shared" si="2"/>
        <v>1.4541330812352804</v>
      </c>
      <c r="I42" s="48">
        <f t="shared" si="0"/>
        <v>1.6340913470803624</v>
      </c>
      <c r="J42" s="49">
        <f t="shared" si="3"/>
        <v>1.2713005979827507</v>
      </c>
    </row>
    <row r="43" spans="1:10">
      <c r="A43" s="15" t="s">
        <v>24</v>
      </c>
      <c r="B43" s="28">
        <v>839396</v>
      </c>
      <c r="C43" s="36">
        <v>254661</v>
      </c>
      <c r="D43" s="28">
        <v>478363</v>
      </c>
      <c r="E43" s="28">
        <v>109289</v>
      </c>
      <c r="F43" s="28">
        <v>57752</v>
      </c>
      <c r="G43" s="29">
        <f t="shared" si="8"/>
        <v>536115</v>
      </c>
      <c r="H43" s="47">
        <f t="shared" si="2"/>
        <v>1.7547260135085698</v>
      </c>
      <c r="I43" s="48">
        <f t="shared" si="0"/>
        <v>2.330161315411432</v>
      </c>
      <c r="J43" s="49">
        <f t="shared" si="3"/>
        <v>1.5657013886945899</v>
      </c>
    </row>
    <row r="44" spans="1:10">
      <c r="A44" s="15" t="s">
        <v>25</v>
      </c>
      <c r="B44" s="28">
        <v>927108</v>
      </c>
      <c r="C44" s="36">
        <v>257274</v>
      </c>
      <c r="D44" s="28">
        <v>624680</v>
      </c>
      <c r="E44" s="28">
        <v>163430</v>
      </c>
      <c r="F44" s="28">
        <v>84956</v>
      </c>
      <c r="G44" s="29">
        <f t="shared" si="8"/>
        <v>709636</v>
      </c>
      <c r="H44" s="47">
        <f t="shared" si="2"/>
        <v>1.4841326759300761</v>
      </c>
      <c r="I44" s="48">
        <f t="shared" si="0"/>
        <v>1.5742152603561157</v>
      </c>
      <c r="J44" s="49">
        <f t="shared" si="3"/>
        <v>1.3064557040510909</v>
      </c>
    </row>
    <row r="45" spans="1:10">
      <c r="A45" s="16" t="s">
        <v>26</v>
      </c>
      <c r="B45" s="28">
        <v>852861</v>
      </c>
      <c r="C45" s="37">
        <v>110675</v>
      </c>
      <c r="D45" s="28">
        <v>583250</v>
      </c>
      <c r="E45" s="30">
        <v>70435</v>
      </c>
      <c r="F45" s="30">
        <v>82327</v>
      </c>
      <c r="G45" s="31">
        <f t="shared" si="8"/>
        <v>665577</v>
      </c>
      <c r="H45" s="50">
        <f t="shared" si="2"/>
        <v>1.4622563223317617</v>
      </c>
      <c r="I45" s="51">
        <f t="shared" si="0"/>
        <v>1.5713068786824731</v>
      </c>
      <c r="J45" s="52">
        <f t="shared" si="3"/>
        <v>1.2813859252948945</v>
      </c>
    </row>
    <row r="46" spans="1:10">
      <c r="A46" s="10" t="s">
        <v>27</v>
      </c>
      <c r="B46" s="32">
        <f>SUM(B39:B45)</f>
        <v>4854633</v>
      </c>
      <c r="C46" s="32">
        <f>SUM(C39:C45)</f>
        <v>1001950</v>
      </c>
      <c r="D46" s="32">
        <f t="shared" ref="D46:F46" si="10">SUM(D39:D45)</f>
        <v>3200406</v>
      </c>
      <c r="E46" s="32">
        <f t="shared" si="10"/>
        <v>580693</v>
      </c>
      <c r="F46" s="32">
        <f t="shared" si="10"/>
        <v>439867</v>
      </c>
      <c r="G46" s="33">
        <f t="shared" si="8"/>
        <v>3640273</v>
      </c>
      <c r="H46" s="53">
        <f t="shared" si="2"/>
        <v>1.51688035830454</v>
      </c>
      <c r="I46" s="54">
        <f t="shared" si="0"/>
        <v>1.7254383986030484</v>
      </c>
      <c r="J46" s="53">
        <f t="shared" si="3"/>
        <v>1.3335903653379844</v>
      </c>
    </row>
    <row r="47" spans="1:10">
      <c r="A47" s="14" t="s">
        <v>28</v>
      </c>
      <c r="B47" s="28">
        <v>138666</v>
      </c>
      <c r="C47" s="26">
        <v>33837</v>
      </c>
      <c r="D47" s="28">
        <v>91401</v>
      </c>
      <c r="E47" s="26">
        <v>23033</v>
      </c>
      <c r="F47" s="26">
        <v>9573</v>
      </c>
      <c r="G47" s="27">
        <f t="shared" si="8"/>
        <v>100974</v>
      </c>
      <c r="H47" s="44">
        <f t="shared" si="2"/>
        <v>1.5171168805592936</v>
      </c>
      <c r="I47" s="45">
        <f t="shared" si="0"/>
        <v>1.4690661225198629</v>
      </c>
      <c r="J47" s="46">
        <f t="shared" si="3"/>
        <v>1.3732842117772892</v>
      </c>
    </row>
    <row r="48" spans="1:10">
      <c r="A48" s="15" t="s">
        <v>29</v>
      </c>
      <c r="B48" s="28">
        <v>310158</v>
      </c>
      <c r="C48" s="28">
        <v>51818</v>
      </c>
      <c r="D48" s="28">
        <v>217166</v>
      </c>
      <c r="E48" s="28">
        <v>36352</v>
      </c>
      <c r="F48" s="28">
        <v>29361</v>
      </c>
      <c r="G48" s="29">
        <f t="shared" si="8"/>
        <v>246527</v>
      </c>
      <c r="H48" s="47">
        <f t="shared" si="2"/>
        <v>1.4282069937283</v>
      </c>
      <c r="I48" s="48">
        <f t="shared" si="0"/>
        <v>1.4254511443661972</v>
      </c>
      <c r="J48" s="49">
        <f t="shared" si="3"/>
        <v>1.2581096593882211</v>
      </c>
    </row>
    <row r="49" spans="1:10">
      <c r="A49" s="15" t="s">
        <v>30</v>
      </c>
      <c r="B49" s="28">
        <v>230623</v>
      </c>
      <c r="C49" s="28">
        <v>200594</v>
      </c>
      <c r="D49" s="28">
        <v>129970</v>
      </c>
      <c r="E49" s="28">
        <v>108872</v>
      </c>
      <c r="F49" s="28">
        <v>15190</v>
      </c>
      <c r="G49" s="29">
        <f t="shared" si="8"/>
        <v>145160</v>
      </c>
      <c r="H49" s="47">
        <f t="shared" si="2"/>
        <v>1.774432561360314</v>
      </c>
      <c r="I49" s="48">
        <f t="shared" si="0"/>
        <v>1.8424755676390623</v>
      </c>
      <c r="J49" s="49">
        <f t="shared" si="3"/>
        <v>1.5887503444475062</v>
      </c>
    </row>
    <row r="50" spans="1:10">
      <c r="A50" s="16" t="s">
        <v>31</v>
      </c>
      <c r="B50" s="28">
        <v>517848</v>
      </c>
      <c r="C50" s="30">
        <v>97761</v>
      </c>
      <c r="D50" s="28">
        <v>369981</v>
      </c>
      <c r="E50" s="30">
        <v>66085</v>
      </c>
      <c r="F50" s="30">
        <v>48244</v>
      </c>
      <c r="G50" s="31">
        <f t="shared" si="8"/>
        <v>418225</v>
      </c>
      <c r="H50" s="50">
        <f t="shared" si="2"/>
        <v>1.3996610636762428</v>
      </c>
      <c r="I50" s="51">
        <f t="shared" si="0"/>
        <v>1.4793220851933115</v>
      </c>
      <c r="J50" s="52">
        <f t="shared" si="3"/>
        <v>1.2382043158586884</v>
      </c>
    </row>
    <row r="51" spans="1:10">
      <c r="A51" s="10" t="s">
        <v>105</v>
      </c>
      <c r="B51" s="32">
        <f>SUM(B47:B50)</f>
        <v>1197295</v>
      </c>
      <c r="C51" s="32">
        <f>SUM(C47:C50)</f>
        <v>384010</v>
      </c>
      <c r="D51" s="32">
        <f t="shared" ref="D51:F51" si="11">SUM(D47:D50)</f>
        <v>808518</v>
      </c>
      <c r="E51" s="32">
        <f t="shared" si="11"/>
        <v>234342</v>
      </c>
      <c r="F51" s="32">
        <f t="shared" si="11"/>
        <v>102368</v>
      </c>
      <c r="G51" s="33">
        <f t="shared" si="8"/>
        <v>910886</v>
      </c>
      <c r="H51" s="53">
        <f t="shared" si="2"/>
        <v>1.4808513848794955</v>
      </c>
      <c r="I51" s="54">
        <f t="shared" si="0"/>
        <v>1.6386733918802434</v>
      </c>
      <c r="J51" s="53">
        <f t="shared" si="3"/>
        <v>1.3144290284404414</v>
      </c>
    </row>
    <row r="52" spans="1:10">
      <c r="A52" s="14" t="s">
        <v>36</v>
      </c>
      <c r="B52" s="28">
        <v>1015701</v>
      </c>
      <c r="C52" s="35">
        <v>392203</v>
      </c>
      <c r="D52" s="28">
        <v>623206</v>
      </c>
      <c r="E52" s="26">
        <v>206162</v>
      </c>
      <c r="F52" s="59">
        <v>80377</v>
      </c>
      <c r="G52" s="27">
        <f t="shared" si="8"/>
        <v>703583</v>
      </c>
      <c r="H52" s="44">
        <f t="shared" si="2"/>
        <v>1.6297997772807065</v>
      </c>
      <c r="I52" s="45">
        <f t="shared" si="0"/>
        <v>1.9024019945479769</v>
      </c>
      <c r="J52" s="46">
        <f t="shared" si="3"/>
        <v>1.4436121964288506</v>
      </c>
    </row>
    <row r="53" spans="1:10">
      <c r="A53" s="15" t="s">
        <v>37</v>
      </c>
      <c r="B53" s="28">
        <v>340755</v>
      </c>
      <c r="C53" s="36">
        <v>96307</v>
      </c>
      <c r="D53" s="28">
        <v>232546</v>
      </c>
      <c r="E53" s="28">
        <v>85892</v>
      </c>
      <c r="F53" s="60">
        <v>30933</v>
      </c>
      <c r="G53" s="29">
        <f t="shared" si="8"/>
        <v>263479</v>
      </c>
      <c r="H53" s="47">
        <f t="shared" si="2"/>
        <v>1.4653229898600706</v>
      </c>
      <c r="I53" s="48">
        <f t="shared" si="0"/>
        <v>1.1212569273040562</v>
      </c>
      <c r="J53" s="49">
        <f t="shared" si="3"/>
        <v>1.2932909264115926</v>
      </c>
    </row>
    <row r="54" spans="1:10">
      <c r="A54" s="15" t="s">
        <v>38</v>
      </c>
      <c r="B54" s="28">
        <v>391524</v>
      </c>
      <c r="C54" s="36">
        <v>116861</v>
      </c>
      <c r="D54" s="28">
        <v>263495</v>
      </c>
      <c r="E54" s="28">
        <v>141054</v>
      </c>
      <c r="F54" s="60">
        <v>43365</v>
      </c>
      <c r="G54" s="29">
        <f t="shared" si="8"/>
        <v>306860</v>
      </c>
      <c r="H54" s="47">
        <f t="shared" si="2"/>
        <v>1.4858877777566937</v>
      </c>
      <c r="I54" s="48">
        <f t="shared" si="0"/>
        <v>0.82848412664653248</v>
      </c>
      <c r="J54" s="49">
        <f t="shared" si="3"/>
        <v>1.2759043211888157</v>
      </c>
    </row>
    <row r="55" spans="1:10">
      <c r="A55" s="15" t="s">
        <v>39</v>
      </c>
      <c r="B55" s="28">
        <v>702787</v>
      </c>
      <c r="C55" s="36">
        <v>185644</v>
      </c>
      <c r="D55" s="28">
        <v>480389</v>
      </c>
      <c r="E55" s="28">
        <v>122739</v>
      </c>
      <c r="F55" s="60">
        <v>69835</v>
      </c>
      <c r="G55" s="29">
        <f t="shared" si="8"/>
        <v>550224</v>
      </c>
      <c r="H55" s="47">
        <f t="shared" si="2"/>
        <v>1.4629539810445285</v>
      </c>
      <c r="I55" s="48">
        <f t="shared" si="0"/>
        <v>1.5125102860541475</v>
      </c>
      <c r="J55" s="49">
        <f t="shared" si="3"/>
        <v>1.2772743464479921</v>
      </c>
    </row>
    <row r="56" spans="1:10">
      <c r="A56" s="15" t="s">
        <v>40</v>
      </c>
      <c r="B56" s="28">
        <v>450044</v>
      </c>
      <c r="C56" s="36">
        <v>196655</v>
      </c>
      <c r="D56" s="28">
        <v>298133</v>
      </c>
      <c r="E56" s="28">
        <v>122590</v>
      </c>
      <c r="F56" s="60">
        <v>43707</v>
      </c>
      <c r="G56" s="29">
        <f t="shared" si="8"/>
        <v>341840</v>
      </c>
      <c r="H56" s="47">
        <f t="shared" si="2"/>
        <v>1.5095410437623478</v>
      </c>
      <c r="I56" s="48">
        <f t="shared" si="0"/>
        <v>1.6041683660983768</v>
      </c>
      <c r="J56" s="49">
        <f t="shared" si="3"/>
        <v>1.3165340510180201</v>
      </c>
    </row>
    <row r="57" spans="1:10">
      <c r="A57" s="15" t="s">
        <v>41</v>
      </c>
      <c r="B57" s="28">
        <v>283889</v>
      </c>
      <c r="C57" s="36">
        <v>102902</v>
      </c>
      <c r="D57" s="28">
        <v>188288</v>
      </c>
      <c r="E57" s="28">
        <v>64132</v>
      </c>
      <c r="F57" s="60">
        <v>33431</v>
      </c>
      <c r="G57" s="29">
        <f t="shared" si="8"/>
        <v>221719</v>
      </c>
      <c r="H57" s="47">
        <f t="shared" si="2"/>
        <v>1.5077381458191705</v>
      </c>
      <c r="I57" s="48">
        <f t="shared" si="0"/>
        <v>1.6045343978045281</v>
      </c>
      <c r="J57" s="49">
        <f t="shared" si="3"/>
        <v>1.2803999657223784</v>
      </c>
    </row>
    <row r="58" spans="1:10">
      <c r="A58" s="15" t="s">
        <v>42</v>
      </c>
      <c r="B58" s="28">
        <v>386007</v>
      </c>
      <c r="C58" s="36">
        <v>156080</v>
      </c>
      <c r="D58" s="28">
        <v>272087</v>
      </c>
      <c r="E58" s="28">
        <v>111503</v>
      </c>
      <c r="F58" s="60">
        <v>40322</v>
      </c>
      <c r="G58" s="29">
        <f t="shared" si="8"/>
        <v>312409</v>
      </c>
      <c r="H58" s="47">
        <f t="shared" si="2"/>
        <v>1.4186896103084674</v>
      </c>
      <c r="I58" s="48">
        <f t="shared" si="0"/>
        <v>1.3997829654807494</v>
      </c>
      <c r="J58" s="49">
        <f t="shared" si="3"/>
        <v>1.2355822015370876</v>
      </c>
    </row>
    <row r="59" spans="1:10">
      <c r="A59" s="15" t="s">
        <v>145</v>
      </c>
      <c r="B59" s="28">
        <v>524193</v>
      </c>
      <c r="C59" s="36">
        <v>169029</v>
      </c>
      <c r="D59" s="28">
        <v>352620</v>
      </c>
      <c r="E59" s="28">
        <v>109607</v>
      </c>
      <c r="F59" s="60">
        <v>54296</v>
      </c>
      <c r="G59" s="29">
        <f t="shared" si="8"/>
        <v>406916</v>
      </c>
      <c r="H59" s="47">
        <f t="shared" si="2"/>
        <v>1.4865662753105326</v>
      </c>
      <c r="I59" s="48">
        <f t="shared" si="0"/>
        <v>1.5421369073143139</v>
      </c>
      <c r="J59" s="49">
        <f t="shared" si="3"/>
        <v>1.2882093601627855</v>
      </c>
    </row>
    <row r="60" spans="1:10">
      <c r="A60" s="16" t="s">
        <v>43</v>
      </c>
      <c r="B60" s="28">
        <v>336916</v>
      </c>
      <c r="C60" s="37">
        <v>150051</v>
      </c>
      <c r="D60" s="28">
        <v>222666</v>
      </c>
      <c r="E60" s="30">
        <v>92951</v>
      </c>
      <c r="F60" s="30">
        <v>28926</v>
      </c>
      <c r="G60" s="31">
        <f t="shared" si="8"/>
        <v>251592</v>
      </c>
      <c r="H60" s="50">
        <f t="shared" si="2"/>
        <v>1.5131003386237682</v>
      </c>
      <c r="I60" s="51">
        <f t="shared" si="0"/>
        <v>1.6143021592021602</v>
      </c>
      <c r="J60" s="52">
        <f t="shared" si="3"/>
        <v>1.3391363795351203</v>
      </c>
    </row>
    <row r="61" spans="1:10">
      <c r="A61" s="10" t="s">
        <v>103</v>
      </c>
      <c r="B61" s="32">
        <f>SUM(B52:B60)</f>
        <v>4431816</v>
      </c>
      <c r="C61" s="32">
        <f>SUM(C52:C60)</f>
        <v>1565732</v>
      </c>
      <c r="D61" s="32">
        <f t="shared" ref="D61:F61" si="12">SUM(D52:D60)</f>
        <v>2933430</v>
      </c>
      <c r="E61" s="32">
        <f t="shared" si="12"/>
        <v>1056630</v>
      </c>
      <c r="F61" s="32">
        <f t="shared" si="12"/>
        <v>425192</v>
      </c>
      <c r="G61" s="33">
        <f t="shared" si="8"/>
        <v>3358622</v>
      </c>
      <c r="H61" s="53">
        <f t="shared" si="2"/>
        <v>1.5107965760219266</v>
      </c>
      <c r="I61" s="54">
        <f t="shared" si="0"/>
        <v>1.4818167191921485</v>
      </c>
      <c r="J61" s="53">
        <f t="shared" si="3"/>
        <v>1.3195340231797446</v>
      </c>
    </row>
    <row r="62" spans="1:10">
      <c r="A62" s="14" t="s">
        <v>44</v>
      </c>
      <c r="B62" s="28">
        <v>334634</v>
      </c>
      <c r="C62" s="35">
        <v>96672</v>
      </c>
      <c r="D62" s="28">
        <v>241968</v>
      </c>
      <c r="E62" s="26">
        <v>67636</v>
      </c>
      <c r="F62" s="26">
        <v>30765</v>
      </c>
      <c r="G62" s="27">
        <f t="shared" si="8"/>
        <v>272733</v>
      </c>
      <c r="H62" s="44">
        <f t="shared" si="2"/>
        <v>1.3829679957680354</v>
      </c>
      <c r="I62" s="45">
        <f t="shared" si="0"/>
        <v>1.4292980069785322</v>
      </c>
      <c r="J62" s="46">
        <f t="shared" si="3"/>
        <v>1.2269655670564252</v>
      </c>
    </row>
    <row r="63" spans="1:10">
      <c r="A63" s="15" t="s">
        <v>45</v>
      </c>
      <c r="B63" s="28">
        <v>994717</v>
      </c>
      <c r="C63" s="36">
        <v>367150</v>
      </c>
      <c r="D63" s="28">
        <v>793833</v>
      </c>
      <c r="E63" s="28">
        <v>197103</v>
      </c>
      <c r="F63" s="28">
        <v>131541</v>
      </c>
      <c r="G63" s="29">
        <f t="shared" si="8"/>
        <v>925374</v>
      </c>
      <c r="H63" s="47">
        <f t="shared" si="2"/>
        <v>1.2530557434624159</v>
      </c>
      <c r="I63" s="48">
        <f t="shared" si="0"/>
        <v>1.8627316682140809</v>
      </c>
      <c r="J63" s="49">
        <f t="shared" si="3"/>
        <v>1.0749351073187705</v>
      </c>
    </row>
    <row r="64" spans="1:10">
      <c r="A64" s="15" t="s">
        <v>46</v>
      </c>
      <c r="B64" s="28">
        <v>216989</v>
      </c>
      <c r="C64" s="36">
        <v>81440</v>
      </c>
      <c r="D64" s="28">
        <v>150873</v>
      </c>
      <c r="E64" s="28">
        <v>55020</v>
      </c>
      <c r="F64" s="28">
        <v>23653</v>
      </c>
      <c r="G64" s="29">
        <f t="shared" si="8"/>
        <v>174526</v>
      </c>
      <c r="H64" s="47">
        <f t="shared" si="2"/>
        <v>1.4382228761938849</v>
      </c>
      <c r="I64" s="48">
        <f t="shared" si="0"/>
        <v>1.480189022173755</v>
      </c>
      <c r="J64" s="49">
        <f t="shared" si="3"/>
        <v>1.2433047225055294</v>
      </c>
    </row>
    <row r="65" spans="1:10">
      <c r="A65" s="15" t="s">
        <v>47</v>
      </c>
      <c r="B65" s="28">
        <v>326716</v>
      </c>
      <c r="C65" s="36">
        <v>154177</v>
      </c>
      <c r="D65" s="28">
        <v>205717</v>
      </c>
      <c r="E65" s="28">
        <v>87723</v>
      </c>
      <c r="F65" s="28">
        <v>25590</v>
      </c>
      <c r="G65" s="29">
        <f t="shared" si="8"/>
        <v>231307</v>
      </c>
      <c r="H65" s="47">
        <f t="shared" si="2"/>
        <v>1.5881818226009519</v>
      </c>
      <c r="I65" s="48">
        <f t="shared" si="0"/>
        <v>1.7575436316587441</v>
      </c>
      <c r="J65" s="49">
        <f t="shared" si="3"/>
        <v>1.4124777892584315</v>
      </c>
    </row>
    <row r="66" spans="1:10">
      <c r="A66" s="15" t="s">
        <v>48</v>
      </c>
      <c r="B66" s="28">
        <v>381890</v>
      </c>
      <c r="C66" s="36">
        <v>89219</v>
      </c>
      <c r="D66" s="28">
        <v>263092</v>
      </c>
      <c r="E66" s="28">
        <v>61277</v>
      </c>
      <c r="F66" s="28">
        <v>32711</v>
      </c>
      <c r="G66" s="29">
        <f t="shared" si="8"/>
        <v>295803</v>
      </c>
      <c r="H66" s="47">
        <f t="shared" si="2"/>
        <v>1.451545466984933</v>
      </c>
      <c r="I66" s="48">
        <f t="shared" si="0"/>
        <v>1.4559949083669239</v>
      </c>
      <c r="J66" s="49">
        <f t="shared" si="3"/>
        <v>1.2910281504920504</v>
      </c>
    </row>
    <row r="67" spans="1:10">
      <c r="A67" s="15" t="s">
        <v>49</v>
      </c>
      <c r="B67" s="28">
        <v>188395</v>
      </c>
      <c r="C67" s="36">
        <v>66423</v>
      </c>
      <c r="D67" s="28">
        <v>122866</v>
      </c>
      <c r="E67" s="28">
        <v>80838</v>
      </c>
      <c r="F67" s="28">
        <v>14549</v>
      </c>
      <c r="G67" s="29">
        <f t="shared" si="8"/>
        <v>137415</v>
      </c>
      <c r="H67" s="47">
        <f t="shared" si="2"/>
        <v>1.5333371315091238</v>
      </c>
      <c r="I67" s="48">
        <f>C67/E68</f>
        <v>1.1995774037419635</v>
      </c>
      <c r="J67" s="49">
        <f t="shared" si="3"/>
        <v>1.3709929774769858</v>
      </c>
    </row>
    <row r="68" spans="1:10">
      <c r="A68" s="15" t="s">
        <v>50</v>
      </c>
      <c r="B68" s="28">
        <v>417245</v>
      </c>
      <c r="C68" s="36">
        <v>89828</v>
      </c>
      <c r="D68" s="28">
        <v>280979</v>
      </c>
      <c r="E68" s="28">
        <v>55372</v>
      </c>
      <c r="F68" s="28">
        <v>36348</v>
      </c>
      <c r="G68" s="29">
        <f t="shared" si="8"/>
        <v>317327</v>
      </c>
      <c r="H68" s="47">
        <f t="shared" si="2"/>
        <v>1.484968627548678</v>
      </c>
      <c r="I68" s="48">
        <f>C68/E69</f>
        <v>1.5224052606602942</v>
      </c>
      <c r="J68" s="49">
        <f t="shared" si="3"/>
        <v>1.3148739313074527</v>
      </c>
    </row>
    <row r="69" spans="1:10">
      <c r="A69" s="15" t="s">
        <v>51</v>
      </c>
      <c r="B69" s="28">
        <v>289256</v>
      </c>
      <c r="C69" s="36">
        <v>89501</v>
      </c>
      <c r="D69" s="28">
        <v>193474</v>
      </c>
      <c r="E69" s="28">
        <v>59004</v>
      </c>
      <c r="F69" s="28">
        <v>24702</v>
      </c>
      <c r="G69" s="29">
        <f t="shared" si="8"/>
        <v>218176</v>
      </c>
      <c r="H69" s="47">
        <f t="shared" si="2"/>
        <v>1.4950639362394946</v>
      </c>
      <c r="I69" s="48">
        <f>C69/E70</f>
        <v>0.75684109051549187</v>
      </c>
      <c r="J69" s="49">
        <f t="shared" si="3"/>
        <v>1.3257920211205632</v>
      </c>
    </row>
    <row r="70" spans="1:10">
      <c r="A70" s="15" t="s">
        <v>52</v>
      </c>
      <c r="B70" s="28">
        <v>264397</v>
      </c>
      <c r="C70" s="36">
        <v>200762</v>
      </c>
      <c r="D70" s="28">
        <v>159471</v>
      </c>
      <c r="E70" s="28">
        <v>118256</v>
      </c>
      <c r="F70" s="28">
        <v>21937</v>
      </c>
      <c r="G70" s="29">
        <f t="shared" si="8"/>
        <v>181408</v>
      </c>
      <c r="H70" s="47">
        <f t="shared" si="2"/>
        <v>1.6579628898044159</v>
      </c>
      <c r="I70" s="48">
        <f>C70/E71</f>
        <v>5.5726974962527063</v>
      </c>
      <c r="J70" s="49">
        <f t="shared" si="3"/>
        <v>1.4574715558299525</v>
      </c>
    </row>
    <row r="71" spans="1:10">
      <c r="A71" s="16" t="s">
        <v>53</v>
      </c>
      <c r="B71" s="28">
        <v>262046</v>
      </c>
      <c r="C71" s="37">
        <v>53724</v>
      </c>
      <c r="D71" s="28">
        <v>189428</v>
      </c>
      <c r="E71" s="28">
        <v>36026</v>
      </c>
      <c r="F71" s="30">
        <v>27685</v>
      </c>
      <c r="G71" s="31">
        <f t="shared" si="8"/>
        <v>217113</v>
      </c>
      <c r="H71" s="50">
        <f t="shared" si="2"/>
        <v>1.3833540975990877</v>
      </c>
      <c r="I71" s="48">
        <f>C71/E72</f>
        <v>6.5656794031200547E-2</v>
      </c>
      <c r="J71" s="52">
        <f t="shared" si="3"/>
        <v>1.2069567460262629</v>
      </c>
    </row>
    <row r="72" spans="1:10">
      <c r="A72" s="10" t="s">
        <v>110</v>
      </c>
      <c r="B72" s="32">
        <f>SUM(B62:B71)</f>
        <v>3676285</v>
      </c>
      <c r="C72" s="32">
        <f>SUM(C62:C71)</f>
        <v>1288896</v>
      </c>
      <c r="D72" s="32">
        <f>SUM(D62:D71)</f>
        <v>2601701</v>
      </c>
      <c r="E72" s="32">
        <f>SUM(E62:E71)</f>
        <v>818255</v>
      </c>
      <c r="F72" s="32">
        <f t="shared" ref="F72" si="13">SUM(F62:F71)</f>
        <v>369481</v>
      </c>
      <c r="G72" s="33">
        <f t="shared" si="8"/>
        <v>2971182</v>
      </c>
      <c r="H72" s="53">
        <f t="shared" si="2"/>
        <v>1.4130313206629048</v>
      </c>
      <c r="I72" s="54">
        <f t="shared" si="2"/>
        <v>1.5751764425515273</v>
      </c>
      <c r="J72" s="53">
        <f t="shared" si="3"/>
        <v>1.2373139713420451</v>
      </c>
    </row>
    <row r="73" spans="1:10">
      <c r="A73" s="14" t="s">
        <v>54</v>
      </c>
      <c r="B73" s="28">
        <v>641318</v>
      </c>
      <c r="C73" s="35">
        <v>163598</v>
      </c>
      <c r="D73" s="28">
        <v>487721</v>
      </c>
      <c r="E73" s="26">
        <v>122379</v>
      </c>
      <c r="F73" s="26">
        <v>63664</v>
      </c>
      <c r="G73" s="27">
        <f t="shared" si="8"/>
        <v>551385</v>
      </c>
      <c r="H73" s="44">
        <f t="shared" ref="H73:I133" si="14">B73/D73</f>
        <v>1.3149280018699214</v>
      </c>
      <c r="I73" s="45">
        <f t="shared" si="14"/>
        <v>1.3368143227187672</v>
      </c>
      <c r="J73" s="46">
        <f t="shared" ref="J73:J133" si="15">B73/G73</f>
        <v>1.1631038203795896</v>
      </c>
    </row>
    <row r="74" spans="1:10">
      <c r="A74" s="16" t="s">
        <v>55</v>
      </c>
      <c r="B74" s="28">
        <v>218254</v>
      </c>
      <c r="C74" s="37">
        <v>107314</v>
      </c>
      <c r="D74" s="28">
        <v>157462</v>
      </c>
      <c r="E74" s="30">
        <v>73665</v>
      </c>
      <c r="F74" s="30">
        <v>21269</v>
      </c>
      <c r="G74" s="31">
        <f t="shared" si="8"/>
        <v>178731</v>
      </c>
      <c r="H74" s="50">
        <f t="shared" si="14"/>
        <v>1.3860741004178787</v>
      </c>
      <c r="I74" s="51">
        <f t="shared" si="14"/>
        <v>1.456784090137786</v>
      </c>
      <c r="J74" s="52">
        <f t="shared" si="15"/>
        <v>1.2211311971622159</v>
      </c>
    </row>
    <row r="75" spans="1:10">
      <c r="A75" s="10" t="s">
        <v>111</v>
      </c>
      <c r="B75" s="32">
        <f>SUM(B73:B74)</f>
        <v>859572</v>
      </c>
      <c r="C75" s="32">
        <f>SUM(C73:C74)</f>
        <v>270912</v>
      </c>
      <c r="D75" s="32">
        <f t="shared" ref="D75:F75" si="16">SUM(D73:D74)</f>
        <v>645183</v>
      </c>
      <c r="E75" s="32">
        <f t="shared" si="16"/>
        <v>196044</v>
      </c>
      <c r="F75" s="32">
        <f t="shared" si="16"/>
        <v>84933</v>
      </c>
      <c r="G75" s="33">
        <f t="shared" si="8"/>
        <v>730116</v>
      </c>
      <c r="H75" s="53">
        <f t="shared" si="14"/>
        <v>1.3322917683819939</v>
      </c>
      <c r="I75" s="54">
        <f t="shared" si="14"/>
        <v>1.3818938605619147</v>
      </c>
      <c r="J75" s="53">
        <f t="shared" si="15"/>
        <v>1.1773088112026033</v>
      </c>
    </row>
    <row r="76" spans="1:10">
      <c r="A76" s="14" t="s">
        <v>56</v>
      </c>
      <c r="B76" s="28">
        <v>461745</v>
      </c>
      <c r="C76" s="35">
        <v>98664</v>
      </c>
      <c r="D76" s="28">
        <v>310436</v>
      </c>
      <c r="E76" s="26">
        <v>61453</v>
      </c>
      <c r="F76" s="26">
        <v>38038</v>
      </c>
      <c r="G76" s="27">
        <f t="shared" si="8"/>
        <v>348474</v>
      </c>
      <c r="H76" s="44">
        <f t="shared" si="14"/>
        <v>1.4874080325735417</v>
      </c>
      <c r="I76" s="45">
        <f t="shared" si="14"/>
        <v>1.6055196654353734</v>
      </c>
      <c r="J76" s="46">
        <f t="shared" si="15"/>
        <v>1.3250486406446391</v>
      </c>
    </row>
    <row r="77" spans="1:10">
      <c r="A77" s="15" t="s">
        <v>57</v>
      </c>
      <c r="B77" s="28">
        <v>202317</v>
      </c>
      <c r="C77" s="36">
        <v>46079</v>
      </c>
      <c r="D77" s="28">
        <v>145615</v>
      </c>
      <c r="E77" s="28">
        <v>33557</v>
      </c>
      <c r="F77" s="28">
        <v>19768</v>
      </c>
      <c r="G77" s="29">
        <f t="shared" si="8"/>
        <v>165383</v>
      </c>
      <c r="H77" s="47">
        <f t="shared" si="14"/>
        <v>1.3893966967688769</v>
      </c>
      <c r="I77" s="48">
        <f t="shared" si="14"/>
        <v>1.3731561224185713</v>
      </c>
      <c r="J77" s="49">
        <f t="shared" si="15"/>
        <v>1.2233240417697102</v>
      </c>
    </row>
    <row r="78" spans="1:10">
      <c r="A78" s="15" t="s">
        <v>58</v>
      </c>
      <c r="B78" s="28">
        <v>168485</v>
      </c>
      <c r="C78" s="36">
        <v>35932</v>
      </c>
      <c r="D78" s="28">
        <v>122737</v>
      </c>
      <c r="E78" s="28">
        <v>26181</v>
      </c>
      <c r="F78" s="28">
        <v>17237</v>
      </c>
      <c r="G78" s="29">
        <f t="shared" si="8"/>
        <v>139974</v>
      </c>
      <c r="H78" s="47">
        <f t="shared" si="14"/>
        <v>1.3727319390240922</v>
      </c>
      <c r="I78" s="48">
        <f t="shared" si="14"/>
        <v>1.3724456667048623</v>
      </c>
      <c r="J78" s="49">
        <f t="shared" si="15"/>
        <v>1.2036878277394374</v>
      </c>
    </row>
    <row r="79" spans="1:10">
      <c r="A79" s="15" t="s">
        <v>59</v>
      </c>
      <c r="B79" s="28">
        <v>305249</v>
      </c>
      <c r="C79" s="36">
        <v>40820</v>
      </c>
      <c r="D79" s="28">
        <v>220857</v>
      </c>
      <c r="E79" s="28">
        <v>28563</v>
      </c>
      <c r="F79" s="28">
        <v>37952</v>
      </c>
      <c r="G79" s="29">
        <f t="shared" si="8"/>
        <v>258809</v>
      </c>
      <c r="H79" s="47">
        <f t="shared" si="14"/>
        <v>1.3821115020126145</v>
      </c>
      <c r="I79" s="48">
        <f t="shared" si="14"/>
        <v>1.4291215908693065</v>
      </c>
      <c r="J79" s="49">
        <f t="shared" si="15"/>
        <v>1.1794373456873601</v>
      </c>
    </row>
    <row r="80" spans="1:10">
      <c r="A80" s="16" t="s">
        <v>60</v>
      </c>
      <c r="B80" s="28">
        <v>351993</v>
      </c>
      <c r="C80" s="37">
        <f>95753+13954</f>
        <v>109707</v>
      </c>
      <c r="D80" s="28">
        <v>240174</v>
      </c>
      <c r="E80" s="30">
        <v>72969</v>
      </c>
      <c r="F80" s="30">
        <v>32592</v>
      </c>
      <c r="G80" s="31">
        <f t="shared" si="8"/>
        <v>272766</v>
      </c>
      <c r="H80" s="50">
        <f t="shared" si="14"/>
        <v>1.4655749581553374</v>
      </c>
      <c r="I80" s="51">
        <f t="shared" si="14"/>
        <v>1.5034740780331373</v>
      </c>
      <c r="J80" s="52">
        <f t="shared" si="15"/>
        <v>1.2904577549987901</v>
      </c>
    </row>
    <row r="81" spans="1:10">
      <c r="A81" s="10" t="s">
        <v>112</v>
      </c>
      <c r="B81" s="32">
        <f>SUM(B76:B80)</f>
        <v>1489789</v>
      </c>
      <c r="C81" s="32">
        <f>SUM(C76:C80)</f>
        <v>331202</v>
      </c>
      <c r="D81" s="32">
        <f t="shared" ref="D81:F81" si="17">SUM(D76:D80)</f>
        <v>1039819</v>
      </c>
      <c r="E81" s="32">
        <f t="shared" si="17"/>
        <v>222723</v>
      </c>
      <c r="F81" s="32">
        <f t="shared" si="17"/>
        <v>145587</v>
      </c>
      <c r="G81" s="33">
        <f t="shared" si="8"/>
        <v>1185406</v>
      </c>
      <c r="H81" s="53">
        <f t="shared" si="14"/>
        <v>1.4327387747290634</v>
      </c>
      <c r="I81" s="54">
        <f t="shared" si="14"/>
        <v>1.4870579149885732</v>
      </c>
      <c r="J81" s="53">
        <f t="shared" si="15"/>
        <v>1.2567753157989752</v>
      </c>
    </row>
    <row r="82" spans="1:10">
      <c r="A82" s="14" t="s">
        <v>61</v>
      </c>
      <c r="B82" s="28">
        <v>468438</v>
      </c>
      <c r="C82" s="35">
        <v>44003</v>
      </c>
      <c r="D82" s="28">
        <v>361314</v>
      </c>
      <c r="E82" s="26">
        <v>35399</v>
      </c>
      <c r="F82" s="26">
        <v>45952</v>
      </c>
      <c r="G82" s="27">
        <f t="shared" si="8"/>
        <v>407266</v>
      </c>
      <c r="H82" s="44">
        <f t="shared" si="14"/>
        <v>1.2964844982480612</v>
      </c>
      <c r="I82" s="45">
        <f t="shared" si="14"/>
        <v>1.2430577134947316</v>
      </c>
      <c r="J82" s="46">
        <f t="shared" si="15"/>
        <v>1.1502015881512329</v>
      </c>
    </row>
    <row r="83" spans="1:10">
      <c r="A83" s="15" t="s">
        <v>62</v>
      </c>
      <c r="B83" s="28">
        <v>565840</v>
      </c>
      <c r="C83" s="36">
        <v>127221</v>
      </c>
      <c r="D83" s="28">
        <v>382563</v>
      </c>
      <c r="E83" s="28">
        <v>89785</v>
      </c>
      <c r="F83" s="28">
        <v>53940</v>
      </c>
      <c r="G83" s="29">
        <f t="shared" si="8"/>
        <v>436503</v>
      </c>
      <c r="H83" s="47">
        <f t="shared" si="14"/>
        <v>1.479076648813398</v>
      </c>
      <c r="I83" s="48">
        <f t="shared" si="14"/>
        <v>1.4169516066158043</v>
      </c>
      <c r="J83" s="49">
        <f t="shared" si="15"/>
        <v>1.2963026600046277</v>
      </c>
    </row>
    <row r="84" spans="1:10">
      <c r="A84" s="15" t="s">
        <v>63</v>
      </c>
      <c r="B84" s="28">
        <v>150689</v>
      </c>
      <c r="C84" s="36">
        <v>45624</v>
      </c>
      <c r="D84" s="28">
        <v>112583</v>
      </c>
      <c r="E84" s="28">
        <v>34004</v>
      </c>
      <c r="F84" s="28">
        <v>15272</v>
      </c>
      <c r="G84" s="29">
        <f t="shared" si="8"/>
        <v>127855</v>
      </c>
      <c r="H84" s="47">
        <f t="shared" si="14"/>
        <v>1.3384702841459191</v>
      </c>
      <c r="I84" s="48">
        <f t="shared" si="14"/>
        <v>1.3417245029996472</v>
      </c>
      <c r="J84" s="49">
        <f t="shared" si="15"/>
        <v>1.1785929373117985</v>
      </c>
    </row>
    <row r="85" spans="1:10">
      <c r="A85" s="15" t="s">
        <v>64</v>
      </c>
      <c r="B85" s="28">
        <v>4222631</v>
      </c>
      <c r="C85" s="36">
        <v>2761632</v>
      </c>
      <c r="D85" s="28">
        <v>2724578</v>
      </c>
      <c r="E85" s="28">
        <v>1740937</v>
      </c>
      <c r="F85" s="28">
        <v>262059</v>
      </c>
      <c r="G85" s="29">
        <f t="shared" si="8"/>
        <v>2986637</v>
      </c>
      <c r="H85" s="47">
        <f t="shared" si="14"/>
        <v>1.5498293680709454</v>
      </c>
      <c r="I85" s="48">
        <f t="shared" si="14"/>
        <v>1.5862906009809661</v>
      </c>
      <c r="J85" s="49">
        <f t="shared" si="15"/>
        <v>1.4138413874869962</v>
      </c>
    </row>
    <row r="86" spans="1:10">
      <c r="A86" s="16" t="s">
        <v>65</v>
      </c>
      <c r="B86" s="28">
        <v>307592</v>
      </c>
      <c r="C86" s="37">
        <v>65987</v>
      </c>
      <c r="D86" s="28">
        <v>233868</v>
      </c>
      <c r="E86" s="30">
        <v>50555</v>
      </c>
      <c r="F86" s="30">
        <v>29372</v>
      </c>
      <c r="G86" s="31">
        <f t="shared" si="8"/>
        <v>263240</v>
      </c>
      <c r="H86" s="50">
        <f t="shared" si="14"/>
        <v>1.3152376554295586</v>
      </c>
      <c r="I86" s="51">
        <f t="shared" si="14"/>
        <v>1.305251706062704</v>
      </c>
      <c r="J86" s="52">
        <f t="shared" si="15"/>
        <v>1.1684850326698071</v>
      </c>
    </row>
    <row r="87" spans="1:10">
      <c r="A87" s="10" t="s">
        <v>113</v>
      </c>
      <c r="B87" s="32">
        <f>SUM(B82:B86)</f>
        <v>5715190</v>
      </c>
      <c r="C87" s="32">
        <f>SUM(C82:C86)</f>
        <v>3044467</v>
      </c>
      <c r="D87" s="32">
        <f>SUM(D82:D86)</f>
        <v>3814906</v>
      </c>
      <c r="E87" s="32">
        <f>SUM(E82:E86)</f>
        <v>1950680</v>
      </c>
      <c r="F87" s="32">
        <f>SUM(F82:F86)</f>
        <v>406595</v>
      </c>
      <c r="G87" s="33">
        <f t="shared" si="8"/>
        <v>4221501</v>
      </c>
      <c r="H87" s="53">
        <f t="shared" si="14"/>
        <v>1.4981207924913484</v>
      </c>
      <c r="I87" s="54">
        <f t="shared" si="14"/>
        <v>1.5607208768224414</v>
      </c>
      <c r="J87" s="53">
        <f t="shared" si="15"/>
        <v>1.3538288869290804</v>
      </c>
    </row>
    <row r="88" spans="1:10">
      <c r="A88" s="14" t="s">
        <v>66</v>
      </c>
      <c r="B88" s="28">
        <v>372473</v>
      </c>
      <c r="C88" s="35">
        <v>48612</v>
      </c>
      <c r="D88" s="28">
        <v>264354</v>
      </c>
      <c r="E88" s="26">
        <v>33398</v>
      </c>
      <c r="F88" s="26">
        <v>41798</v>
      </c>
      <c r="G88" s="27">
        <f t="shared" ref="G88:G135" si="18">+F88+D88</f>
        <v>306152</v>
      </c>
      <c r="H88" s="44">
        <f t="shared" si="14"/>
        <v>1.4089932439077903</v>
      </c>
      <c r="I88" s="45">
        <f t="shared" si="14"/>
        <v>1.4555362596562669</v>
      </c>
      <c r="J88" s="46">
        <f t="shared" si="15"/>
        <v>1.2166276882071652</v>
      </c>
    </row>
    <row r="89" spans="1:10">
      <c r="A89" s="15" t="s">
        <v>67</v>
      </c>
      <c r="B89" s="28">
        <v>288439</v>
      </c>
      <c r="C89" s="36">
        <v>69508</v>
      </c>
      <c r="D89" s="28">
        <v>216969</v>
      </c>
      <c r="E89" s="28">
        <v>54458</v>
      </c>
      <c r="F89" s="28">
        <v>32175</v>
      </c>
      <c r="G89" s="29">
        <f t="shared" si="18"/>
        <v>249144</v>
      </c>
      <c r="H89" s="47">
        <f t="shared" si="14"/>
        <v>1.3294018961234093</v>
      </c>
      <c r="I89" s="48">
        <f t="shared" si="14"/>
        <v>1.2763597634874582</v>
      </c>
      <c r="J89" s="49">
        <f t="shared" si="15"/>
        <v>1.1577200333943423</v>
      </c>
    </row>
    <row r="90" spans="1:10">
      <c r="A90" s="15" t="s">
        <v>68</v>
      </c>
      <c r="B90" s="28">
        <v>313346</v>
      </c>
      <c r="C90" s="36">
        <v>119406</v>
      </c>
      <c r="D90" s="28">
        <v>202350</v>
      </c>
      <c r="E90" s="28">
        <v>73777</v>
      </c>
      <c r="F90" s="28">
        <v>27041</v>
      </c>
      <c r="G90" s="29">
        <f t="shared" si="18"/>
        <v>229391</v>
      </c>
      <c r="H90" s="47">
        <f t="shared" si="14"/>
        <v>1.5485347170743762</v>
      </c>
      <c r="I90" s="48">
        <f t="shared" si="14"/>
        <v>1.6184718814806782</v>
      </c>
      <c r="J90" s="49">
        <f t="shared" si="15"/>
        <v>1.3659908191690171</v>
      </c>
    </row>
    <row r="91" spans="1:10">
      <c r="A91" s="16" t="s">
        <v>69</v>
      </c>
      <c r="B91" s="28">
        <v>299402</v>
      </c>
      <c r="C91" s="37">
        <v>51891</v>
      </c>
      <c r="D91" s="28">
        <v>216136</v>
      </c>
      <c r="E91" s="30">
        <v>38246</v>
      </c>
      <c r="F91" s="30">
        <v>33218</v>
      </c>
      <c r="G91" s="31">
        <f t="shared" si="18"/>
        <v>249354</v>
      </c>
      <c r="H91" s="50">
        <f t="shared" si="14"/>
        <v>1.3852481770736944</v>
      </c>
      <c r="I91" s="51">
        <f t="shared" si="14"/>
        <v>1.3567693353553312</v>
      </c>
      <c r="J91" s="52">
        <f t="shared" si="15"/>
        <v>1.2007106362841582</v>
      </c>
    </row>
    <row r="92" spans="1:10">
      <c r="A92" s="10" t="s">
        <v>114</v>
      </c>
      <c r="B92" s="32">
        <f>SUM(B88:B91)</f>
        <v>1273660</v>
      </c>
      <c r="C92" s="32">
        <f>SUM(C88:C91)</f>
        <v>289417</v>
      </c>
      <c r="D92" s="32">
        <f t="shared" ref="D92:F92" si="19">SUM(D88:D91)</f>
        <v>899809</v>
      </c>
      <c r="E92" s="32">
        <f t="shared" si="19"/>
        <v>199879</v>
      </c>
      <c r="F92" s="32">
        <f t="shared" si="19"/>
        <v>134232</v>
      </c>
      <c r="G92" s="33">
        <f t="shared" si="18"/>
        <v>1034041</v>
      </c>
      <c r="H92" s="53">
        <f t="shared" si="14"/>
        <v>1.4154781737013078</v>
      </c>
      <c r="I92" s="54">
        <f t="shared" si="14"/>
        <v>1.447961016414931</v>
      </c>
      <c r="J92" s="53">
        <f t="shared" si="15"/>
        <v>1.2317306567147723</v>
      </c>
    </row>
    <row r="93" spans="1:10">
      <c r="A93" s="14" t="s">
        <v>70</v>
      </c>
      <c r="B93" s="28">
        <v>210599</v>
      </c>
      <c r="C93" s="35">
        <v>47334</v>
      </c>
      <c r="D93" s="28">
        <v>150967</v>
      </c>
      <c r="E93" s="26">
        <v>35481</v>
      </c>
      <c r="F93" s="26">
        <v>26834</v>
      </c>
      <c r="G93" s="27">
        <f t="shared" si="18"/>
        <v>177801</v>
      </c>
      <c r="H93" s="44">
        <f t="shared" si="14"/>
        <v>1.3950002318387462</v>
      </c>
      <c r="I93" s="45">
        <f t="shared" si="14"/>
        <v>1.3340661198951551</v>
      </c>
      <c r="J93" s="46">
        <f t="shared" si="15"/>
        <v>1.1844646543045314</v>
      </c>
    </row>
    <row r="94" spans="1:10">
      <c r="A94" s="16" t="s">
        <v>71</v>
      </c>
      <c r="B94" s="28">
        <v>80170</v>
      </c>
      <c r="C94" s="37">
        <v>20771</v>
      </c>
      <c r="D94" s="28">
        <v>64416</v>
      </c>
      <c r="E94" s="30">
        <v>16651</v>
      </c>
      <c r="F94" s="30">
        <v>13243</v>
      </c>
      <c r="G94" s="31">
        <f t="shared" si="18"/>
        <v>77659</v>
      </c>
      <c r="H94" s="50">
        <f t="shared" si="14"/>
        <v>1.2445665673124688</v>
      </c>
      <c r="I94" s="51">
        <f t="shared" si="14"/>
        <v>1.2474325866314335</v>
      </c>
      <c r="J94" s="52">
        <f t="shared" si="15"/>
        <v>1.0323336638380614</v>
      </c>
    </row>
    <row r="95" spans="1:10">
      <c r="A95" s="10" t="s">
        <v>115</v>
      </c>
      <c r="B95" s="32">
        <f>SUM(B93:B94)</f>
        <v>290769</v>
      </c>
      <c r="C95" s="32">
        <f>SUM(C93:C94)</f>
        <v>68105</v>
      </c>
      <c r="D95" s="32">
        <f t="shared" ref="D95:F95" si="20">SUM(D93:D94)</f>
        <v>215383</v>
      </c>
      <c r="E95" s="32">
        <f t="shared" si="20"/>
        <v>52132</v>
      </c>
      <c r="F95" s="32">
        <f t="shared" si="20"/>
        <v>40077</v>
      </c>
      <c r="G95" s="33">
        <f t="shared" si="18"/>
        <v>255460</v>
      </c>
      <c r="H95" s="53">
        <f t="shared" si="14"/>
        <v>1.3500090536393308</v>
      </c>
      <c r="I95" s="54">
        <f t="shared" si="14"/>
        <v>1.3063953042277296</v>
      </c>
      <c r="J95" s="53">
        <f t="shared" si="15"/>
        <v>1.1382173334377201</v>
      </c>
    </row>
    <row r="96" spans="1:10">
      <c r="A96" s="14" t="s">
        <v>72</v>
      </c>
      <c r="B96" s="28">
        <v>399623</v>
      </c>
      <c r="C96" s="35">
        <v>52568</v>
      </c>
      <c r="D96" s="28">
        <v>273288</v>
      </c>
      <c r="E96" s="26">
        <v>33874</v>
      </c>
      <c r="F96" s="26">
        <v>43323</v>
      </c>
      <c r="G96" s="27">
        <f t="shared" si="18"/>
        <v>316611</v>
      </c>
      <c r="H96" s="44">
        <f t="shared" si="14"/>
        <v>1.4622778899915108</v>
      </c>
      <c r="I96" s="45">
        <f t="shared" si="14"/>
        <v>1.5518686898506229</v>
      </c>
      <c r="J96" s="46">
        <f t="shared" si="15"/>
        <v>1.2621892480046493</v>
      </c>
    </row>
    <row r="97" spans="1:10">
      <c r="A97" s="15" t="s">
        <v>73</v>
      </c>
      <c r="B97" s="28">
        <v>263460</v>
      </c>
      <c r="C97" s="36">
        <v>56939</v>
      </c>
      <c r="D97" s="28">
        <v>186870</v>
      </c>
      <c r="E97" s="28">
        <v>38517</v>
      </c>
      <c r="F97" s="28">
        <v>30418</v>
      </c>
      <c r="G97" s="29">
        <f t="shared" si="18"/>
        <v>217288</v>
      </c>
      <c r="H97" s="47">
        <f t="shared" si="14"/>
        <v>1.409857119922941</v>
      </c>
      <c r="I97" s="48">
        <f t="shared" si="14"/>
        <v>1.4782823168990316</v>
      </c>
      <c r="J97" s="49">
        <f t="shared" si="15"/>
        <v>1.2124921762821692</v>
      </c>
    </row>
    <row r="98" spans="1:10">
      <c r="A98" s="15" t="s">
        <v>74</v>
      </c>
      <c r="B98" s="28">
        <v>900293</v>
      </c>
      <c r="C98" s="36">
        <v>73068</v>
      </c>
      <c r="D98" s="28">
        <v>588297</v>
      </c>
      <c r="E98" s="28">
        <v>46231</v>
      </c>
      <c r="F98" s="28">
        <v>60586</v>
      </c>
      <c r="G98" s="29">
        <f t="shared" si="18"/>
        <v>648883</v>
      </c>
      <c r="H98" s="47">
        <f t="shared" si="14"/>
        <v>1.53033756758916</v>
      </c>
      <c r="I98" s="48">
        <f t="shared" si="14"/>
        <v>1.5804979342865177</v>
      </c>
      <c r="J98" s="49">
        <f t="shared" si="15"/>
        <v>1.3874504340535967</v>
      </c>
    </row>
    <row r="99" spans="1:10">
      <c r="A99" s="15" t="s">
        <v>75</v>
      </c>
      <c r="B99" s="28">
        <v>2967117</v>
      </c>
      <c r="C99" s="36">
        <v>914758</v>
      </c>
      <c r="D99" s="28">
        <v>1830757</v>
      </c>
      <c r="E99" s="28">
        <v>551373</v>
      </c>
      <c r="F99" s="28">
        <v>184310</v>
      </c>
      <c r="G99" s="29">
        <f t="shared" si="18"/>
        <v>2015067</v>
      </c>
      <c r="H99" s="47">
        <f t="shared" si="14"/>
        <v>1.6207049870627286</v>
      </c>
      <c r="I99" s="48">
        <f t="shared" si="14"/>
        <v>1.6590547596636034</v>
      </c>
      <c r="J99" s="49">
        <f t="shared" si="15"/>
        <v>1.4724656798012175</v>
      </c>
    </row>
    <row r="100" spans="1:10">
      <c r="A100" s="16" t="s">
        <v>76</v>
      </c>
      <c r="B100" s="28">
        <v>1060188</v>
      </c>
      <c r="C100" s="37">
        <v>128105</v>
      </c>
      <c r="D100" s="28">
        <v>704437</v>
      </c>
      <c r="E100" s="30">
        <v>77556</v>
      </c>
      <c r="F100" s="30">
        <v>101321</v>
      </c>
      <c r="G100" s="31">
        <f t="shared" si="18"/>
        <v>805758</v>
      </c>
      <c r="H100" s="50">
        <f t="shared" si="14"/>
        <v>1.505014642899223</v>
      </c>
      <c r="I100" s="51">
        <f t="shared" si="14"/>
        <v>1.651774201867038</v>
      </c>
      <c r="J100" s="52">
        <f t="shared" si="15"/>
        <v>1.3157647829745407</v>
      </c>
    </row>
    <row r="101" spans="1:10">
      <c r="A101" s="10" t="s">
        <v>116</v>
      </c>
      <c r="B101" s="32">
        <f>SUM(B96:B100)</f>
        <v>5590681</v>
      </c>
      <c r="C101" s="32">
        <f>SUM(C96:C100)</f>
        <v>1225438</v>
      </c>
      <c r="D101" s="32">
        <f t="shared" ref="D101:F101" si="21">SUM(D96:D100)</f>
        <v>3583649</v>
      </c>
      <c r="E101" s="32">
        <f t="shared" si="21"/>
        <v>747551</v>
      </c>
      <c r="F101" s="32">
        <f t="shared" si="21"/>
        <v>419958</v>
      </c>
      <c r="G101" s="33">
        <f t="shared" si="18"/>
        <v>4003607</v>
      </c>
      <c r="H101" s="53">
        <f t="shared" si="14"/>
        <v>1.5600526167601794</v>
      </c>
      <c r="I101" s="54">
        <f t="shared" si="14"/>
        <v>1.6392700966221703</v>
      </c>
      <c r="J101" s="53">
        <f t="shared" si="15"/>
        <v>1.3964110363479731</v>
      </c>
    </row>
    <row r="102" spans="1:10">
      <c r="A102" s="14" t="s">
        <v>77</v>
      </c>
      <c r="B102" s="28">
        <v>1224756</v>
      </c>
      <c r="C102" s="35">
        <v>316140</v>
      </c>
      <c r="D102" s="28">
        <v>725671</v>
      </c>
      <c r="E102" s="26">
        <v>182131</v>
      </c>
      <c r="F102" s="26">
        <v>84750</v>
      </c>
      <c r="G102" s="27">
        <f t="shared" si="18"/>
        <v>810421</v>
      </c>
      <c r="H102" s="44">
        <f t="shared" si="14"/>
        <v>1.6877565728822015</v>
      </c>
      <c r="I102" s="45">
        <f t="shared" si="14"/>
        <v>1.7357835843431377</v>
      </c>
      <c r="J102" s="46">
        <f t="shared" si="15"/>
        <v>1.51125896293408</v>
      </c>
    </row>
    <row r="103" spans="1:10">
      <c r="A103" s="15" t="s">
        <v>138</v>
      </c>
      <c r="B103" s="28">
        <v>379251</v>
      </c>
      <c r="C103" s="36">
        <f>92466+54838+97173</f>
        <v>244477</v>
      </c>
      <c r="D103" s="28">
        <v>226541</v>
      </c>
      <c r="E103" s="28">
        <v>144503</v>
      </c>
      <c r="F103" s="28">
        <v>26366</v>
      </c>
      <c r="G103" s="29">
        <f t="shared" si="18"/>
        <v>252907</v>
      </c>
      <c r="H103" s="47">
        <f t="shared" si="14"/>
        <v>1.6740943140535267</v>
      </c>
      <c r="I103" s="48">
        <f t="shared" si="14"/>
        <v>1.6918472280852301</v>
      </c>
      <c r="J103" s="49">
        <f t="shared" si="15"/>
        <v>1.4995670345225716</v>
      </c>
    </row>
    <row r="104" spans="1:10">
      <c r="A104" s="15" t="s">
        <v>78</v>
      </c>
      <c r="B104" s="28">
        <v>379851</v>
      </c>
      <c r="C104" s="36">
        <v>83169</v>
      </c>
      <c r="D104" s="28">
        <v>256961</v>
      </c>
      <c r="E104" s="28">
        <v>53218</v>
      </c>
      <c r="F104" s="28">
        <v>32236</v>
      </c>
      <c r="G104" s="29">
        <f t="shared" si="18"/>
        <v>289197</v>
      </c>
      <c r="H104" s="47">
        <f t="shared" si="14"/>
        <v>1.4782437801845416</v>
      </c>
      <c r="I104" s="48">
        <f t="shared" si="14"/>
        <v>1.5627983013266189</v>
      </c>
      <c r="J104" s="49">
        <f t="shared" si="15"/>
        <v>1.3134679820330086</v>
      </c>
    </row>
    <row r="105" spans="1:10">
      <c r="A105" s="15" t="s">
        <v>79</v>
      </c>
      <c r="B105" s="28">
        <v>597902</v>
      </c>
      <c r="C105" s="36">
        <v>146379</v>
      </c>
      <c r="D105" s="28">
        <v>354281</v>
      </c>
      <c r="E105" s="28">
        <v>90044</v>
      </c>
      <c r="F105" s="28">
        <v>52833</v>
      </c>
      <c r="G105" s="29">
        <f t="shared" si="18"/>
        <v>407114</v>
      </c>
      <c r="H105" s="47">
        <f t="shared" si="14"/>
        <v>1.687649069523909</v>
      </c>
      <c r="I105" s="48">
        <f t="shared" si="14"/>
        <v>1.6256385766958377</v>
      </c>
      <c r="J105" s="49">
        <f t="shared" si="15"/>
        <v>1.46863532081923</v>
      </c>
    </row>
    <row r="106" spans="1:10">
      <c r="A106" s="15" t="s">
        <v>80</v>
      </c>
      <c r="B106" s="28">
        <v>772276</v>
      </c>
      <c r="C106" s="36">
        <v>95253</v>
      </c>
      <c r="D106" s="28">
        <v>523357</v>
      </c>
      <c r="E106" s="28">
        <v>67084</v>
      </c>
      <c r="F106" s="28">
        <v>67472</v>
      </c>
      <c r="G106" s="29">
        <f t="shared" si="18"/>
        <v>590829</v>
      </c>
      <c r="H106" s="47">
        <f t="shared" si="14"/>
        <v>1.4756198923488173</v>
      </c>
      <c r="I106" s="48">
        <f t="shared" si="14"/>
        <v>1.4199063860234928</v>
      </c>
      <c r="J106" s="49">
        <f t="shared" si="15"/>
        <v>1.3071057784909001</v>
      </c>
    </row>
    <row r="107" spans="1:10">
      <c r="A107" s="16" t="s">
        <v>81</v>
      </c>
      <c r="B107" s="28">
        <v>558130</v>
      </c>
      <c r="C107" s="37">
        <v>189171</v>
      </c>
      <c r="D107" s="28">
        <v>348839</v>
      </c>
      <c r="E107" s="30">
        <v>111263</v>
      </c>
      <c r="F107" s="30">
        <v>34644</v>
      </c>
      <c r="G107" s="31">
        <f t="shared" si="18"/>
        <v>383483</v>
      </c>
      <c r="H107" s="50">
        <f t="shared" si="14"/>
        <v>1.5999644535158053</v>
      </c>
      <c r="I107" s="51">
        <f t="shared" si="14"/>
        <v>1.7002148063597062</v>
      </c>
      <c r="J107" s="52">
        <f t="shared" si="15"/>
        <v>1.4554230565631332</v>
      </c>
    </row>
    <row r="108" spans="1:10">
      <c r="A108" s="10" t="s">
        <v>117</v>
      </c>
      <c r="B108" s="32">
        <f>SUM(B102:B107)</f>
        <v>3912166</v>
      </c>
      <c r="C108" s="32">
        <f>SUM(C102:C107)</f>
        <v>1074589</v>
      </c>
      <c r="D108" s="32">
        <f t="shared" ref="D108:F108" si="22">SUM(D102:D107)</f>
        <v>2435650</v>
      </c>
      <c r="E108" s="32">
        <f t="shared" si="22"/>
        <v>648243</v>
      </c>
      <c r="F108" s="32">
        <f t="shared" si="22"/>
        <v>298301</v>
      </c>
      <c r="G108" s="33">
        <f t="shared" si="18"/>
        <v>2733951</v>
      </c>
      <c r="H108" s="53">
        <f t="shared" si="14"/>
        <v>1.6062102518834809</v>
      </c>
      <c r="I108" s="54">
        <f t="shared" si="14"/>
        <v>1.6576947225037524</v>
      </c>
      <c r="J108" s="53">
        <f t="shared" si="15"/>
        <v>1.4309568825483705</v>
      </c>
    </row>
    <row r="109" spans="1:10">
      <c r="A109" s="14" t="s">
        <v>82</v>
      </c>
      <c r="B109" s="28">
        <v>191663</v>
      </c>
      <c r="C109" s="35">
        <v>59869</v>
      </c>
      <c r="D109" s="28">
        <v>128736</v>
      </c>
      <c r="E109" s="26">
        <v>39007</v>
      </c>
      <c r="F109" s="26">
        <v>20423</v>
      </c>
      <c r="G109" s="27">
        <f t="shared" si="18"/>
        <v>149159</v>
      </c>
      <c r="H109" s="44">
        <f t="shared" si="14"/>
        <v>1.4888065498384291</v>
      </c>
      <c r="I109" s="45">
        <f t="shared" si="14"/>
        <v>1.5348270823185581</v>
      </c>
      <c r="J109" s="46">
        <f t="shared" si="15"/>
        <v>1.2849576626284702</v>
      </c>
    </row>
    <row r="110" spans="1:10">
      <c r="A110" s="16" t="s">
        <v>83</v>
      </c>
      <c r="B110" s="28">
        <v>348336</v>
      </c>
      <c r="C110" s="37">
        <v>64786</v>
      </c>
      <c r="D110" s="28">
        <v>253733</v>
      </c>
      <c r="E110" s="30">
        <v>50504</v>
      </c>
      <c r="F110" s="30">
        <v>41112</v>
      </c>
      <c r="G110" s="31">
        <f t="shared" si="18"/>
        <v>294845</v>
      </c>
      <c r="H110" s="50">
        <f t="shared" si="14"/>
        <v>1.372844683190598</v>
      </c>
      <c r="I110" s="51">
        <f t="shared" si="14"/>
        <v>1.282789482021226</v>
      </c>
      <c r="J110" s="52">
        <f t="shared" si="15"/>
        <v>1.1814207464939206</v>
      </c>
    </row>
    <row r="111" spans="1:10">
      <c r="A111" s="10" t="s">
        <v>118</v>
      </c>
      <c r="B111" s="32">
        <f>SUM(B109:B110)</f>
        <v>539999</v>
      </c>
      <c r="C111" s="32">
        <f>SUM(C109:C110)</f>
        <v>124655</v>
      </c>
      <c r="D111" s="32">
        <f t="shared" ref="D111:F111" si="23">SUM(D109:D110)</f>
        <v>382469</v>
      </c>
      <c r="E111" s="32">
        <f t="shared" si="23"/>
        <v>89511</v>
      </c>
      <c r="F111" s="32">
        <f t="shared" si="23"/>
        <v>61535</v>
      </c>
      <c r="G111" s="33">
        <f t="shared" si="18"/>
        <v>444004</v>
      </c>
      <c r="H111" s="53">
        <f t="shared" si="14"/>
        <v>1.4118765180968915</v>
      </c>
      <c r="I111" s="54">
        <f t="shared" si="14"/>
        <v>1.3926221358268815</v>
      </c>
      <c r="J111" s="53">
        <f t="shared" si="15"/>
        <v>1.2162030071801155</v>
      </c>
    </row>
    <row r="112" spans="1:10">
      <c r="A112" s="14" t="s">
        <v>84</v>
      </c>
      <c r="B112" s="28">
        <v>341991</v>
      </c>
      <c r="C112" s="35">
        <v>85544</v>
      </c>
      <c r="D112" s="28">
        <v>238471</v>
      </c>
      <c r="E112" s="26">
        <v>60223</v>
      </c>
      <c r="F112" s="26">
        <v>33675</v>
      </c>
      <c r="G112" s="27">
        <f t="shared" si="18"/>
        <v>272146</v>
      </c>
      <c r="H112" s="44">
        <f t="shared" si="14"/>
        <v>1.4340989051079587</v>
      </c>
      <c r="I112" s="45">
        <f t="shared" si="14"/>
        <v>1.4204539793766502</v>
      </c>
      <c r="J112" s="46">
        <f t="shared" si="15"/>
        <v>1.2566453300801776</v>
      </c>
    </row>
    <row r="113" spans="1:10">
      <c r="A113" s="15" t="s">
        <v>85</v>
      </c>
      <c r="B113" s="28">
        <v>671171</v>
      </c>
      <c r="C113" s="36">
        <v>63713</v>
      </c>
      <c r="D113" s="28">
        <v>499587</v>
      </c>
      <c r="E113" s="28">
        <v>46793</v>
      </c>
      <c r="F113" s="28">
        <v>67041</v>
      </c>
      <c r="G113" s="29">
        <f t="shared" si="18"/>
        <v>566628</v>
      </c>
      <c r="H113" s="47">
        <f t="shared" si="14"/>
        <v>1.3434516910968459</v>
      </c>
      <c r="I113" s="48">
        <f t="shared" si="14"/>
        <v>1.3615925458936167</v>
      </c>
      <c r="J113" s="49">
        <f t="shared" si="15"/>
        <v>1.184500236486725</v>
      </c>
    </row>
    <row r="114" spans="1:10">
      <c r="A114" s="15" t="s">
        <v>86</v>
      </c>
      <c r="B114" s="28">
        <v>161744</v>
      </c>
      <c r="C114" s="36">
        <v>58478</v>
      </c>
      <c r="D114" s="28">
        <v>108929</v>
      </c>
      <c r="E114" s="28">
        <v>37768</v>
      </c>
      <c r="F114" s="28">
        <v>18842</v>
      </c>
      <c r="G114" s="29">
        <f t="shared" si="18"/>
        <v>127771</v>
      </c>
      <c r="H114" s="47">
        <f t="shared" si="14"/>
        <v>1.4848571087589164</v>
      </c>
      <c r="I114" s="48">
        <f t="shared" si="14"/>
        <v>1.5483478076678669</v>
      </c>
      <c r="J114" s="49">
        <f t="shared" si="15"/>
        <v>1.2658897558913995</v>
      </c>
    </row>
    <row r="115" spans="1:10">
      <c r="A115" s="15" t="s">
        <v>136</v>
      </c>
      <c r="B115" s="28">
        <v>518978</v>
      </c>
      <c r="C115" s="36">
        <v>171800</v>
      </c>
      <c r="D115" s="28">
        <v>370986</v>
      </c>
      <c r="E115" s="28">
        <v>116129</v>
      </c>
      <c r="F115" s="28">
        <v>51226</v>
      </c>
      <c r="G115" s="29">
        <f t="shared" si="18"/>
        <v>422212</v>
      </c>
      <c r="H115" s="47">
        <f t="shared" si="14"/>
        <v>1.3989153229501923</v>
      </c>
      <c r="I115" s="48">
        <f t="shared" si="14"/>
        <v>1.479389299830361</v>
      </c>
      <c r="J115" s="49">
        <f t="shared" si="15"/>
        <v>1.229188180345419</v>
      </c>
    </row>
    <row r="116" spans="1:10">
      <c r="A116" s="16" t="s">
        <v>87</v>
      </c>
      <c r="B116" s="28">
        <v>150702</v>
      </c>
      <c r="C116" s="37">
        <v>31407</v>
      </c>
      <c r="D116" s="28">
        <v>111422</v>
      </c>
      <c r="E116" s="30">
        <v>24554</v>
      </c>
      <c r="F116" s="30">
        <v>16667</v>
      </c>
      <c r="G116" s="31">
        <f t="shared" si="18"/>
        <v>128089</v>
      </c>
      <c r="H116" s="50">
        <f t="shared" si="14"/>
        <v>1.3525336109565436</v>
      </c>
      <c r="I116" s="51">
        <f t="shared" si="14"/>
        <v>1.279099128451576</v>
      </c>
      <c r="J116" s="52">
        <f t="shared" si="15"/>
        <v>1.1765413111196121</v>
      </c>
    </row>
    <row r="117" spans="1:10">
      <c r="A117" s="10" t="s">
        <v>119</v>
      </c>
      <c r="B117" s="32">
        <f>SUM(B112:B116)</f>
        <v>1844586</v>
      </c>
      <c r="C117" s="32">
        <f>SUM(C112:C116)</f>
        <v>410942</v>
      </c>
      <c r="D117" s="32">
        <f t="shared" ref="D117:F117" si="24">SUM(D112:D116)</f>
        <v>1329395</v>
      </c>
      <c r="E117" s="32">
        <f t="shared" si="24"/>
        <v>285467</v>
      </c>
      <c r="F117" s="32">
        <f t="shared" si="24"/>
        <v>187451</v>
      </c>
      <c r="G117" s="33">
        <f t="shared" si="18"/>
        <v>1516846</v>
      </c>
      <c r="H117" s="53">
        <f t="shared" si="14"/>
        <v>1.3875379401908388</v>
      </c>
      <c r="I117" s="54">
        <f t="shared" si="14"/>
        <v>1.4395429244010691</v>
      </c>
      <c r="J117" s="53">
        <f t="shared" si="15"/>
        <v>1.2160667595787575</v>
      </c>
    </row>
    <row r="118" spans="1:10">
      <c r="A118" s="14" t="s">
        <v>88</v>
      </c>
      <c r="B118" s="28">
        <v>412427</v>
      </c>
      <c r="C118" s="35">
        <v>55636</v>
      </c>
      <c r="D118" s="28">
        <v>297388</v>
      </c>
      <c r="E118" s="26">
        <v>42724</v>
      </c>
      <c r="F118" s="26">
        <v>43747</v>
      </c>
      <c r="G118" s="27">
        <f t="shared" si="18"/>
        <v>341135</v>
      </c>
      <c r="H118" s="44">
        <f t="shared" si="14"/>
        <v>1.3868313449096803</v>
      </c>
      <c r="I118" s="45">
        <f t="shared" si="14"/>
        <v>1.3022188933620447</v>
      </c>
      <c r="J118" s="46">
        <f t="shared" si="15"/>
        <v>1.2089847127969866</v>
      </c>
    </row>
    <row r="119" spans="1:10">
      <c r="A119" s="15" t="s">
        <v>89</v>
      </c>
      <c r="B119" s="28">
        <v>250550</v>
      </c>
      <c r="C119" s="36">
        <v>59063</v>
      </c>
      <c r="D119" s="28">
        <v>167895</v>
      </c>
      <c r="E119" s="28">
        <v>42394</v>
      </c>
      <c r="F119" s="28">
        <v>21172</v>
      </c>
      <c r="G119" s="29">
        <f t="shared" si="18"/>
        <v>189067</v>
      </c>
      <c r="H119" s="47">
        <f t="shared" si="14"/>
        <v>1.4923017362041753</v>
      </c>
      <c r="I119" s="48">
        <f t="shared" si="14"/>
        <v>1.3931924328914469</v>
      </c>
      <c r="J119" s="49">
        <f t="shared" si="15"/>
        <v>1.3251915987454184</v>
      </c>
    </row>
    <row r="120" spans="1:10">
      <c r="A120" s="15" t="s">
        <v>90</v>
      </c>
      <c r="B120" s="28">
        <v>1068835</v>
      </c>
      <c r="C120" s="36">
        <v>298324</v>
      </c>
      <c r="D120" s="28">
        <v>841572</v>
      </c>
      <c r="E120" s="28">
        <v>232187</v>
      </c>
      <c r="F120" s="28">
        <v>110001</v>
      </c>
      <c r="G120" s="29">
        <f t="shared" si="18"/>
        <v>951573</v>
      </c>
      <c r="H120" s="47">
        <f t="shared" si="14"/>
        <v>1.2700458190148911</v>
      </c>
      <c r="I120" s="48">
        <f t="shared" si="14"/>
        <v>1.2848436820321552</v>
      </c>
      <c r="J120" s="49">
        <f t="shared" si="15"/>
        <v>1.1232296418666776</v>
      </c>
    </row>
    <row r="121" spans="1:10">
      <c r="A121" s="15" t="s">
        <v>91</v>
      </c>
      <c r="B121" s="28">
        <v>155982</v>
      </c>
      <c r="C121" s="36">
        <v>25775</v>
      </c>
      <c r="D121" s="28">
        <v>108376</v>
      </c>
      <c r="E121" s="28">
        <v>18306</v>
      </c>
      <c r="F121" s="28">
        <v>14639</v>
      </c>
      <c r="G121" s="29">
        <f t="shared" si="18"/>
        <v>123015</v>
      </c>
      <c r="H121" s="47">
        <f t="shared" si="14"/>
        <v>1.439266996382963</v>
      </c>
      <c r="I121" s="48">
        <f t="shared" si="14"/>
        <v>1.4080083032885393</v>
      </c>
      <c r="J121" s="49">
        <f t="shared" si="15"/>
        <v>1.2679917083282526</v>
      </c>
    </row>
    <row r="122" spans="1:10">
      <c r="A122" s="15" t="s">
        <v>92</v>
      </c>
      <c r="B122" s="28">
        <v>599990</v>
      </c>
      <c r="C122" s="36">
        <v>220094</v>
      </c>
      <c r="D122" s="28">
        <v>427333</v>
      </c>
      <c r="E122" s="28">
        <v>146169</v>
      </c>
      <c r="F122" s="28">
        <v>52316</v>
      </c>
      <c r="G122" s="29">
        <f t="shared" si="18"/>
        <v>479649</v>
      </c>
      <c r="H122" s="47">
        <f t="shared" si="14"/>
        <v>1.404033856500668</v>
      </c>
      <c r="I122" s="48">
        <f t="shared" si="14"/>
        <v>1.5057501932694346</v>
      </c>
      <c r="J122" s="49">
        <f t="shared" si="15"/>
        <v>1.2508938828184777</v>
      </c>
    </row>
    <row r="123" spans="1:10">
      <c r="A123" s="15" t="s">
        <v>93</v>
      </c>
      <c r="B123" s="28">
        <v>1199626</v>
      </c>
      <c r="C123" s="36">
        <v>630828</v>
      </c>
      <c r="D123" s="28">
        <v>777113</v>
      </c>
      <c r="E123" s="28">
        <v>395644</v>
      </c>
      <c r="F123" s="28">
        <v>84264</v>
      </c>
      <c r="G123" s="29">
        <f t="shared" si="18"/>
        <v>861377</v>
      </c>
      <c r="H123" s="47">
        <f t="shared" si="14"/>
        <v>1.5436957044857054</v>
      </c>
      <c r="I123" s="48">
        <f t="shared" si="14"/>
        <v>1.5944333795027854</v>
      </c>
      <c r="J123" s="49">
        <f t="shared" si="15"/>
        <v>1.392684039624926</v>
      </c>
    </row>
    <row r="124" spans="1:10">
      <c r="A124" s="15" t="s">
        <v>94</v>
      </c>
      <c r="B124" s="28">
        <v>315082</v>
      </c>
      <c r="C124" s="36">
        <v>72690</v>
      </c>
      <c r="D124" s="28">
        <v>227916</v>
      </c>
      <c r="E124" s="28">
        <v>53146</v>
      </c>
      <c r="F124" s="28">
        <v>35226</v>
      </c>
      <c r="G124" s="29">
        <f t="shared" si="18"/>
        <v>263142</v>
      </c>
      <c r="H124" s="47">
        <f t="shared" si="14"/>
        <v>1.382447919408905</v>
      </c>
      <c r="I124" s="48">
        <f t="shared" si="14"/>
        <v>1.3677416926955932</v>
      </c>
      <c r="J124" s="49">
        <f t="shared" si="15"/>
        <v>1.1973839219888882</v>
      </c>
    </row>
    <row r="125" spans="1:10">
      <c r="A125" s="15" t="s">
        <v>95</v>
      </c>
      <c r="B125" s="28">
        <v>383743</v>
      </c>
      <c r="C125" s="36">
        <v>116447</v>
      </c>
      <c r="D125" s="28">
        <v>273634</v>
      </c>
      <c r="E125" s="28">
        <v>83926</v>
      </c>
      <c r="F125" s="28">
        <v>35012</v>
      </c>
      <c r="G125" s="29">
        <f t="shared" si="18"/>
        <v>308646</v>
      </c>
      <c r="H125" s="47">
        <f t="shared" si="14"/>
        <v>1.4023951701908388</v>
      </c>
      <c r="I125" s="48">
        <f t="shared" si="14"/>
        <v>1.387496127540929</v>
      </c>
      <c r="J125" s="49">
        <f t="shared" si="15"/>
        <v>1.2433111072231617</v>
      </c>
    </row>
    <row r="126" spans="1:10">
      <c r="A126" s="16" t="s">
        <v>96</v>
      </c>
      <c r="B126" s="28">
        <v>415233</v>
      </c>
      <c r="C126" s="37">
        <v>64486</v>
      </c>
      <c r="D126" s="28">
        <v>296803</v>
      </c>
      <c r="E126" s="30">
        <v>41597</v>
      </c>
      <c r="F126" s="30">
        <v>45556</v>
      </c>
      <c r="G126" s="31">
        <f t="shared" si="18"/>
        <v>342359</v>
      </c>
      <c r="H126" s="50">
        <f t="shared" si="14"/>
        <v>1.3990188778415313</v>
      </c>
      <c r="I126" s="51">
        <f t="shared" si="14"/>
        <v>1.5502560280789479</v>
      </c>
      <c r="J126" s="52">
        <f t="shared" si="15"/>
        <v>1.2128584322304949</v>
      </c>
    </row>
    <row r="127" spans="1:10">
      <c r="A127" s="10" t="s">
        <v>120</v>
      </c>
      <c r="B127" s="32">
        <f>SUM(B118:B126)</f>
        <v>4801468</v>
      </c>
      <c r="C127" s="32">
        <f>SUM(C118:C126)</f>
        <v>1543343</v>
      </c>
      <c r="D127" s="32">
        <f t="shared" ref="D127:F127" si="25">SUM(D118:D126)</f>
        <v>3418030</v>
      </c>
      <c r="E127" s="32">
        <f t="shared" si="25"/>
        <v>1056093</v>
      </c>
      <c r="F127" s="32">
        <f t="shared" si="25"/>
        <v>441933</v>
      </c>
      <c r="G127" s="33">
        <f t="shared" si="18"/>
        <v>3859963</v>
      </c>
      <c r="H127" s="53">
        <f t="shared" si="14"/>
        <v>1.4047471789305537</v>
      </c>
      <c r="I127" s="54">
        <f t="shared" si="14"/>
        <v>1.461370352800369</v>
      </c>
      <c r="J127" s="53">
        <f t="shared" si="15"/>
        <v>1.2439155504858466</v>
      </c>
    </row>
    <row r="128" spans="1:10">
      <c r="A128" s="14" t="s">
        <v>97</v>
      </c>
      <c r="B128" s="28">
        <v>419770</v>
      </c>
      <c r="C128" s="35">
        <v>148881</v>
      </c>
      <c r="D128" s="28">
        <v>282566</v>
      </c>
      <c r="E128" s="26">
        <v>100744</v>
      </c>
      <c r="F128" s="26">
        <v>37847</v>
      </c>
      <c r="G128" s="27">
        <f t="shared" si="18"/>
        <v>320413</v>
      </c>
      <c r="H128" s="44">
        <f t="shared" si="14"/>
        <v>1.4855644345037973</v>
      </c>
      <c r="I128" s="55">
        <f t="shared" si="14"/>
        <v>1.4778150559834828</v>
      </c>
      <c r="J128" s="46">
        <f>B128/G128</f>
        <v>1.3100904145587102</v>
      </c>
    </row>
    <row r="129" spans="1:10">
      <c r="A129" s="15" t="s">
        <v>98</v>
      </c>
      <c r="B129" s="28">
        <v>199349</v>
      </c>
      <c r="C129" s="36">
        <v>34105</v>
      </c>
      <c r="D129" s="28">
        <v>149673</v>
      </c>
      <c r="E129" s="28">
        <v>26177</v>
      </c>
      <c r="F129" s="28">
        <v>27828</v>
      </c>
      <c r="G129" s="38">
        <f t="shared" si="18"/>
        <v>177501</v>
      </c>
      <c r="H129" s="47">
        <f t="shared" si="14"/>
        <v>1.3318968685066779</v>
      </c>
      <c r="I129" s="56">
        <f t="shared" si="14"/>
        <v>1.3028612904458112</v>
      </c>
      <c r="J129" s="49">
        <f>B129/G129</f>
        <v>1.1230866304978564</v>
      </c>
    </row>
    <row r="130" spans="1:10">
      <c r="A130" s="15" t="s">
        <v>99</v>
      </c>
      <c r="B130" s="28">
        <v>150812</v>
      </c>
      <c r="C130" s="36">
        <v>30541</v>
      </c>
      <c r="D130" s="28">
        <v>105686</v>
      </c>
      <c r="E130" s="28">
        <v>21850</v>
      </c>
      <c r="F130" s="28">
        <v>18171</v>
      </c>
      <c r="G130" s="38">
        <f t="shared" si="18"/>
        <v>123857</v>
      </c>
      <c r="H130" s="47">
        <f t="shared" si="14"/>
        <v>1.4269818140529493</v>
      </c>
      <c r="I130" s="48">
        <f t="shared" si="14"/>
        <v>1.3977574370709382</v>
      </c>
      <c r="J130" s="49">
        <f>B130/G130</f>
        <v>1.2176300088004715</v>
      </c>
    </row>
    <row r="131" spans="1:10">
      <c r="A131" s="15" t="s">
        <v>100</v>
      </c>
      <c r="B131" s="28">
        <v>474142</v>
      </c>
      <c r="C131" s="36">
        <v>121657</v>
      </c>
      <c r="D131" s="28">
        <v>329584</v>
      </c>
      <c r="E131" s="28">
        <v>83870</v>
      </c>
      <c r="F131" s="28">
        <v>51350</v>
      </c>
      <c r="G131" s="29">
        <f t="shared" si="18"/>
        <v>380934</v>
      </c>
      <c r="H131" s="47">
        <f t="shared" si="14"/>
        <v>1.4386074566726541</v>
      </c>
      <c r="I131" s="48">
        <f t="shared" si="14"/>
        <v>1.4505425062596875</v>
      </c>
      <c r="J131" s="49">
        <f>B131/G131</f>
        <v>1.2446828059453869</v>
      </c>
    </row>
    <row r="132" spans="1:10">
      <c r="A132" s="16" t="s">
        <v>101</v>
      </c>
      <c r="B132" s="28">
        <v>335108</v>
      </c>
      <c r="C132" s="37">
        <v>26390</v>
      </c>
      <c r="D132" s="28">
        <v>222388</v>
      </c>
      <c r="E132" s="30">
        <v>35572</v>
      </c>
      <c r="F132" s="30">
        <v>36136</v>
      </c>
      <c r="G132" s="39">
        <f t="shared" si="18"/>
        <v>258524</v>
      </c>
      <c r="H132" s="50">
        <f t="shared" si="14"/>
        <v>1.5068618810367467</v>
      </c>
      <c r="I132" s="57">
        <f t="shared" si="14"/>
        <v>0.74187563251995947</v>
      </c>
      <c r="J132" s="52">
        <f>B132/G132</f>
        <v>1.2962355525985982</v>
      </c>
    </row>
    <row r="133" spans="1:10">
      <c r="A133" s="11" t="s">
        <v>121</v>
      </c>
      <c r="B133" s="32">
        <f>SUM(B128:B132)</f>
        <v>1579181</v>
      </c>
      <c r="C133" s="32">
        <f>SUM(C128:C132)</f>
        <v>361574</v>
      </c>
      <c r="D133" s="32">
        <f t="shared" ref="D133:F133" si="26">SUM(D128:D132)</f>
        <v>1089897</v>
      </c>
      <c r="E133" s="32">
        <f t="shared" si="26"/>
        <v>268213</v>
      </c>
      <c r="F133" s="32">
        <f t="shared" si="26"/>
        <v>171332</v>
      </c>
      <c r="G133" s="33">
        <f t="shared" si="18"/>
        <v>1261229</v>
      </c>
      <c r="H133" s="53">
        <f t="shared" si="14"/>
        <v>1.4489268251954084</v>
      </c>
      <c r="I133" s="54">
        <f>C133/E133</f>
        <v>1.3480852904221645</v>
      </c>
      <c r="J133" s="53">
        <f t="shared" si="15"/>
        <v>1.2520969625658782</v>
      </c>
    </row>
    <row r="134" spans="1:10">
      <c r="A134" s="12" t="s">
        <v>102</v>
      </c>
      <c r="B134" s="40" t="s">
        <v>134</v>
      </c>
      <c r="C134" s="40" t="s">
        <v>134</v>
      </c>
      <c r="D134" s="28">
        <v>16169</v>
      </c>
      <c r="E134" s="40">
        <v>0</v>
      </c>
      <c r="F134" s="26">
        <v>2662</v>
      </c>
      <c r="G134" s="41">
        <f t="shared" si="18"/>
        <v>18831</v>
      </c>
      <c r="H134" s="58" t="s">
        <v>134</v>
      </c>
      <c r="I134" s="58" t="s">
        <v>134</v>
      </c>
      <c r="J134" s="58" t="s">
        <v>134</v>
      </c>
    </row>
    <row r="135" spans="1:10" ht="21" customHeight="1">
      <c r="A135" s="9" t="s">
        <v>122</v>
      </c>
      <c r="B135" s="42">
        <f>SUM(B133+B127+B117+B111+B108+B101+B95+B92+B87+B81+B75+B72+B61+B22+B51+B46+B38+B35+B17+B16)</f>
        <v>58983122</v>
      </c>
      <c r="C135" s="42">
        <f>SUM(C133+C127+C117+C111+C108+C101+C95+C92+C87+C81+C75+C72+C61+C22+C51+C46+C38+C35+C17+C16)</f>
        <v>17563222</v>
      </c>
      <c r="D135" s="42">
        <f>SUM(D134+D133+D127+D117+D111+D108+D101+D95+D92+D87+D81+D75+D72+D61+D22+D51+D46+D38+D35+D17+D16)</f>
        <v>39822723</v>
      </c>
      <c r="E135" s="42">
        <f>SUM(E133+E127+E117+E111+E108+E101+E95+E92+E87+E81+E75+E72+E61+E22+E51+E46+E38+E35+E17+E16)</f>
        <v>11692251</v>
      </c>
      <c r="F135" s="34">
        <f>SUM(F134+F133+F127+F117+F111+F108+F101+F95+F92+F87+F81+F75+F72+F61+F22+F51+F46+F38+F35+F17+F16)</f>
        <v>5279124</v>
      </c>
      <c r="G135" s="34">
        <f t="shared" si="18"/>
        <v>45101847</v>
      </c>
      <c r="H135" s="53">
        <f>B135/D135</f>
        <v>1.4811423618620956</v>
      </c>
      <c r="I135" s="54">
        <f>C135/E135</f>
        <v>1.5021249543821802</v>
      </c>
      <c r="J135" s="53">
        <f>B135/G135</f>
        <v>1.3077761981676714</v>
      </c>
    </row>
    <row r="136" spans="1:10" ht="24" customHeight="1">
      <c r="A136" s="75" t="s">
        <v>133</v>
      </c>
      <c r="B136" s="75"/>
      <c r="C136" s="75"/>
      <c r="D136" s="75"/>
      <c r="E136" s="8"/>
      <c r="F136" s="8"/>
      <c r="H136" s="22"/>
      <c r="I136" s="85" t="s">
        <v>132</v>
      </c>
      <c r="J136" s="85"/>
    </row>
  </sheetData>
  <mergeCells count="14">
    <mergeCell ref="A136:D136"/>
    <mergeCell ref="A5:A7"/>
    <mergeCell ref="B5:C6"/>
    <mergeCell ref="H6:I6"/>
    <mergeCell ref="J6:J7"/>
    <mergeCell ref="I136:J136"/>
    <mergeCell ref="A2:J2"/>
    <mergeCell ref="A3:J3"/>
    <mergeCell ref="G6:G7"/>
    <mergeCell ref="D5:G5"/>
    <mergeCell ref="H5:J5"/>
    <mergeCell ref="D6:E6"/>
    <mergeCell ref="F6:F7"/>
    <mergeCell ref="I4:J4"/>
  </mergeCells>
  <printOptions horizontalCentered="1"/>
  <pageMargins left="0.6692913385826772" right="0.6692913385826772" top="0.47244094488188981" bottom="0.74803149606299213" header="0.31496062992125984" footer="0.31496062992125984"/>
  <pageSetup paperSize="9" scale="88" fitToHeight="0" orientation="landscape" r:id="rId1"/>
  <headerFooter>
    <oddFooter>&amp;L&amp;"Trebuchet MS,Grassetto"&amp;10Statistiche CIRCOLAZIONE
Automobile in cifre&amp;C&amp;"Trebuchet MS,Normale"&amp;9&amp;P/&amp;N&amp;R&amp;"Trebuchet MS,Grassetto"&amp;10ANFIA - Studi e statistiche</oddFooter>
  </headerFooter>
  <rowBreaks count="4" manualBreakCount="4">
    <brk id="38" max="16383" man="1"/>
    <brk id="61" max="16383" man="1"/>
    <brk id="92" max="16383" man="1"/>
    <brk id="117" max="16383" man="1"/>
  </rowBreaks>
  <ignoredErrors>
    <ignoredError sqref="D135:E135 G22" formula="1"/>
    <ignoredError sqref="B35:C35 B22:F22 H22:J22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9.provincia_densità</vt:lpstr>
      <vt:lpstr>'9.provincia_densità'!Area_stampa</vt:lpstr>
      <vt:lpstr>'9.provincia_densità'!Titoli_stampa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Alberti Laura</dc:creator>
  <cp:lastModifiedBy>Alessio Irene</cp:lastModifiedBy>
  <cp:lastPrinted>2021-06-14T14:19:29Z</cp:lastPrinted>
  <dcterms:created xsi:type="dcterms:W3CDTF">2019-07-22T12:48:36Z</dcterms:created>
  <dcterms:modified xsi:type="dcterms:W3CDTF">2023-01-18T09:49:57Z</dcterms:modified>
</cp:coreProperties>
</file>