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6FFA4A86-A4A7-42AF-8629-506D01AB5682}" xr6:coauthVersionLast="47" xr6:coauthVersionMax="47" xr10:uidLastSave="{00000000-0000-0000-0000-000000000000}"/>
  <bookViews>
    <workbookView xWindow="-28920" yWindow="-120" windowWidth="29040" windowHeight="15720" xr2:uid="{00000000-000D-0000-FFFF-FFFF00000000}"/>
  </bookViews>
  <sheets>
    <sheet name="12.R_regioni (2022-2016)" sheetId="1" r:id="rId1"/>
    <sheet name="12.R_regioni (2015-2007)" sheetId="2" r:id="rId2"/>
    <sheet name="12.R_graph_2016-2022" sheetId="3" r:id="rId3"/>
  </sheets>
  <definedNames>
    <definedName name="_xlnm.Print_Area" localSheetId="2">'12.R_graph_2016-2022'!$A$1:$O$31</definedName>
    <definedName name="_xlnm.Print_Area" localSheetId="1">'12.R_regioni (2015-2007)'!$A$1:$T$145</definedName>
    <definedName name="_xlnm.Print_Area" localSheetId="0">'12.R_regioni (2022-2016)'!$A$1:$O$141</definedName>
    <definedName name="_xlnm.Print_Titles" localSheetId="1">'12.R_regioni (2015-2007)'!$A:$A,'12.R_regioni (2015-2007)'!$1:$6</definedName>
    <definedName name="_xlnm.Print_Titles" localSheetId="0">'12.R_regioni (2022-2016)'!$A:$A,'12.R_regioni (2022-2016)'!$1:$6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6" i="1" l="1"/>
  <c r="B130" i="1"/>
  <c r="B120" i="1"/>
  <c r="B114" i="1"/>
  <c r="B111" i="1"/>
  <c r="B104" i="1"/>
  <c r="B98" i="1"/>
  <c r="B95" i="1"/>
  <c r="B89" i="1"/>
  <c r="B83" i="1"/>
  <c r="B77" i="1"/>
  <c r="B74" i="1"/>
  <c r="B62" i="1"/>
  <c r="B52" i="1"/>
  <c r="B47" i="1"/>
  <c r="B39" i="1"/>
  <c r="B35" i="1"/>
  <c r="B30" i="1"/>
  <c r="B17" i="1"/>
  <c r="B15" i="1"/>
  <c r="D136" i="1"/>
  <c r="D130" i="1"/>
  <c r="D120" i="1"/>
  <c r="D114" i="1"/>
  <c r="D111" i="1"/>
  <c r="D104" i="1"/>
  <c r="D98" i="1"/>
  <c r="D95" i="1"/>
  <c r="D89" i="1"/>
  <c r="D83" i="1"/>
  <c r="D77" i="1"/>
  <c r="D74" i="1"/>
  <c r="D62" i="1"/>
  <c r="D52" i="1"/>
  <c r="D47" i="1"/>
  <c r="D39" i="1"/>
  <c r="D35" i="1"/>
  <c r="D30" i="1"/>
  <c r="D17" i="1"/>
  <c r="D15" i="1"/>
  <c r="F136" i="1"/>
  <c r="F130" i="1"/>
  <c r="F120" i="1"/>
  <c r="F114" i="1"/>
  <c r="F111" i="1"/>
  <c r="F104" i="1"/>
  <c r="F98" i="1"/>
  <c r="F95" i="1"/>
  <c r="F89" i="1"/>
  <c r="F83" i="1"/>
  <c r="F77" i="1"/>
  <c r="F74" i="1"/>
  <c r="F62" i="1"/>
  <c r="F52" i="1"/>
  <c r="F47" i="1"/>
  <c r="F39" i="1"/>
  <c r="F35" i="1"/>
  <c r="F30" i="1"/>
  <c r="F17" i="1"/>
  <c r="F15" i="1"/>
  <c r="B63" i="1" l="1"/>
  <c r="B90" i="1"/>
  <c r="B36" i="1"/>
  <c r="B137" i="1"/>
  <c r="D90" i="1"/>
  <c r="D36" i="1"/>
  <c r="D63" i="1"/>
  <c r="D137" i="1"/>
  <c r="F137" i="1"/>
  <c r="F90" i="1"/>
  <c r="F63" i="1"/>
  <c r="F36" i="1"/>
  <c r="H136" i="1"/>
  <c r="H130" i="1"/>
  <c r="H120" i="1"/>
  <c r="H114" i="1"/>
  <c r="H111" i="1"/>
  <c r="H104" i="1"/>
  <c r="H98" i="1"/>
  <c r="H95" i="1"/>
  <c r="H89" i="1"/>
  <c r="H83" i="1"/>
  <c r="H77" i="1"/>
  <c r="H74" i="1"/>
  <c r="H62" i="1"/>
  <c r="H52" i="1"/>
  <c r="H47" i="1"/>
  <c r="H39" i="1"/>
  <c r="H35" i="1"/>
  <c r="H30" i="1"/>
  <c r="H17" i="1"/>
  <c r="H15" i="1"/>
  <c r="B138" i="1" l="1"/>
  <c r="C52" i="1" s="1"/>
  <c r="D138" i="1"/>
  <c r="E39" i="1" s="1"/>
  <c r="F138" i="1"/>
  <c r="G36" i="1" s="1"/>
  <c r="H90" i="1"/>
  <c r="H36" i="1"/>
  <c r="H63" i="1"/>
  <c r="H137" i="1"/>
  <c r="C121" i="1" l="1"/>
  <c r="C66" i="1"/>
  <c r="C63" i="1"/>
  <c r="C100" i="1"/>
  <c r="C106" i="1"/>
  <c r="C33" i="1"/>
  <c r="C69" i="1"/>
  <c r="C44" i="1"/>
  <c r="C30" i="1"/>
  <c r="C76" i="1"/>
  <c r="C138" i="1"/>
  <c r="C64" i="1"/>
  <c r="C88" i="1"/>
  <c r="C41" i="1"/>
  <c r="C91" i="1"/>
  <c r="C118" i="1"/>
  <c r="C134" i="1"/>
  <c r="C87" i="1"/>
  <c r="C99" i="1"/>
  <c r="C122" i="1"/>
  <c r="C72" i="1"/>
  <c r="C90" i="1"/>
  <c r="C26" i="1"/>
  <c r="C89" i="1"/>
  <c r="C84" i="1"/>
  <c r="C80" i="1"/>
  <c r="C55" i="1"/>
  <c r="C49" i="1"/>
  <c r="C109" i="1"/>
  <c r="C75" i="1"/>
  <c r="C101" i="1"/>
  <c r="C130" i="1"/>
  <c r="C25" i="1"/>
  <c r="C50" i="1"/>
  <c r="C9" i="1"/>
  <c r="C42" i="1"/>
  <c r="C85" i="1"/>
  <c r="C83" i="1"/>
  <c r="C124" i="1"/>
  <c r="C128" i="1"/>
  <c r="C103" i="1"/>
  <c r="C136" i="1"/>
  <c r="C8" i="1"/>
  <c r="C95" i="1"/>
  <c r="C104" i="1"/>
  <c r="C36" i="1"/>
  <c r="C31" i="1"/>
  <c r="C132" i="1"/>
  <c r="C14" i="1"/>
  <c r="C135" i="1"/>
  <c r="C113" i="1"/>
  <c r="C102" i="1"/>
  <c r="C22" i="1"/>
  <c r="C93" i="1"/>
  <c r="C58" i="1"/>
  <c r="C116" i="1"/>
  <c r="C38" i="1"/>
  <c r="C13" i="1"/>
  <c r="C56" i="1"/>
  <c r="C127" i="1"/>
  <c r="C39" i="1"/>
  <c r="C32" i="1"/>
  <c r="C19" i="1"/>
  <c r="C53" i="1"/>
  <c r="C96" i="1"/>
  <c r="C7" i="1"/>
  <c r="C67" i="1"/>
  <c r="C15" i="1"/>
  <c r="C131" i="1"/>
  <c r="C105" i="1"/>
  <c r="C81" i="1"/>
  <c r="C54" i="1"/>
  <c r="C123" i="1"/>
  <c r="C73" i="1"/>
  <c r="C111" i="1"/>
  <c r="C46" i="1"/>
  <c r="C71" i="1"/>
  <c r="C29" i="1"/>
  <c r="C97" i="1"/>
  <c r="C115" i="1"/>
  <c r="C98" i="1"/>
  <c r="C79" i="1"/>
  <c r="C45" i="1"/>
  <c r="C117" i="1"/>
  <c r="C92" i="1"/>
  <c r="C40" i="1"/>
  <c r="C110" i="1"/>
  <c r="C35" i="1"/>
  <c r="C119" i="1"/>
  <c r="C94" i="1"/>
  <c r="C68" i="1"/>
  <c r="C16" i="1"/>
  <c r="C86" i="1"/>
  <c r="C17" i="1"/>
  <c r="C20" i="1"/>
  <c r="C51" i="1"/>
  <c r="C61" i="1"/>
  <c r="C137" i="1"/>
  <c r="C78" i="1"/>
  <c r="C74" i="1"/>
  <c r="C23" i="1"/>
  <c r="C11" i="1"/>
  <c r="C129" i="1"/>
  <c r="C27" i="1"/>
  <c r="C125" i="1"/>
  <c r="C60" i="1"/>
  <c r="C65" i="1"/>
  <c r="C70" i="1"/>
  <c r="C77" i="1"/>
  <c r="C28" i="1"/>
  <c r="C59" i="1"/>
  <c r="C21" i="1"/>
  <c r="C10" i="1"/>
  <c r="C34" i="1"/>
  <c r="C48" i="1"/>
  <c r="C24" i="1"/>
  <c r="C133" i="1"/>
  <c r="C107" i="1"/>
  <c r="C82" i="1"/>
  <c r="C43" i="1"/>
  <c r="C112" i="1"/>
  <c r="C114" i="1"/>
  <c r="C18" i="1"/>
  <c r="C62" i="1"/>
  <c r="C37" i="1"/>
  <c r="C12" i="1"/>
  <c r="C120" i="1"/>
  <c r="C108" i="1"/>
  <c r="C57" i="1"/>
  <c r="C126" i="1"/>
  <c r="C47" i="1"/>
  <c r="E56" i="1"/>
  <c r="E71" i="1"/>
  <c r="E84" i="1"/>
  <c r="E58" i="1"/>
  <c r="E124" i="1"/>
  <c r="E74" i="1"/>
  <c r="E130" i="1"/>
  <c r="E83" i="1"/>
  <c r="E33" i="1"/>
  <c r="E90" i="1"/>
  <c r="E115" i="1"/>
  <c r="E26" i="1"/>
  <c r="E53" i="1"/>
  <c r="E94" i="1"/>
  <c r="E73" i="1"/>
  <c r="E138" i="1"/>
  <c r="E18" i="1"/>
  <c r="E81" i="1"/>
  <c r="E135" i="1"/>
  <c r="E95" i="1"/>
  <c r="E46" i="1"/>
  <c r="E106" i="1"/>
  <c r="E27" i="1"/>
  <c r="E28" i="1"/>
  <c r="E82" i="1"/>
  <c r="E41" i="1"/>
  <c r="E60" i="1"/>
  <c r="E19" i="1"/>
  <c r="E63" i="1"/>
  <c r="E57" i="1"/>
  <c r="E67" i="1"/>
  <c r="E137" i="1"/>
  <c r="E97" i="1"/>
  <c r="E55" i="1"/>
  <c r="E62" i="1"/>
  <c r="E44" i="1"/>
  <c r="E35" i="1"/>
  <c r="E54" i="1"/>
  <c r="E31" i="1"/>
  <c r="E87" i="1"/>
  <c r="E68" i="1"/>
  <c r="E113" i="1"/>
  <c r="E108" i="1"/>
  <c r="E89" i="1"/>
  <c r="E122" i="1"/>
  <c r="E125" i="1"/>
  <c r="E34" i="1"/>
  <c r="E69" i="1"/>
  <c r="E61" i="1"/>
  <c r="E45" i="1"/>
  <c r="E21" i="1"/>
  <c r="E32" i="1"/>
  <c r="E136" i="1"/>
  <c r="E88" i="1"/>
  <c r="E98" i="1"/>
  <c r="E59" i="1"/>
  <c r="E114" i="1"/>
  <c r="E15" i="1"/>
  <c r="E12" i="1"/>
  <c r="E36" i="1"/>
  <c r="E123" i="1"/>
  <c r="E86" i="1"/>
  <c r="E52" i="1"/>
  <c r="E48" i="1"/>
  <c r="E75" i="1"/>
  <c r="E70" i="1"/>
  <c r="E101" i="1"/>
  <c r="E96" i="1"/>
  <c r="E128" i="1"/>
  <c r="E110" i="1"/>
  <c r="E80" i="1"/>
  <c r="E16" i="1"/>
  <c r="E112" i="1"/>
  <c r="E107" i="1"/>
  <c r="E76" i="1"/>
  <c r="E93" i="1"/>
  <c r="E43" i="1"/>
  <c r="E126" i="1"/>
  <c r="E109" i="1"/>
  <c r="E103" i="1"/>
  <c r="E23" i="1"/>
  <c r="E102" i="1"/>
  <c r="E116" i="1"/>
  <c r="E14" i="1"/>
  <c r="E10" i="1"/>
  <c r="E111" i="1"/>
  <c r="E42" i="1"/>
  <c r="E85" i="1"/>
  <c r="E127" i="1"/>
  <c r="E40" i="1"/>
  <c r="E24" i="1"/>
  <c r="E121" i="1"/>
  <c r="E37" i="1"/>
  <c r="E100" i="1"/>
  <c r="E29" i="1"/>
  <c r="E51" i="1"/>
  <c r="E64" i="1"/>
  <c r="E78" i="1"/>
  <c r="E11" i="1"/>
  <c r="E66" i="1"/>
  <c r="E129" i="1"/>
  <c r="E25" i="1"/>
  <c r="E72" i="1"/>
  <c r="E99" i="1"/>
  <c r="E13" i="1"/>
  <c r="E7" i="1"/>
  <c r="E65" i="1"/>
  <c r="E38" i="1"/>
  <c r="E79" i="1"/>
  <c r="E105" i="1"/>
  <c r="E9" i="1"/>
  <c r="E92" i="1"/>
  <c r="E50" i="1"/>
  <c r="E119" i="1"/>
  <c r="E20" i="1"/>
  <c r="E117" i="1"/>
  <c r="E133" i="1"/>
  <c r="E47" i="1"/>
  <c r="E131" i="1"/>
  <c r="E134" i="1"/>
  <c r="E30" i="1"/>
  <c r="E120" i="1"/>
  <c r="E17" i="1"/>
  <c r="E8" i="1"/>
  <c r="E91" i="1"/>
  <c r="E104" i="1"/>
  <c r="E22" i="1"/>
  <c r="E118" i="1"/>
  <c r="E77" i="1"/>
  <c r="E49" i="1"/>
  <c r="E132" i="1"/>
  <c r="G107" i="1"/>
  <c r="G51" i="1"/>
  <c r="G41" i="1"/>
  <c r="G122" i="1"/>
  <c r="G34" i="1"/>
  <c r="G25" i="1"/>
  <c r="G8" i="1"/>
  <c r="G28" i="1"/>
  <c r="G68" i="1"/>
  <c r="G111" i="1"/>
  <c r="G70" i="1"/>
  <c r="G26" i="1"/>
  <c r="G86" i="1"/>
  <c r="G87" i="1"/>
  <c r="G99" i="1"/>
  <c r="G84" i="1"/>
  <c r="G62" i="1"/>
  <c r="G48" i="1"/>
  <c r="G9" i="1"/>
  <c r="G118" i="1"/>
  <c r="G32" i="1"/>
  <c r="G92" i="1"/>
  <c r="G63" i="1"/>
  <c r="G137" i="1"/>
  <c r="G90" i="1"/>
  <c r="G127" i="1"/>
  <c r="G82" i="1"/>
  <c r="G55" i="1"/>
  <c r="G19" i="1"/>
  <c r="G96" i="1"/>
  <c r="G80" i="1"/>
  <c r="G16" i="1"/>
  <c r="G117" i="1"/>
  <c r="G22" i="1"/>
  <c r="G64" i="1"/>
  <c r="G125" i="1"/>
  <c r="G88" i="1"/>
  <c r="G38" i="1"/>
  <c r="G105" i="1"/>
  <c r="G98" i="1"/>
  <c r="G77" i="1"/>
  <c r="G83" i="1"/>
  <c r="G97" i="1"/>
  <c r="G53" i="1"/>
  <c r="G121" i="1"/>
  <c r="G67" i="1"/>
  <c r="G23" i="1"/>
  <c r="G10" i="1"/>
  <c r="G132" i="1"/>
  <c r="G100" i="1"/>
  <c r="G112" i="1"/>
  <c r="G114" i="1"/>
  <c r="G47" i="1"/>
  <c r="G81" i="1"/>
  <c r="G76" i="1"/>
  <c r="G20" i="1"/>
  <c r="G110" i="1"/>
  <c r="G43" i="1"/>
  <c r="G131" i="1"/>
  <c r="G24" i="1"/>
  <c r="G78" i="1"/>
  <c r="G33" i="1"/>
  <c r="G135" i="1"/>
  <c r="G59" i="1"/>
  <c r="G119" i="1"/>
  <c r="G30" i="1"/>
  <c r="G35" i="1"/>
  <c r="G46" i="1"/>
  <c r="G61" i="1"/>
  <c r="G103" i="1"/>
  <c r="G124" i="1"/>
  <c r="G45" i="1"/>
  <c r="G39" i="1"/>
  <c r="G129" i="1"/>
  <c r="G27" i="1"/>
  <c r="G94" i="1"/>
  <c r="G7" i="1"/>
  <c r="G102" i="1"/>
  <c r="G42" i="1"/>
  <c r="G116" i="1"/>
  <c r="G40" i="1"/>
  <c r="G50" i="1"/>
  <c r="G12" i="1"/>
  <c r="G31" i="1"/>
  <c r="G85" i="1"/>
  <c r="G93" i="1"/>
  <c r="G54" i="1"/>
  <c r="G65" i="1"/>
  <c r="G126" i="1"/>
  <c r="G95" i="1"/>
  <c r="G74" i="1"/>
  <c r="G101" i="1"/>
  <c r="G21" i="1"/>
  <c r="G52" i="1"/>
  <c r="G58" i="1"/>
  <c r="G69" i="1"/>
  <c r="G106" i="1"/>
  <c r="G72" i="1"/>
  <c r="G18" i="1"/>
  <c r="G128" i="1"/>
  <c r="G109" i="1"/>
  <c r="G49" i="1"/>
  <c r="G123" i="1"/>
  <c r="G75" i="1"/>
  <c r="G57" i="1"/>
  <c r="G60" i="1"/>
  <c r="G37" i="1"/>
  <c r="G91" i="1"/>
  <c r="G134" i="1"/>
  <c r="G15" i="1"/>
  <c r="G73" i="1"/>
  <c r="G133" i="1"/>
  <c r="G17" i="1"/>
  <c r="G89" i="1"/>
  <c r="G66" i="1"/>
  <c r="G14" i="1"/>
  <c r="G29" i="1"/>
  <c r="G115" i="1"/>
  <c r="G56" i="1"/>
  <c r="G130" i="1"/>
  <c r="G108" i="1"/>
  <c r="G71" i="1"/>
  <c r="G113" i="1"/>
  <c r="G44" i="1"/>
  <c r="G104" i="1"/>
  <c r="G13" i="1"/>
  <c r="G11" i="1"/>
  <c r="G79" i="1"/>
  <c r="G138" i="1"/>
  <c r="G120" i="1"/>
  <c r="G136" i="1"/>
  <c r="H138" i="1"/>
  <c r="I8" i="1" l="1"/>
  <c r="I99" i="1"/>
  <c r="I24" i="1"/>
  <c r="I97" i="1"/>
  <c r="I23" i="1"/>
  <c r="I96" i="1"/>
  <c r="I22" i="1"/>
  <c r="I29" i="1"/>
  <c r="I21" i="1"/>
  <c r="I103" i="1"/>
  <c r="I28" i="1"/>
  <c r="I20" i="1"/>
  <c r="I102" i="1"/>
  <c r="I27" i="1"/>
  <c r="I19" i="1"/>
  <c r="I101" i="1"/>
  <c r="I26" i="1"/>
  <c r="I18" i="1"/>
  <c r="I100" i="1"/>
  <c r="I25" i="1"/>
  <c r="I36" i="1"/>
  <c r="I131" i="1"/>
  <c r="I124" i="1"/>
  <c r="I117" i="1"/>
  <c r="I91" i="1"/>
  <c r="I85" i="1"/>
  <c r="I78" i="1"/>
  <c r="I72" i="1"/>
  <c r="I64" i="1"/>
  <c r="I58" i="1"/>
  <c r="I51" i="1"/>
  <c r="I44" i="1"/>
  <c r="I37" i="1"/>
  <c r="I31" i="1"/>
  <c r="I14" i="1"/>
  <c r="I130" i="1"/>
  <c r="I123" i="1"/>
  <c r="I116" i="1"/>
  <c r="I110" i="1"/>
  <c r="I98" i="1"/>
  <c r="I84" i="1"/>
  <c r="I71" i="1"/>
  <c r="I57" i="1"/>
  <c r="I50" i="1"/>
  <c r="I43" i="1"/>
  <c r="I13" i="1"/>
  <c r="I129" i="1"/>
  <c r="I121" i="1"/>
  <c r="I114" i="1"/>
  <c r="I95" i="1"/>
  <c r="I62" i="1"/>
  <c r="I48" i="1"/>
  <c r="I35" i="1"/>
  <c r="I11" i="1"/>
  <c r="I73" i="1"/>
  <c r="I122" i="1"/>
  <c r="I115" i="1"/>
  <c r="I109" i="1"/>
  <c r="I70" i="1"/>
  <c r="I56" i="1"/>
  <c r="I49" i="1"/>
  <c r="I42" i="1"/>
  <c r="I12" i="1"/>
  <c r="I108" i="1"/>
  <c r="I89" i="1"/>
  <c r="I76" i="1"/>
  <c r="I69" i="1"/>
  <c r="I55" i="1"/>
  <c r="I41" i="1"/>
  <c r="I17" i="1"/>
  <c r="I79" i="1"/>
  <c r="I45" i="1"/>
  <c r="I135" i="1"/>
  <c r="I128" i="1"/>
  <c r="I107" i="1"/>
  <c r="I82" i="1"/>
  <c r="I75" i="1"/>
  <c r="I68" i="1"/>
  <c r="I54" i="1"/>
  <c r="I40" i="1"/>
  <c r="I10" i="1"/>
  <c r="I34" i="1"/>
  <c r="I9" i="1"/>
  <c r="I133" i="1"/>
  <c r="I119" i="1"/>
  <c r="I105" i="1"/>
  <c r="I87" i="1"/>
  <c r="I132" i="1"/>
  <c r="I125" i="1"/>
  <c r="I118" i="1"/>
  <c r="I111" i="1"/>
  <c r="I104" i="1"/>
  <c r="I86" i="1"/>
  <c r="I65" i="1"/>
  <c r="I38" i="1"/>
  <c r="I7" i="1"/>
  <c r="I134" i="1"/>
  <c r="I127" i="1"/>
  <c r="I113" i="1"/>
  <c r="I106" i="1"/>
  <c r="I94" i="1"/>
  <c r="I88" i="1"/>
  <c r="I81" i="1"/>
  <c r="I67" i="1"/>
  <c r="I61" i="1"/>
  <c r="I53" i="1"/>
  <c r="I16" i="1"/>
  <c r="I138" i="1"/>
  <c r="I126" i="1"/>
  <c r="I112" i="1"/>
  <c r="I93" i="1"/>
  <c r="I80" i="1"/>
  <c r="I66" i="1"/>
  <c r="I60" i="1"/>
  <c r="I46" i="1"/>
  <c r="I33" i="1"/>
  <c r="I92" i="1"/>
  <c r="I59" i="1"/>
  <c r="I32" i="1"/>
  <c r="I47" i="1"/>
  <c r="I15" i="1"/>
  <c r="I137" i="1"/>
  <c r="I52" i="1"/>
  <c r="I74" i="1"/>
  <c r="I77" i="1"/>
  <c r="I30" i="1"/>
  <c r="I90" i="1"/>
  <c r="I39" i="1"/>
  <c r="I120" i="1"/>
  <c r="I63" i="1"/>
  <c r="I83" i="1"/>
  <c r="I136" i="1"/>
  <c r="S139" i="2" l="1"/>
  <c r="S140" i="2" s="1"/>
  <c r="Q139" i="2"/>
  <c r="O139" i="2"/>
  <c r="M139" i="2"/>
  <c r="K139" i="2"/>
  <c r="I139" i="2"/>
  <c r="G139" i="2"/>
  <c r="D139" i="2"/>
  <c r="B139" i="2"/>
  <c r="M130" i="2"/>
  <c r="K130" i="2"/>
  <c r="I130" i="2"/>
  <c r="G130" i="2"/>
  <c r="D130" i="2"/>
  <c r="B130" i="2"/>
  <c r="K120" i="2"/>
  <c r="I120" i="2"/>
  <c r="G120" i="2"/>
  <c r="D120" i="2"/>
  <c r="B120" i="2"/>
  <c r="K114" i="2"/>
  <c r="I114" i="2"/>
  <c r="G114" i="2"/>
  <c r="D114" i="2"/>
  <c r="B114" i="2"/>
  <c r="K111" i="2"/>
  <c r="I111" i="2"/>
  <c r="G111" i="2"/>
  <c r="D111" i="2"/>
  <c r="B111" i="2"/>
  <c r="K104" i="2"/>
  <c r="I104" i="2"/>
  <c r="G104" i="2"/>
  <c r="D104" i="2"/>
  <c r="B104" i="2"/>
  <c r="K98" i="2"/>
  <c r="I98" i="2"/>
  <c r="G98" i="2"/>
  <c r="D98" i="2"/>
  <c r="B98" i="2"/>
  <c r="K95" i="2"/>
  <c r="I95" i="2"/>
  <c r="G95" i="2"/>
  <c r="D95" i="2"/>
  <c r="B95" i="2"/>
  <c r="S90" i="2"/>
  <c r="Q90" i="2"/>
  <c r="O90" i="2"/>
  <c r="K89" i="2"/>
  <c r="I89" i="2"/>
  <c r="G89" i="2"/>
  <c r="D89" i="2"/>
  <c r="B89" i="2"/>
  <c r="K83" i="2"/>
  <c r="I83" i="2"/>
  <c r="G83" i="2"/>
  <c r="D83" i="2"/>
  <c r="B83" i="2"/>
  <c r="M77" i="2"/>
  <c r="K77" i="2"/>
  <c r="I77" i="2"/>
  <c r="G77" i="2"/>
  <c r="D77" i="2"/>
  <c r="B77" i="2"/>
  <c r="M74" i="2"/>
  <c r="K74" i="2"/>
  <c r="I74" i="2"/>
  <c r="G74" i="2"/>
  <c r="D74" i="2"/>
  <c r="B74" i="2"/>
  <c r="S63" i="2"/>
  <c r="Q63" i="2"/>
  <c r="O63" i="2"/>
  <c r="M63" i="2"/>
  <c r="K62" i="2"/>
  <c r="I62" i="2"/>
  <c r="G62" i="2"/>
  <c r="D62" i="2"/>
  <c r="B62" i="2"/>
  <c r="K52" i="2"/>
  <c r="I52" i="2"/>
  <c r="G52" i="2"/>
  <c r="D52" i="2"/>
  <c r="B52" i="2"/>
  <c r="K47" i="2"/>
  <c r="I47" i="2"/>
  <c r="G47" i="2"/>
  <c r="D47" i="2"/>
  <c r="B47" i="2"/>
  <c r="K39" i="2"/>
  <c r="I39" i="2"/>
  <c r="G39" i="2"/>
  <c r="D39" i="2"/>
  <c r="B39" i="2"/>
  <c r="S36" i="2"/>
  <c r="Q36" i="2"/>
  <c r="O36" i="2"/>
  <c r="K35" i="2"/>
  <c r="I35" i="2"/>
  <c r="G35" i="2"/>
  <c r="D35" i="2"/>
  <c r="B35" i="2"/>
  <c r="M30" i="2"/>
  <c r="M36" i="2" s="1"/>
  <c r="K30" i="2"/>
  <c r="I30" i="2"/>
  <c r="G30" i="2"/>
  <c r="D30" i="2"/>
  <c r="B30" i="2"/>
  <c r="K17" i="2"/>
  <c r="I17" i="2"/>
  <c r="G17" i="2"/>
  <c r="D17" i="2"/>
  <c r="B17" i="2"/>
  <c r="K15" i="2"/>
  <c r="I15" i="2"/>
  <c r="G15" i="2"/>
  <c r="D15" i="2"/>
  <c r="B15" i="2"/>
  <c r="J136" i="1"/>
  <c r="J130" i="1"/>
  <c r="J120" i="1"/>
  <c r="J114" i="1"/>
  <c r="J111" i="1"/>
  <c r="J104" i="1"/>
  <c r="J98" i="1"/>
  <c r="J95" i="1"/>
  <c r="J89" i="1"/>
  <c r="J83" i="1"/>
  <c r="J77" i="1"/>
  <c r="J74" i="1"/>
  <c r="J62" i="1"/>
  <c r="J52" i="1"/>
  <c r="J47" i="1"/>
  <c r="J39" i="1"/>
  <c r="J35" i="1"/>
  <c r="J30" i="1"/>
  <c r="J17" i="1"/>
  <c r="J15" i="1"/>
  <c r="N136" i="1"/>
  <c r="L136" i="1"/>
  <c r="L130" i="1"/>
  <c r="L120" i="1"/>
  <c r="L114" i="1"/>
  <c r="L111" i="1"/>
  <c r="L104" i="1"/>
  <c r="L98" i="1"/>
  <c r="L95" i="1"/>
  <c r="L89" i="1"/>
  <c r="L83" i="1"/>
  <c r="L77" i="1"/>
  <c r="L74" i="1"/>
  <c r="L62" i="1"/>
  <c r="L52" i="1"/>
  <c r="L47" i="1"/>
  <c r="L39" i="1"/>
  <c r="L35" i="1"/>
  <c r="L30" i="1"/>
  <c r="L17" i="1"/>
  <c r="L15" i="1"/>
  <c r="N130" i="1"/>
  <c r="N120" i="1"/>
  <c r="N114" i="1"/>
  <c r="N111" i="1"/>
  <c r="N104" i="1"/>
  <c r="N98" i="1"/>
  <c r="N95" i="1"/>
  <c r="N89" i="1"/>
  <c r="N83" i="1"/>
  <c r="N77" i="1"/>
  <c r="N74" i="1"/>
  <c r="N62" i="1"/>
  <c r="N52" i="1"/>
  <c r="N47" i="1"/>
  <c r="N39" i="1"/>
  <c r="N35" i="1"/>
  <c r="N30" i="1"/>
  <c r="N17" i="1"/>
  <c r="N15" i="1"/>
  <c r="B90" i="2" l="1"/>
  <c r="K90" i="2"/>
  <c r="L36" i="1"/>
  <c r="I36" i="2"/>
  <c r="J36" i="1"/>
  <c r="L90" i="1"/>
  <c r="J63" i="1"/>
  <c r="N36" i="1"/>
  <c r="J90" i="1"/>
  <c r="N63" i="1"/>
  <c r="N90" i="1"/>
  <c r="N137" i="1"/>
  <c r="M140" i="2"/>
  <c r="G36" i="2"/>
  <c r="B63" i="2"/>
  <c r="D36" i="2"/>
  <c r="G63" i="2"/>
  <c r="D90" i="2"/>
  <c r="B36" i="2"/>
  <c r="K36" i="2"/>
  <c r="K63" i="2"/>
  <c r="B140" i="2"/>
  <c r="D63" i="2"/>
  <c r="G90" i="2"/>
  <c r="I90" i="2"/>
  <c r="I63" i="2"/>
  <c r="K140" i="2"/>
  <c r="S141" i="2"/>
  <c r="T36" i="2" s="1"/>
  <c r="M90" i="2"/>
  <c r="D140" i="2"/>
  <c r="G140" i="2"/>
  <c r="O140" i="2"/>
  <c r="I140" i="2"/>
  <c r="Q140" i="2"/>
  <c r="J137" i="1"/>
  <c r="L63" i="1"/>
  <c r="L137" i="1"/>
  <c r="T63" i="2" l="1"/>
  <c r="M141" i="2"/>
  <c r="N125" i="2" s="1"/>
  <c r="J138" i="1"/>
  <c r="N138" i="1"/>
  <c r="O63" i="1" s="1"/>
  <c r="T90" i="2"/>
  <c r="K141" i="2"/>
  <c r="L140" i="2" s="1"/>
  <c r="N136" i="2"/>
  <c r="N128" i="2"/>
  <c r="N43" i="2"/>
  <c r="N72" i="2"/>
  <c r="N58" i="2"/>
  <c r="N42" i="2"/>
  <c r="N35" i="2"/>
  <c r="N16" i="2"/>
  <c r="N98" i="2"/>
  <c r="N12" i="2"/>
  <c r="N30" i="2"/>
  <c r="O141" i="2"/>
  <c r="P140" i="2" s="1"/>
  <c r="N36" i="2"/>
  <c r="G141" i="2"/>
  <c r="H63" i="2" s="1"/>
  <c r="D141" i="2"/>
  <c r="E36" i="2" s="1"/>
  <c r="B141" i="2"/>
  <c r="C140" i="2" s="1"/>
  <c r="I141" i="2"/>
  <c r="J140" i="2" s="1"/>
  <c r="T138" i="2"/>
  <c r="T136" i="2"/>
  <c r="T134" i="2"/>
  <c r="T132" i="2"/>
  <c r="T130" i="2"/>
  <c r="T128" i="2"/>
  <c r="T126" i="2"/>
  <c r="T124" i="2"/>
  <c r="T122" i="2"/>
  <c r="T120" i="2"/>
  <c r="T118" i="2"/>
  <c r="T116" i="2"/>
  <c r="T114" i="2"/>
  <c r="T112" i="2"/>
  <c r="T110" i="2"/>
  <c r="T108" i="2"/>
  <c r="T106" i="2"/>
  <c r="T104" i="2"/>
  <c r="T102" i="2"/>
  <c r="T100" i="2"/>
  <c r="T98" i="2"/>
  <c r="T96" i="2"/>
  <c r="T94" i="2"/>
  <c r="T92" i="2"/>
  <c r="T117" i="2"/>
  <c r="T121" i="2"/>
  <c r="T119" i="2"/>
  <c r="T95" i="2"/>
  <c r="T93" i="2"/>
  <c r="T88" i="2"/>
  <c r="T86" i="2"/>
  <c r="T84" i="2"/>
  <c r="T82" i="2"/>
  <c r="T80" i="2"/>
  <c r="T78" i="2"/>
  <c r="T123" i="2"/>
  <c r="T99" i="2"/>
  <c r="T97" i="2"/>
  <c r="T91" i="2"/>
  <c r="T131" i="2"/>
  <c r="T127" i="2"/>
  <c r="T105" i="2"/>
  <c r="T103" i="2"/>
  <c r="T133" i="2"/>
  <c r="T129" i="2"/>
  <c r="T107" i="2"/>
  <c r="T89" i="2"/>
  <c r="T87" i="2"/>
  <c r="T85" i="2"/>
  <c r="T83" i="2"/>
  <c r="T81" i="2"/>
  <c r="T79" i="2"/>
  <c r="T77" i="2"/>
  <c r="T139" i="2"/>
  <c r="T125" i="2"/>
  <c r="T71" i="2"/>
  <c r="T69" i="2"/>
  <c r="T67" i="2"/>
  <c r="T65" i="2"/>
  <c r="T62" i="2"/>
  <c r="T60" i="2"/>
  <c r="T58" i="2"/>
  <c r="T56" i="2"/>
  <c r="T54" i="2"/>
  <c r="T52" i="2"/>
  <c r="T50" i="2"/>
  <c r="T48" i="2"/>
  <c r="T115" i="2"/>
  <c r="T101" i="2"/>
  <c r="T75" i="2"/>
  <c r="T140" i="2"/>
  <c r="T135" i="2"/>
  <c r="T72" i="2"/>
  <c r="T53" i="2"/>
  <c r="T51" i="2"/>
  <c r="T45" i="2"/>
  <c r="T76" i="2"/>
  <c r="T55" i="2"/>
  <c r="T44" i="2"/>
  <c r="T74" i="2"/>
  <c r="T57" i="2"/>
  <c r="T46" i="2"/>
  <c r="T35" i="2"/>
  <c r="T34" i="2"/>
  <c r="T111" i="2"/>
  <c r="T68" i="2"/>
  <c r="T47" i="2"/>
  <c r="T41" i="2"/>
  <c r="T40" i="2"/>
  <c r="T39" i="2"/>
  <c r="T27" i="2"/>
  <c r="T26" i="2"/>
  <c r="T23" i="2"/>
  <c r="T21" i="2"/>
  <c r="T19" i="2"/>
  <c r="T61" i="2"/>
  <c r="T42" i="2"/>
  <c r="T33" i="2"/>
  <c r="T32" i="2"/>
  <c r="T137" i="2"/>
  <c r="T43" i="2"/>
  <c r="T38" i="2"/>
  <c r="T37" i="2"/>
  <c r="T113" i="2"/>
  <c r="T59" i="2"/>
  <c r="T141" i="2"/>
  <c r="T12" i="2"/>
  <c r="T28" i="2"/>
  <c r="T70" i="2"/>
  <c r="T66" i="2"/>
  <c r="T16" i="2"/>
  <c r="T30" i="2"/>
  <c r="T49" i="2"/>
  <c r="T20" i="2"/>
  <c r="T15" i="2"/>
  <c r="T24" i="2"/>
  <c r="T11" i="2"/>
  <c r="T7" i="2"/>
  <c r="T73" i="2"/>
  <c r="T9" i="2"/>
  <c r="T29" i="2"/>
  <c r="T109" i="2"/>
  <c r="T64" i="2"/>
  <c r="T22" i="2"/>
  <c r="T18" i="2"/>
  <c r="T17" i="2"/>
  <c r="T13" i="2"/>
  <c r="T10" i="2"/>
  <c r="T8" i="2"/>
  <c r="T31" i="2"/>
  <c r="T25" i="2"/>
  <c r="T14" i="2"/>
  <c r="Q141" i="2"/>
  <c r="L138" i="1"/>
  <c r="M36" i="1" s="1"/>
  <c r="K26" i="1" l="1"/>
  <c r="K18" i="1"/>
  <c r="K97" i="1"/>
  <c r="K24" i="1"/>
  <c r="K96" i="1"/>
  <c r="K103" i="1"/>
  <c r="K29" i="1"/>
  <c r="K25" i="1"/>
  <c r="K23" i="1"/>
  <c r="K21" i="1"/>
  <c r="K20" i="1"/>
  <c r="K101" i="1"/>
  <c r="K99" i="1"/>
  <c r="K100" i="1"/>
  <c r="K27" i="1"/>
  <c r="K22" i="1"/>
  <c r="K102" i="1"/>
  <c r="K28" i="1"/>
  <c r="K19" i="1"/>
  <c r="K69" i="1"/>
  <c r="K7" i="1"/>
  <c r="N59" i="2"/>
  <c r="N130" i="2"/>
  <c r="N7" i="2"/>
  <c r="N37" i="2"/>
  <c r="N18" i="2"/>
  <c r="N38" i="2"/>
  <c r="N60" i="2"/>
  <c r="N77" i="2"/>
  <c r="N61" i="2"/>
  <c r="N76" i="2"/>
  <c r="N85" i="2"/>
  <c r="N93" i="2"/>
  <c r="N109" i="2"/>
  <c r="N90" i="2"/>
  <c r="N17" i="2"/>
  <c r="N9" i="2"/>
  <c r="N19" i="2"/>
  <c r="N28" i="2"/>
  <c r="N20" i="2"/>
  <c r="N40" i="2"/>
  <c r="N46" i="2"/>
  <c r="N62" i="2"/>
  <c r="N86" i="2"/>
  <c r="N47" i="2"/>
  <c r="N64" i="2"/>
  <c r="N102" i="2"/>
  <c r="N75" i="2"/>
  <c r="N87" i="2"/>
  <c r="N95" i="2"/>
  <c r="N111" i="2"/>
  <c r="N127" i="2"/>
  <c r="N140" i="2"/>
  <c r="N32" i="2"/>
  <c r="N11" i="2"/>
  <c r="N23" i="2"/>
  <c r="N79" i="2"/>
  <c r="N22" i="2"/>
  <c r="N80" i="2"/>
  <c r="N48" i="2"/>
  <c r="N65" i="2"/>
  <c r="N94" i="2"/>
  <c r="N49" i="2"/>
  <c r="N66" i="2"/>
  <c r="N104" i="2"/>
  <c r="N116" i="2"/>
  <c r="N89" i="2"/>
  <c r="N97" i="2"/>
  <c r="N113" i="2"/>
  <c r="N129" i="2"/>
  <c r="N123" i="2"/>
  <c r="N39" i="2"/>
  <c r="N26" i="2"/>
  <c r="N29" i="2"/>
  <c r="N50" i="2"/>
  <c r="N108" i="2"/>
  <c r="N68" i="2"/>
  <c r="N115" i="2"/>
  <c r="N13" i="2"/>
  <c r="N25" i="2"/>
  <c r="N106" i="2"/>
  <c r="N122" i="2"/>
  <c r="N91" i="2"/>
  <c r="N117" i="2"/>
  <c r="N74" i="2"/>
  <c r="N21" i="2"/>
  <c r="N8" i="2"/>
  <c r="N96" i="2"/>
  <c r="N88" i="2"/>
  <c r="N31" i="2"/>
  <c r="N63" i="2"/>
  <c r="N54" i="2"/>
  <c r="N71" i="2"/>
  <c r="N133" i="2"/>
  <c r="N55" i="2"/>
  <c r="N78" i="2"/>
  <c r="N100" i="2"/>
  <c r="N141" i="2"/>
  <c r="N114" i="2"/>
  <c r="N103" i="2"/>
  <c r="N119" i="2"/>
  <c r="N107" i="2"/>
  <c r="N82" i="2"/>
  <c r="N132" i="2"/>
  <c r="N92" i="2"/>
  <c r="N67" i="2"/>
  <c r="N51" i="2"/>
  <c r="N126" i="2"/>
  <c r="N137" i="2"/>
  <c r="N110" i="2"/>
  <c r="N99" i="2"/>
  <c r="N15" i="2"/>
  <c r="N24" i="2"/>
  <c r="N73" i="2"/>
  <c r="N52" i="2"/>
  <c r="N69" i="2"/>
  <c r="N53" i="2"/>
  <c r="N70" i="2"/>
  <c r="N138" i="2"/>
  <c r="N112" i="2"/>
  <c r="N101" i="2"/>
  <c r="N134" i="2"/>
  <c r="N10" i="2"/>
  <c r="N34" i="2"/>
  <c r="N14" i="2"/>
  <c r="N33" i="2"/>
  <c r="N131" i="2"/>
  <c r="N56" i="2"/>
  <c r="N139" i="2"/>
  <c r="N41" i="2"/>
  <c r="N57" i="2"/>
  <c r="N84" i="2"/>
  <c r="N124" i="2"/>
  <c r="N81" i="2"/>
  <c r="N135" i="2"/>
  <c r="N105" i="2"/>
  <c r="N121" i="2"/>
  <c r="N118" i="2"/>
  <c r="N83" i="2"/>
  <c r="N27" i="2"/>
  <c r="N44" i="2"/>
  <c r="N45" i="2"/>
  <c r="N120" i="2"/>
  <c r="H36" i="2"/>
  <c r="C36" i="2"/>
  <c r="K77" i="1"/>
  <c r="K127" i="1"/>
  <c r="K83" i="1"/>
  <c r="K53" i="1"/>
  <c r="K84" i="1"/>
  <c r="K44" i="1"/>
  <c r="K54" i="1"/>
  <c r="K78" i="1"/>
  <c r="K49" i="1"/>
  <c r="K79" i="1"/>
  <c r="K74" i="1"/>
  <c r="K86" i="1"/>
  <c r="K41" i="1"/>
  <c r="K124" i="1"/>
  <c r="K39" i="1"/>
  <c r="K31" i="1"/>
  <c r="K113" i="1"/>
  <c r="K136" i="1"/>
  <c r="K116" i="1"/>
  <c r="K131" i="1"/>
  <c r="K51" i="1"/>
  <c r="K56" i="1"/>
  <c r="K112" i="1"/>
  <c r="K33" i="1"/>
  <c r="K61" i="1"/>
  <c r="K14" i="1"/>
  <c r="K76" i="1"/>
  <c r="K98" i="1"/>
  <c r="K134" i="1"/>
  <c r="K135" i="1"/>
  <c r="K72" i="1"/>
  <c r="K11" i="1"/>
  <c r="K119" i="1"/>
  <c r="K52" i="1"/>
  <c r="K67" i="1"/>
  <c r="K47" i="1"/>
  <c r="K43" i="1"/>
  <c r="K93" i="1"/>
  <c r="K17" i="1"/>
  <c r="K50" i="1"/>
  <c r="K10" i="1"/>
  <c r="K104" i="1"/>
  <c r="K59" i="1"/>
  <c r="K106" i="1"/>
  <c r="K128" i="1"/>
  <c r="K126" i="1"/>
  <c r="K80" i="1"/>
  <c r="K88" i="1"/>
  <c r="K109" i="1"/>
  <c r="K120" i="1"/>
  <c r="K35" i="1"/>
  <c r="K42" i="1"/>
  <c r="K85" i="1"/>
  <c r="K45" i="1"/>
  <c r="K12" i="1"/>
  <c r="K94" i="1"/>
  <c r="K75" i="1"/>
  <c r="K122" i="1"/>
  <c r="K137" i="1"/>
  <c r="K30" i="1"/>
  <c r="K70" i="1"/>
  <c r="K71" i="1"/>
  <c r="K111" i="1"/>
  <c r="K65" i="1"/>
  <c r="K13" i="1"/>
  <c r="K62" i="1"/>
  <c r="K63" i="1"/>
  <c r="K110" i="1"/>
  <c r="K57" i="1"/>
  <c r="K8" i="1"/>
  <c r="K37" i="1"/>
  <c r="K91" i="1"/>
  <c r="K123" i="1"/>
  <c r="K73" i="1"/>
  <c r="K132" i="1"/>
  <c r="K81" i="1"/>
  <c r="K40" i="1"/>
  <c r="K68" i="1"/>
  <c r="K115" i="1"/>
  <c r="K108" i="1"/>
  <c r="K82" i="1"/>
  <c r="K48" i="1"/>
  <c r="K133" i="1"/>
  <c r="K89" i="1"/>
  <c r="K36" i="1"/>
  <c r="K9" i="1"/>
  <c r="K58" i="1"/>
  <c r="K118" i="1"/>
  <c r="K32" i="1"/>
  <c r="K92" i="1"/>
  <c r="K46" i="1"/>
  <c r="K60" i="1"/>
  <c r="K121" i="1"/>
  <c r="K55" i="1"/>
  <c r="K138" i="1"/>
  <c r="K95" i="1"/>
  <c r="K90" i="1"/>
  <c r="K15" i="1"/>
  <c r="K16" i="1"/>
  <c r="K117" i="1"/>
  <c r="K130" i="1"/>
  <c r="K64" i="1"/>
  <c r="K125" i="1"/>
  <c r="K38" i="1"/>
  <c r="K105" i="1"/>
  <c r="K87" i="1"/>
  <c r="K66" i="1"/>
  <c r="K34" i="1"/>
  <c r="K107" i="1"/>
  <c r="K129" i="1"/>
  <c r="K114" i="1"/>
  <c r="M137" i="1"/>
  <c r="O137" i="1"/>
  <c r="O99" i="1"/>
  <c r="O114" i="1"/>
  <c r="O75" i="1"/>
  <c r="O108" i="1"/>
  <c r="O116" i="1"/>
  <c r="O81" i="1"/>
  <c r="O56" i="1"/>
  <c r="O25" i="1"/>
  <c r="O43" i="1"/>
  <c r="O60" i="1"/>
  <c r="O135" i="1"/>
  <c r="O34" i="1"/>
  <c r="O85" i="1"/>
  <c r="O24" i="1"/>
  <c r="O20" i="1"/>
  <c r="O11" i="1"/>
  <c r="O22" i="1"/>
  <c r="O49" i="1"/>
  <c r="O78" i="1"/>
  <c r="O129" i="1"/>
  <c r="O26" i="1"/>
  <c r="O16" i="1"/>
  <c r="O7" i="1"/>
  <c r="O96" i="1"/>
  <c r="O128" i="1"/>
  <c r="O86" i="1"/>
  <c r="O121" i="1"/>
  <c r="O91" i="1"/>
  <c r="O132" i="1"/>
  <c r="O54" i="1"/>
  <c r="O19" i="1"/>
  <c r="O87" i="1"/>
  <c r="O133" i="1"/>
  <c r="O68" i="1"/>
  <c r="O10" i="1"/>
  <c r="O37" i="1"/>
  <c r="O23" i="1"/>
  <c r="O100" i="1"/>
  <c r="O59" i="1"/>
  <c r="O69" i="1"/>
  <c r="O117" i="1"/>
  <c r="O118" i="1"/>
  <c r="O125" i="1"/>
  <c r="O98" i="1"/>
  <c r="O45" i="1"/>
  <c r="O92" i="1"/>
  <c r="O109" i="1"/>
  <c r="O80" i="1"/>
  <c r="O105" i="1"/>
  <c r="O115" i="1"/>
  <c r="O126" i="1"/>
  <c r="O28" i="1"/>
  <c r="O110" i="1"/>
  <c r="O89" i="1"/>
  <c r="O9" i="1"/>
  <c r="O119" i="1"/>
  <c r="O97" i="1"/>
  <c r="O94" i="1"/>
  <c r="O83" i="1"/>
  <c r="O138" i="1"/>
  <c r="O51" i="1"/>
  <c r="O106" i="1"/>
  <c r="O67" i="1"/>
  <c r="O73" i="1"/>
  <c r="O107" i="1"/>
  <c r="O55" i="1"/>
  <c r="O35" i="1"/>
  <c r="O66" i="1"/>
  <c r="O112" i="1"/>
  <c r="O82" i="1"/>
  <c r="O39" i="1"/>
  <c r="O58" i="1"/>
  <c r="O103" i="1"/>
  <c r="O64" i="1"/>
  <c r="O41" i="1"/>
  <c r="O130" i="1"/>
  <c r="O124" i="1"/>
  <c r="O102" i="1"/>
  <c r="O61" i="1"/>
  <c r="O21" i="1"/>
  <c r="O33" i="1"/>
  <c r="O48" i="1"/>
  <c r="O32" i="1"/>
  <c r="O123" i="1"/>
  <c r="O131" i="1"/>
  <c r="O31" i="1"/>
  <c r="O57" i="1"/>
  <c r="O44" i="1"/>
  <c r="O74" i="1"/>
  <c r="O127" i="1"/>
  <c r="O40" i="1"/>
  <c r="O14" i="1"/>
  <c r="O70" i="1"/>
  <c r="O38" i="1"/>
  <c r="O101" i="1"/>
  <c r="O13" i="1"/>
  <c r="O18" i="1"/>
  <c r="O53" i="1"/>
  <c r="O95" i="1"/>
  <c r="O65" i="1"/>
  <c r="O42" i="1"/>
  <c r="O8" i="1"/>
  <c r="O88" i="1"/>
  <c r="O46" i="1"/>
  <c r="O29" i="1"/>
  <c r="O50" i="1"/>
  <c r="O27" i="1"/>
  <c r="O84" i="1"/>
  <c r="O122" i="1"/>
  <c r="O134" i="1"/>
  <c r="O62" i="1"/>
  <c r="O76" i="1"/>
  <c r="O12" i="1"/>
  <c r="O79" i="1"/>
  <c r="O71" i="1"/>
  <c r="O93" i="1"/>
  <c r="O72" i="1"/>
  <c r="O113" i="1"/>
  <c r="O47" i="1"/>
  <c r="O52" i="1"/>
  <c r="O104" i="1"/>
  <c r="O30" i="1"/>
  <c r="O111" i="1"/>
  <c r="O136" i="1"/>
  <c r="O17" i="1"/>
  <c r="O15" i="1"/>
  <c r="O77" i="1"/>
  <c r="O120" i="1"/>
  <c r="O36" i="1"/>
  <c r="O90" i="1"/>
  <c r="J90" i="2"/>
  <c r="J63" i="2"/>
  <c r="E128" i="2"/>
  <c r="E126" i="2"/>
  <c r="E124" i="2"/>
  <c r="E122" i="2"/>
  <c r="E118" i="2"/>
  <c r="E116" i="2"/>
  <c r="E112" i="2"/>
  <c r="E110" i="2"/>
  <c r="E108" i="2"/>
  <c r="E106" i="2"/>
  <c r="E102" i="2"/>
  <c r="E100" i="2"/>
  <c r="E96" i="2"/>
  <c r="E94" i="2"/>
  <c r="E131" i="2"/>
  <c r="E127" i="2"/>
  <c r="E120" i="2"/>
  <c r="E105" i="2"/>
  <c r="E103" i="2"/>
  <c r="E95" i="2"/>
  <c r="E91" i="2"/>
  <c r="E88" i="2"/>
  <c r="E86" i="2"/>
  <c r="E84" i="2"/>
  <c r="E82" i="2"/>
  <c r="E133" i="2"/>
  <c r="E132" i="2"/>
  <c r="E129" i="2"/>
  <c r="E107" i="2"/>
  <c r="E76" i="2"/>
  <c r="E135" i="2"/>
  <c r="E134" i="2"/>
  <c r="E109" i="2"/>
  <c r="E138" i="2"/>
  <c r="E130" i="2"/>
  <c r="E117" i="2"/>
  <c r="E141" i="2"/>
  <c r="E121" i="2"/>
  <c r="E119" i="2"/>
  <c r="E111" i="2"/>
  <c r="E93" i="2"/>
  <c r="E75" i="2"/>
  <c r="E104" i="2"/>
  <c r="E92" i="2"/>
  <c r="E89" i="2"/>
  <c r="E81" i="2"/>
  <c r="E71" i="2"/>
  <c r="E69" i="2"/>
  <c r="E67" i="2"/>
  <c r="E65" i="2"/>
  <c r="E60" i="2"/>
  <c r="E58" i="2"/>
  <c r="E56" i="2"/>
  <c r="E54" i="2"/>
  <c r="E50" i="2"/>
  <c r="E48" i="2"/>
  <c r="E46" i="2"/>
  <c r="E44" i="2"/>
  <c r="E42" i="2"/>
  <c r="E136" i="2"/>
  <c r="E97" i="2"/>
  <c r="E80" i="2"/>
  <c r="E77" i="2"/>
  <c r="E87" i="2"/>
  <c r="E83" i="2"/>
  <c r="E72" i="2"/>
  <c r="E70" i="2"/>
  <c r="E68" i="2"/>
  <c r="E66" i="2"/>
  <c r="E64" i="2"/>
  <c r="E61" i="2"/>
  <c r="E59" i="2"/>
  <c r="E57" i="2"/>
  <c r="E55" i="2"/>
  <c r="E53" i="2"/>
  <c r="E51" i="2"/>
  <c r="E49" i="2"/>
  <c r="E45" i="2"/>
  <c r="E43" i="2"/>
  <c r="E41" i="2"/>
  <c r="E115" i="2"/>
  <c r="E79" i="2"/>
  <c r="E37" i="2"/>
  <c r="E34" i="2"/>
  <c r="E32" i="2"/>
  <c r="E47" i="2"/>
  <c r="E38" i="2"/>
  <c r="E23" i="2"/>
  <c r="E21" i="2"/>
  <c r="E19" i="2"/>
  <c r="E13" i="2"/>
  <c r="E73" i="2"/>
  <c r="E62" i="2"/>
  <c r="E31" i="2"/>
  <c r="E99" i="2"/>
  <c r="E25" i="2"/>
  <c r="E52" i="2"/>
  <c r="E125" i="2"/>
  <c r="E85" i="2"/>
  <c r="E28" i="2"/>
  <c r="E22" i="2"/>
  <c r="E26" i="2"/>
  <c r="E101" i="2"/>
  <c r="E18" i="2"/>
  <c r="E14" i="2"/>
  <c r="E11" i="2"/>
  <c r="E9" i="2"/>
  <c r="E7" i="2"/>
  <c r="E33" i="2"/>
  <c r="E113" i="2"/>
  <c r="E78" i="2"/>
  <c r="E40" i="2"/>
  <c r="E137" i="2"/>
  <c r="E16" i="2"/>
  <c r="E12" i="2"/>
  <c r="E10" i="2"/>
  <c r="E8" i="2"/>
  <c r="E27" i="2"/>
  <c r="E29" i="2"/>
  <c r="E20" i="2"/>
  <c r="E30" i="2"/>
  <c r="E123" i="2"/>
  <c r="E24" i="2"/>
  <c r="E114" i="2"/>
  <c r="E74" i="2"/>
  <c r="E17" i="2"/>
  <c r="E139" i="2"/>
  <c r="E39" i="2"/>
  <c r="E15" i="2"/>
  <c r="E98" i="2"/>
  <c r="E35" i="2"/>
  <c r="E63" i="2"/>
  <c r="L36" i="2"/>
  <c r="E140" i="2"/>
  <c r="E90" i="2"/>
  <c r="C138" i="2"/>
  <c r="C136" i="2"/>
  <c r="C134" i="2"/>
  <c r="C132" i="2"/>
  <c r="C128" i="2"/>
  <c r="C126" i="2"/>
  <c r="C124" i="2"/>
  <c r="C122" i="2"/>
  <c r="C118" i="2"/>
  <c r="C116" i="2"/>
  <c r="C112" i="2"/>
  <c r="C110" i="2"/>
  <c r="C108" i="2"/>
  <c r="C106" i="2"/>
  <c r="C102" i="2"/>
  <c r="C100" i="2"/>
  <c r="C96" i="2"/>
  <c r="C94" i="2"/>
  <c r="C92" i="2"/>
  <c r="C125" i="2"/>
  <c r="C114" i="2"/>
  <c r="C101" i="2"/>
  <c r="C131" i="2"/>
  <c r="C127" i="2"/>
  <c r="C105" i="2"/>
  <c r="C103" i="2"/>
  <c r="C91" i="2"/>
  <c r="C88" i="2"/>
  <c r="C86" i="2"/>
  <c r="C84" i="2"/>
  <c r="C82" i="2"/>
  <c r="C80" i="2"/>
  <c r="C78" i="2"/>
  <c r="C133" i="2"/>
  <c r="C129" i="2"/>
  <c r="C120" i="2"/>
  <c r="C107" i="2"/>
  <c r="C137" i="2"/>
  <c r="C115" i="2"/>
  <c r="C113" i="2"/>
  <c r="C117" i="2"/>
  <c r="C104" i="2"/>
  <c r="C87" i="2"/>
  <c r="C85" i="2"/>
  <c r="C81" i="2"/>
  <c r="C79" i="2"/>
  <c r="C123" i="2"/>
  <c r="C141" i="2"/>
  <c r="C76" i="2"/>
  <c r="C71" i="2"/>
  <c r="C69" i="2"/>
  <c r="C67" i="2"/>
  <c r="C65" i="2"/>
  <c r="C60" i="2"/>
  <c r="C58" i="2"/>
  <c r="C56" i="2"/>
  <c r="C54" i="2"/>
  <c r="C50" i="2"/>
  <c r="C48" i="2"/>
  <c r="C135" i="2"/>
  <c r="C99" i="2"/>
  <c r="C130" i="2"/>
  <c r="C64" i="2"/>
  <c r="C59" i="2"/>
  <c r="C43" i="2"/>
  <c r="C119" i="2"/>
  <c r="C97" i="2"/>
  <c r="C66" i="2"/>
  <c r="C61" i="2"/>
  <c r="C42" i="2"/>
  <c r="C98" i="2"/>
  <c r="C74" i="2"/>
  <c r="C55" i="2"/>
  <c r="C33" i="2"/>
  <c r="C32" i="2"/>
  <c r="C30" i="2"/>
  <c r="C26" i="2"/>
  <c r="C77" i="2"/>
  <c r="C70" i="2"/>
  <c r="C49" i="2"/>
  <c r="C38" i="2"/>
  <c r="C37" i="2"/>
  <c r="C35" i="2"/>
  <c r="C23" i="2"/>
  <c r="C21" i="2"/>
  <c r="C19" i="2"/>
  <c r="C121" i="2"/>
  <c r="C93" i="2"/>
  <c r="C73" i="2"/>
  <c r="C44" i="2"/>
  <c r="C31" i="2"/>
  <c r="C53" i="2"/>
  <c r="C45" i="2"/>
  <c r="C25" i="2"/>
  <c r="C57" i="2"/>
  <c r="C41" i="2"/>
  <c r="C109" i="2"/>
  <c r="C51" i="2"/>
  <c r="C16" i="2"/>
  <c r="C10" i="2"/>
  <c r="C8" i="2"/>
  <c r="C139" i="2"/>
  <c r="C17" i="2"/>
  <c r="C14" i="2"/>
  <c r="C7" i="2"/>
  <c r="C39" i="2"/>
  <c r="C28" i="2"/>
  <c r="C22" i="2"/>
  <c r="C46" i="2"/>
  <c r="C18" i="2"/>
  <c r="C11" i="2"/>
  <c r="C9" i="2"/>
  <c r="C13" i="2"/>
  <c r="C40" i="2"/>
  <c r="C72" i="2"/>
  <c r="C68" i="2"/>
  <c r="C34" i="2"/>
  <c r="C29" i="2"/>
  <c r="C24" i="2"/>
  <c r="C20" i="2"/>
  <c r="C12" i="2"/>
  <c r="C75" i="2"/>
  <c r="C27" i="2"/>
  <c r="C15" i="2"/>
  <c r="C95" i="2"/>
  <c r="C47" i="2"/>
  <c r="C89" i="2"/>
  <c r="C111" i="2"/>
  <c r="C52" i="2"/>
  <c r="C62" i="2"/>
  <c r="C83" i="2"/>
  <c r="C90" i="2"/>
  <c r="L63" i="2"/>
  <c r="P137" i="2"/>
  <c r="P135" i="2"/>
  <c r="P133" i="2"/>
  <c r="P131" i="2"/>
  <c r="P141" i="2"/>
  <c r="P138" i="2"/>
  <c r="P116" i="2"/>
  <c r="P115" i="2"/>
  <c r="P113" i="2"/>
  <c r="P120" i="2"/>
  <c r="P118" i="2"/>
  <c r="P117" i="2"/>
  <c r="P73" i="2"/>
  <c r="P122" i="2"/>
  <c r="P121" i="2"/>
  <c r="P119" i="2"/>
  <c r="P98" i="2"/>
  <c r="P96" i="2"/>
  <c r="P95" i="2"/>
  <c r="P94" i="2"/>
  <c r="P93" i="2"/>
  <c r="P92" i="2"/>
  <c r="P130" i="2"/>
  <c r="P126" i="2"/>
  <c r="P125" i="2"/>
  <c r="P104" i="2"/>
  <c r="P102" i="2"/>
  <c r="P101" i="2"/>
  <c r="P132" i="2"/>
  <c r="P128" i="2"/>
  <c r="P127" i="2"/>
  <c r="P106" i="2"/>
  <c r="P105" i="2"/>
  <c r="P103" i="2"/>
  <c r="P136" i="2"/>
  <c r="P111" i="2"/>
  <c r="P108" i="2"/>
  <c r="P97" i="2"/>
  <c r="P86" i="2"/>
  <c r="P85" i="2"/>
  <c r="P77" i="2"/>
  <c r="P72" i="2"/>
  <c r="P88" i="2"/>
  <c r="P87" i="2"/>
  <c r="P80" i="2"/>
  <c r="P75" i="2"/>
  <c r="P71" i="2"/>
  <c r="P70" i="2"/>
  <c r="P48" i="2"/>
  <c r="P47" i="2"/>
  <c r="P40" i="2"/>
  <c r="P38" i="2"/>
  <c r="P35" i="2"/>
  <c r="P33" i="2"/>
  <c r="P31" i="2"/>
  <c r="P123" i="2"/>
  <c r="P52" i="2"/>
  <c r="P50" i="2"/>
  <c r="P49" i="2"/>
  <c r="P46" i="2"/>
  <c r="P29" i="2"/>
  <c r="P27" i="2"/>
  <c r="P107" i="2"/>
  <c r="P100" i="2"/>
  <c r="P84" i="2"/>
  <c r="P81" i="2"/>
  <c r="P76" i="2"/>
  <c r="P67" i="2"/>
  <c r="P53" i="2"/>
  <c r="P24" i="2"/>
  <c r="P99" i="2"/>
  <c r="P79" i="2"/>
  <c r="P64" i="2"/>
  <c r="P60" i="2"/>
  <c r="P28" i="2"/>
  <c r="P74" i="2"/>
  <c r="P57" i="2"/>
  <c r="P54" i="2"/>
  <c r="P34" i="2"/>
  <c r="P110" i="2"/>
  <c r="P91" i="2"/>
  <c r="P83" i="2"/>
  <c r="P68" i="2"/>
  <c r="P65" i="2"/>
  <c r="P51" i="2"/>
  <c r="P41" i="2"/>
  <c r="P39" i="2"/>
  <c r="P26" i="2"/>
  <c r="P23" i="2"/>
  <c r="P21" i="2"/>
  <c r="P19" i="2"/>
  <c r="P109" i="2"/>
  <c r="P82" i="2"/>
  <c r="P78" i="2"/>
  <c r="P69" i="2"/>
  <c r="P55" i="2"/>
  <c r="P43" i="2"/>
  <c r="P37" i="2"/>
  <c r="P134" i="2"/>
  <c r="P58" i="2"/>
  <c r="P44" i="2"/>
  <c r="P14" i="2"/>
  <c r="P62" i="2"/>
  <c r="P61" i="2"/>
  <c r="P12" i="2"/>
  <c r="P10" i="2"/>
  <c r="P8" i="2"/>
  <c r="P56" i="2"/>
  <c r="P20" i="2"/>
  <c r="P129" i="2"/>
  <c r="P114" i="2"/>
  <c r="P66" i="2"/>
  <c r="P15" i="2"/>
  <c r="P124" i="2"/>
  <c r="P112" i="2"/>
  <c r="P42" i="2"/>
  <c r="P16" i="2"/>
  <c r="P32" i="2"/>
  <c r="P59" i="2"/>
  <c r="P30" i="2"/>
  <c r="P25" i="2"/>
  <c r="P17" i="2"/>
  <c r="P13" i="2"/>
  <c r="P45" i="2"/>
  <c r="P89" i="2"/>
  <c r="P18" i="2"/>
  <c r="P9" i="2"/>
  <c r="P11" i="2"/>
  <c r="P7" i="2"/>
  <c r="P22" i="2"/>
  <c r="P36" i="2"/>
  <c r="P90" i="2"/>
  <c r="P139" i="2"/>
  <c r="P63" i="2"/>
  <c r="L137" i="2"/>
  <c r="L135" i="2"/>
  <c r="L133" i="2"/>
  <c r="L131" i="2"/>
  <c r="L129" i="2"/>
  <c r="L127" i="2"/>
  <c r="L125" i="2"/>
  <c r="L123" i="2"/>
  <c r="L121" i="2"/>
  <c r="L119" i="2"/>
  <c r="L117" i="2"/>
  <c r="L115" i="2"/>
  <c r="L113" i="2"/>
  <c r="L109" i="2"/>
  <c r="L107" i="2"/>
  <c r="L105" i="2"/>
  <c r="L103" i="2"/>
  <c r="L101" i="2"/>
  <c r="L99" i="2"/>
  <c r="L97" i="2"/>
  <c r="L93" i="2"/>
  <c r="L134" i="2"/>
  <c r="L108" i="2"/>
  <c r="L136" i="2"/>
  <c r="L114" i="2"/>
  <c r="L112" i="2"/>
  <c r="L110" i="2"/>
  <c r="L87" i="2"/>
  <c r="L85" i="2"/>
  <c r="L81" i="2"/>
  <c r="L79" i="2"/>
  <c r="L138" i="2"/>
  <c r="L116" i="2"/>
  <c r="L122" i="2"/>
  <c r="L98" i="2"/>
  <c r="L96" i="2"/>
  <c r="L94" i="2"/>
  <c r="L92" i="2"/>
  <c r="L124" i="2"/>
  <c r="L100" i="2"/>
  <c r="L91" i="2"/>
  <c r="L88" i="2"/>
  <c r="L86" i="2"/>
  <c r="L84" i="2"/>
  <c r="L82" i="2"/>
  <c r="L80" i="2"/>
  <c r="L78" i="2"/>
  <c r="L73" i="2"/>
  <c r="L128" i="2"/>
  <c r="L70" i="2"/>
  <c r="L68" i="2"/>
  <c r="L66" i="2"/>
  <c r="L64" i="2"/>
  <c r="L61" i="2"/>
  <c r="L59" i="2"/>
  <c r="L57" i="2"/>
  <c r="L55" i="2"/>
  <c r="L53" i="2"/>
  <c r="L51" i="2"/>
  <c r="L49" i="2"/>
  <c r="L132" i="2"/>
  <c r="L118" i="2"/>
  <c r="L104" i="2"/>
  <c r="L69" i="2"/>
  <c r="L75" i="2"/>
  <c r="L71" i="2"/>
  <c r="L48" i="2"/>
  <c r="L141" i="2"/>
  <c r="L56" i="2"/>
  <c r="L45" i="2"/>
  <c r="L106" i="2"/>
  <c r="L76" i="2"/>
  <c r="L67" i="2"/>
  <c r="L50" i="2"/>
  <c r="L46" i="2"/>
  <c r="L30" i="2"/>
  <c r="L29" i="2"/>
  <c r="L22" i="2"/>
  <c r="L20" i="2"/>
  <c r="L77" i="2"/>
  <c r="L60" i="2"/>
  <c r="L24" i="2"/>
  <c r="L126" i="2"/>
  <c r="L54" i="2"/>
  <c r="L40" i="2"/>
  <c r="L28" i="2"/>
  <c r="L27" i="2"/>
  <c r="L130" i="2"/>
  <c r="L58" i="2"/>
  <c r="L42" i="2"/>
  <c r="L38" i="2"/>
  <c r="L41" i="2"/>
  <c r="L25" i="2"/>
  <c r="L44" i="2"/>
  <c r="L102" i="2"/>
  <c r="L18" i="2"/>
  <c r="L17" i="2"/>
  <c r="L13" i="2"/>
  <c r="L10" i="2"/>
  <c r="L43" i="2"/>
  <c r="L31" i="2"/>
  <c r="L26" i="2"/>
  <c r="L23" i="2"/>
  <c r="L19" i="2"/>
  <c r="L12" i="2"/>
  <c r="L8" i="2"/>
  <c r="L34" i="2"/>
  <c r="L65" i="2"/>
  <c r="L16" i="2"/>
  <c r="L120" i="2"/>
  <c r="L32" i="2"/>
  <c r="L21" i="2"/>
  <c r="L11" i="2"/>
  <c r="L9" i="2"/>
  <c r="L7" i="2"/>
  <c r="L33" i="2"/>
  <c r="L15" i="2"/>
  <c r="L37" i="2"/>
  <c r="L72" i="2"/>
  <c r="L14" i="2"/>
  <c r="L90" i="2"/>
  <c r="L139" i="2"/>
  <c r="L52" i="2"/>
  <c r="L95" i="2"/>
  <c r="L35" i="2"/>
  <c r="L111" i="2"/>
  <c r="L47" i="2"/>
  <c r="L89" i="2"/>
  <c r="L74" i="2"/>
  <c r="L62" i="2"/>
  <c r="L83" i="2"/>
  <c r="L39" i="2"/>
  <c r="R141" i="2"/>
  <c r="R129" i="2"/>
  <c r="R127" i="2"/>
  <c r="R125" i="2"/>
  <c r="R123" i="2"/>
  <c r="R121" i="2"/>
  <c r="R119" i="2"/>
  <c r="R117" i="2"/>
  <c r="R115" i="2"/>
  <c r="R113" i="2"/>
  <c r="R111" i="2"/>
  <c r="R109" i="2"/>
  <c r="R107" i="2"/>
  <c r="R105" i="2"/>
  <c r="R103" i="2"/>
  <c r="R101" i="2"/>
  <c r="R99" i="2"/>
  <c r="R97" i="2"/>
  <c r="R95" i="2"/>
  <c r="R93" i="2"/>
  <c r="R91" i="2"/>
  <c r="R138" i="2"/>
  <c r="R136" i="2"/>
  <c r="R134" i="2"/>
  <c r="R132" i="2"/>
  <c r="R130" i="2"/>
  <c r="R137" i="2"/>
  <c r="R120" i="2"/>
  <c r="R118" i="2"/>
  <c r="R122" i="2"/>
  <c r="R98" i="2"/>
  <c r="R96" i="2"/>
  <c r="R94" i="2"/>
  <c r="R92" i="2"/>
  <c r="R124" i="2"/>
  <c r="R100" i="2"/>
  <c r="R128" i="2"/>
  <c r="R106" i="2"/>
  <c r="R131" i="2"/>
  <c r="R108" i="2"/>
  <c r="R133" i="2"/>
  <c r="R88" i="2"/>
  <c r="R87" i="2"/>
  <c r="R116" i="2"/>
  <c r="R102" i="2"/>
  <c r="R112" i="2"/>
  <c r="R82" i="2"/>
  <c r="R81" i="2"/>
  <c r="R80" i="2"/>
  <c r="R76" i="2"/>
  <c r="R52" i="2"/>
  <c r="R50" i="2"/>
  <c r="R49" i="2"/>
  <c r="R46" i="2"/>
  <c r="R29" i="2"/>
  <c r="R27" i="2"/>
  <c r="R25" i="2"/>
  <c r="R135" i="2"/>
  <c r="R114" i="2"/>
  <c r="R110" i="2"/>
  <c r="R85" i="2"/>
  <c r="R77" i="2"/>
  <c r="R72" i="2"/>
  <c r="R54" i="2"/>
  <c r="R53" i="2"/>
  <c r="R51" i="2"/>
  <c r="R45" i="2"/>
  <c r="R86" i="2"/>
  <c r="R79" i="2"/>
  <c r="R64" i="2"/>
  <c r="R60" i="2"/>
  <c r="R28" i="2"/>
  <c r="R74" i="2"/>
  <c r="R71" i="2"/>
  <c r="R57" i="2"/>
  <c r="R35" i="2"/>
  <c r="R34" i="2"/>
  <c r="R126" i="2"/>
  <c r="R83" i="2"/>
  <c r="R68" i="2"/>
  <c r="R65" i="2"/>
  <c r="R47" i="2"/>
  <c r="R41" i="2"/>
  <c r="R40" i="2"/>
  <c r="R39" i="2"/>
  <c r="R26" i="2"/>
  <c r="R23" i="2"/>
  <c r="R21" i="2"/>
  <c r="R19" i="2"/>
  <c r="R17" i="2"/>
  <c r="R15" i="2"/>
  <c r="R13" i="2"/>
  <c r="R104" i="2"/>
  <c r="R62" i="2"/>
  <c r="R61" i="2"/>
  <c r="R58" i="2"/>
  <c r="R42" i="2"/>
  <c r="R33" i="2"/>
  <c r="R32" i="2"/>
  <c r="R75" i="2"/>
  <c r="R66" i="2"/>
  <c r="R44" i="2"/>
  <c r="R90" i="2"/>
  <c r="R22" i="2"/>
  <c r="R18" i="2"/>
  <c r="R38" i="2"/>
  <c r="R78" i="2"/>
  <c r="R63" i="2"/>
  <c r="R43" i="2"/>
  <c r="R31" i="2"/>
  <c r="R84" i="2"/>
  <c r="R11" i="2"/>
  <c r="R70" i="2"/>
  <c r="R16" i="2"/>
  <c r="R20" i="2"/>
  <c r="R89" i="2"/>
  <c r="R73" i="2"/>
  <c r="R48" i="2"/>
  <c r="R24" i="2"/>
  <c r="R69" i="2"/>
  <c r="R56" i="2"/>
  <c r="R37" i="2"/>
  <c r="R14" i="2"/>
  <c r="R67" i="2"/>
  <c r="R55" i="2"/>
  <c r="R10" i="2"/>
  <c r="R8" i="2"/>
  <c r="R12" i="2"/>
  <c r="R9" i="2"/>
  <c r="R7" i="2"/>
  <c r="R30" i="2"/>
  <c r="R59" i="2"/>
  <c r="R36" i="2"/>
  <c r="R139" i="2"/>
  <c r="R140" i="2"/>
  <c r="H138" i="2"/>
  <c r="H136" i="2"/>
  <c r="H134" i="2"/>
  <c r="H132" i="2"/>
  <c r="H141" i="2"/>
  <c r="H133" i="2"/>
  <c r="H129" i="2"/>
  <c r="H128" i="2"/>
  <c r="H107" i="2"/>
  <c r="H106" i="2"/>
  <c r="H135" i="2"/>
  <c r="H109" i="2"/>
  <c r="H108" i="2"/>
  <c r="H72" i="2"/>
  <c r="H137" i="2"/>
  <c r="H115" i="2"/>
  <c r="H113" i="2"/>
  <c r="H112" i="2"/>
  <c r="H110" i="2"/>
  <c r="H121" i="2"/>
  <c r="H119" i="2"/>
  <c r="H118" i="2"/>
  <c r="H93" i="2"/>
  <c r="H123" i="2"/>
  <c r="H122" i="2"/>
  <c r="H99" i="2"/>
  <c r="H97" i="2"/>
  <c r="H96" i="2"/>
  <c r="H94" i="2"/>
  <c r="H92" i="2"/>
  <c r="H73" i="2"/>
  <c r="H103" i="2"/>
  <c r="H100" i="2"/>
  <c r="H95" i="2"/>
  <c r="H82" i="2"/>
  <c r="H80" i="2"/>
  <c r="H76" i="2"/>
  <c r="H125" i="2"/>
  <c r="H79" i="2"/>
  <c r="H75" i="2"/>
  <c r="H127" i="2"/>
  <c r="H124" i="2"/>
  <c r="H91" i="2"/>
  <c r="H88" i="2"/>
  <c r="H102" i="2"/>
  <c r="H66" i="2"/>
  <c r="H65" i="2"/>
  <c r="H61" i="2"/>
  <c r="H60" i="2"/>
  <c r="H42" i="2"/>
  <c r="H37" i="2"/>
  <c r="H34" i="2"/>
  <c r="H32" i="2"/>
  <c r="H131" i="2"/>
  <c r="H101" i="2"/>
  <c r="H87" i="2"/>
  <c r="H68" i="2"/>
  <c r="H67" i="2"/>
  <c r="H41" i="2"/>
  <c r="H28" i="2"/>
  <c r="H70" i="2"/>
  <c r="H49" i="2"/>
  <c r="H43" i="2"/>
  <c r="H31" i="2"/>
  <c r="H117" i="2"/>
  <c r="H84" i="2"/>
  <c r="H59" i="2"/>
  <c r="H44" i="2"/>
  <c r="H25" i="2"/>
  <c r="H116" i="2"/>
  <c r="H105" i="2"/>
  <c r="H86" i="2"/>
  <c r="H81" i="2"/>
  <c r="H56" i="2"/>
  <c r="H53" i="2"/>
  <c r="H45" i="2"/>
  <c r="H71" i="2"/>
  <c r="H64" i="2"/>
  <c r="H50" i="2"/>
  <c r="H46" i="2"/>
  <c r="H29" i="2"/>
  <c r="H24" i="2"/>
  <c r="H22" i="2"/>
  <c r="H20" i="2"/>
  <c r="H18" i="2"/>
  <c r="H54" i="2"/>
  <c r="H51" i="2"/>
  <c r="H40" i="2"/>
  <c r="H111" i="2"/>
  <c r="H55" i="2"/>
  <c r="H77" i="2"/>
  <c r="H85" i="2"/>
  <c r="H58" i="2"/>
  <c r="H15" i="2"/>
  <c r="H14" i="2"/>
  <c r="H11" i="2"/>
  <c r="H9" i="2"/>
  <c r="H7" i="2"/>
  <c r="H69" i="2"/>
  <c r="H78" i="2"/>
  <c r="H57" i="2"/>
  <c r="H38" i="2"/>
  <c r="H33" i="2"/>
  <c r="H26" i="2"/>
  <c r="H19" i="2"/>
  <c r="H126" i="2"/>
  <c r="H13" i="2"/>
  <c r="H23" i="2"/>
  <c r="H27" i="2"/>
  <c r="H48" i="2"/>
  <c r="H21" i="2"/>
  <c r="H17" i="2"/>
  <c r="H16" i="2"/>
  <c r="H10" i="2"/>
  <c r="H8" i="2"/>
  <c r="H12" i="2"/>
  <c r="H98" i="2"/>
  <c r="H39" i="2"/>
  <c r="H130" i="2"/>
  <c r="H83" i="2"/>
  <c r="H139" i="2"/>
  <c r="H89" i="2"/>
  <c r="H74" i="2"/>
  <c r="H104" i="2"/>
  <c r="H47" i="2"/>
  <c r="H120" i="2"/>
  <c r="H114" i="2"/>
  <c r="H62" i="2"/>
  <c r="H52" i="2"/>
  <c r="H30" i="2"/>
  <c r="H35" i="2"/>
  <c r="J141" i="2"/>
  <c r="J128" i="2"/>
  <c r="J126" i="2"/>
  <c r="J124" i="2"/>
  <c r="J122" i="2"/>
  <c r="J118" i="2"/>
  <c r="J116" i="2"/>
  <c r="J112" i="2"/>
  <c r="J110" i="2"/>
  <c r="J108" i="2"/>
  <c r="J106" i="2"/>
  <c r="J102" i="2"/>
  <c r="J100" i="2"/>
  <c r="J96" i="2"/>
  <c r="J94" i="2"/>
  <c r="J92" i="2"/>
  <c r="J137" i="2"/>
  <c r="J135" i="2"/>
  <c r="J133" i="2"/>
  <c r="J131" i="2"/>
  <c r="J132" i="2"/>
  <c r="J109" i="2"/>
  <c r="J104" i="2"/>
  <c r="J134" i="2"/>
  <c r="J130" i="2"/>
  <c r="J115" i="2"/>
  <c r="J113" i="2"/>
  <c r="J136" i="2"/>
  <c r="J117" i="2"/>
  <c r="J123" i="2"/>
  <c r="J99" i="2"/>
  <c r="J97" i="2"/>
  <c r="J95" i="2"/>
  <c r="J125" i="2"/>
  <c r="J120" i="2"/>
  <c r="J101" i="2"/>
  <c r="J79" i="2"/>
  <c r="J75" i="2"/>
  <c r="J119" i="2"/>
  <c r="J114" i="2"/>
  <c r="J105" i="2"/>
  <c r="J85" i="2"/>
  <c r="J84" i="2"/>
  <c r="J78" i="2"/>
  <c r="J73" i="2"/>
  <c r="J121" i="2"/>
  <c r="J107" i="2"/>
  <c r="J93" i="2"/>
  <c r="J98" i="2"/>
  <c r="J87" i="2"/>
  <c r="J82" i="2"/>
  <c r="J68" i="2"/>
  <c r="J67" i="2"/>
  <c r="J62" i="2"/>
  <c r="J41" i="2"/>
  <c r="J28" i="2"/>
  <c r="J26" i="2"/>
  <c r="J24" i="2"/>
  <c r="J70" i="2"/>
  <c r="J69" i="2"/>
  <c r="J129" i="2"/>
  <c r="J59" i="2"/>
  <c r="J52" i="2"/>
  <c r="J44" i="2"/>
  <c r="J37" i="2"/>
  <c r="J25" i="2"/>
  <c r="J127" i="2"/>
  <c r="J86" i="2"/>
  <c r="J81" i="2"/>
  <c r="J56" i="2"/>
  <c r="J53" i="2"/>
  <c r="J45" i="2"/>
  <c r="J138" i="2"/>
  <c r="J88" i="2"/>
  <c r="J76" i="2"/>
  <c r="J71" i="2"/>
  <c r="J64" i="2"/>
  <c r="J50" i="2"/>
  <c r="J46" i="2"/>
  <c r="J29" i="2"/>
  <c r="J22" i="2"/>
  <c r="J20" i="2"/>
  <c r="J18" i="2"/>
  <c r="J16" i="2"/>
  <c r="J14" i="2"/>
  <c r="J60" i="2"/>
  <c r="J57" i="2"/>
  <c r="J103" i="2"/>
  <c r="J80" i="2"/>
  <c r="J72" i="2"/>
  <c r="J65" i="2"/>
  <c r="J61" i="2"/>
  <c r="J48" i="2"/>
  <c r="J15" i="2"/>
  <c r="J54" i="2"/>
  <c r="J47" i="2"/>
  <c r="J38" i="2"/>
  <c r="J33" i="2"/>
  <c r="J40" i="2"/>
  <c r="J13" i="2"/>
  <c r="J31" i="2"/>
  <c r="J66" i="2"/>
  <c r="J49" i="2"/>
  <c r="J43" i="2"/>
  <c r="J23" i="2"/>
  <c r="J19" i="2"/>
  <c r="J17" i="2"/>
  <c r="J12" i="2"/>
  <c r="J10" i="2"/>
  <c r="J77" i="2"/>
  <c r="J55" i="2"/>
  <c r="J51" i="2"/>
  <c r="J32" i="2"/>
  <c r="J21" i="2"/>
  <c r="J58" i="2"/>
  <c r="J27" i="2"/>
  <c r="J8" i="2"/>
  <c r="J42" i="2"/>
  <c r="J34" i="2"/>
  <c r="J91" i="2"/>
  <c r="J9" i="2"/>
  <c r="J11" i="2"/>
  <c r="J7" i="2"/>
  <c r="J30" i="2"/>
  <c r="J39" i="2"/>
  <c r="J89" i="2"/>
  <c r="J111" i="2"/>
  <c r="J139" i="2"/>
  <c r="J36" i="2"/>
  <c r="J35" i="2"/>
  <c r="J74" i="2"/>
  <c r="J83" i="2"/>
  <c r="C63" i="2"/>
  <c r="H140" i="2"/>
  <c r="H90" i="2"/>
  <c r="M64" i="1"/>
  <c r="M80" i="1"/>
  <c r="M19" i="1"/>
  <c r="M21" i="1"/>
  <c r="M84" i="1"/>
  <c r="M83" i="1"/>
  <c r="M10" i="1"/>
  <c r="M71" i="1"/>
  <c r="M47" i="1"/>
  <c r="M129" i="1"/>
  <c r="M125" i="1"/>
  <c r="M117" i="1"/>
  <c r="M97" i="1"/>
  <c r="M9" i="1"/>
  <c r="M23" i="1"/>
  <c r="M37" i="1"/>
  <c r="M72" i="1"/>
  <c r="M25" i="1"/>
  <c r="M86" i="1"/>
  <c r="M122" i="1"/>
  <c r="M108" i="1"/>
  <c r="M99" i="1"/>
  <c r="M92" i="1"/>
  <c r="M128" i="1"/>
  <c r="M39" i="1"/>
  <c r="M126" i="1"/>
  <c r="M75" i="1"/>
  <c r="M103" i="1"/>
  <c r="M74" i="1"/>
  <c r="M50" i="1"/>
  <c r="M89" i="1"/>
  <c r="M7" i="1"/>
  <c r="M115" i="1"/>
  <c r="M119" i="1"/>
  <c r="M11" i="1"/>
  <c r="M8" i="1"/>
  <c r="M116" i="1"/>
  <c r="M53" i="1"/>
  <c r="M124" i="1"/>
  <c r="M127" i="1"/>
  <c r="M85" i="1"/>
  <c r="M118" i="1"/>
  <c r="M121" i="1"/>
  <c r="M51" i="1"/>
  <c r="M136" i="1"/>
  <c r="M73" i="1"/>
  <c r="M46" i="1"/>
  <c r="M44" i="1"/>
  <c r="M48" i="1"/>
  <c r="M55" i="1"/>
  <c r="M33" i="1"/>
  <c r="M42" i="1"/>
  <c r="M94" i="1"/>
  <c r="M41" i="1"/>
  <c r="M91" i="1"/>
  <c r="M132" i="1"/>
  <c r="M114" i="1"/>
  <c r="M68" i="1"/>
  <c r="M100" i="1"/>
  <c r="M112" i="1"/>
  <c r="M67" i="1"/>
  <c r="M130" i="1"/>
  <c r="M14" i="1"/>
  <c r="M96" i="1"/>
  <c r="M38" i="1"/>
  <c r="M87" i="1"/>
  <c r="M22" i="1"/>
  <c r="M60" i="1"/>
  <c r="M138" i="1"/>
  <c r="M26" i="1"/>
  <c r="M98" i="1"/>
  <c r="M61" i="1"/>
  <c r="M30" i="1"/>
  <c r="M134" i="1"/>
  <c r="M12" i="1"/>
  <c r="M66" i="1"/>
  <c r="M45" i="1"/>
  <c r="M78" i="1"/>
  <c r="M102" i="1"/>
  <c r="M59" i="1"/>
  <c r="M27" i="1"/>
  <c r="M29" i="1"/>
  <c r="M18" i="1"/>
  <c r="M113" i="1"/>
  <c r="M58" i="1"/>
  <c r="M135" i="1"/>
  <c r="M109" i="1"/>
  <c r="M40" i="1"/>
  <c r="M133" i="1"/>
  <c r="M43" i="1"/>
  <c r="M81" i="1"/>
  <c r="M57" i="1"/>
  <c r="M105" i="1"/>
  <c r="M107" i="1"/>
  <c r="M34" i="1"/>
  <c r="M120" i="1"/>
  <c r="M95" i="1"/>
  <c r="M35" i="1"/>
  <c r="M101" i="1"/>
  <c r="M32" i="1"/>
  <c r="M123" i="1"/>
  <c r="M65" i="1"/>
  <c r="M110" i="1"/>
  <c r="M76" i="1"/>
  <c r="M62" i="1"/>
  <c r="M15" i="1"/>
  <c r="M69" i="1"/>
  <c r="M56" i="1"/>
  <c r="M31" i="1"/>
  <c r="M77" i="1"/>
  <c r="M79" i="1"/>
  <c r="M16" i="1"/>
  <c r="M28" i="1"/>
  <c r="M93" i="1"/>
  <c r="M54" i="1"/>
  <c r="M49" i="1"/>
  <c r="M106" i="1"/>
  <c r="M24" i="1"/>
  <c r="M131" i="1"/>
  <c r="M70" i="1"/>
  <c r="M90" i="1"/>
  <c r="M13" i="1"/>
  <c r="M88" i="1"/>
  <c r="M82" i="1"/>
  <c r="M20" i="1"/>
  <c r="M52" i="1"/>
  <c r="M104" i="1"/>
  <c r="M17" i="1"/>
  <c r="M111" i="1"/>
  <c r="M63" i="1"/>
</calcChain>
</file>

<file path=xl/sharedStrings.xml><?xml version="1.0" encoding="utf-8"?>
<sst xmlns="http://schemas.openxmlformats.org/spreadsheetml/2006/main" count="304" uniqueCount="159">
  <si>
    <t>%</t>
  </si>
  <si>
    <t>Alessandria</t>
  </si>
  <si>
    <t>Asti</t>
  </si>
  <si>
    <t>Biella</t>
  </si>
  <si>
    <t>Cuneo</t>
  </si>
  <si>
    <t>Novara</t>
  </si>
  <si>
    <t>Torino</t>
  </si>
  <si>
    <t>Verbania</t>
  </si>
  <si>
    <t>Vercelli</t>
  </si>
  <si>
    <t>Piemonte</t>
  </si>
  <si>
    <t>Aosta</t>
  </si>
  <si>
    <t>Valle d'Aosta</t>
  </si>
  <si>
    <t>Bergamo</t>
  </si>
  <si>
    <t>Brescia</t>
  </si>
  <si>
    <t>Como</t>
  </si>
  <si>
    <t>Cremona</t>
  </si>
  <si>
    <t>Lecco</t>
  </si>
  <si>
    <t>Lodi</t>
  </si>
  <si>
    <t>Mantova</t>
  </si>
  <si>
    <t>Milano</t>
  </si>
  <si>
    <t>Monza</t>
  </si>
  <si>
    <t>Pavia</t>
  </si>
  <si>
    <t>Sondrio</t>
  </si>
  <si>
    <t>Varese</t>
  </si>
  <si>
    <t>Lombardia</t>
  </si>
  <si>
    <t>Genova</t>
  </si>
  <si>
    <t>Imperia</t>
  </si>
  <si>
    <t>La Spezia</t>
  </si>
  <si>
    <t>Savona</t>
  </si>
  <si>
    <t>Liguria</t>
  </si>
  <si>
    <t>Bolzano</t>
  </si>
  <si>
    <t>Trento</t>
  </si>
  <si>
    <t>Trentino Alto Adige</t>
  </si>
  <si>
    <t>Belluno</t>
  </si>
  <si>
    <t>Padova</t>
  </si>
  <si>
    <t>Rovigo</t>
  </si>
  <si>
    <t>Treviso</t>
  </si>
  <si>
    <t>Venezia</t>
  </si>
  <si>
    <t>Verona</t>
  </si>
  <si>
    <t>Vicenza</t>
  </si>
  <si>
    <t>Veneto</t>
  </si>
  <si>
    <t>Gorizia</t>
  </si>
  <si>
    <t>Pordenone</t>
  </si>
  <si>
    <t>Trieste</t>
  </si>
  <si>
    <t>Udine</t>
  </si>
  <si>
    <t>Friuli Venezia Giulia</t>
  </si>
  <si>
    <t>Bologna</t>
  </si>
  <si>
    <t>Ferrara</t>
  </si>
  <si>
    <t>Forlì</t>
  </si>
  <si>
    <t>Modena</t>
  </si>
  <si>
    <t>Parma</t>
  </si>
  <si>
    <t>Piacenza</t>
  </si>
  <si>
    <t>Ravenna</t>
  </si>
  <si>
    <t>Reggio Emilia</t>
  </si>
  <si>
    <t>Rimini</t>
  </si>
  <si>
    <t>Emilia Romagna</t>
  </si>
  <si>
    <t>Arezzo</t>
  </si>
  <si>
    <t>Firenze</t>
  </si>
  <si>
    <t>Grosseto</t>
  </si>
  <si>
    <t>Livorno</t>
  </si>
  <si>
    <t>Lucca</t>
  </si>
  <si>
    <t>Massa Carrara</t>
  </si>
  <si>
    <t>Pisa</t>
  </si>
  <si>
    <t>Pistoia</t>
  </si>
  <si>
    <t>Prato</t>
  </si>
  <si>
    <t>Siena</t>
  </si>
  <si>
    <t>Toscana</t>
  </si>
  <si>
    <t>Perugia</t>
  </si>
  <si>
    <t>Terni</t>
  </si>
  <si>
    <t>Umbria</t>
  </si>
  <si>
    <t>Ancona</t>
  </si>
  <si>
    <t>Ascoli Piceno</t>
  </si>
  <si>
    <t>Fermo</t>
  </si>
  <si>
    <t>Macerata</t>
  </si>
  <si>
    <t>Pesaro</t>
  </si>
  <si>
    <t>Marche</t>
  </si>
  <si>
    <t>Frosinone</t>
  </si>
  <si>
    <t>Latina</t>
  </si>
  <si>
    <t>Rieti</t>
  </si>
  <si>
    <t>Roma</t>
  </si>
  <si>
    <t>Viterbo</t>
  </si>
  <si>
    <t>Lazio</t>
  </si>
  <si>
    <t>Chieti</t>
  </si>
  <si>
    <t>L'Aquila</t>
  </si>
  <si>
    <t>Pescara</t>
  </si>
  <si>
    <t>Teramo</t>
  </si>
  <si>
    <t>Abruzzo</t>
  </si>
  <si>
    <t>Campobasso</t>
  </si>
  <si>
    <t>Isernia</t>
  </si>
  <si>
    <t>Molise</t>
  </si>
  <si>
    <t>Avellino</t>
  </si>
  <si>
    <t>Benevento</t>
  </si>
  <si>
    <t>Caserta</t>
  </si>
  <si>
    <t>Napoli</t>
  </si>
  <si>
    <t>Salerno</t>
  </si>
  <si>
    <t>Campania</t>
  </si>
  <si>
    <t>Bari</t>
  </si>
  <si>
    <t>Barletta</t>
  </si>
  <si>
    <t>Brindisi</t>
  </si>
  <si>
    <t>Foggia</t>
  </si>
  <si>
    <t>Lecce</t>
  </si>
  <si>
    <t>Taranto</t>
  </si>
  <si>
    <t>Puglia</t>
  </si>
  <si>
    <t>Matera</t>
  </si>
  <si>
    <t>Potenza</t>
  </si>
  <si>
    <t>Basilicata</t>
  </si>
  <si>
    <t>Catanzaro</t>
  </si>
  <si>
    <t>Cosenza</t>
  </si>
  <si>
    <t>Crotone</t>
  </si>
  <si>
    <t>Reggio Calabria</t>
  </si>
  <si>
    <t>Vibo Valentia</t>
  </si>
  <si>
    <t>Calabria</t>
  </si>
  <si>
    <t>Agrigento</t>
  </si>
  <si>
    <t>Caltanissetta</t>
  </si>
  <si>
    <t>Catania</t>
  </si>
  <si>
    <t>Enna</t>
  </si>
  <si>
    <t>Messina</t>
  </si>
  <si>
    <t>Palermo</t>
  </si>
  <si>
    <t>Ragusa</t>
  </si>
  <si>
    <t>Siracusa</t>
  </si>
  <si>
    <t>Trapani</t>
  </si>
  <si>
    <t>Sicilia</t>
  </si>
  <si>
    <t>Cagliari</t>
  </si>
  <si>
    <t>Carbonia-Iglesias</t>
  </si>
  <si>
    <t>Medio Campidano</t>
  </si>
  <si>
    <t>Nuoro</t>
  </si>
  <si>
    <t>Ogliastra</t>
  </si>
  <si>
    <t>Olbia-Tempio</t>
  </si>
  <si>
    <t>Oristano</t>
  </si>
  <si>
    <t>Sassari</t>
  </si>
  <si>
    <t>Sardegna</t>
  </si>
  <si>
    <t>Sud Sardegna</t>
  </si>
  <si>
    <t xml:space="preserve">Nota - Elaborazioni Anfia su dati del Ministero dei Trasporti presenti in archivio al 30/06/2017 (Aut. Min.D07161/H4). </t>
  </si>
  <si>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</si>
  <si>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</si>
  <si>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r>
      <t xml:space="preserve">IMMATRICOLAZIONI - RIMORCHI  </t>
    </r>
    <r>
      <rPr>
        <b/>
        <u/>
        <sz val="10"/>
        <rFont val="Trebuchet MS"/>
        <family val="2"/>
      </rPr>
      <t>&lt;</t>
    </r>
    <r>
      <rPr>
        <b/>
        <sz val="10"/>
        <rFont val="Trebuchet MS"/>
        <family val="2"/>
      </rPr>
      <t>3,5 T. DI PTT PER REGIONI E PROVINCE</t>
    </r>
  </si>
  <si>
    <r>
      <t xml:space="preserve">NEW REGISTRATIONS - TRAILERS </t>
    </r>
    <r>
      <rPr>
        <i/>
        <u/>
        <sz val="10"/>
        <color theme="1" tint="0.14999847407452621"/>
        <rFont val="Trebuchet MS"/>
        <family val="2"/>
      </rPr>
      <t>&lt;</t>
    </r>
    <r>
      <rPr>
        <i/>
        <sz val="10"/>
        <color theme="1" tint="0.14999847407452621"/>
        <rFont val="Trebuchet MS"/>
        <family val="2"/>
      </rPr>
      <t>3.5 T. GVW BY REGIONS AND PROVINCES</t>
    </r>
  </si>
  <si>
    <r>
      <t>Regioni/</t>
    </r>
    <r>
      <rPr>
        <b/>
        <i/>
        <sz val="9"/>
        <color theme="1" tint="0.14999847407452621"/>
        <rFont val="Trebuchet MS"/>
        <family val="2"/>
      </rPr>
      <t>regions</t>
    </r>
    <r>
      <rPr>
        <b/>
        <sz val="9"/>
        <rFont val="Trebuchet MS"/>
        <family val="2"/>
      </rPr>
      <t xml:space="preserve"> - Province/</t>
    </r>
    <r>
      <rPr>
        <b/>
        <i/>
        <sz val="9"/>
        <color theme="1" tint="0.14999847407452621"/>
        <rFont val="Trebuchet MS"/>
        <family val="2"/>
      </rPr>
      <t>provinces</t>
    </r>
  </si>
  <si>
    <t xml:space="preserve">Note - Prepared by Anfia on Ministry of Transports data as of June 30, 2017. </t>
  </si>
  <si>
    <r>
      <t>NORD-OVEST/</t>
    </r>
    <r>
      <rPr>
        <b/>
        <i/>
        <sz val="9"/>
        <color theme="1" tint="0.14999847407452621"/>
        <rFont val="Trebuchet MS"/>
        <family val="2"/>
      </rPr>
      <t>NORTH-WEST</t>
    </r>
  </si>
  <si>
    <r>
      <t>ITALIA NORD-EST/</t>
    </r>
    <r>
      <rPr>
        <b/>
        <i/>
        <sz val="9"/>
        <color theme="1" tint="0.14999847407452621"/>
        <rFont val="Trebuchet MS"/>
        <family val="2"/>
      </rPr>
      <t>NORTH-EAST</t>
    </r>
  </si>
  <si>
    <r>
      <t>ITALIA CENTRO/</t>
    </r>
    <r>
      <rPr>
        <b/>
        <i/>
        <sz val="9"/>
        <color theme="1" tint="0.14999847407452621"/>
        <rFont val="Trebuchet MS"/>
        <family val="2"/>
      </rPr>
      <t>CENTER</t>
    </r>
  </si>
  <si>
    <r>
      <t xml:space="preserve">TOTALE / </t>
    </r>
    <r>
      <rPr>
        <b/>
        <i/>
        <sz val="9"/>
        <color theme="1" tint="0.14999847407452621"/>
        <rFont val="Trebuchet MS"/>
        <family val="2"/>
      </rPr>
      <t>TOTAL</t>
    </r>
  </si>
  <si>
    <r>
      <t>ITALIA SUD-ISOLE/</t>
    </r>
    <r>
      <rPr>
        <b/>
        <i/>
        <sz val="9"/>
        <color theme="1" tint="0.14999847407452621"/>
        <rFont val="Trebuchet MS"/>
        <family val="2"/>
      </rPr>
      <t>SOUTH-ISLANDS</t>
    </r>
  </si>
  <si>
    <t xml:space="preserve">
Area</t>
  </si>
  <si>
    <t>NORD-EST/NORTH-EAST</t>
  </si>
  <si>
    <t>CENTRO/CENTER</t>
  </si>
  <si>
    <t>SUD-ISOLE/SOUTH-ISLANDS</t>
  </si>
  <si>
    <r>
      <t>NORD-OVEST/</t>
    </r>
    <r>
      <rPr>
        <i/>
        <sz val="8"/>
        <color theme="0"/>
        <rFont val="Arial"/>
        <family val="2"/>
      </rPr>
      <t>NORTH-WEST</t>
    </r>
    <r>
      <rPr>
        <sz val="8"/>
        <color theme="0"/>
        <rFont val="Arial"/>
        <family val="2"/>
      </rPr>
      <t xml:space="preserve"> </t>
    </r>
  </si>
  <si>
    <t>Verbano-Cusio-Ossola</t>
  </si>
  <si>
    <t>Monza e della Brianza</t>
  </si>
  <si>
    <t>Forlì - Cesena</t>
  </si>
  <si>
    <t>Massa - Carrara</t>
  </si>
  <si>
    <t>Barletta - Andria - Trani</t>
  </si>
  <si>
    <t>Pesaro - Urbino</t>
  </si>
  <si>
    <r>
      <t xml:space="preserve">* Dati provvisori </t>
    </r>
    <r>
      <rPr>
        <i/>
        <sz val="9"/>
        <color theme="1" tint="0.14999847407452621"/>
        <rFont val="Trebuchet MS"/>
        <family val="2"/>
      </rPr>
      <t>/ * Provisional data</t>
    </r>
  </si>
  <si>
    <t>2022*</t>
  </si>
  <si>
    <t xml:space="preserve">Nota - Elaborazioni Anfia su dati del Ministero dei Trasporti presenti in archivio al 30/04/2023 (Aut. Min.D07161/H4). </t>
  </si>
  <si>
    <t xml:space="preserve">Note - Prepared by Anfia on Ministry of Transports data as of April 30,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</si>
</sst>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
    <numFmt numFmtId="165" formatCode="#,##0_ ;\-#,##0\ "/>
  </numFmts>
  <fonts count="47"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b/>
      <sz val="9"/>
      <name val="Trebuchet MS"/>
      <family val="2"/>
    </font>
    <font>
      <sz val="9"/>
      <name val="Trebuchet MS"/>
      <family val="2"/>
    </font>
    <font>
      <i/>
      <sz val="9"/>
      <name val="Trebuchet MS"/>
      <family val="2"/>
    </font>
    <font>
      <sz val="8"/>
      <name val="Trebuchet MS"/>
      <family val="2"/>
    </font>
    <font>
      <i/>
      <sz val="8"/>
      <name val="Trebuchet MS"/>
      <family val="2"/>
    </font>
    <font>
      <sz val="8"/>
      <color indexed="8"/>
      <name val="Trebuchet MS"/>
      <family val="2"/>
    </font>
    <font>
      <sz val="9"/>
      <color indexed="8"/>
      <name val="Trebuchet MS"/>
      <family val="2"/>
    </font>
    <font>
      <i/>
      <sz val="8"/>
      <color indexed="8"/>
      <name val="Trebuchet MS"/>
      <family val="2"/>
    </font>
    <font>
      <b/>
      <sz val="10"/>
      <name val="Trebuchet MS"/>
      <family val="2"/>
    </font>
    <font>
      <b/>
      <u/>
      <sz val="10"/>
      <name val="Trebuchet MS"/>
      <family val="2"/>
    </font>
    <font>
      <i/>
      <sz val="10"/>
      <color theme="1" tint="0.14999847407452621"/>
      <name val="Trebuchet MS"/>
      <family val="2"/>
    </font>
    <font>
      <i/>
      <u/>
      <sz val="10"/>
      <color theme="1" tint="0.14999847407452621"/>
      <name val="Trebuchet MS"/>
      <family val="2"/>
    </font>
    <font>
      <b/>
      <i/>
      <sz val="9"/>
      <color theme="1" tint="0.14999847407452621"/>
      <name val="Trebuchet MS"/>
      <family val="2"/>
    </font>
    <font>
      <sz val="11"/>
      <color theme="0"/>
      <name val="Calibri"/>
      <family val="2"/>
    </font>
    <font>
      <b/>
      <sz val="8"/>
      <color theme="0"/>
      <name val="Arial"/>
      <family val="2"/>
    </font>
    <font>
      <sz val="8"/>
      <color theme="0"/>
      <name val="Arial"/>
      <family val="2"/>
    </font>
    <font>
      <i/>
      <sz val="8"/>
      <color theme="0"/>
      <name val="Arial"/>
      <family val="2"/>
    </font>
    <font>
      <sz val="11"/>
      <color rgb="FFFF0000"/>
      <name val="Calibri"/>
      <family val="2"/>
    </font>
    <font>
      <i/>
      <sz val="9"/>
      <color theme="1" tint="0.14999847407452621"/>
      <name val="Trebuchet MS"/>
      <family val="2"/>
    </font>
    <font>
      <sz val="9"/>
      <color theme="1" tint="4.9989318521683403E-2"/>
      <name val="Trebuchet MS"/>
      <family val="2"/>
    </font>
    <font>
      <b/>
      <sz val="9"/>
      <color theme="1" tint="4.9989318521683403E-2"/>
      <name val="Trebuchet MS"/>
      <family val="2"/>
    </font>
    <font>
      <i/>
      <sz val="8"/>
      <color theme="1" tint="4.9989318521683403E-2"/>
      <name val="Trebuchet MS"/>
      <family val="2"/>
    </font>
    <font>
      <sz val="11"/>
      <color theme="1" tint="4.9989318521683403E-2"/>
      <name val="Calibri"/>
      <family val="2"/>
    </font>
    <font>
      <sz val="11"/>
      <color theme="0" tint="-0.499984740745262"/>
      <name val="Calibri"/>
      <family val="2"/>
    </font>
    <font>
      <sz val="9"/>
      <color theme="0" tint="-0.499984740745262"/>
      <name val="Trebuchet MS"/>
      <family val="2"/>
    </font>
    <font>
      <b/>
      <sz val="9"/>
      <color theme="0" tint="-0.499984740745262"/>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style="thin">
        <color indexed="64"/>
      </right>
      <top style="hair">
        <color indexed="22"/>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style="thin">
        <color indexed="64"/>
      </right>
      <top style="hair">
        <color indexed="2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22"/>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hair">
        <color indexed="22"/>
      </top>
      <bottom style="hair">
        <color indexed="22"/>
      </bottom>
      <diagonal/>
    </border>
    <border>
      <left/>
      <right style="thin">
        <color indexed="64"/>
      </right>
      <top style="hair">
        <color indexed="22"/>
      </top>
      <bottom style="hair">
        <color indexed="22"/>
      </bottom>
      <diagonal/>
    </border>
    <border>
      <left style="thin">
        <color indexed="64"/>
      </left>
      <right/>
      <top/>
      <bottom/>
      <diagonal/>
    </border>
    <border>
      <left/>
      <right/>
      <top style="thin">
        <color indexed="64"/>
      </top>
      <bottom/>
      <diagonal/>
    </border>
  </borders>
  <cellStyleXfs count="4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41"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xf numFmtId="41" fontId="1" fillId="0" borderId="0" applyFont="0" applyFill="0" applyBorder="0" applyAlignment="0" applyProtection="0"/>
  </cellStyleXfs>
  <cellXfs count="160">
    <xf numFmtId="0" fontId="0" fillId="0" borderId="0" xfId="0"/>
    <xf numFmtId="0" fontId="20" fillId="0" borderId="0" xfId="0" applyFont="1" applyAlignment="1">
      <alignment horizontal="left"/>
    </xf>
    <xf numFmtId="0" fontId="22" fillId="0" borderId="0" xfId="0" applyFont="1" applyAlignment="1">
      <alignment horizontal="left"/>
    </xf>
    <xf numFmtId="0" fontId="21" fillId="0" borderId="0" xfId="0" applyFont="1"/>
    <xf numFmtId="0" fontId="23" fillId="0" borderId="0" xfId="0" applyFont="1"/>
    <xf numFmtId="0" fontId="22" fillId="0" borderId="0" xfId="0" applyFont="1"/>
    <xf numFmtId="164" fontId="22" fillId="0" borderId="0" xfId="0" applyNumberFormat="1" applyFont="1"/>
    <xf numFmtId="0" fontId="22" fillId="0" borderId="0" xfId="0" applyFont="1" applyAlignment="1">
      <alignment horizontal="right"/>
    </xf>
    <xf numFmtId="164" fontId="20" fillId="0" borderId="0" xfId="29" applyNumberFormat="1" applyFont="1" applyAlignment="1">
      <alignment horizontal="left"/>
    </xf>
    <xf numFmtId="164" fontId="23" fillId="0" borderId="0" xfId="29" applyNumberFormat="1" applyFont="1"/>
    <xf numFmtId="164" fontId="22" fillId="0" borderId="0" xfId="29" applyNumberFormat="1" applyFont="1"/>
    <xf numFmtId="164" fontId="22" fillId="0" borderId="0" xfId="0" applyNumberFormat="1" applyFont="1" applyAlignment="1">
      <alignment horizontal="right"/>
    </xf>
    <xf numFmtId="0" fontId="27" fillId="26" borderId="0" xfId="0" applyFont="1" applyFill="1"/>
    <xf numFmtId="0" fontId="21" fillId="26" borderId="10" xfId="0" applyFont="1" applyFill="1" applyBorder="1" applyAlignment="1">
      <alignment horizontal="center" vertical="center"/>
    </xf>
    <xf numFmtId="0" fontId="22" fillId="26" borderId="10" xfId="0" applyFont="1" applyFill="1" applyBorder="1" applyAlignment="1">
      <alignment horizontal="center" vertical="center"/>
    </xf>
    <xf numFmtId="0" fontId="27" fillId="0" borderId="0" xfId="0" applyFont="1"/>
    <xf numFmtId="0" fontId="27" fillId="0" borderId="0" xfId="0" applyFont="1" applyAlignment="1">
      <alignment vertical="top"/>
    </xf>
    <xf numFmtId="0" fontId="29" fillId="0" borderId="0" xfId="0" applyFont="1" applyAlignment="1">
      <alignment vertical="center"/>
    </xf>
    <xf numFmtId="0" fontId="31" fillId="0" borderId="0" xfId="0" applyFont="1" applyAlignment="1">
      <alignment vertical="center"/>
    </xf>
    <xf numFmtId="164" fontId="22" fillId="0" borderId="10" xfId="29" applyNumberFormat="1" applyFont="1" applyBorder="1" applyAlignment="1">
      <alignment horizontal="right" vertical="center"/>
    </xf>
    <xf numFmtId="164" fontId="22" fillId="0" borderId="11" xfId="29" applyNumberFormat="1" applyFont="1" applyBorder="1" applyAlignment="1">
      <alignment horizontal="right" vertical="center"/>
    </xf>
    <xf numFmtId="3" fontId="22" fillId="0" borderId="10" xfId="0" applyNumberFormat="1" applyFont="1" applyBorder="1" applyAlignment="1">
      <alignment horizontal="left" vertical="center" indent="2"/>
    </xf>
    <xf numFmtId="3" fontId="22" fillId="0" borderId="11" xfId="0" applyNumberFormat="1" applyFont="1" applyBorder="1" applyAlignment="1">
      <alignment horizontal="left" vertical="center" indent="2"/>
    </xf>
    <xf numFmtId="1" fontId="22" fillId="0" borderId="10" xfId="29" applyNumberFormat="1" applyFont="1" applyBorder="1" applyAlignment="1">
      <alignment horizontal="right" vertical="center" indent="1"/>
    </xf>
    <xf numFmtId="1" fontId="22" fillId="0" borderId="11" xfId="29" applyNumberFormat="1" applyFont="1" applyBorder="1" applyAlignment="1">
      <alignment horizontal="right" vertical="center" indent="1"/>
    </xf>
    <xf numFmtId="3" fontId="22" fillId="0" borderId="12" xfId="0" applyNumberFormat="1" applyFont="1" applyBorder="1" applyAlignment="1">
      <alignment horizontal="right" vertical="center" indent="1"/>
    </xf>
    <xf numFmtId="164" fontId="22" fillId="0" borderId="12" xfId="29" applyNumberFormat="1" applyFont="1" applyBorder="1" applyAlignment="1">
      <alignment horizontal="right" vertical="center"/>
    </xf>
    <xf numFmtId="3" fontId="21" fillId="0" borderId="12" xfId="0" applyNumberFormat="1" applyFont="1" applyBorder="1" applyAlignment="1">
      <alignment horizontal="left" vertical="center" indent="1"/>
    </xf>
    <xf numFmtId="3" fontId="21" fillId="0" borderId="12" xfId="0" applyNumberFormat="1" applyFont="1" applyBorder="1" applyAlignment="1">
      <alignment horizontal="right" vertical="center" indent="1"/>
    </xf>
    <xf numFmtId="164" fontId="21" fillId="0" borderId="12" xfId="29" applyNumberFormat="1" applyFont="1" applyBorder="1" applyAlignment="1">
      <alignment horizontal="right" vertical="center"/>
    </xf>
    <xf numFmtId="3" fontId="21" fillId="0" borderId="13" xfId="0" applyNumberFormat="1" applyFont="1" applyBorder="1" applyAlignment="1">
      <alignment horizontal="right" vertical="center" indent="1"/>
    </xf>
    <xf numFmtId="164" fontId="21" fillId="0" borderId="13" xfId="29" applyNumberFormat="1" applyFont="1" applyBorder="1" applyAlignment="1">
      <alignment horizontal="right" vertical="center"/>
    </xf>
    <xf numFmtId="3" fontId="22" fillId="0" borderId="14" xfId="0" applyNumberFormat="1" applyFont="1" applyBorder="1" applyAlignment="1">
      <alignment horizontal="left" vertical="center" indent="2"/>
    </xf>
    <xf numFmtId="3" fontId="22" fillId="0" borderId="15" xfId="0" applyNumberFormat="1" applyFont="1" applyBorder="1" applyAlignment="1">
      <alignment horizontal="left" vertical="center" indent="2"/>
    </xf>
    <xf numFmtId="0" fontId="21" fillId="0" borderId="12" xfId="0" applyFont="1" applyBorder="1" applyAlignment="1">
      <alignment horizontal="left" vertical="center" indent="1"/>
    </xf>
    <xf numFmtId="3" fontId="21" fillId="0" borderId="12" xfId="0" applyNumberFormat="1" applyFont="1" applyBorder="1" applyAlignment="1">
      <alignment horizontal="left" vertical="center"/>
    </xf>
    <xf numFmtId="3" fontId="22" fillId="0" borderId="17" xfId="0" applyNumberFormat="1" applyFont="1" applyBorder="1" applyAlignment="1">
      <alignment horizontal="left" vertical="center" indent="2"/>
    </xf>
    <xf numFmtId="3" fontId="22" fillId="0" borderId="20" xfId="0" applyNumberFormat="1" applyFont="1" applyBorder="1" applyAlignment="1">
      <alignment horizontal="left" vertical="center" indent="2"/>
    </xf>
    <xf numFmtId="3" fontId="21" fillId="0" borderId="16" xfId="0" applyNumberFormat="1" applyFont="1" applyBorder="1" applyAlignment="1">
      <alignment horizontal="left" vertical="center" indent="1"/>
    </xf>
    <xf numFmtId="3" fontId="21" fillId="0" borderId="18" xfId="0" applyNumberFormat="1" applyFont="1" applyBorder="1" applyAlignment="1">
      <alignment horizontal="left" vertical="center"/>
    </xf>
    <xf numFmtId="0" fontId="21" fillId="0" borderId="19" xfId="0" applyFont="1" applyBorder="1" applyAlignment="1">
      <alignment horizontal="left" vertical="center"/>
    </xf>
    <xf numFmtId="164" fontId="22" fillId="0" borderId="14" xfId="29" applyNumberFormat="1" applyFont="1" applyBorder="1" applyAlignment="1">
      <alignment horizontal="right" vertical="center"/>
    </xf>
    <xf numFmtId="164" fontId="22" fillId="0" borderId="15" xfId="29" applyNumberFormat="1" applyFont="1" applyBorder="1" applyAlignment="1">
      <alignment horizontal="right" vertical="center"/>
    </xf>
    <xf numFmtId="164" fontId="22" fillId="0" borderId="17" xfId="29" applyNumberFormat="1" applyFont="1" applyBorder="1" applyAlignment="1">
      <alignment horizontal="right" vertical="center"/>
    </xf>
    <xf numFmtId="164" fontId="22" fillId="0" borderId="21" xfId="29" applyNumberFormat="1" applyFont="1" applyBorder="1" applyAlignment="1">
      <alignment horizontal="right" vertical="center"/>
    </xf>
    <xf numFmtId="41" fontId="22" fillId="24" borderId="17" xfId="30" applyFont="1" applyFill="1" applyBorder="1" applyAlignment="1">
      <alignment vertical="center"/>
    </xf>
    <xf numFmtId="164" fontId="22" fillId="0" borderId="17" xfId="0" applyNumberFormat="1" applyFont="1" applyBorder="1" applyAlignment="1">
      <alignment horizontal="right" vertical="center"/>
    </xf>
    <xf numFmtId="41" fontId="22" fillId="24" borderId="11" xfId="30" applyFont="1" applyFill="1" applyBorder="1" applyAlignment="1">
      <alignment vertical="center"/>
    </xf>
    <xf numFmtId="164" fontId="22" fillId="0" borderId="11" xfId="0" applyNumberFormat="1" applyFont="1" applyBorder="1" applyAlignment="1">
      <alignment horizontal="right" vertical="center"/>
    </xf>
    <xf numFmtId="41" fontId="22" fillId="24" borderId="10" xfId="30" applyFont="1" applyFill="1" applyBorder="1" applyAlignment="1">
      <alignment vertical="center"/>
    </xf>
    <xf numFmtId="164" fontId="22" fillId="0" borderId="10" xfId="0" applyNumberFormat="1" applyFont="1" applyBorder="1" applyAlignment="1">
      <alignment horizontal="right" vertical="center"/>
    </xf>
    <xf numFmtId="164" fontId="21" fillId="0" borderId="16" xfId="29" applyNumberFormat="1" applyFont="1" applyBorder="1" applyAlignment="1">
      <alignment horizontal="right" vertical="center"/>
    </xf>
    <xf numFmtId="164" fontId="21" fillId="0" borderId="18" xfId="29" applyNumberFormat="1" applyFont="1" applyBorder="1" applyAlignment="1">
      <alignment horizontal="right" vertical="center"/>
    </xf>
    <xf numFmtId="164" fontId="21" fillId="0" borderId="19" xfId="29" applyNumberFormat="1" applyFont="1" applyBorder="1" applyAlignment="1">
      <alignment horizontal="right" vertical="center"/>
    </xf>
    <xf numFmtId="3" fontId="22" fillId="0" borderId="10" xfId="0" applyNumberFormat="1" applyFont="1" applyBorder="1" applyAlignment="1">
      <alignment horizontal="right" vertical="center" indent="1"/>
    </xf>
    <xf numFmtId="3" fontId="22" fillId="0" borderId="11" xfId="0" applyNumberFormat="1" applyFont="1" applyBorder="1" applyAlignment="1">
      <alignment horizontal="right" vertical="center" indent="1"/>
    </xf>
    <xf numFmtId="3" fontId="21" fillId="0" borderId="16" xfId="0" applyNumberFormat="1" applyFont="1" applyBorder="1" applyAlignment="1">
      <alignment horizontal="right" vertical="center" indent="1"/>
    </xf>
    <xf numFmtId="3" fontId="21" fillId="0" borderId="18" xfId="0" applyNumberFormat="1" applyFont="1" applyBorder="1" applyAlignment="1">
      <alignment horizontal="right" vertical="center" indent="1"/>
    </xf>
    <xf numFmtId="3" fontId="22" fillId="0" borderId="15" xfId="0" applyNumberFormat="1" applyFont="1" applyBorder="1" applyAlignment="1">
      <alignment horizontal="right" vertical="center" indent="1"/>
    </xf>
    <xf numFmtId="3" fontId="22" fillId="0" borderId="14" xfId="0" applyNumberFormat="1" applyFont="1" applyBorder="1" applyAlignment="1">
      <alignment horizontal="right" vertical="center" indent="1"/>
    </xf>
    <xf numFmtId="3" fontId="22" fillId="0" borderId="11" xfId="0" applyNumberFormat="1" applyFont="1" applyBorder="1" applyAlignment="1">
      <alignment horizontal="right" vertical="center"/>
    </xf>
    <xf numFmtId="0" fontId="27" fillId="26" borderId="0" xfId="0" applyFont="1" applyFill="1" applyAlignment="1">
      <alignment vertical="center"/>
    </xf>
    <xf numFmtId="0" fontId="22" fillId="0" borderId="0" xfId="0" applyFont="1" applyAlignment="1">
      <alignment horizontal="left" vertical="center"/>
    </xf>
    <xf numFmtId="0" fontId="22" fillId="0" borderId="0" xfId="0" applyFont="1" applyAlignment="1">
      <alignment vertical="center"/>
    </xf>
    <xf numFmtId="3" fontId="22" fillId="0" borderId="10" xfId="0" applyNumberFormat="1" applyFont="1" applyBorder="1" applyAlignment="1">
      <alignment horizontal="right" vertical="center"/>
    </xf>
    <xf numFmtId="41" fontId="22" fillId="0" borderId="10" xfId="30" applyFont="1" applyBorder="1" applyAlignment="1">
      <alignment vertical="center"/>
    </xf>
    <xf numFmtId="41" fontId="22" fillId="0" borderId="11" xfId="30" applyFont="1" applyBorder="1" applyAlignment="1">
      <alignment vertical="center"/>
    </xf>
    <xf numFmtId="3" fontId="22" fillId="0" borderId="10" xfId="0" applyNumberFormat="1" applyFont="1" applyBorder="1" applyAlignment="1">
      <alignment horizontal="left" vertical="center" indent="1"/>
    </xf>
    <xf numFmtId="3" fontId="22" fillId="0" borderId="11" xfId="0" applyNumberFormat="1" applyFont="1" applyBorder="1" applyAlignment="1">
      <alignment horizontal="left" vertical="center" indent="1"/>
    </xf>
    <xf numFmtId="3" fontId="21" fillId="0" borderId="16" xfId="0" applyNumberFormat="1" applyFont="1" applyBorder="1" applyAlignment="1">
      <alignment horizontal="right" vertical="center"/>
    </xf>
    <xf numFmtId="3" fontId="21" fillId="0" borderId="12" xfId="0" applyNumberFormat="1" applyFont="1" applyBorder="1" applyAlignment="1">
      <alignment horizontal="right" vertical="center"/>
    </xf>
    <xf numFmtId="164" fontId="21" fillId="0" borderId="12" xfId="0" applyNumberFormat="1" applyFont="1" applyBorder="1" applyAlignment="1">
      <alignment horizontal="right" vertical="center"/>
    </xf>
    <xf numFmtId="41" fontId="21" fillId="24" borderId="12" xfId="30" applyFont="1" applyFill="1" applyBorder="1" applyAlignment="1">
      <alignment vertical="center"/>
    </xf>
    <xf numFmtId="41" fontId="21" fillId="0" borderId="12" xfId="30" applyFont="1" applyBorder="1" applyAlignment="1">
      <alignment vertical="center"/>
    </xf>
    <xf numFmtId="3" fontId="21" fillId="0" borderId="18" xfId="0" applyNumberFormat="1" applyFont="1" applyBorder="1" applyAlignment="1">
      <alignment horizontal="right" vertical="center"/>
    </xf>
    <xf numFmtId="41" fontId="21" fillId="24" borderId="13" xfId="30" applyFont="1" applyFill="1" applyBorder="1" applyAlignment="1">
      <alignment vertical="center"/>
    </xf>
    <xf numFmtId="164" fontId="21" fillId="0" borderId="13" xfId="0" applyNumberFormat="1" applyFont="1" applyBorder="1" applyAlignment="1">
      <alignment horizontal="right" vertical="center"/>
    </xf>
    <xf numFmtId="41" fontId="21" fillId="0" borderId="13" xfId="30" applyFont="1" applyBorder="1" applyAlignment="1">
      <alignment vertical="center"/>
    </xf>
    <xf numFmtId="164" fontId="21" fillId="0" borderId="19" xfId="29" applyNumberFormat="1" applyFont="1" applyBorder="1" applyAlignment="1">
      <alignment horizontal="left" vertical="center"/>
    </xf>
    <xf numFmtId="1" fontId="22" fillId="0" borderId="10" xfId="29" applyNumberFormat="1" applyFont="1" applyBorder="1" applyAlignment="1">
      <alignment horizontal="right" vertical="center"/>
    </xf>
    <xf numFmtId="41" fontId="22" fillId="26" borderId="22" xfId="0" applyNumberFormat="1" applyFont="1" applyFill="1" applyBorder="1" applyAlignment="1">
      <alignment vertical="center"/>
    </xf>
    <xf numFmtId="41" fontId="22" fillId="24" borderId="10" xfId="30" applyFont="1" applyFill="1" applyBorder="1" applyAlignment="1">
      <alignment horizontal="right" vertical="center"/>
    </xf>
    <xf numFmtId="41" fontId="22" fillId="0" borderId="10" xfId="30" applyFont="1" applyBorder="1" applyAlignment="1">
      <alignment horizontal="right" vertical="center"/>
    </xf>
    <xf numFmtId="1" fontId="22" fillId="0" borderId="11" xfId="29" applyNumberFormat="1" applyFont="1" applyBorder="1" applyAlignment="1">
      <alignment horizontal="right" vertical="center"/>
    </xf>
    <xf numFmtId="164" fontId="21" fillId="0" borderId="16" xfId="0" applyNumberFormat="1" applyFont="1" applyBorder="1" applyAlignment="1">
      <alignment horizontal="right" vertical="center"/>
    </xf>
    <xf numFmtId="3" fontId="22" fillId="0" borderId="12" xfId="0" applyNumberFormat="1" applyFont="1" applyBorder="1" applyAlignment="1">
      <alignment horizontal="right" vertical="center"/>
    </xf>
    <xf numFmtId="164" fontId="22" fillId="0" borderId="12" xfId="0" applyNumberFormat="1" applyFont="1" applyBorder="1" applyAlignment="1">
      <alignment horizontal="right" vertical="center"/>
    </xf>
    <xf numFmtId="41" fontId="22" fillId="24" borderId="12" xfId="30" applyFont="1" applyFill="1" applyBorder="1" applyAlignment="1">
      <alignment vertical="center"/>
    </xf>
    <xf numFmtId="41" fontId="22" fillId="0" borderId="12" xfId="30" applyFont="1" applyBorder="1" applyAlignment="1">
      <alignment vertical="center"/>
    </xf>
    <xf numFmtId="3" fontId="21" fillId="0" borderId="13" xfId="0" applyNumberFormat="1" applyFont="1" applyBorder="1" applyAlignment="1">
      <alignment horizontal="right" vertical="center"/>
    </xf>
    <xf numFmtId="165" fontId="21" fillId="26" borderId="22" xfId="0" applyNumberFormat="1" applyFont="1" applyFill="1" applyBorder="1" applyAlignment="1">
      <alignment vertical="center"/>
    </xf>
    <xf numFmtId="3" fontId="21" fillId="26" borderId="0" xfId="0" applyNumberFormat="1" applyFont="1" applyFill="1" applyAlignment="1">
      <alignment vertical="center"/>
    </xf>
    <xf numFmtId="1" fontId="22" fillId="0" borderId="10" xfId="0" applyNumberFormat="1" applyFont="1" applyBorder="1" applyAlignment="1">
      <alignment horizontal="right" vertical="center"/>
    </xf>
    <xf numFmtId="1" fontId="22" fillId="0" borderId="11" xfId="0" applyNumberFormat="1" applyFont="1" applyBorder="1" applyAlignment="1">
      <alignment horizontal="right" vertical="center"/>
    </xf>
    <xf numFmtId="3" fontId="22" fillId="0" borderId="14" xfId="0" applyNumberFormat="1" applyFont="1" applyBorder="1" applyAlignment="1">
      <alignment horizontal="right" vertical="center"/>
    </xf>
    <xf numFmtId="164" fontId="22" fillId="0" borderId="14" xfId="0" applyNumberFormat="1" applyFont="1" applyBorder="1" applyAlignment="1">
      <alignment horizontal="right" vertical="center"/>
    </xf>
    <xf numFmtId="41" fontId="22" fillId="24" borderId="14" xfId="30" applyFont="1" applyFill="1" applyBorder="1" applyAlignment="1">
      <alignment vertical="center"/>
    </xf>
    <xf numFmtId="41" fontId="22" fillId="0" borderId="14" xfId="30" applyFont="1" applyBorder="1" applyAlignment="1">
      <alignment vertical="center"/>
    </xf>
    <xf numFmtId="3" fontId="22" fillId="0" borderId="15" xfId="0" applyNumberFormat="1" applyFont="1" applyBorder="1" applyAlignment="1">
      <alignment horizontal="right" vertical="center"/>
    </xf>
    <xf numFmtId="164" fontId="22" fillId="0" borderId="15" xfId="0" applyNumberFormat="1" applyFont="1" applyBorder="1" applyAlignment="1">
      <alignment horizontal="right" vertical="center"/>
    </xf>
    <xf numFmtId="41" fontId="22" fillId="24" borderId="15" xfId="30" applyFont="1" applyFill="1" applyBorder="1" applyAlignment="1">
      <alignment vertical="center"/>
    </xf>
    <xf numFmtId="41" fontId="22" fillId="0" borderId="15" xfId="30" applyFont="1" applyBorder="1" applyAlignment="1">
      <alignment vertical="center"/>
    </xf>
    <xf numFmtId="3" fontId="22" fillId="0" borderId="14" xfId="0" applyNumberFormat="1" applyFont="1" applyBorder="1" applyAlignment="1">
      <alignment horizontal="left" vertical="center" indent="1"/>
    </xf>
    <xf numFmtId="3" fontId="22" fillId="0" borderId="15" xfId="0" applyNumberFormat="1" applyFont="1" applyBorder="1" applyAlignment="1">
      <alignment horizontal="left" vertical="center" indent="1"/>
    </xf>
    <xf numFmtId="0" fontId="21" fillId="0" borderId="12" xfId="0" applyFont="1" applyBorder="1" applyAlignment="1">
      <alignment horizontal="right" vertical="center"/>
    </xf>
    <xf numFmtId="41" fontId="22" fillId="24" borderId="11" xfId="30" applyFont="1" applyFill="1" applyBorder="1" applyAlignment="1">
      <alignment horizontal="right" vertical="center"/>
    </xf>
    <xf numFmtId="41" fontId="22" fillId="0" borderId="11" xfId="30" applyFont="1" applyBorder="1" applyAlignment="1">
      <alignment horizontal="right" vertical="center"/>
    </xf>
    <xf numFmtId="41" fontId="22" fillId="24" borderId="16" xfId="30" applyFont="1" applyFill="1" applyBorder="1" applyAlignment="1">
      <alignment vertical="center"/>
    </xf>
    <xf numFmtId="164" fontId="22" fillId="0" borderId="16" xfId="0" applyNumberFormat="1" applyFont="1" applyBorder="1" applyAlignment="1">
      <alignment horizontal="right" vertical="center"/>
    </xf>
    <xf numFmtId="41" fontId="22" fillId="0" borderId="16" xfId="30" applyFont="1" applyBorder="1" applyAlignment="1">
      <alignment vertical="center"/>
    </xf>
    <xf numFmtId="41" fontId="22" fillId="0" borderId="17" xfId="30" applyFont="1" applyBorder="1" applyAlignment="1">
      <alignment vertical="center"/>
    </xf>
    <xf numFmtId="3" fontId="22" fillId="0" borderId="17" xfId="0" applyNumberFormat="1" applyFont="1" applyBorder="1" applyAlignment="1">
      <alignment horizontal="left" vertical="center" indent="1"/>
    </xf>
    <xf numFmtId="3" fontId="22" fillId="0" borderId="20" xfId="0" applyNumberFormat="1" applyFont="1" applyBorder="1" applyAlignment="1">
      <alignment horizontal="left" vertical="center" indent="1"/>
    </xf>
    <xf numFmtId="0" fontId="21" fillId="0" borderId="0" xfId="0" applyFont="1" applyAlignment="1">
      <alignment vertical="center"/>
    </xf>
    <xf numFmtId="41" fontId="22" fillId="24" borderId="13" xfId="30" applyFont="1" applyFill="1" applyBorder="1" applyAlignment="1">
      <alignment vertical="center"/>
    </xf>
    <xf numFmtId="164" fontId="22" fillId="0" borderId="13" xfId="0" applyNumberFormat="1" applyFont="1" applyBorder="1" applyAlignment="1">
      <alignment horizontal="right" vertical="center"/>
    </xf>
    <xf numFmtId="41" fontId="22" fillId="0" borderId="13" xfId="30" applyFont="1" applyBorder="1" applyAlignment="1">
      <alignment vertical="center"/>
    </xf>
    <xf numFmtId="0" fontId="29" fillId="0" borderId="0" xfId="0" applyFont="1" applyAlignment="1">
      <alignment horizontal="left" vertical="center" indent="15"/>
    </xf>
    <xf numFmtId="0" fontId="31" fillId="0" borderId="0" xfId="0" applyFont="1" applyAlignment="1">
      <alignment horizontal="left" vertical="center" indent="15"/>
    </xf>
    <xf numFmtId="0" fontId="34" fillId="0" borderId="0" xfId="0" applyFont="1"/>
    <xf numFmtId="0" fontId="35" fillId="0" borderId="0" xfId="32" applyFont="1"/>
    <xf numFmtId="0" fontId="35" fillId="0" borderId="0" xfId="32" applyFont="1" applyAlignment="1">
      <alignment horizontal="right"/>
    </xf>
    <xf numFmtId="49" fontId="36" fillId="0" borderId="0" xfId="32" applyNumberFormat="1" applyFont="1" applyAlignment="1">
      <alignment vertical="center"/>
    </xf>
    <xf numFmtId="0" fontId="36" fillId="0" borderId="0" xfId="32" applyFont="1"/>
    <xf numFmtId="0" fontId="38" fillId="0" borderId="0" xfId="0" applyFont="1"/>
    <xf numFmtId="0" fontId="24" fillId="0" borderId="0" xfId="0" applyFont="1"/>
    <xf numFmtId="0" fontId="25" fillId="0" borderId="0" xfId="0" applyFont="1" applyAlignment="1">
      <alignment vertical="top"/>
    </xf>
    <xf numFmtId="0" fontId="40" fillId="0" borderId="0" xfId="0" applyFont="1"/>
    <xf numFmtId="0" fontId="41" fillId="0" borderId="0" xfId="0" applyFont="1"/>
    <xf numFmtId="0" fontId="43" fillId="0" borderId="0" xfId="0" applyFont="1"/>
    <xf numFmtId="0" fontId="25" fillId="0" borderId="0" xfId="0" applyFont="1" applyAlignment="1">
      <alignment horizontal="left" vertical="top"/>
    </xf>
    <xf numFmtId="0" fontId="22" fillId="0" borderId="23" xfId="0" applyFont="1" applyBorder="1" applyAlignment="1">
      <alignment horizontal="left" vertical="center"/>
    </xf>
    <xf numFmtId="0" fontId="21" fillId="0" borderId="23" xfId="0" applyFont="1" applyBorder="1" applyAlignment="1">
      <alignment horizontal="left" vertical="center"/>
    </xf>
    <xf numFmtId="0" fontId="21" fillId="25" borderId="16" xfId="0" applyFont="1" applyFill="1" applyBorder="1" applyAlignment="1">
      <alignment horizontal="center" vertical="center"/>
    </xf>
    <xf numFmtId="0" fontId="21" fillId="25" borderId="13" xfId="0" applyFont="1" applyFill="1" applyBorder="1" applyAlignment="1">
      <alignment horizontal="center" vertical="center"/>
    </xf>
    <xf numFmtId="164" fontId="21" fillId="25" borderId="16" xfId="29" applyNumberFormat="1" applyFont="1" applyFill="1" applyBorder="1" applyAlignment="1">
      <alignment horizontal="center" vertical="center"/>
    </xf>
    <xf numFmtId="164" fontId="21" fillId="25" borderId="13" xfId="29" applyNumberFormat="1" applyFont="1" applyFill="1" applyBorder="1" applyAlignment="1">
      <alignment horizontal="center" vertical="center"/>
    </xf>
    <xf numFmtId="0" fontId="24" fillId="0" borderId="0" xfId="0" applyFont="1" applyAlignment="1">
      <alignment horizontal="left"/>
    </xf>
    <xf numFmtId="0" fontId="21" fillId="25" borderId="16" xfId="0" applyFont="1" applyFill="1" applyBorder="1" applyAlignment="1">
      <alignment horizontal="left" vertical="center" indent="1"/>
    </xf>
    <xf numFmtId="0" fontId="22" fillId="25" borderId="13" xfId="0" applyFont="1" applyFill="1" applyBorder="1" applyAlignment="1">
      <alignment horizontal="left" vertical="center" indent="1"/>
    </xf>
    <xf numFmtId="0" fontId="28" fillId="0" borderId="0" xfId="0" applyFont="1" applyAlignment="1">
      <alignment horizontal="left" vertical="top"/>
    </xf>
    <xf numFmtId="0" fontId="26" fillId="0" borderId="0" xfId="0" applyFont="1" applyAlignment="1">
      <alignment horizontal="left"/>
    </xf>
    <xf numFmtId="0" fontId="24" fillId="0" borderId="0" xfId="0" applyFont="1" applyAlignment="1">
      <alignment horizontal="left" vertical="top"/>
    </xf>
    <xf numFmtId="164" fontId="21" fillId="25" borderId="16" xfId="0" applyNumberFormat="1" applyFont="1" applyFill="1" applyBorder="1" applyAlignment="1">
      <alignment horizontal="center" vertical="center"/>
    </xf>
    <xf numFmtId="164" fontId="22" fillId="25" borderId="13" xfId="0" applyNumberFormat="1" applyFont="1" applyFill="1" applyBorder="1"/>
    <xf numFmtId="0" fontId="22" fillId="25" borderId="13" xfId="0" applyFont="1" applyFill="1" applyBorder="1"/>
    <xf numFmtId="0" fontId="29" fillId="0" borderId="0" xfId="0" applyFont="1" applyAlignment="1">
      <alignment horizontal="left" vertical="center" indent="15"/>
    </xf>
    <xf numFmtId="0" fontId="31" fillId="0" borderId="0" xfId="0" applyFont="1" applyAlignment="1">
      <alignment horizontal="left" vertical="center" indent="15"/>
    </xf>
    <xf numFmtId="164" fontId="21" fillId="25" borderId="13" xfId="0" applyNumberFormat="1" applyFont="1" applyFill="1" applyBorder="1" applyAlignment="1">
      <alignment horizontal="center" vertical="center"/>
    </xf>
    <xf numFmtId="0" fontId="21" fillId="25" borderId="16" xfId="0" applyFont="1" applyFill="1" applyBorder="1" applyAlignment="1">
      <alignment horizontal="left" vertical="center" wrapText="1" indent="1"/>
    </xf>
    <xf numFmtId="0" fontId="24" fillId="0" borderId="0" xfId="0" applyFont="1" applyAlignment="1">
      <alignment horizontal="left" indent="3"/>
    </xf>
    <xf numFmtId="0" fontId="42" fillId="0" borderId="0" xfId="0" applyFont="1" applyAlignment="1">
      <alignment horizontal="left" vertical="top" indent="3"/>
    </xf>
    <xf numFmtId="0" fontId="44" fillId="0" borderId="0" xfId="0" applyFont="1"/>
    <xf numFmtId="0" fontId="45" fillId="0" borderId="0" xfId="0" applyFont="1" applyAlignment="1">
      <alignment horizontal="left"/>
    </xf>
    <xf numFmtId="0" fontId="45" fillId="0" borderId="0" xfId="0" applyFont="1"/>
    <xf numFmtId="0" fontId="45" fillId="0" borderId="0" xfId="0" applyFont="1" applyAlignment="1">
      <alignment vertical="top"/>
    </xf>
    <xf numFmtId="0" fontId="46" fillId="0" borderId="0" xfId="0" applyFont="1"/>
    <xf numFmtId="164" fontId="45" fillId="0" borderId="0" xfId="29" applyNumberFormat="1" applyFont="1"/>
    <xf numFmtId="3" fontId="36" fillId="0" borderId="0" xfId="32" applyNumberFormat="1" applyFont="1" applyAlignment="1">
      <alignment horizontal="right" wrapText="1"/>
    </xf>
    <xf numFmtId="3" fontId="34" fillId="0" borderId="0" xfId="0" applyNumberFormat="1" applyFont="1"/>
  </cellXfs>
  <cellStyles count="46">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Migliaia [0]" xfId="30" builtinId="6"/>
    <cellStyle name="Migliaia [0] 2" xfId="45" xr:uid="{48AE2514-13EC-4A66-9AF2-2239177F1FC9}"/>
    <cellStyle name="Neutrale" xfId="31" builtinId="28" customBuiltin="1"/>
    <cellStyle name="Normale" xfId="0" builtinId="0"/>
    <cellStyle name="Normale 2 2 2" xfId="32" xr:uid="{00000000-0005-0000-0000-000020000000}"/>
    <cellStyle name="Nota" xfId="33" builtinId="10" customBuiltin="1"/>
    <cellStyle name="Output" xfId="34" builtinId="21" customBuiltin="1"/>
    <cellStyle name="Testo avviso" xfId="35" builtinId="11" customBuiltin="1"/>
    <cellStyle name="Testo descrittivo" xfId="36" builtinId="53" customBuiltin="1"/>
    <cellStyle name="Titolo" xfId="37" builtinId="15" customBuiltin="1"/>
    <cellStyle name="Titolo 1" xfId="38" builtinId="16" customBuiltin="1"/>
    <cellStyle name="Titolo 2" xfId="39" builtinId="17" customBuiltin="1"/>
    <cellStyle name="Titolo 3" xfId="40" builtinId="18" customBuiltin="1"/>
    <cellStyle name="Titolo 4" xfId="41" builtinId="19" customBuiltin="1"/>
    <cellStyle name="Totale" xfId="42" builtinId="25" customBuiltin="1"/>
    <cellStyle name="Valore non valido" xfId="43" builtinId="27" customBuiltin="1"/>
    <cellStyle name="Valore valido" xfId="4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it-IT" b="1">
                <a:solidFill>
                  <a:sysClr val="windowText" lastClr="000000"/>
                </a:solidFill>
              </a:rPr>
              <a:t>ITALIA - Immatricolazioni - Rimorchi  &lt;3,5 T. di PTT per Area</a:t>
            </a:r>
          </a:p>
          <a:p>
            <a:pPr>
              <a:defRPr>
                <a:solidFill>
                  <a:sysClr val="windowText" lastClr="000000"/>
                </a:solidFill>
              </a:defRPr>
            </a:pPr>
            <a:r>
              <a:rPr lang="it-IT" i="1">
                <a:solidFill>
                  <a:sysClr val="windowText" lastClr="000000"/>
                </a:solidFill>
              </a:rPr>
              <a:t>Italy - New registrations - trailers &lt;3.5 T. GVW by area</a:t>
            </a:r>
          </a:p>
        </c:rich>
      </c:tx>
      <c:layout>
        <c:manualLayout>
          <c:xMode val="edge"/>
          <c:yMode val="edge"/>
          <c:x val="1.0573482035688798E-2"/>
          <c:y val="2.7027032778683289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it-IT"/>
        </a:p>
      </c:txPr>
    </c:title>
    <c:autoTitleDeleted val="0"/>
    <c:plotArea>
      <c:layout>
        <c:manualLayout>
          <c:layoutTarget val="inner"/>
          <c:xMode val="edge"/>
          <c:yMode val="edge"/>
          <c:x val="5.1094387357575655E-2"/>
          <c:y val="0.22154377985609275"/>
          <c:w val="0.91980148456886268"/>
          <c:h val="0.63823851989682845"/>
        </c:manualLayout>
      </c:layout>
      <c:barChart>
        <c:barDir val="col"/>
        <c:grouping val="clustered"/>
        <c:varyColors val="0"/>
        <c:ser>
          <c:idx val="1"/>
          <c:order val="1"/>
          <c:tx>
            <c:v>2022</c:v>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anchor="ctr" anchorCtr="0"/>
              <a:lstStyle/>
              <a:p>
                <a:pPr algn="ctr">
                  <a:defRPr lang="en-US" sz="900" b="1" i="0" u="none" strike="noStrike" kern="1200" baseline="0">
                    <a:solidFill>
                      <a:sysClr val="windowText" lastClr="000000"/>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'12.R_graph_2016-2022'!$K$2:$K$6</c15:sqref>
                  </c15:fullRef>
                </c:ext>
              </c:extLst>
              <c:f>'12.R_graph_2016-2022'!$K$3:$K$6</c:f>
              <c:numCache>
                <c:formatCode>#,##0</c:formatCode>
                <c:ptCount val="4"/>
                <c:pt idx="0">
                  <c:v>3792</c:v>
                </c:pt>
                <c:pt idx="1">
                  <c:v>4936</c:v>
                </c:pt>
                <c:pt idx="2">
                  <c:v>2085</c:v>
                </c:pt>
                <c:pt idx="3">
                  <c:v>4558</c:v>
                </c:pt>
              </c:numCache>
            </c:numRef>
          </c:val>
          <c:extLst>
            <c:ext xmlns:c16="http://schemas.microsoft.com/office/drawing/2014/chart" uri="{C3380CC4-5D6E-409C-BE32-E72D297353CC}">
              <c16:uniqueId val="{00000001-9D1D-4AC3-8B0E-3A41A601EAE5}"/>
            </c:ext>
          </c:extLst>
        </c:ser>
        <c:ser>
          <c:idx val="0"/>
          <c:order val="2"/>
          <c:tx>
            <c:v>2021</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anchor="ctr" anchorCtr="0"/>
              <a:lstStyle/>
              <a:p>
                <a:pPr algn="ctr">
                  <a:defRPr lang="en-US" sz="900" b="1" i="0" u="none" strike="noStrike" kern="1200" baseline="0">
                    <a:solidFill>
                      <a:sysClr val="windowText" lastClr="000000"/>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'12.R_graph_2016-2022'!$L$2:$L$6</c15:sqref>
                  </c15:fullRef>
                </c:ext>
              </c:extLst>
              <c:f>'12.R_graph_2016-2022'!$L$3:$L$6</c:f>
              <c:numCache>
                <c:formatCode>#,##0</c:formatCode>
                <c:ptCount val="4"/>
                <c:pt idx="0">
                  <c:v>3268</c:v>
                </c:pt>
                <c:pt idx="1">
                  <c:v>4232</c:v>
                </c:pt>
                <c:pt idx="2">
                  <c:v>1955</c:v>
                </c:pt>
                <c:pt idx="3">
                  <c:v>4121</c:v>
                </c:pt>
              </c:numCache>
            </c:numRef>
          </c:val>
          <c:extLst>
            <c:ext xmlns:c16="http://schemas.microsoft.com/office/drawing/2014/chart" uri="{C3380CC4-5D6E-409C-BE32-E72D297353CC}">
              <c16:uniqueId val="{00000000-9D1D-4AC3-8B0E-3A41A601EAE5}"/>
            </c:ext>
          </c:extLst>
        </c:ser>
        <c:ser>
          <c:idx val="3"/>
          <c:order val="3"/>
          <c:tx>
            <c:v>2020</c:v>
          </c:tx>
          <c:spPr>
            <a:solidFill>
              <a:srgbClr val="C00000"/>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'12.R_graph_2016-2022'!$M$2:$M$6</c15:sqref>
                  </c15:fullRef>
                </c:ext>
              </c:extLst>
              <c:f>'12.R_graph_2016-2022'!$M$3:$M$6</c:f>
              <c:numCache>
                <c:formatCode>#,##0</c:formatCode>
                <c:ptCount val="4"/>
                <c:pt idx="0">
                  <c:v>2892</c:v>
                </c:pt>
                <c:pt idx="1">
                  <c:v>4010</c:v>
                </c:pt>
                <c:pt idx="2">
                  <c:v>2860</c:v>
                </c:pt>
                <c:pt idx="3">
                  <c:v>5025</c:v>
                </c:pt>
              </c:numCache>
            </c:numRef>
          </c:val>
          <c:extLst>
            <c:ext xmlns:c16="http://schemas.microsoft.com/office/drawing/2014/chart" uri="{C3380CC4-5D6E-409C-BE32-E72D297353CC}">
              <c16:uniqueId val="{00000002-6F77-4B4B-9F08-3EEF1348AF76}"/>
            </c:ext>
          </c:extLst>
        </c:ser>
        <c:ser>
          <c:idx val="4"/>
          <c:order val="4"/>
          <c:tx>
            <c:v>2019</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'12.R_graph_2016-2022'!$N$2:$N$6</c15:sqref>
                  </c15:fullRef>
                </c:ext>
              </c:extLst>
              <c:f>'12.R_graph_2016-2022'!$N$3:$N$6</c:f>
              <c:numCache>
                <c:formatCode>#,##0</c:formatCode>
                <c:ptCount val="4"/>
                <c:pt idx="0">
                  <c:v>3412</c:v>
                </c:pt>
                <c:pt idx="1">
                  <c:v>4687</c:v>
                </c:pt>
                <c:pt idx="2">
                  <c:v>3036</c:v>
                </c:pt>
                <c:pt idx="3">
                  <c:v>5184</c:v>
                </c:pt>
              </c:numCache>
            </c:numRef>
          </c:val>
          <c:extLst>
            <c:ext xmlns:c16="http://schemas.microsoft.com/office/drawing/2014/chart" uri="{C3380CC4-5D6E-409C-BE32-E72D297353CC}">
              <c16:uniqueId val="{00000001-DE9C-46E5-BB11-0FB2079BCE0B}"/>
            </c:ext>
          </c:extLst>
        </c:ser>
        <c:ser>
          <c:idx val="5"/>
          <c:order val="5"/>
          <c:tx>
            <c:v>2018</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900" b="1" i="0" u="none" strike="noStrike" kern="1200" baseline="0">
                    <a:solidFill>
                      <a:sysClr val="windowText" lastClr="000000"/>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'12.R_graph_2016-2022'!$O$2:$O$6</c15:sqref>
                  </c15:fullRef>
                </c:ext>
              </c:extLst>
              <c:f>'12.R_graph_2016-2022'!$O$3:$O$6</c:f>
              <c:numCache>
                <c:formatCode>#,##0</c:formatCode>
                <c:ptCount val="4"/>
                <c:pt idx="0">
                  <c:v>3367</c:v>
                </c:pt>
                <c:pt idx="1">
                  <c:v>4301</c:v>
                </c:pt>
                <c:pt idx="2">
                  <c:v>3061</c:v>
                </c:pt>
                <c:pt idx="3">
                  <c:v>5058</c:v>
                </c:pt>
              </c:numCache>
            </c:numRef>
          </c:val>
          <c:extLst>
            <c:ext xmlns:c16="http://schemas.microsoft.com/office/drawing/2014/chart" uri="{C3380CC4-5D6E-409C-BE32-E72D297353CC}">
              <c16:uniqueId val="{0000000B-4FCB-47C5-AF98-A0E47D86022B}"/>
            </c:ext>
          </c:extLst>
        </c:ser>
        <c:ser>
          <c:idx val="6"/>
          <c:order val="6"/>
          <c:tx>
            <c:v>2017</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900" b="1" i="0" u="none" strike="noStrike" kern="1200" baseline="0">
                    <a:solidFill>
                      <a:sysClr val="windowText" lastClr="000000"/>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'12.R_graph_2016-2022'!$P$2:$P$6</c15:sqref>
                  </c15:fullRef>
                </c:ext>
              </c:extLst>
              <c:f>'12.R_graph_2016-2022'!$P$3:$P$6</c:f>
              <c:numCache>
                <c:formatCode>#,##0</c:formatCode>
                <c:ptCount val="4"/>
                <c:pt idx="0">
                  <c:v>3560</c:v>
                </c:pt>
                <c:pt idx="1">
                  <c:v>4321</c:v>
                </c:pt>
                <c:pt idx="2">
                  <c:v>3446</c:v>
                </c:pt>
                <c:pt idx="3">
                  <c:v>5509</c:v>
                </c:pt>
              </c:numCache>
            </c:numRef>
          </c:val>
          <c:extLst xmlns:c15="http://schemas.microsoft.com/office/drawing/2012/chart">
            <c:ext xmlns:c16="http://schemas.microsoft.com/office/drawing/2014/chart" uri="{C3380CC4-5D6E-409C-BE32-E72D297353CC}">
              <c16:uniqueId val="{0000000C-4FCB-47C5-AF98-A0E47D86022B}"/>
            </c:ext>
          </c:extLst>
        </c:ser>
        <c:ser>
          <c:idx val="7"/>
          <c:order val="7"/>
          <c:tx>
            <c:v>2016</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900" b="1" i="0" u="none" strike="noStrike" kern="1200" baseline="0">
                    <a:solidFill>
                      <a:sysClr val="windowText" lastClr="000000"/>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'12.R_graph_2016-2022'!$J$2:$J$6</c15:sqref>
                  </c15:fullRef>
                </c:ext>
              </c:extLst>
              <c:f>'12.R_graph_2016-2022'!$J$3:$J$6</c:f>
              <c:strCache>
                <c:ptCount val="4"/>
                <c:pt idx="0">
                  <c:v>NORD-OVEST/NORTH-WEST </c:v>
                </c:pt>
                <c:pt idx="1">
                  <c:v>NORD-EST/NORTH-EAST</c:v>
                </c:pt>
                <c:pt idx="2">
                  <c:v>CENTRO/CENTER</c:v>
                </c:pt>
                <c:pt idx="3">
                  <c:v>SUD-ISOLE/SOUTH-ISLANDS</c:v>
                </c:pt>
              </c:strCache>
            </c:strRef>
          </c:cat>
          <c:val>
            <c:numRef>
              <c:extLst>
                <c:ext xmlns:c15="http://schemas.microsoft.com/office/drawing/2012/chart" uri="{02D57815-91ED-43cb-92C2-25804820EDAC}">
                  <c15:fullRef>
                    <c15:sqref>'12.R_graph_2016-2022'!$Q$2:$Q$6</c15:sqref>
                  </c15:fullRef>
                </c:ext>
              </c:extLst>
              <c:f>'12.R_graph_2016-2022'!$Q$3:$Q$6</c:f>
              <c:numCache>
                <c:formatCode>#,##0</c:formatCode>
                <c:ptCount val="4"/>
                <c:pt idx="0">
                  <c:v>3450</c:v>
                </c:pt>
                <c:pt idx="1">
                  <c:v>4267</c:v>
                </c:pt>
                <c:pt idx="2">
                  <c:v>3549</c:v>
                </c:pt>
                <c:pt idx="3">
                  <c:v>5536</c:v>
                </c:pt>
              </c:numCache>
            </c:numRef>
          </c:val>
          <c:extLst>
            <c:ext xmlns:c16="http://schemas.microsoft.com/office/drawing/2014/chart" uri="{C3380CC4-5D6E-409C-BE32-E72D297353CC}">
              <c16:uniqueId val="{00000000-0168-4691-8840-891695E77066}"/>
            </c:ext>
          </c:extLst>
        </c:ser>
        <c:dLbls>
          <c:showLegendKey val="0"/>
          <c:showVal val="0"/>
          <c:showCatName val="0"/>
          <c:showSerName val="0"/>
          <c:showPercent val="0"/>
          <c:showBubbleSize val="0"/>
        </c:dLbls>
        <c:gapWidth val="174"/>
        <c:overlap val="-23"/>
        <c:axId val="1611815776"/>
        <c:axId val="1611517376"/>
        <c:extLst>
          <c:ext xmlns:c15="http://schemas.microsoft.com/office/drawing/2012/chart" uri="{02D57815-91ED-43cb-92C2-25804820EDAC}">
            <c15:filteredBarSeries>
              <c15:ser>
                <c:idx val="2"/>
                <c:order val="0"/>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it-IT"/>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'12.R_graph_2016-2022'!$J$2:$J$6</c15:sqref>
                        </c15:fullRef>
                        <c15:formulaRef>
                          <c15:sqref>'12.R_graph_2016-2022'!$J$3:$J$6</c15:sqref>
                        </c15:formulaRef>
                      </c:ext>
                    </c:extLst>
                    <c:strCache>
                      <c:ptCount val="4"/>
                      <c:pt idx="0">
                        <c:v>NORD-OVEST/NORTH-WEST </c:v>
                      </c:pt>
                      <c:pt idx="1">
                        <c:v>NORD-EST/NORTH-EAST</c:v>
                      </c:pt>
                      <c:pt idx="2">
                        <c:v>CENTRO/CENTER</c:v>
                      </c:pt>
                      <c:pt idx="3">
                        <c:v>SUD-ISOLE/SOUTH-ISLANDS</c:v>
                      </c:pt>
                    </c:strCache>
                  </c:strRef>
                </c:cat>
                <c:val>
                  <c:numRef>
                    <c:extLst>
                      <c:ext uri="{02D57815-91ED-43cb-92C2-25804820EDAC}">
                        <c15:fullRef>
                          <c15:sqref>'12.R_graph_2016-2022'!#REF!</c15:sqref>
                        </c15:fullRef>
                        <c15:formulaRef>
                          <c15:sqref>'12.R_graph_2016-2022'!#REF!</c15:sqref>
                        </c15:formulaRef>
                      </c:ext>
                    </c:extLst>
                    <c:numCache>
                      <c:formatCode>General</c:formatCode>
                      <c:ptCount val="0"/>
                    </c:numCache>
                  </c:numRef>
                </c:val>
                <c:extLst>
                  <c:ext xmlns:c16="http://schemas.microsoft.com/office/drawing/2014/chart" uri="{C3380CC4-5D6E-409C-BE32-E72D297353CC}">
                    <c16:uniqueId val="{00000002-9D1D-4AC3-8B0E-3A41A601EAE5}"/>
                  </c:ext>
                </c:extLst>
              </c15:ser>
            </c15:filteredBarSeries>
          </c:ext>
        </c:extLst>
      </c:barChart>
      <c:catAx>
        <c:axId val="1611815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it-IT"/>
          </a:p>
        </c:txPr>
        <c:crossAx val="1611517376"/>
        <c:crosses val="autoZero"/>
        <c:auto val="1"/>
        <c:lblAlgn val="ctr"/>
        <c:lblOffset val="100"/>
        <c:noMultiLvlLbl val="0"/>
      </c:catAx>
      <c:valAx>
        <c:axId val="1611517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it-IT"/>
          </a:p>
        </c:txPr>
        <c:crossAx val="1611815776"/>
        <c:crosses val="autoZero"/>
        <c:crossBetween val="between"/>
      </c:valAx>
      <c:spPr>
        <a:noFill/>
        <a:ln>
          <a:noFill/>
        </a:ln>
        <a:effectLst/>
      </c:spPr>
    </c:plotArea>
    <c:legend>
      <c:legendPos val="b"/>
      <c:layout>
        <c:manualLayout>
          <c:xMode val="edge"/>
          <c:yMode val="edge"/>
          <c:x val="0.31120781860226554"/>
          <c:y val="0.93817534330183938"/>
          <c:w val="0.35017035650870398"/>
          <c:h val="4.560843703095064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rgbClr val="FF0000"/>
          </a:solidFill>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2" name="Picture 5" descr="Logo ANFIA PANTONE">
          <a:extLst>
            <a:ext uri="{FF2B5EF4-FFF2-40B4-BE49-F238E27FC236}">
              <a16:creationId xmlns:a16="http://schemas.microsoft.com/office/drawing/2014/main" id="{7CAEE33D-1135-4621-B655-866D904CB4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43922</xdr:rowOff>
    </xdr:to>
    <xdr:pic>
      <xdr:nvPicPr>
        <xdr:cNvPr id="2" name="Picture 5" descr="Logo ANFIA PANTONE">
          <a:extLst>
            <a:ext uri="{FF2B5EF4-FFF2-40B4-BE49-F238E27FC236}">
              <a16:creationId xmlns:a16="http://schemas.microsoft.com/office/drawing/2014/main" id="{1BDBF7F9-A3A4-4A5C-85A8-76A0E5B5F8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8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0" y="196080"/>
    <xdr:ext cx="8568795" cy="4698999"/>
    <xdr:graphicFrame macro="">
      <xdr:nvGraphicFramePr>
        <xdr:cNvPr id="3" name="Grafico 2">
          <a:extLst>
            <a:ext uri="{FF2B5EF4-FFF2-40B4-BE49-F238E27FC236}">
              <a16:creationId xmlns:a16="http://schemas.microsoft.com/office/drawing/2014/main" id="{5575F2DB-1BBA-4970-895D-DE6F708D46C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121452</xdr:colOff>
      <xdr:row>0</xdr:row>
      <xdr:rowOff>127059</xdr:rowOff>
    </xdr:from>
    <xdr:to>
      <xdr:col>12</xdr:col>
      <xdr:colOff>310019</xdr:colOff>
      <xdr:row>3</xdr:row>
      <xdr:rowOff>178654</xdr:rowOff>
    </xdr:to>
    <xdr:pic>
      <xdr:nvPicPr>
        <xdr:cNvPr id="5" name="Picture 5" descr="Logo ANFIA PANTONE">
          <a:extLst>
            <a:ext uri="{FF2B5EF4-FFF2-40B4-BE49-F238E27FC236}">
              <a16:creationId xmlns:a16="http://schemas.microsoft.com/office/drawing/2014/main" id="{A30306D8-D53C-4F9B-9C36-9351889DB5C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2738" y="127059"/>
          <a:ext cx="1141067" cy="623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J199"/>
  <sheetViews>
    <sheetView showGridLines="0" tabSelected="1" zoomScaleNormal="100" workbookViewId="0">
      <pane ySplit="6" topLeftCell="A7" activePane="bottomLeft" state="frozenSplit"/>
      <selection activeCell="A5" sqref="A5:A6"/>
      <selection pane="bottomLeft" activeCell="A2" sqref="A2"/>
    </sheetView>
  </sheetViews>
  <sheetFormatPr defaultColWidth="9.42578125" defaultRowHeight="15" x14ac:dyDescent="0.35"/>
  <cols>
    <col min="1" max="1" width="33.85546875" style="5" customWidth="1"/>
    <col min="2" max="2" width="10.140625" style="5" customWidth="1"/>
    <col min="3" max="3" width="6" style="5" customWidth="1"/>
    <col min="4" max="4" width="7.85546875" style="5" bestFit="1" customWidth="1"/>
    <col min="5" max="5" width="5.5703125" style="10" bestFit="1" customWidth="1"/>
    <col min="6" max="6" width="7.85546875" style="5" bestFit="1" customWidth="1"/>
    <col min="7" max="7" width="5.5703125" style="10" bestFit="1" customWidth="1"/>
    <col min="8" max="8" width="7.85546875" style="5" bestFit="1" customWidth="1"/>
    <col min="9" max="9" width="5.5703125" style="10" bestFit="1" customWidth="1"/>
    <col min="10" max="10" width="7.85546875" style="5" bestFit="1" customWidth="1"/>
    <col min="11" max="11" width="5.5703125" style="10" bestFit="1" customWidth="1"/>
    <col min="12" max="12" width="7.85546875" style="5" bestFit="1" customWidth="1"/>
    <col min="13" max="13" width="5.5703125" style="10" bestFit="1" customWidth="1"/>
    <col min="14" max="14" width="7.85546875" style="5" bestFit="1" customWidth="1"/>
    <col min="15" max="15" width="5.5703125" style="5" bestFit="1" customWidth="1"/>
    <col min="16" max="16384" width="9.42578125" style="5"/>
  </cols>
  <sheetData>
    <row r="1" spans="1:62" s="3" customFormat="1" ht="17.25" customHeight="1" x14ac:dyDescent="0.35">
      <c r="D1" s="1"/>
      <c r="E1" s="8"/>
      <c r="F1" s="1"/>
      <c r="G1" s="8"/>
      <c r="H1" s="1"/>
      <c r="I1" s="8"/>
      <c r="J1" s="1"/>
      <c r="K1" s="8"/>
      <c r="L1" s="1"/>
      <c r="M1" s="8"/>
    </row>
    <row r="2" spans="1:62" s="3" customFormat="1" ht="17.25" customHeight="1" x14ac:dyDescent="0.35">
      <c r="A2" s="117" t="s">
        <v>135</v>
      </c>
      <c r="B2" s="117"/>
      <c r="C2" s="117"/>
      <c r="D2" s="17"/>
      <c r="E2" s="17"/>
      <c r="F2" s="17"/>
      <c r="G2" s="17"/>
      <c r="H2" s="17"/>
      <c r="I2" s="17"/>
      <c r="J2" s="17"/>
      <c r="K2" s="17"/>
      <c r="L2" s="17"/>
      <c r="M2" s="17"/>
      <c r="N2" s="17"/>
      <c r="O2" s="17"/>
      <c r="P2" s="156"/>
      <c r="Q2" s="156"/>
      <c r="R2" s="156"/>
      <c r="S2" s="156"/>
      <c r="T2" s="156"/>
      <c r="U2" s="156"/>
      <c r="V2" s="156"/>
      <c r="W2" s="156"/>
      <c r="X2" s="156"/>
      <c r="Y2" s="156"/>
      <c r="Z2" s="156"/>
      <c r="AA2" s="156"/>
      <c r="AB2" s="156"/>
      <c r="AC2" s="156"/>
      <c r="AD2" s="156"/>
    </row>
    <row r="3" spans="1:62" s="3" customFormat="1" ht="17.25" customHeight="1" x14ac:dyDescent="0.35">
      <c r="A3" s="118" t="s">
        <v>136</v>
      </c>
      <c r="B3" s="118"/>
      <c r="C3" s="118"/>
      <c r="D3" s="18"/>
      <c r="E3" s="18"/>
      <c r="F3" s="18"/>
      <c r="G3" s="18"/>
      <c r="H3" s="18"/>
      <c r="I3" s="18"/>
      <c r="J3" s="18"/>
      <c r="K3" s="18"/>
      <c r="L3" s="18"/>
      <c r="M3" s="18"/>
      <c r="N3" s="18"/>
      <c r="O3" s="18"/>
      <c r="P3" s="156"/>
      <c r="Q3" s="156"/>
      <c r="R3" s="156"/>
      <c r="S3" s="156"/>
      <c r="T3" s="156"/>
      <c r="U3" s="156"/>
      <c r="V3" s="156"/>
      <c r="W3" s="156"/>
      <c r="X3" s="156"/>
      <c r="Y3" s="156"/>
      <c r="Z3" s="156"/>
      <c r="AA3" s="156"/>
      <c r="AB3" s="156"/>
      <c r="AC3" s="156"/>
      <c r="AD3" s="156"/>
    </row>
    <row r="4" spans="1:62" ht="17.25" customHeight="1" x14ac:dyDescent="0.35">
      <c r="A4" s="4"/>
      <c r="B4" s="4"/>
      <c r="C4" s="4"/>
      <c r="D4" s="4"/>
      <c r="E4" s="9"/>
      <c r="F4" s="4"/>
      <c r="G4" s="9"/>
      <c r="H4" s="4"/>
      <c r="I4" s="9"/>
      <c r="J4" s="4"/>
      <c r="K4" s="9"/>
      <c r="L4" s="4"/>
      <c r="M4" s="9"/>
      <c r="P4" s="154"/>
      <c r="Q4" s="154"/>
      <c r="R4" s="154"/>
      <c r="S4" s="154"/>
      <c r="T4" s="154"/>
      <c r="U4" s="154"/>
      <c r="V4" s="154"/>
      <c r="W4" s="154"/>
      <c r="X4" s="154"/>
      <c r="Y4" s="154"/>
      <c r="Z4" s="154"/>
      <c r="AA4" s="154"/>
      <c r="AB4" s="154"/>
      <c r="AC4" s="154"/>
      <c r="AD4" s="154"/>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row>
    <row r="5" spans="1:62" s="3" customFormat="1" ht="12" customHeight="1" x14ac:dyDescent="0.35">
      <c r="A5" s="138" t="s">
        <v>137</v>
      </c>
      <c r="B5" s="133" t="s">
        <v>156</v>
      </c>
      <c r="C5" s="135" t="s">
        <v>0</v>
      </c>
      <c r="D5" s="133">
        <v>2021</v>
      </c>
      <c r="E5" s="135" t="s">
        <v>0</v>
      </c>
      <c r="F5" s="133">
        <v>2020</v>
      </c>
      <c r="G5" s="135" t="s">
        <v>0</v>
      </c>
      <c r="H5" s="133">
        <v>2019</v>
      </c>
      <c r="I5" s="135" t="s">
        <v>0</v>
      </c>
      <c r="J5" s="133">
        <v>2018</v>
      </c>
      <c r="K5" s="135" t="s">
        <v>0</v>
      </c>
      <c r="L5" s="133">
        <v>2017</v>
      </c>
      <c r="M5" s="135" t="s">
        <v>0</v>
      </c>
      <c r="N5" s="133">
        <v>2016</v>
      </c>
      <c r="O5" s="135" t="s">
        <v>0</v>
      </c>
      <c r="P5" s="153"/>
      <c r="Q5" s="156"/>
      <c r="R5" s="156"/>
      <c r="S5" s="156"/>
      <c r="T5" s="156"/>
      <c r="U5" s="156"/>
      <c r="V5" s="156"/>
      <c r="W5" s="156"/>
      <c r="X5" s="156"/>
      <c r="Y5" s="156"/>
      <c r="Z5" s="156"/>
      <c r="AA5" s="156"/>
      <c r="AB5" s="156"/>
      <c r="AC5" s="156"/>
      <c r="AD5" s="156"/>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row>
    <row r="6" spans="1:62" s="3" customFormat="1" ht="12" customHeight="1" x14ac:dyDescent="0.35">
      <c r="A6" s="139"/>
      <c r="B6" s="134"/>
      <c r="C6" s="136"/>
      <c r="D6" s="134"/>
      <c r="E6" s="136"/>
      <c r="F6" s="134"/>
      <c r="G6" s="136"/>
      <c r="H6" s="134"/>
      <c r="I6" s="136"/>
      <c r="J6" s="134"/>
      <c r="K6" s="136"/>
      <c r="L6" s="134"/>
      <c r="M6" s="136"/>
      <c r="N6" s="134"/>
      <c r="O6" s="136"/>
      <c r="P6" s="153"/>
      <c r="Q6" s="156"/>
      <c r="R6" s="156"/>
      <c r="S6" s="156"/>
      <c r="T6" s="156"/>
      <c r="U6" s="156"/>
      <c r="V6" s="156"/>
      <c r="W6" s="156"/>
      <c r="X6" s="156"/>
      <c r="Y6" s="156"/>
      <c r="Z6" s="156"/>
      <c r="AA6" s="156"/>
      <c r="AB6" s="156"/>
      <c r="AC6" s="156"/>
      <c r="AD6" s="156"/>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row>
    <row r="7" spans="1:62" x14ac:dyDescent="0.35">
      <c r="A7" s="21" t="s">
        <v>1</v>
      </c>
      <c r="B7" s="23">
        <v>229</v>
      </c>
      <c r="C7" s="19">
        <f t="shared" ref="C7" si="0">B7/B$138*100</f>
        <v>1.4898184893630864</v>
      </c>
      <c r="D7" s="23">
        <v>178</v>
      </c>
      <c r="E7" s="19">
        <f t="shared" ref="E7" si="1">D7/D$138*100</f>
        <v>1.3111373011196228</v>
      </c>
      <c r="F7" s="23">
        <v>63</v>
      </c>
      <c r="G7" s="19">
        <f t="shared" ref="G7" si="2">F7/F$138*100</f>
        <v>0.42507253221779906</v>
      </c>
      <c r="H7" s="23">
        <v>98</v>
      </c>
      <c r="I7" s="19">
        <f t="shared" ref="I7:I29" si="3">H7/H$138*100</f>
        <v>0.60052699307555613</v>
      </c>
      <c r="J7" s="23">
        <v>82</v>
      </c>
      <c r="K7" s="19">
        <f>J7/J$138*100</f>
        <v>0.51941470830430103</v>
      </c>
      <c r="L7" s="23">
        <v>94</v>
      </c>
      <c r="M7" s="19">
        <f t="shared" ref="M7:M38" si="4">L7/L$138*100</f>
        <v>0.55832739368020901</v>
      </c>
      <c r="N7" s="23">
        <v>96</v>
      </c>
      <c r="O7" s="19">
        <f t="shared" ref="O7:O38" si="5">N7/N$138*100</f>
        <v>0.57136055231520055</v>
      </c>
      <c r="P7" s="153"/>
      <c r="Q7" s="154"/>
      <c r="R7" s="154"/>
      <c r="S7" s="154"/>
      <c r="T7" s="154"/>
      <c r="U7" s="154"/>
      <c r="V7" s="154"/>
      <c r="W7" s="154"/>
      <c r="X7" s="154"/>
      <c r="Y7" s="154"/>
      <c r="Z7" s="154"/>
      <c r="AA7" s="154"/>
      <c r="AB7" s="154"/>
      <c r="AC7" s="154"/>
      <c r="AD7" s="154"/>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c r="BF7" s="127"/>
      <c r="BG7" s="127"/>
      <c r="BH7" s="127"/>
      <c r="BI7" s="127"/>
      <c r="BJ7" s="127"/>
    </row>
    <row r="8" spans="1:62" x14ac:dyDescent="0.35">
      <c r="A8" s="22" t="s">
        <v>2</v>
      </c>
      <c r="B8" s="24">
        <v>33</v>
      </c>
      <c r="C8" s="20">
        <f>B8/B$138*100</f>
        <v>0.21469000065057575</v>
      </c>
      <c r="D8" s="24">
        <v>39</v>
      </c>
      <c r="E8" s="20">
        <f>D8/D$138*100</f>
        <v>0.28727165586328818</v>
      </c>
      <c r="F8" s="24">
        <v>41</v>
      </c>
      <c r="G8" s="20">
        <f>F8/F$138*100</f>
        <v>0.27663450509412318</v>
      </c>
      <c r="H8" s="24">
        <v>40</v>
      </c>
      <c r="I8" s="20">
        <f>H8/H$138*100</f>
        <v>0.24511305839818617</v>
      </c>
      <c r="J8" s="24">
        <v>45</v>
      </c>
      <c r="K8" s="20">
        <f t="shared" ref="K8:K29" si="6">J8/J$138*100</f>
        <v>0.28504465699626275</v>
      </c>
      <c r="L8" s="24">
        <v>48</v>
      </c>
      <c r="M8" s="20">
        <f t="shared" si="4"/>
        <v>0.2851033499643621</v>
      </c>
      <c r="N8" s="24">
        <v>49</v>
      </c>
      <c r="O8" s="20">
        <f t="shared" si="5"/>
        <v>0.29163194857755026</v>
      </c>
      <c r="P8" s="153"/>
      <c r="Q8" s="154"/>
      <c r="R8" s="154"/>
      <c r="S8" s="154"/>
      <c r="T8" s="154"/>
      <c r="U8" s="154"/>
      <c r="V8" s="154"/>
      <c r="W8" s="154"/>
      <c r="X8" s="154"/>
      <c r="Y8" s="154"/>
      <c r="Z8" s="154"/>
      <c r="AA8" s="154"/>
      <c r="AB8" s="154"/>
      <c r="AC8" s="154"/>
      <c r="AD8" s="154"/>
      <c r="AE8" s="127"/>
      <c r="AF8" s="127"/>
      <c r="AG8" s="127"/>
      <c r="AH8" s="127"/>
      <c r="AI8" s="127"/>
      <c r="AJ8" s="127"/>
      <c r="AK8" s="127"/>
      <c r="AL8" s="127"/>
      <c r="AM8" s="127"/>
      <c r="AN8" s="127"/>
      <c r="AO8" s="127"/>
      <c r="AP8" s="127"/>
      <c r="AQ8" s="127"/>
      <c r="AR8" s="127"/>
      <c r="AS8" s="127"/>
      <c r="AT8" s="127"/>
      <c r="AU8" s="127"/>
      <c r="AV8" s="127"/>
      <c r="AW8" s="127"/>
      <c r="AX8" s="127"/>
      <c r="AY8" s="127"/>
      <c r="AZ8" s="127"/>
      <c r="BA8" s="127"/>
      <c r="BB8" s="127"/>
      <c r="BC8" s="127"/>
      <c r="BD8" s="127"/>
      <c r="BE8" s="127"/>
      <c r="BF8" s="127"/>
      <c r="BG8" s="127"/>
      <c r="BH8" s="127"/>
      <c r="BI8" s="127"/>
      <c r="BJ8" s="127"/>
    </row>
    <row r="9" spans="1:62" x14ac:dyDescent="0.35">
      <c r="A9" s="22" t="s">
        <v>3</v>
      </c>
      <c r="B9" s="24">
        <v>23</v>
      </c>
      <c r="C9" s="20">
        <f t="shared" ref="C9:C72" si="7">B9/B$138*100</f>
        <v>0.14963242469585583</v>
      </c>
      <c r="D9" s="24">
        <v>21</v>
      </c>
      <c r="E9" s="20">
        <f t="shared" ref="E9:E72" si="8">D9/D$138*100</f>
        <v>0.15468473777253977</v>
      </c>
      <c r="F9" s="24">
        <v>28</v>
      </c>
      <c r="G9" s="20">
        <f t="shared" ref="G9:G72" si="9">F9/F$138*100</f>
        <v>0.18892112543013292</v>
      </c>
      <c r="H9" s="24">
        <v>35</v>
      </c>
      <c r="I9" s="20">
        <f t="shared" si="3"/>
        <v>0.2144739260984129</v>
      </c>
      <c r="J9" s="24">
        <v>47</v>
      </c>
      <c r="K9" s="20">
        <f t="shared" si="6"/>
        <v>0.29771330841831883</v>
      </c>
      <c r="L9" s="24">
        <v>32</v>
      </c>
      <c r="M9" s="20">
        <f t="shared" si="4"/>
        <v>0.19006889997624138</v>
      </c>
      <c r="N9" s="24">
        <v>36</v>
      </c>
      <c r="O9" s="20">
        <f t="shared" si="5"/>
        <v>0.21426020711820021</v>
      </c>
      <c r="P9" s="153"/>
      <c r="Q9" s="154"/>
      <c r="R9" s="154"/>
      <c r="S9" s="154"/>
      <c r="T9" s="154"/>
      <c r="U9" s="154"/>
      <c r="V9" s="154"/>
      <c r="W9" s="154"/>
      <c r="X9" s="154"/>
      <c r="Y9" s="154"/>
      <c r="Z9" s="154"/>
      <c r="AA9" s="154"/>
      <c r="AB9" s="154"/>
      <c r="AC9" s="154"/>
      <c r="AD9" s="154"/>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row>
    <row r="10" spans="1:62" x14ac:dyDescent="0.35">
      <c r="A10" s="22" t="s">
        <v>4</v>
      </c>
      <c r="B10" s="23">
        <v>280</v>
      </c>
      <c r="C10" s="20">
        <f t="shared" si="7"/>
        <v>1.8216121267321579</v>
      </c>
      <c r="D10" s="23">
        <v>263</v>
      </c>
      <c r="E10" s="20">
        <f t="shared" si="8"/>
        <v>1.9372421921037126</v>
      </c>
      <c r="F10" s="23">
        <v>269</v>
      </c>
      <c r="G10" s="20">
        <f t="shared" si="9"/>
        <v>1.8149922407394912</v>
      </c>
      <c r="H10" s="23">
        <v>346</v>
      </c>
      <c r="I10" s="20">
        <f t="shared" si="3"/>
        <v>2.1202279551443102</v>
      </c>
      <c r="J10" s="23">
        <v>341</v>
      </c>
      <c r="K10" s="20">
        <f t="shared" si="6"/>
        <v>2.1600050674605691</v>
      </c>
      <c r="L10" s="23">
        <v>342</v>
      </c>
      <c r="M10" s="20">
        <f t="shared" si="4"/>
        <v>2.0313613684960798</v>
      </c>
      <c r="N10" s="23">
        <v>324</v>
      </c>
      <c r="O10" s="20">
        <f t="shared" si="5"/>
        <v>1.9283418640638019</v>
      </c>
      <c r="P10" s="153"/>
      <c r="Q10" s="154"/>
      <c r="R10" s="154"/>
      <c r="S10" s="154"/>
      <c r="T10" s="154"/>
      <c r="U10" s="154"/>
      <c r="V10" s="154"/>
      <c r="W10" s="154"/>
      <c r="X10" s="154"/>
      <c r="Y10" s="154"/>
      <c r="Z10" s="154"/>
      <c r="AA10" s="154"/>
      <c r="AB10" s="154"/>
      <c r="AC10" s="154"/>
      <c r="AD10" s="154"/>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row>
    <row r="11" spans="1:62" x14ac:dyDescent="0.35">
      <c r="A11" s="22" t="s">
        <v>5</v>
      </c>
      <c r="B11" s="24">
        <v>72</v>
      </c>
      <c r="C11" s="20">
        <f t="shared" si="7"/>
        <v>0.46841454687398348</v>
      </c>
      <c r="D11" s="24">
        <v>71</v>
      </c>
      <c r="E11" s="20">
        <f t="shared" si="8"/>
        <v>0.5229817324690631</v>
      </c>
      <c r="F11" s="24">
        <v>73</v>
      </c>
      <c r="G11" s="20">
        <f t="shared" si="9"/>
        <v>0.49254436272856078</v>
      </c>
      <c r="H11" s="24">
        <v>83</v>
      </c>
      <c r="I11" s="20">
        <f t="shared" si="3"/>
        <v>0.50860959617623624</v>
      </c>
      <c r="J11" s="24">
        <v>82</v>
      </c>
      <c r="K11" s="20">
        <f t="shared" si="6"/>
        <v>0.51941470830430103</v>
      </c>
      <c r="L11" s="24">
        <v>85</v>
      </c>
      <c r="M11" s="20">
        <f t="shared" si="4"/>
        <v>0.50487051556189111</v>
      </c>
      <c r="N11" s="24">
        <v>85</v>
      </c>
      <c r="O11" s="20">
        <f t="shared" si="5"/>
        <v>0.50589215569575052</v>
      </c>
      <c r="P11" s="153"/>
      <c r="Q11" s="154"/>
      <c r="R11" s="154"/>
      <c r="S11" s="154"/>
      <c r="T11" s="154"/>
      <c r="U11" s="154"/>
      <c r="V11" s="154"/>
      <c r="W11" s="154"/>
      <c r="X11" s="154"/>
      <c r="Y11" s="154"/>
      <c r="Z11" s="154"/>
      <c r="AA11" s="154"/>
      <c r="AB11" s="154"/>
      <c r="AC11" s="154"/>
      <c r="AD11" s="154"/>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row>
    <row r="12" spans="1:62" x14ac:dyDescent="0.35">
      <c r="A12" s="22" t="s">
        <v>6</v>
      </c>
      <c r="B12" s="24">
        <v>256</v>
      </c>
      <c r="C12" s="20">
        <f t="shared" si="7"/>
        <v>1.66547394444083</v>
      </c>
      <c r="D12" s="24">
        <v>242</v>
      </c>
      <c r="E12" s="20">
        <f t="shared" si="8"/>
        <v>1.7825574543311726</v>
      </c>
      <c r="F12" s="24">
        <v>315</v>
      </c>
      <c r="G12" s="20">
        <f t="shared" si="9"/>
        <v>2.1253626610889955</v>
      </c>
      <c r="H12" s="24">
        <v>396</v>
      </c>
      <c r="I12" s="20">
        <f t="shared" si="3"/>
        <v>2.4266192781420433</v>
      </c>
      <c r="J12" s="24">
        <v>429</v>
      </c>
      <c r="K12" s="20">
        <f t="shared" si="6"/>
        <v>2.7174257300310383</v>
      </c>
      <c r="L12" s="24">
        <v>448</v>
      </c>
      <c r="M12" s="20">
        <f t="shared" si="4"/>
        <v>2.6609645996673792</v>
      </c>
      <c r="N12" s="24">
        <v>471</v>
      </c>
      <c r="O12" s="20">
        <f t="shared" si="5"/>
        <v>2.8032377097964529</v>
      </c>
      <c r="P12" s="153"/>
      <c r="Q12" s="154"/>
      <c r="R12" s="154"/>
      <c r="S12" s="154"/>
      <c r="T12" s="154"/>
      <c r="U12" s="154"/>
      <c r="V12" s="154"/>
      <c r="W12" s="154"/>
      <c r="X12" s="154"/>
      <c r="Y12" s="154"/>
      <c r="Z12" s="154"/>
      <c r="AA12" s="154"/>
      <c r="AB12" s="154"/>
      <c r="AC12" s="154"/>
      <c r="AD12" s="154"/>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row>
    <row r="13" spans="1:62" x14ac:dyDescent="0.35">
      <c r="A13" s="22" t="s">
        <v>149</v>
      </c>
      <c r="B13" s="23">
        <v>13</v>
      </c>
      <c r="C13" s="20">
        <f t="shared" si="7"/>
        <v>8.4574848741135897E-2</v>
      </c>
      <c r="D13" s="23">
        <v>16</v>
      </c>
      <c r="E13" s="20">
        <f t="shared" si="8"/>
        <v>0.11785503830288745</v>
      </c>
      <c r="F13" s="23">
        <v>45</v>
      </c>
      <c r="G13" s="20">
        <f t="shared" si="9"/>
        <v>0.30362323729842794</v>
      </c>
      <c r="H13" s="23">
        <v>65</v>
      </c>
      <c r="I13" s="20">
        <f t="shared" si="3"/>
        <v>0.39830871989705258</v>
      </c>
      <c r="J13" s="23">
        <v>46</v>
      </c>
      <c r="K13" s="20">
        <f t="shared" si="6"/>
        <v>0.29137898270729079</v>
      </c>
      <c r="L13" s="23">
        <v>48</v>
      </c>
      <c r="M13" s="20">
        <f t="shared" si="4"/>
        <v>0.2851033499643621</v>
      </c>
      <c r="N13" s="23">
        <v>55</v>
      </c>
      <c r="O13" s="20">
        <f t="shared" si="5"/>
        <v>0.32734198309725032</v>
      </c>
      <c r="P13" s="153"/>
      <c r="Q13" s="154"/>
      <c r="R13" s="154"/>
      <c r="S13" s="154"/>
      <c r="T13" s="154"/>
      <c r="U13" s="154"/>
      <c r="V13" s="154"/>
      <c r="W13" s="154"/>
      <c r="X13" s="154"/>
      <c r="Y13" s="154"/>
      <c r="Z13" s="154"/>
      <c r="AA13" s="154"/>
      <c r="AB13" s="154"/>
      <c r="AC13" s="154"/>
      <c r="AD13" s="154"/>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row>
    <row r="14" spans="1:62" x14ac:dyDescent="0.35">
      <c r="A14" s="21" t="s">
        <v>8</v>
      </c>
      <c r="B14" s="24">
        <v>19</v>
      </c>
      <c r="C14" s="19">
        <f t="shared" si="7"/>
        <v>0.12360939431396785</v>
      </c>
      <c r="D14" s="24">
        <v>24</v>
      </c>
      <c r="E14" s="19">
        <f t="shared" si="8"/>
        <v>0.17678255745433119</v>
      </c>
      <c r="F14" s="24">
        <v>33</v>
      </c>
      <c r="G14" s="19">
        <f t="shared" si="9"/>
        <v>0.22265704068551379</v>
      </c>
      <c r="H14" s="24">
        <v>29</v>
      </c>
      <c r="I14" s="19">
        <f t="shared" si="3"/>
        <v>0.17770696733868496</v>
      </c>
      <c r="J14" s="24">
        <v>40</v>
      </c>
      <c r="K14" s="19">
        <f t="shared" si="6"/>
        <v>0.25337302844112242</v>
      </c>
      <c r="L14" s="24">
        <v>34</v>
      </c>
      <c r="M14" s="19">
        <f t="shared" si="4"/>
        <v>0.20194820622475648</v>
      </c>
      <c r="N14" s="24">
        <v>27</v>
      </c>
      <c r="O14" s="19">
        <f t="shared" si="5"/>
        <v>0.16069515533865017</v>
      </c>
      <c r="P14" s="153"/>
      <c r="Q14" s="154"/>
      <c r="R14" s="154"/>
      <c r="S14" s="154"/>
      <c r="T14" s="154"/>
      <c r="U14" s="154"/>
      <c r="V14" s="154"/>
      <c r="W14" s="154"/>
      <c r="X14" s="154"/>
      <c r="Y14" s="154"/>
      <c r="Z14" s="154"/>
      <c r="AA14" s="154"/>
      <c r="AB14" s="154"/>
      <c r="AC14" s="154"/>
      <c r="AD14" s="154"/>
      <c r="AE14" s="127"/>
      <c r="AF14" s="127"/>
      <c r="AG14" s="127"/>
      <c r="AH14" s="127"/>
      <c r="AI14" s="127"/>
      <c r="AJ14" s="127"/>
      <c r="AK14" s="127"/>
      <c r="AL14" s="127"/>
      <c r="AM14" s="127"/>
      <c r="AN14" s="127"/>
      <c r="AO14" s="127"/>
      <c r="AP14" s="127"/>
      <c r="AQ14" s="127"/>
      <c r="AR14" s="127"/>
      <c r="AS14" s="127"/>
      <c r="AT14" s="127"/>
      <c r="AU14" s="127"/>
      <c r="AV14" s="127"/>
      <c r="AW14" s="127"/>
      <c r="AX14" s="127"/>
      <c r="AY14" s="127"/>
      <c r="AZ14" s="127"/>
      <c r="BA14" s="127"/>
      <c r="BB14" s="127"/>
      <c r="BC14" s="127"/>
      <c r="BD14" s="127"/>
      <c r="BE14" s="127"/>
      <c r="BF14" s="127"/>
      <c r="BG14" s="127"/>
      <c r="BH14" s="127"/>
      <c r="BI14" s="127"/>
      <c r="BJ14" s="127"/>
    </row>
    <row r="15" spans="1:62" x14ac:dyDescent="0.35">
      <c r="A15" s="27" t="s">
        <v>9</v>
      </c>
      <c r="B15" s="28">
        <f>SUM(B7:B14)</f>
        <v>925</v>
      </c>
      <c r="C15" s="29">
        <f t="shared" si="7"/>
        <v>6.0178257758115929</v>
      </c>
      <c r="D15" s="28">
        <f>SUM(D7:D14)</f>
        <v>854</v>
      </c>
      <c r="E15" s="29">
        <f t="shared" si="8"/>
        <v>6.2905126694166178</v>
      </c>
      <c r="F15" s="28">
        <f>SUM(F7:F14)</f>
        <v>867</v>
      </c>
      <c r="G15" s="29">
        <f t="shared" si="9"/>
        <v>5.8498077052830446</v>
      </c>
      <c r="H15" s="28">
        <f>SUM(H7:H14)</f>
        <v>1092</v>
      </c>
      <c r="I15" s="29">
        <f t="shared" si="3"/>
        <v>6.6915864942704824</v>
      </c>
      <c r="J15" s="28">
        <f>SUM(J7:J14)</f>
        <v>1112</v>
      </c>
      <c r="K15" s="29">
        <f t="shared" si="6"/>
        <v>7.0437701906632038</v>
      </c>
      <c r="L15" s="28">
        <f>SUM(L7:L14)</f>
        <v>1131</v>
      </c>
      <c r="M15" s="29">
        <f t="shared" si="4"/>
        <v>6.7177476835352818</v>
      </c>
      <c r="N15" s="28">
        <f>SUM(N7:N14)</f>
        <v>1143</v>
      </c>
      <c r="O15" s="29">
        <f t="shared" si="5"/>
        <v>6.8027615760028564</v>
      </c>
      <c r="P15" s="153"/>
      <c r="Q15" s="154"/>
      <c r="R15" s="154"/>
      <c r="S15" s="154"/>
      <c r="T15" s="154"/>
      <c r="U15" s="154"/>
      <c r="V15" s="154"/>
      <c r="W15" s="154"/>
      <c r="X15" s="154"/>
      <c r="Y15" s="154"/>
      <c r="Z15" s="154"/>
      <c r="AA15" s="154"/>
      <c r="AB15" s="154"/>
      <c r="AC15" s="154"/>
      <c r="AD15" s="154"/>
      <c r="AE15" s="127"/>
      <c r="AF15" s="127"/>
      <c r="AG15" s="127"/>
      <c r="AH15" s="127"/>
      <c r="AI15" s="127"/>
      <c r="AJ15" s="127"/>
      <c r="AK15" s="127"/>
      <c r="AL15" s="127"/>
      <c r="AM15" s="127"/>
      <c r="AN15" s="127"/>
      <c r="AO15" s="127"/>
      <c r="AP15" s="127"/>
      <c r="AQ15" s="127"/>
      <c r="AR15" s="127"/>
      <c r="AS15" s="127"/>
      <c r="AT15" s="127"/>
      <c r="AU15" s="127"/>
      <c r="AV15" s="127"/>
      <c r="AW15" s="127"/>
      <c r="AX15" s="127"/>
      <c r="AY15" s="127"/>
      <c r="AZ15" s="127"/>
      <c r="BA15" s="127"/>
      <c r="BB15" s="127"/>
      <c r="BC15" s="127"/>
      <c r="BD15" s="127"/>
      <c r="BE15" s="127"/>
      <c r="BF15" s="127"/>
      <c r="BG15" s="127"/>
      <c r="BH15" s="127"/>
      <c r="BI15" s="127"/>
      <c r="BJ15" s="127"/>
    </row>
    <row r="16" spans="1:62" x14ac:dyDescent="0.35">
      <c r="A16" s="21" t="s">
        <v>10</v>
      </c>
      <c r="B16" s="25">
        <v>13</v>
      </c>
      <c r="C16" s="26">
        <f t="shared" si="7"/>
        <v>8.4574848741135897E-2</v>
      </c>
      <c r="D16" s="25">
        <v>9</v>
      </c>
      <c r="E16" s="26">
        <f t="shared" si="8"/>
        <v>6.629345904537419E-2</v>
      </c>
      <c r="F16" s="25">
        <v>61</v>
      </c>
      <c r="G16" s="26">
        <f t="shared" si="9"/>
        <v>0.41157816611564668</v>
      </c>
      <c r="H16" s="25">
        <v>82</v>
      </c>
      <c r="I16" s="26">
        <f t="shared" si="3"/>
        <v>0.50248176971628167</v>
      </c>
      <c r="J16" s="25">
        <v>57</v>
      </c>
      <c r="K16" s="26">
        <f t="shared" si="6"/>
        <v>0.36105656552859949</v>
      </c>
      <c r="L16" s="25">
        <v>47</v>
      </c>
      <c r="M16" s="26">
        <f t="shared" si="4"/>
        <v>0.2791636968401045</v>
      </c>
      <c r="N16" s="25">
        <v>59</v>
      </c>
      <c r="O16" s="26">
        <f t="shared" si="5"/>
        <v>0.35114867277705036</v>
      </c>
      <c r="P16" s="153"/>
      <c r="Q16" s="154"/>
      <c r="R16" s="154"/>
      <c r="S16" s="154"/>
      <c r="T16" s="154"/>
      <c r="U16" s="154"/>
      <c r="V16" s="154"/>
      <c r="W16" s="154"/>
      <c r="X16" s="154"/>
      <c r="Y16" s="154"/>
      <c r="Z16" s="154"/>
      <c r="AA16" s="154"/>
      <c r="AB16" s="154"/>
      <c r="AC16" s="154"/>
      <c r="AD16" s="154"/>
      <c r="AE16" s="127"/>
      <c r="AF16" s="127"/>
      <c r="AG16" s="127"/>
      <c r="AH16" s="127"/>
      <c r="AI16" s="127"/>
      <c r="AJ16" s="127"/>
      <c r="AK16" s="127"/>
      <c r="AL16" s="127"/>
      <c r="AM16" s="127"/>
      <c r="AN16" s="127"/>
      <c r="AO16" s="127"/>
      <c r="AP16" s="127"/>
      <c r="AQ16" s="127"/>
      <c r="AR16" s="127"/>
      <c r="AS16" s="127"/>
      <c r="AT16" s="127"/>
      <c r="AU16" s="127"/>
      <c r="AV16" s="127"/>
      <c r="AW16" s="127"/>
      <c r="AX16" s="127"/>
      <c r="AY16" s="127"/>
      <c r="AZ16" s="127"/>
      <c r="BA16" s="127"/>
      <c r="BB16" s="127"/>
      <c r="BC16" s="127"/>
      <c r="BD16" s="127"/>
      <c r="BE16" s="127"/>
      <c r="BF16" s="127"/>
      <c r="BG16" s="127"/>
      <c r="BH16" s="127"/>
      <c r="BI16" s="127"/>
      <c r="BJ16" s="127"/>
    </row>
    <row r="17" spans="1:62" x14ac:dyDescent="0.35">
      <c r="A17" s="27" t="s">
        <v>11</v>
      </c>
      <c r="B17" s="30">
        <f>SUM(B16)</f>
        <v>13</v>
      </c>
      <c r="C17" s="31">
        <f t="shared" si="7"/>
        <v>8.4574848741135897E-2</v>
      </c>
      <c r="D17" s="30">
        <f>SUM(D16)</f>
        <v>9</v>
      </c>
      <c r="E17" s="31">
        <f t="shared" si="8"/>
        <v>6.629345904537419E-2</v>
      </c>
      <c r="F17" s="30">
        <f>SUM(F16)</f>
        <v>61</v>
      </c>
      <c r="G17" s="31">
        <f t="shared" si="9"/>
        <v>0.41157816611564668</v>
      </c>
      <c r="H17" s="30">
        <f>SUM(H16)</f>
        <v>82</v>
      </c>
      <c r="I17" s="31">
        <f t="shared" si="3"/>
        <v>0.50248176971628167</v>
      </c>
      <c r="J17" s="30">
        <f>SUM(J16)</f>
        <v>57</v>
      </c>
      <c r="K17" s="31">
        <f t="shared" si="6"/>
        <v>0.36105656552859949</v>
      </c>
      <c r="L17" s="30">
        <f>SUM(L16)</f>
        <v>47</v>
      </c>
      <c r="M17" s="31">
        <f t="shared" si="4"/>
        <v>0.2791636968401045</v>
      </c>
      <c r="N17" s="30">
        <f>SUM(N16)</f>
        <v>59</v>
      </c>
      <c r="O17" s="31">
        <f t="shared" si="5"/>
        <v>0.35114867277705036</v>
      </c>
      <c r="P17" s="153"/>
      <c r="Q17" s="154"/>
      <c r="R17" s="154"/>
      <c r="S17" s="154"/>
      <c r="T17" s="154"/>
      <c r="U17" s="154"/>
      <c r="V17" s="154"/>
      <c r="W17" s="154"/>
      <c r="X17" s="154"/>
      <c r="Y17" s="154"/>
      <c r="Z17" s="154"/>
      <c r="AA17" s="154"/>
      <c r="AB17" s="154"/>
      <c r="AC17" s="154"/>
      <c r="AD17" s="154"/>
      <c r="AE17" s="127"/>
      <c r="AF17" s="127"/>
      <c r="AG17" s="127"/>
      <c r="AH17" s="127"/>
      <c r="AI17" s="127"/>
      <c r="AJ17" s="127"/>
      <c r="AK17" s="127"/>
      <c r="AL17" s="127"/>
      <c r="AM17" s="127"/>
      <c r="AN17" s="127"/>
      <c r="AO17" s="127"/>
      <c r="AP17" s="127"/>
      <c r="AQ17" s="127"/>
      <c r="AR17" s="127"/>
      <c r="AS17" s="127"/>
      <c r="AT17" s="127"/>
      <c r="AU17" s="127"/>
      <c r="AV17" s="127"/>
      <c r="AW17" s="127"/>
      <c r="AX17" s="127"/>
      <c r="AY17" s="127"/>
      <c r="AZ17" s="127"/>
      <c r="BA17" s="127"/>
      <c r="BB17" s="127"/>
      <c r="BC17" s="127"/>
      <c r="BD17" s="127"/>
      <c r="BE17" s="127"/>
      <c r="BF17" s="127"/>
      <c r="BG17" s="127"/>
      <c r="BH17" s="127"/>
      <c r="BI17" s="127"/>
      <c r="BJ17" s="127"/>
    </row>
    <row r="18" spans="1:62" x14ac:dyDescent="0.35">
      <c r="A18" s="21" t="s">
        <v>12</v>
      </c>
      <c r="B18" s="23">
        <v>596</v>
      </c>
      <c r="C18" s="19">
        <f t="shared" si="7"/>
        <v>3.877431526901308</v>
      </c>
      <c r="D18" s="23">
        <v>430</v>
      </c>
      <c r="E18" s="19">
        <f t="shared" si="8"/>
        <v>3.1673541543900998</v>
      </c>
      <c r="F18" s="23">
        <v>187</v>
      </c>
      <c r="G18" s="19">
        <f t="shared" si="9"/>
        <v>1.2617232305512447</v>
      </c>
      <c r="H18" s="23">
        <v>211</v>
      </c>
      <c r="I18" s="19">
        <f t="shared" si="3"/>
        <v>1.2929713830504321</v>
      </c>
      <c r="J18" s="23">
        <v>223</v>
      </c>
      <c r="K18" s="19">
        <f t="shared" si="6"/>
        <v>1.4125546335592576</v>
      </c>
      <c r="L18" s="23">
        <v>226</v>
      </c>
      <c r="M18" s="19">
        <f t="shared" si="4"/>
        <v>1.3423616060822048</v>
      </c>
      <c r="N18" s="23">
        <v>215</v>
      </c>
      <c r="O18" s="19">
        <f t="shared" si="5"/>
        <v>1.2796095702892512</v>
      </c>
      <c r="P18" s="153"/>
      <c r="Q18" s="154"/>
      <c r="R18" s="154"/>
      <c r="S18" s="154"/>
      <c r="T18" s="154"/>
      <c r="U18" s="154"/>
      <c r="V18" s="154"/>
      <c r="W18" s="154"/>
      <c r="X18" s="154"/>
      <c r="Y18" s="154"/>
      <c r="Z18" s="154"/>
      <c r="AA18" s="154"/>
      <c r="AB18" s="154"/>
      <c r="AC18" s="154"/>
      <c r="AD18" s="154"/>
      <c r="AE18" s="127"/>
      <c r="AF18" s="127"/>
      <c r="AG18" s="127"/>
      <c r="AH18" s="127"/>
      <c r="AI18" s="127"/>
      <c r="AJ18" s="127"/>
      <c r="AK18" s="127"/>
      <c r="AL18" s="127"/>
      <c r="AM18" s="127"/>
      <c r="AN18" s="127"/>
      <c r="AO18" s="127"/>
      <c r="AP18" s="127"/>
      <c r="AQ18" s="127"/>
      <c r="AR18" s="127"/>
      <c r="AS18" s="127"/>
      <c r="AT18" s="127"/>
      <c r="AU18" s="127"/>
      <c r="AV18" s="127"/>
      <c r="AW18" s="127"/>
      <c r="AX18" s="127"/>
      <c r="AY18" s="127"/>
      <c r="AZ18" s="127"/>
      <c r="BA18" s="127"/>
      <c r="BB18" s="127"/>
      <c r="BC18" s="127"/>
      <c r="BD18" s="127"/>
      <c r="BE18" s="127"/>
      <c r="BF18" s="127"/>
      <c r="BG18" s="127"/>
      <c r="BH18" s="127"/>
      <c r="BI18" s="127"/>
      <c r="BJ18" s="127"/>
    </row>
    <row r="19" spans="1:62" x14ac:dyDescent="0.35">
      <c r="A19" s="22" t="s">
        <v>13</v>
      </c>
      <c r="B19" s="24">
        <v>355</v>
      </c>
      <c r="C19" s="20">
        <f t="shared" si="7"/>
        <v>2.3095439463925573</v>
      </c>
      <c r="D19" s="24">
        <v>399</v>
      </c>
      <c r="E19" s="20">
        <f t="shared" si="8"/>
        <v>2.9390100176782554</v>
      </c>
      <c r="F19" s="24">
        <v>324</v>
      </c>
      <c r="G19" s="20">
        <f t="shared" si="9"/>
        <v>2.1860873085486809</v>
      </c>
      <c r="H19" s="24">
        <v>328</v>
      </c>
      <c r="I19" s="20">
        <f t="shared" si="3"/>
        <v>2.0099270788651267</v>
      </c>
      <c r="J19" s="24">
        <v>378</v>
      </c>
      <c r="K19" s="20">
        <f t="shared" si="6"/>
        <v>2.3943751187686071</v>
      </c>
      <c r="L19" s="24">
        <v>323</v>
      </c>
      <c r="M19" s="20">
        <f t="shared" si="4"/>
        <v>1.9185079591351863</v>
      </c>
      <c r="N19" s="24">
        <v>315</v>
      </c>
      <c r="O19" s="20">
        <f t="shared" si="5"/>
        <v>1.8747768122842519</v>
      </c>
      <c r="P19" s="153"/>
      <c r="Q19" s="154"/>
      <c r="R19" s="154"/>
      <c r="S19" s="154"/>
      <c r="T19" s="154"/>
      <c r="U19" s="154"/>
      <c r="V19" s="154"/>
      <c r="W19" s="154"/>
      <c r="X19" s="154"/>
      <c r="Y19" s="154"/>
      <c r="Z19" s="154"/>
      <c r="AA19" s="154"/>
      <c r="AB19" s="154"/>
      <c r="AC19" s="154"/>
      <c r="AD19" s="154"/>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row>
    <row r="20" spans="1:62" x14ac:dyDescent="0.35">
      <c r="A20" s="22" t="s">
        <v>14</v>
      </c>
      <c r="B20" s="24">
        <v>53</v>
      </c>
      <c r="C20" s="20">
        <f t="shared" si="7"/>
        <v>0.34480515256001559</v>
      </c>
      <c r="D20" s="24">
        <v>37</v>
      </c>
      <c r="E20" s="20">
        <f t="shared" si="8"/>
        <v>0.27253977607542723</v>
      </c>
      <c r="F20" s="24">
        <v>110</v>
      </c>
      <c r="G20" s="20">
        <f t="shared" si="9"/>
        <v>0.74219013561837932</v>
      </c>
      <c r="H20" s="24">
        <v>120</v>
      </c>
      <c r="I20" s="20">
        <f t="shared" si="3"/>
        <v>0.73533917519455849</v>
      </c>
      <c r="J20" s="24">
        <v>126</v>
      </c>
      <c r="K20" s="20">
        <f t="shared" si="6"/>
        <v>0.79812503958953573</v>
      </c>
      <c r="L20" s="24">
        <v>167</v>
      </c>
      <c r="M20" s="20">
        <f t="shared" si="4"/>
        <v>0.99192207175100977</v>
      </c>
      <c r="N20" s="24">
        <v>152</v>
      </c>
      <c r="O20" s="20">
        <f t="shared" si="5"/>
        <v>0.90465420783240102</v>
      </c>
      <c r="P20" s="153"/>
      <c r="Q20" s="154"/>
      <c r="R20" s="154"/>
      <c r="S20" s="154"/>
      <c r="T20" s="154"/>
      <c r="U20" s="154"/>
      <c r="V20" s="154"/>
      <c r="W20" s="154"/>
      <c r="X20" s="154"/>
      <c r="Y20" s="154"/>
      <c r="Z20" s="154"/>
      <c r="AA20" s="154"/>
      <c r="AB20" s="154"/>
      <c r="AC20" s="154"/>
      <c r="AD20" s="154"/>
      <c r="AE20" s="127"/>
      <c r="AF20" s="127"/>
      <c r="AG20" s="127"/>
      <c r="AH20" s="127"/>
      <c r="AI20" s="127"/>
      <c r="AJ20" s="127"/>
      <c r="AK20" s="127"/>
      <c r="AL20" s="127"/>
      <c r="AM20" s="127"/>
      <c r="AN20" s="127"/>
      <c r="AO20" s="127"/>
      <c r="AP20" s="127"/>
      <c r="AQ20" s="127"/>
      <c r="AR20" s="127"/>
      <c r="AS20" s="127"/>
      <c r="AT20" s="127"/>
      <c r="AU20" s="127"/>
      <c r="AV20" s="127"/>
      <c r="AW20" s="127"/>
      <c r="AX20" s="127"/>
      <c r="AY20" s="127"/>
      <c r="AZ20" s="127"/>
      <c r="BA20" s="127"/>
      <c r="BB20" s="127"/>
      <c r="BC20" s="127"/>
      <c r="BD20" s="127"/>
      <c r="BE20" s="127"/>
      <c r="BF20" s="127"/>
      <c r="BG20" s="127"/>
      <c r="BH20" s="127"/>
      <c r="BI20" s="127"/>
      <c r="BJ20" s="127"/>
    </row>
    <row r="21" spans="1:62" x14ac:dyDescent="0.35">
      <c r="A21" s="22" t="s">
        <v>15</v>
      </c>
      <c r="B21" s="23">
        <v>231</v>
      </c>
      <c r="C21" s="20">
        <f t="shared" si="7"/>
        <v>1.5028300045540304</v>
      </c>
      <c r="D21" s="23">
        <v>135</v>
      </c>
      <c r="E21" s="20">
        <f t="shared" si="8"/>
        <v>0.99440188568061283</v>
      </c>
      <c r="F21" s="23">
        <v>47</v>
      </c>
      <c r="G21" s="20">
        <f t="shared" si="9"/>
        <v>0.31711760340058026</v>
      </c>
      <c r="H21" s="23">
        <v>56</v>
      </c>
      <c r="I21" s="20">
        <f t="shared" si="3"/>
        <v>0.34315828175746066</v>
      </c>
      <c r="J21" s="23">
        <v>52</v>
      </c>
      <c r="K21" s="20">
        <f t="shared" si="6"/>
        <v>0.32938493697345916</v>
      </c>
      <c r="L21" s="23">
        <v>69</v>
      </c>
      <c r="M21" s="20">
        <f t="shared" si="4"/>
        <v>0.4098360655737705</v>
      </c>
      <c r="N21" s="23">
        <v>61</v>
      </c>
      <c r="O21" s="20">
        <f t="shared" si="5"/>
        <v>0.36305201761695038</v>
      </c>
      <c r="P21" s="153"/>
      <c r="Q21" s="154"/>
      <c r="R21" s="154"/>
      <c r="S21" s="154"/>
      <c r="T21" s="154"/>
      <c r="U21" s="154"/>
      <c r="V21" s="154"/>
      <c r="W21" s="154"/>
      <c r="X21" s="154"/>
      <c r="Y21" s="154"/>
      <c r="Z21" s="154"/>
      <c r="AA21" s="154"/>
      <c r="AB21" s="154"/>
      <c r="AC21" s="154"/>
      <c r="AD21" s="154"/>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127"/>
      <c r="BA21" s="127"/>
      <c r="BB21" s="127"/>
      <c r="BC21" s="127"/>
      <c r="BD21" s="127"/>
      <c r="BE21" s="127"/>
      <c r="BF21" s="127"/>
      <c r="BG21" s="127"/>
      <c r="BH21" s="127"/>
      <c r="BI21" s="127"/>
      <c r="BJ21" s="127"/>
    </row>
    <row r="22" spans="1:62" x14ac:dyDescent="0.35">
      <c r="A22" s="22" t="s">
        <v>16</v>
      </c>
      <c r="B22" s="24">
        <v>44</v>
      </c>
      <c r="C22" s="20">
        <f t="shared" si="7"/>
        <v>0.28625333420076771</v>
      </c>
      <c r="D22" s="24">
        <v>38</v>
      </c>
      <c r="E22" s="20">
        <f t="shared" si="8"/>
        <v>0.27990571596935765</v>
      </c>
      <c r="F22" s="24">
        <v>87</v>
      </c>
      <c r="G22" s="20">
        <f t="shared" si="9"/>
        <v>0.58700492544362726</v>
      </c>
      <c r="H22" s="24">
        <v>103</v>
      </c>
      <c r="I22" s="20">
        <f t="shared" si="3"/>
        <v>0.63116612537532946</v>
      </c>
      <c r="J22" s="24">
        <v>79</v>
      </c>
      <c r="K22" s="20">
        <f t="shared" si="6"/>
        <v>0.50041173117121684</v>
      </c>
      <c r="L22" s="24">
        <v>86</v>
      </c>
      <c r="M22" s="20">
        <f t="shared" si="4"/>
        <v>0.5108101686861487</v>
      </c>
      <c r="N22" s="24">
        <v>74</v>
      </c>
      <c r="O22" s="20">
        <f t="shared" si="5"/>
        <v>0.44042375907630044</v>
      </c>
      <c r="P22" s="153"/>
      <c r="Q22" s="154"/>
      <c r="R22" s="154"/>
      <c r="S22" s="154"/>
      <c r="T22" s="154"/>
      <c r="U22" s="154"/>
      <c r="V22" s="154"/>
      <c r="W22" s="154"/>
      <c r="X22" s="154"/>
      <c r="Y22" s="154"/>
      <c r="Z22" s="154"/>
      <c r="AA22" s="154"/>
      <c r="AB22" s="154"/>
      <c r="AC22" s="154"/>
      <c r="AD22" s="154"/>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row>
    <row r="23" spans="1:62" x14ac:dyDescent="0.35">
      <c r="A23" s="22" t="s">
        <v>17</v>
      </c>
      <c r="B23" s="24">
        <v>35</v>
      </c>
      <c r="C23" s="20">
        <f t="shared" si="7"/>
        <v>0.22770151584151974</v>
      </c>
      <c r="D23" s="24">
        <v>11</v>
      </c>
      <c r="E23" s="20">
        <f t="shared" si="8"/>
        <v>8.1025338833235122E-2</v>
      </c>
      <c r="F23" s="24">
        <v>37</v>
      </c>
      <c r="G23" s="20">
        <f t="shared" si="9"/>
        <v>0.24964577288981848</v>
      </c>
      <c r="H23" s="24">
        <v>35</v>
      </c>
      <c r="I23" s="20">
        <f t="shared" si="3"/>
        <v>0.2144739260984129</v>
      </c>
      <c r="J23" s="24">
        <v>32</v>
      </c>
      <c r="K23" s="20">
        <f t="shared" si="6"/>
        <v>0.20269842275289796</v>
      </c>
      <c r="L23" s="24">
        <v>22</v>
      </c>
      <c r="M23" s="20">
        <f t="shared" si="4"/>
        <v>0.13067236873366594</v>
      </c>
      <c r="N23" s="24">
        <v>39</v>
      </c>
      <c r="O23" s="20">
        <f t="shared" si="5"/>
        <v>0.23211522437805021</v>
      </c>
      <c r="P23" s="153"/>
      <c r="Q23" s="154"/>
      <c r="R23" s="154"/>
      <c r="S23" s="154"/>
      <c r="T23" s="154"/>
      <c r="U23" s="154"/>
      <c r="V23" s="154"/>
      <c r="W23" s="154"/>
      <c r="X23" s="154"/>
      <c r="Y23" s="154"/>
      <c r="Z23" s="154"/>
      <c r="AA23" s="154"/>
      <c r="AB23" s="154"/>
      <c r="AC23" s="154"/>
      <c r="AD23" s="154"/>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row>
    <row r="24" spans="1:62" x14ac:dyDescent="0.35">
      <c r="A24" s="22" t="s">
        <v>18</v>
      </c>
      <c r="B24" s="23">
        <v>128</v>
      </c>
      <c r="C24" s="20">
        <f t="shared" si="7"/>
        <v>0.83273697222041498</v>
      </c>
      <c r="D24" s="23">
        <v>146</v>
      </c>
      <c r="E24" s="20">
        <f t="shared" si="8"/>
        <v>1.0754272245138479</v>
      </c>
      <c r="F24" s="23">
        <v>119</v>
      </c>
      <c r="G24" s="20">
        <f t="shared" si="9"/>
        <v>0.80291478307806496</v>
      </c>
      <c r="H24" s="23">
        <v>150</v>
      </c>
      <c r="I24" s="20">
        <f t="shared" si="3"/>
        <v>0.91917396899319803</v>
      </c>
      <c r="J24" s="23">
        <v>143</v>
      </c>
      <c r="K24" s="20">
        <f t="shared" si="6"/>
        <v>0.90580857667701276</v>
      </c>
      <c r="L24" s="23">
        <v>144</v>
      </c>
      <c r="M24" s="20">
        <f t="shared" si="4"/>
        <v>0.85531004989308634</v>
      </c>
      <c r="N24" s="23">
        <v>162</v>
      </c>
      <c r="O24" s="20">
        <f t="shared" si="5"/>
        <v>0.96417093203190096</v>
      </c>
      <c r="P24" s="153"/>
      <c r="Q24" s="154"/>
      <c r="R24" s="154"/>
      <c r="S24" s="154"/>
      <c r="T24" s="154"/>
      <c r="U24" s="154"/>
      <c r="V24" s="154"/>
      <c r="W24" s="154"/>
      <c r="X24" s="154"/>
      <c r="Y24" s="154"/>
      <c r="Z24" s="154"/>
      <c r="AA24" s="154"/>
      <c r="AB24" s="154"/>
      <c r="AC24" s="154"/>
      <c r="AD24" s="154"/>
      <c r="AE24" s="127"/>
      <c r="AF24" s="127"/>
      <c r="AG24" s="127"/>
      <c r="AH24" s="127"/>
      <c r="AI24" s="127"/>
      <c r="AJ24" s="127"/>
      <c r="AK24" s="127"/>
      <c r="AL24" s="127"/>
      <c r="AM24" s="127"/>
      <c r="AN24" s="127"/>
      <c r="AO24" s="127"/>
      <c r="AP24" s="127"/>
      <c r="AQ24" s="127"/>
      <c r="AR24" s="127"/>
      <c r="AS24" s="127"/>
      <c r="AT24" s="127"/>
      <c r="AU24" s="127"/>
      <c r="AV24" s="127"/>
      <c r="AW24" s="127"/>
      <c r="AX24" s="127"/>
      <c r="AY24" s="127"/>
      <c r="AZ24" s="127"/>
      <c r="BA24" s="127"/>
      <c r="BB24" s="127"/>
      <c r="BC24" s="127"/>
      <c r="BD24" s="127"/>
      <c r="BE24" s="127"/>
      <c r="BF24" s="127"/>
      <c r="BG24" s="127"/>
      <c r="BH24" s="127"/>
      <c r="BI24" s="127"/>
      <c r="BJ24" s="127"/>
    </row>
    <row r="25" spans="1:62" x14ac:dyDescent="0.35">
      <c r="A25" s="22" t="s">
        <v>19</v>
      </c>
      <c r="B25" s="24">
        <v>791</v>
      </c>
      <c r="C25" s="20">
        <f t="shared" si="7"/>
        <v>5.1460542580183466</v>
      </c>
      <c r="D25" s="24">
        <v>658</v>
      </c>
      <c r="E25" s="20">
        <f t="shared" si="8"/>
        <v>4.8467884502062466</v>
      </c>
      <c r="F25" s="24">
        <v>362</v>
      </c>
      <c r="G25" s="20">
        <f t="shared" si="9"/>
        <v>2.4424802644895758</v>
      </c>
      <c r="H25" s="24">
        <v>411</v>
      </c>
      <c r="I25" s="20">
        <f t="shared" si="3"/>
        <v>2.5185366750413629</v>
      </c>
      <c r="J25" s="24">
        <v>368</v>
      </c>
      <c r="K25" s="20">
        <f t="shared" si="6"/>
        <v>2.3310318616583263</v>
      </c>
      <c r="L25" s="24">
        <v>511</v>
      </c>
      <c r="M25" s="20">
        <f t="shared" si="4"/>
        <v>3.0351627464956046</v>
      </c>
      <c r="N25" s="24">
        <v>416</v>
      </c>
      <c r="O25" s="20">
        <f t="shared" si="5"/>
        <v>2.4758957266992025</v>
      </c>
      <c r="P25" s="153"/>
      <c r="Q25" s="154"/>
      <c r="R25" s="154"/>
      <c r="S25" s="154"/>
      <c r="T25" s="154"/>
      <c r="U25" s="154"/>
      <c r="V25" s="154"/>
      <c r="W25" s="154"/>
      <c r="X25" s="154"/>
      <c r="Y25" s="154"/>
      <c r="Z25" s="154"/>
      <c r="AA25" s="154"/>
      <c r="AB25" s="154"/>
      <c r="AC25" s="154"/>
      <c r="AD25" s="154"/>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127"/>
      <c r="BA25" s="127"/>
      <c r="BB25" s="127"/>
      <c r="BC25" s="127"/>
      <c r="BD25" s="127"/>
      <c r="BE25" s="127"/>
      <c r="BF25" s="127"/>
      <c r="BG25" s="127"/>
      <c r="BH25" s="127"/>
      <c r="BI25" s="127"/>
      <c r="BJ25" s="127"/>
    </row>
    <row r="26" spans="1:62" x14ac:dyDescent="0.35">
      <c r="A26" s="22" t="s">
        <v>150</v>
      </c>
      <c r="B26" s="24">
        <v>127</v>
      </c>
      <c r="C26" s="20">
        <f t="shared" si="7"/>
        <v>0.82623121462494298</v>
      </c>
      <c r="D26" s="24">
        <v>123</v>
      </c>
      <c r="E26" s="20">
        <f t="shared" si="8"/>
        <v>0.90601060695344715</v>
      </c>
      <c r="F26" s="24">
        <v>123</v>
      </c>
      <c r="G26" s="20">
        <f t="shared" si="9"/>
        <v>0.82990351528236961</v>
      </c>
      <c r="H26" s="24">
        <v>110</v>
      </c>
      <c r="I26" s="20">
        <f t="shared" si="3"/>
        <v>0.67406091059501194</v>
      </c>
      <c r="J26" s="24">
        <v>115</v>
      </c>
      <c r="K26" s="20">
        <f t="shared" si="6"/>
        <v>0.72844745676822698</v>
      </c>
      <c r="L26" s="24">
        <v>149</v>
      </c>
      <c r="M26" s="20">
        <f t="shared" si="4"/>
        <v>0.88500831551437398</v>
      </c>
      <c r="N26" s="24">
        <v>128</v>
      </c>
      <c r="O26" s="20">
        <f t="shared" si="5"/>
        <v>0.76181406975360078</v>
      </c>
      <c r="P26" s="153"/>
      <c r="Q26" s="154"/>
      <c r="R26" s="154"/>
      <c r="S26" s="154"/>
      <c r="T26" s="154"/>
      <c r="U26" s="154"/>
      <c r="V26" s="154"/>
      <c r="W26" s="154"/>
      <c r="X26" s="154"/>
      <c r="Y26" s="154"/>
      <c r="Z26" s="154"/>
      <c r="AA26" s="154"/>
      <c r="AB26" s="154"/>
      <c r="AC26" s="154"/>
      <c r="AD26" s="154"/>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row>
    <row r="27" spans="1:62" x14ac:dyDescent="0.35">
      <c r="A27" s="22" t="s">
        <v>21</v>
      </c>
      <c r="B27" s="23">
        <v>75</v>
      </c>
      <c r="C27" s="20">
        <f t="shared" si="7"/>
        <v>0.4879318196603995</v>
      </c>
      <c r="D27" s="23">
        <v>87</v>
      </c>
      <c r="E27" s="20">
        <f t="shared" si="8"/>
        <v>0.64083677077195056</v>
      </c>
      <c r="F27" s="23">
        <v>57</v>
      </c>
      <c r="G27" s="20">
        <f t="shared" si="9"/>
        <v>0.38458943391134198</v>
      </c>
      <c r="H27" s="23">
        <v>85</v>
      </c>
      <c r="I27" s="20">
        <f t="shared" si="3"/>
        <v>0.52086524909614562</v>
      </c>
      <c r="J27" s="23">
        <v>90</v>
      </c>
      <c r="K27" s="20">
        <f t="shared" si="6"/>
        <v>0.57008931399252549</v>
      </c>
      <c r="L27" s="23">
        <v>100</v>
      </c>
      <c r="M27" s="20">
        <f t="shared" si="4"/>
        <v>0.59396531242575434</v>
      </c>
      <c r="N27" s="23">
        <v>86</v>
      </c>
      <c r="O27" s="20">
        <f t="shared" si="5"/>
        <v>0.51184382811570051</v>
      </c>
      <c r="P27" s="153"/>
      <c r="Q27" s="154"/>
      <c r="R27" s="154"/>
      <c r="S27" s="154"/>
      <c r="T27" s="154"/>
      <c r="U27" s="154"/>
      <c r="V27" s="154"/>
      <c r="W27" s="154"/>
      <c r="X27" s="154"/>
      <c r="Y27" s="154"/>
      <c r="Z27" s="154"/>
      <c r="AA27" s="154"/>
      <c r="AB27" s="154"/>
      <c r="AC27" s="154"/>
      <c r="AD27" s="154"/>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row>
    <row r="28" spans="1:62" x14ac:dyDescent="0.35">
      <c r="A28" s="22" t="s">
        <v>22</v>
      </c>
      <c r="B28" s="24">
        <v>60</v>
      </c>
      <c r="C28" s="20">
        <f t="shared" si="7"/>
        <v>0.39034545572831952</v>
      </c>
      <c r="D28" s="24">
        <v>65</v>
      </c>
      <c r="E28" s="20">
        <f t="shared" si="8"/>
        <v>0.47878609310548026</v>
      </c>
      <c r="F28" s="24">
        <v>145</v>
      </c>
      <c r="G28" s="20">
        <f t="shared" si="9"/>
        <v>0.97834154240604554</v>
      </c>
      <c r="H28" s="24">
        <v>161</v>
      </c>
      <c r="I28" s="20">
        <f t="shared" si="3"/>
        <v>0.98658006005269938</v>
      </c>
      <c r="J28" s="24">
        <v>156</v>
      </c>
      <c r="K28" s="20">
        <f t="shared" si="6"/>
        <v>0.98815481092037749</v>
      </c>
      <c r="L28" s="24">
        <v>146</v>
      </c>
      <c r="M28" s="20">
        <f t="shared" si="4"/>
        <v>0.86718935614160131</v>
      </c>
      <c r="N28" s="24">
        <v>146</v>
      </c>
      <c r="O28" s="20">
        <f t="shared" si="5"/>
        <v>0.8689441733127008</v>
      </c>
      <c r="P28" s="153"/>
      <c r="Q28" s="154"/>
      <c r="R28" s="154"/>
      <c r="S28" s="154"/>
      <c r="T28" s="154"/>
      <c r="U28" s="154"/>
      <c r="V28" s="154"/>
      <c r="W28" s="154"/>
      <c r="X28" s="154"/>
      <c r="Y28" s="154"/>
      <c r="Z28" s="154"/>
      <c r="AA28" s="154"/>
      <c r="AB28" s="154"/>
      <c r="AC28" s="154"/>
      <c r="AD28" s="154"/>
      <c r="AE28" s="127"/>
      <c r="AF28" s="127"/>
      <c r="AG28" s="127"/>
      <c r="AH28" s="127"/>
      <c r="AI28" s="127"/>
      <c r="AJ28" s="127"/>
      <c r="AK28" s="127"/>
      <c r="AL28" s="127"/>
      <c r="AM28" s="127"/>
      <c r="AN28" s="127"/>
      <c r="AO28" s="127"/>
      <c r="AP28" s="127"/>
      <c r="AQ28" s="127"/>
      <c r="AR28" s="127"/>
      <c r="AS28" s="127"/>
      <c r="AT28" s="127"/>
      <c r="AU28" s="127"/>
      <c r="AV28" s="127"/>
      <c r="AW28" s="127"/>
      <c r="AX28" s="127"/>
      <c r="AY28" s="127"/>
      <c r="AZ28" s="127"/>
      <c r="BA28" s="127"/>
      <c r="BB28" s="127"/>
      <c r="BC28" s="127"/>
      <c r="BD28" s="127"/>
      <c r="BE28" s="127"/>
      <c r="BF28" s="127"/>
      <c r="BG28" s="127"/>
      <c r="BH28" s="127"/>
      <c r="BI28" s="127"/>
      <c r="BJ28" s="127"/>
    </row>
    <row r="29" spans="1:62" x14ac:dyDescent="0.35">
      <c r="A29" s="21" t="s">
        <v>23</v>
      </c>
      <c r="B29" s="24">
        <v>82</v>
      </c>
      <c r="C29" s="19">
        <f t="shared" si="7"/>
        <v>0.53347212282870338</v>
      </c>
      <c r="D29" s="24">
        <v>73</v>
      </c>
      <c r="E29" s="19">
        <f t="shared" si="8"/>
        <v>0.53771361225692393</v>
      </c>
      <c r="F29" s="24">
        <v>173</v>
      </c>
      <c r="G29" s="19">
        <f t="shared" si="9"/>
        <v>1.1672626678361784</v>
      </c>
      <c r="H29" s="24">
        <v>218</v>
      </c>
      <c r="I29" s="19">
        <f t="shared" si="3"/>
        <v>1.3358661682701147</v>
      </c>
      <c r="J29" s="24">
        <v>176</v>
      </c>
      <c r="K29" s="19">
        <f t="shared" si="6"/>
        <v>1.1148413251409388</v>
      </c>
      <c r="L29" s="24">
        <v>174</v>
      </c>
      <c r="M29" s="19">
        <f t="shared" si="4"/>
        <v>1.0334996436208126</v>
      </c>
      <c r="N29" s="24">
        <v>188</v>
      </c>
      <c r="O29" s="19">
        <f t="shared" si="5"/>
        <v>1.1189144149506012</v>
      </c>
      <c r="P29" s="153"/>
      <c r="Q29" s="154"/>
      <c r="R29" s="154"/>
      <c r="S29" s="154"/>
      <c r="T29" s="154"/>
      <c r="U29" s="154"/>
      <c r="V29" s="154"/>
      <c r="W29" s="154"/>
      <c r="X29" s="154"/>
      <c r="Y29" s="154"/>
      <c r="Z29" s="154"/>
      <c r="AA29" s="154"/>
      <c r="AB29" s="154"/>
      <c r="AC29" s="154"/>
      <c r="AD29" s="154"/>
      <c r="AE29" s="127"/>
      <c r="AF29" s="127"/>
      <c r="AG29" s="127"/>
      <c r="AH29" s="127"/>
      <c r="AI29" s="127"/>
      <c r="AJ29" s="127"/>
      <c r="AK29" s="127"/>
      <c r="AL29" s="127"/>
      <c r="AM29" s="127"/>
      <c r="AN29" s="127"/>
      <c r="AO29" s="127"/>
      <c r="AP29" s="127"/>
      <c r="AQ29" s="127"/>
      <c r="AR29" s="127"/>
      <c r="AS29" s="127"/>
      <c r="AT29" s="127"/>
      <c r="AU29" s="127"/>
      <c r="AV29" s="127"/>
      <c r="AW29" s="127"/>
      <c r="AX29" s="127"/>
      <c r="AY29" s="127"/>
      <c r="AZ29" s="127"/>
      <c r="BA29" s="127"/>
      <c r="BB29" s="127"/>
      <c r="BC29" s="127"/>
      <c r="BD29" s="127"/>
      <c r="BE29" s="127"/>
      <c r="BF29" s="127"/>
      <c r="BG29" s="127"/>
      <c r="BH29" s="127"/>
      <c r="BI29" s="127"/>
      <c r="BJ29" s="127"/>
    </row>
    <row r="30" spans="1:62" x14ac:dyDescent="0.35">
      <c r="A30" s="27" t="s">
        <v>24</v>
      </c>
      <c r="B30" s="28">
        <f>SUM(B18:B29)</f>
        <v>2577</v>
      </c>
      <c r="C30" s="29">
        <f t="shared" si="7"/>
        <v>16.765337323531327</v>
      </c>
      <c r="D30" s="28">
        <f>SUM(D18:D29)</f>
        <v>2202</v>
      </c>
      <c r="E30" s="29">
        <f t="shared" si="8"/>
        <v>16.219799646434886</v>
      </c>
      <c r="F30" s="28">
        <f>SUM(F18:F29)</f>
        <v>1771</v>
      </c>
      <c r="G30" s="29">
        <f t="shared" si="9"/>
        <v>11.949261183455908</v>
      </c>
      <c r="H30" s="28">
        <f>SUM(H18:H29)</f>
        <v>1988</v>
      </c>
      <c r="I30" s="29">
        <f t="shared" ref="I30:I93" si="10">H30/H$138*100</f>
        <v>12.182119002389852</v>
      </c>
      <c r="J30" s="28">
        <f>SUM(J18:J29)</f>
        <v>1938</v>
      </c>
      <c r="K30" s="29">
        <f t="shared" ref="K30:K61" si="11">J30/J$138*100</f>
        <v>12.275923227972383</v>
      </c>
      <c r="L30" s="28">
        <f>SUM(L18:L29)</f>
        <v>2117</v>
      </c>
      <c r="M30" s="29">
        <f t="shared" si="4"/>
        <v>12.574245664053219</v>
      </c>
      <c r="N30" s="28">
        <f>SUM(N18:N29)</f>
        <v>1982</v>
      </c>
      <c r="O30" s="29">
        <f t="shared" si="5"/>
        <v>11.796214736340911</v>
      </c>
      <c r="P30" s="153"/>
      <c r="Q30" s="154"/>
      <c r="R30" s="154"/>
      <c r="S30" s="154"/>
      <c r="T30" s="154"/>
      <c r="U30" s="154"/>
      <c r="V30" s="154"/>
      <c r="W30" s="154"/>
      <c r="X30" s="154"/>
      <c r="Y30" s="154"/>
      <c r="Z30" s="154"/>
      <c r="AA30" s="154"/>
      <c r="AB30" s="154"/>
      <c r="AC30" s="154"/>
      <c r="AD30" s="154"/>
      <c r="AE30" s="127"/>
      <c r="AF30" s="127"/>
      <c r="AG30" s="127"/>
      <c r="AH30" s="127"/>
      <c r="AI30" s="127"/>
      <c r="AJ30" s="127"/>
      <c r="AK30" s="127"/>
      <c r="AL30" s="127"/>
      <c r="AM30" s="127"/>
      <c r="AN30" s="127"/>
      <c r="AO30" s="127"/>
      <c r="AP30" s="127"/>
      <c r="AQ30" s="127"/>
      <c r="AR30" s="127"/>
      <c r="AS30" s="127"/>
      <c r="AT30" s="127"/>
      <c r="AU30" s="127"/>
      <c r="AV30" s="127"/>
      <c r="AW30" s="127"/>
      <c r="AX30" s="127"/>
      <c r="AY30" s="127"/>
      <c r="AZ30" s="127"/>
      <c r="BA30" s="127"/>
      <c r="BB30" s="127"/>
      <c r="BC30" s="127"/>
      <c r="BD30" s="127"/>
      <c r="BE30" s="127"/>
      <c r="BF30" s="127"/>
      <c r="BG30" s="127"/>
      <c r="BH30" s="127"/>
      <c r="BI30" s="127"/>
      <c r="BJ30" s="127"/>
    </row>
    <row r="31" spans="1:62" x14ac:dyDescent="0.35">
      <c r="A31" s="21" t="s">
        <v>25</v>
      </c>
      <c r="B31" s="54">
        <v>183</v>
      </c>
      <c r="C31" s="19">
        <f t="shared" si="7"/>
        <v>1.1905536399713745</v>
      </c>
      <c r="D31" s="54">
        <v>114</v>
      </c>
      <c r="E31" s="19">
        <f t="shared" si="8"/>
        <v>0.83971714790807306</v>
      </c>
      <c r="F31" s="54">
        <v>85</v>
      </c>
      <c r="G31" s="19">
        <f t="shared" si="9"/>
        <v>0.57351055934147499</v>
      </c>
      <c r="H31" s="54">
        <v>120</v>
      </c>
      <c r="I31" s="19">
        <f t="shared" si="10"/>
        <v>0.73533917519455849</v>
      </c>
      <c r="J31" s="54">
        <v>96</v>
      </c>
      <c r="K31" s="19">
        <f t="shared" si="11"/>
        <v>0.60809526825869387</v>
      </c>
      <c r="L31" s="54">
        <v>110</v>
      </c>
      <c r="M31" s="19">
        <f t="shared" si="4"/>
        <v>0.65336184366832972</v>
      </c>
      <c r="N31" s="54">
        <v>128</v>
      </c>
      <c r="O31" s="19">
        <f t="shared" si="5"/>
        <v>0.76181406975360078</v>
      </c>
      <c r="P31" s="153"/>
      <c r="Q31" s="154"/>
      <c r="R31" s="154"/>
      <c r="S31" s="154"/>
      <c r="T31" s="154"/>
      <c r="U31" s="154"/>
      <c r="V31" s="154"/>
      <c r="W31" s="154"/>
      <c r="X31" s="154"/>
      <c r="Y31" s="154"/>
      <c r="Z31" s="154"/>
      <c r="AA31" s="154"/>
      <c r="AB31" s="154"/>
      <c r="AC31" s="154"/>
      <c r="AD31" s="154"/>
      <c r="AE31" s="127"/>
      <c r="AF31" s="127"/>
      <c r="AG31" s="127"/>
      <c r="AH31" s="127"/>
      <c r="AI31" s="127"/>
      <c r="AJ31" s="127"/>
      <c r="AK31" s="127"/>
      <c r="AL31" s="127"/>
      <c r="AM31" s="127"/>
      <c r="AN31" s="127"/>
      <c r="AO31" s="127"/>
      <c r="AP31" s="127"/>
      <c r="AQ31" s="127"/>
      <c r="AR31" s="127"/>
      <c r="AS31" s="127"/>
      <c r="AT31" s="127"/>
      <c r="AU31" s="127"/>
      <c r="AV31" s="127"/>
      <c r="AW31" s="127"/>
      <c r="AX31" s="127"/>
      <c r="AY31" s="127"/>
      <c r="AZ31" s="127"/>
      <c r="BA31" s="127"/>
      <c r="BB31" s="127"/>
      <c r="BC31" s="127"/>
      <c r="BD31" s="127"/>
      <c r="BE31" s="127"/>
      <c r="BF31" s="127"/>
      <c r="BG31" s="127"/>
      <c r="BH31" s="127"/>
      <c r="BI31" s="127"/>
      <c r="BJ31" s="127"/>
    </row>
    <row r="32" spans="1:62" x14ac:dyDescent="0.35">
      <c r="A32" s="22" t="s">
        <v>26</v>
      </c>
      <c r="B32" s="55">
        <v>11</v>
      </c>
      <c r="C32" s="20">
        <f t="shared" si="7"/>
        <v>7.1563333550191927E-2</v>
      </c>
      <c r="D32" s="55">
        <v>8</v>
      </c>
      <c r="E32" s="20">
        <f t="shared" si="8"/>
        <v>5.8927519151443723E-2</v>
      </c>
      <c r="F32" s="55">
        <v>28</v>
      </c>
      <c r="G32" s="20">
        <f t="shared" si="9"/>
        <v>0.18892112543013292</v>
      </c>
      <c r="H32" s="55">
        <v>24</v>
      </c>
      <c r="I32" s="20">
        <f t="shared" si="10"/>
        <v>0.14706783503891172</v>
      </c>
      <c r="J32" s="55">
        <v>42</v>
      </c>
      <c r="K32" s="20">
        <f t="shared" si="11"/>
        <v>0.26604167986317856</v>
      </c>
      <c r="L32" s="55">
        <v>29</v>
      </c>
      <c r="M32" s="20">
        <f t="shared" si="4"/>
        <v>0.17224994060346877</v>
      </c>
      <c r="N32" s="55">
        <v>32</v>
      </c>
      <c r="O32" s="20">
        <f t="shared" si="5"/>
        <v>0.19045351743840019</v>
      </c>
      <c r="P32" s="153"/>
      <c r="Q32" s="154"/>
      <c r="R32" s="154"/>
      <c r="S32" s="154"/>
      <c r="T32" s="154"/>
      <c r="U32" s="154"/>
      <c r="V32" s="154"/>
      <c r="W32" s="154"/>
      <c r="X32" s="154"/>
      <c r="Y32" s="154"/>
      <c r="Z32" s="154"/>
      <c r="AA32" s="154"/>
      <c r="AB32" s="154"/>
      <c r="AC32" s="154"/>
      <c r="AD32" s="154"/>
      <c r="AE32" s="127"/>
      <c r="AF32" s="127"/>
      <c r="AG32" s="127"/>
      <c r="AH32" s="127"/>
      <c r="AI32" s="127"/>
      <c r="AJ32" s="127"/>
      <c r="AK32" s="127"/>
      <c r="AL32" s="127"/>
      <c r="AM32" s="127"/>
      <c r="AN32" s="127"/>
      <c r="AO32" s="127"/>
      <c r="AP32" s="127"/>
      <c r="AQ32" s="127"/>
      <c r="AR32" s="127"/>
      <c r="AS32" s="127"/>
      <c r="AT32" s="127"/>
      <c r="AU32" s="127"/>
      <c r="AV32" s="127"/>
      <c r="AW32" s="127"/>
      <c r="AX32" s="127"/>
      <c r="AY32" s="127"/>
      <c r="AZ32" s="127"/>
      <c r="BA32" s="127"/>
      <c r="BB32" s="127"/>
      <c r="BC32" s="127"/>
      <c r="BD32" s="127"/>
      <c r="BE32" s="127"/>
      <c r="BF32" s="127"/>
      <c r="BG32" s="127"/>
      <c r="BH32" s="127"/>
      <c r="BI32" s="127"/>
      <c r="BJ32" s="127"/>
    </row>
    <row r="33" spans="1:62" x14ac:dyDescent="0.35">
      <c r="A33" s="22" t="s">
        <v>27</v>
      </c>
      <c r="B33" s="55">
        <v>38</v>
      </c>
      <c r="C33" s="20">
        <f t="shared" si="7"/>
        <v>0.2472187886279357</v>
      </c>
      <c r="D33" s="55">
        <v>46</v>
      </c>
      <c r="E33" s="20">
        <f t="shared" si="8"/>
        <v>0.33883323512080138</v>
      </c>
      <c r="F33" s="55">
        <v>32</v>
      </c>
      <c r="G33" s="20">
        <f t="shared" si="9"/>
        <v>0.21590985763443762</v>
      </c>
      <c r="H33" s="55">
        <v>37</v>
      </c>
      <c r="I33" s="20">
        <f t="shared" si="10"/>
        <v>0.22672957901832222</v>
      </c>
      <c r="J33" s="55">
        <v>46</v>
      </c>
      <c r="K33" s="20">
        <f t="shared" si="11"/>
        <v>0.29137898270729079</v>
      </c>
      <c r="L33" s="55">
        <v>39</v>
      </c>
      <c r="M33" s="20">
        <f t="shared" si="4"/>
        <v>0.2316464718460442</v>
      </c>
      <c r="N33" s="55">
        <v>38</v>
      </c>
      <c r="O33" s="20">
        <f t="shared" si="5"/>
        <v>0.22616355195810026</v>
      </c>
      <c r="P33" s="153"/>
      <c r="Q33" s="154"/>
      <c r="R33" s="154"/>
      <c r="S33" s="154"/>
      <c r="T33" s="154"/>
      <c r="U33" s="154"/>
      <c r="V33" s="154"/>
      <c r="W33" s="154"/>
      <c r="X33" s="154"/>
      <c r="Y33" s="154"/>
      <c r="Z33" s="154"/>
      <c r="AA33" s="154"/>
      <c r="AB33" s="154"/>
      <c r="AC33" s="154"/>
      <c r="AD33" s="154"/>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27"/>
      <c r="BI33" s="127"/>
      <c r="BJ33" s="127"/>
    </row>
    <row r="34" spans="1:62" x14ac:dyDescent="0.35">
      <c r="A34" s="21" t="s">
        <v>28</v>
      </c>
      <c r="B34" s="54">
        <v>45</v>
      </c>
      <c r="C34" s="19">
        <f t="shared" si="7"/>
        <v>0.29275909179623966</v>
      </c>
      <c r="D34" s="54">
        <v>35</v>
      </c>
      <c r="E34" s="19">
        <f t="shared" si="8"/>
        <v>0.25780789628756628</v>
      </c>
      <c r="F34" s="54">
        <v>54</v>
      </c>
      <c r="G34" s="19">
        <f t="shared" si="9"/>
        <v>0.36434788475811347</v>
      </c>
      <c r="H34" s="54">
        <v>69</v>
      </c>
      <c r="I34" s="19">
        <f t="shared" si="10"/>
        <v>0.42282002573687111</v>
      </c>
      <c r="J34" s="54">
        <v>76</v>
      </c>
      <c r="K34" s="19">
        <f t="shared" si="11"/>
        <v>0.48140875403813266</v>
      </c>
      <c r="L34" s="54">
        <v>87</v>
      </c>
      <c r="M34" s="19">
        <f t="shared" si="4"/>
        <v>0.5167498218104063</v>
      </c>
      <c r="N34" s="54">
        <v>68</v>
      </c>
      <c r="O34" s="19">
        <f t="shared" si="5"/>
        <v>0.40471372455660043</v>
      </c>
      <c r="P34" s="153"/>
      <c r="Q34" s="154"/>
      <c r="R34" s="154"/>
      <c r="S34" s="154"/>
      <c r="T34" s="154"/>
      <c r="U34" s="154"/>
      <c r="V34" s="154"/>
      <c r="W34" s="154"/>
      <c r="X34" s="154"/>
      <c r="Y34" s="154"/>
      <c r="Z34" s="154"/>
      <c r="AA34" s="154"/>
      <c r="AB34" s="154"/>
      <c r="AC34" s="154"/>
      <c r="AD34" s="154"/>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row>
    <row r="35" spans="1:62" x14ac:dyDescent="0.35">
      <c r="A35" s="27" t="s">
        <v>29</v>
      </c>
      <c r="B35" s="28">
        <f>SUM(B31:B34)</f>
        <v>277</v>
      </c>
      <c r="C35" s="29">
        <f t="shared" si="7"/>
        <v>1.8020948539457418</v>
      </c>
      <c r="D35" s="28">
        <f>SUM(D31:D34)</f>
        <v>203</v>
      </c>
      <c r="E35" s="29">
        <f t="shared" si="8"/>
        <v>1.4952857984678845</v>
      </c>
      <c r="F35" s="28">
        <f>SUM(F31:F34)</f>
        <v>199</v>
      </c>
      <c r="G35" s="29">
        <f t="shared" si="9"/>
        <v>1.342689427164159</v>
      </c>
      <c r="H35" s="28">
        <f>SUM(H31:H34)</f>
        <v>250</v>
      </c>
      <c r="I35" s="29">
        <f t="shared" si="10"/>
        <v>1.5319566149886636</v>
      </c>
      <c r="J35" s="28">
        <f>SUM(J31:J34)</f>
        <v>260</v>
      </c>
      <c r="K35" s="29">
        <f t="shared" si="11"/>
        <v>1.6469246848672958</v>
      </c>
      <c r="L35" s="28">
        <f>SUM(L31:L34)</f>
        <v>265</v>
      </c>
      <c r="M35" s="29">
        <f t="shared" si="4"/>
        <v>1.5740080779282488</v>
      </c>
      <c r="N35" s="28">
        <f>SUM(N31:N34)</f>
        <v>266</v>
      </c>
      <c r="O35" s="29">
        <f t="shared" si="5"/>
        <v>1.5831448637067016</v>
      </c>
      <c r="P35" s="153"/>
      <c r="Q35" s="154"/>
      <c r="R35" s="154"/>
      <c r="S35" s="154"/>
      <c r="T35" s="154"/>
      <c r="U35" s="154"/>
      <c r="V35" s="154"/>
      <c r="W35" s="154"/>
      <c r="X35" s="154"/>
      <c r="Y35" s="154"/>
      <c r="Z35" s="154"/>
      <c r="AA35" s="154"/>
      <c r="AB35" s="154"/>
      <c r="AC35" s="154"/>
      <c r="AD35" s="154"/>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7"/>
      <c r="BJ35" s="127"/>
    </row>
    <row r="36" spans="1:62" x14ac:dyDescent="0.35">
      <c r="A36" s="35" t="s">
        <v>139</v>
      </c>
      <c r="B36" s="28">
        <f>SUM(B35,B30,B17,B15)</f>
        <v>3792</v>
      </c>
      <c r="C36" s="29">
        <f t="shared" si="7"/>
        <v>24.669832802029795</v>
      </c>
      <c r="D36" s="28">
        <f>SUM(D35,D30,D17,D15)</f>
        <v>3268</v>
      </c>
      <c r="E36" s="29">
        <f t="shared" si="8"/>
        <v>24.071891573364763</v>
      </c>
      <c r="F36" s="28">
        <f>SUM(F35,F30,F17,F15)</f>
        <v>2898</v>
      </c>
      <c r="G36" s="29">
        <f t="shared" si="9"/>
        <v>19.553336482018757</v>
      </c>
      <c r="H36" s="28">
        <f>SUM(H35,H30,H17,H15)</f>
        <v>3412</v>
      </c>
      <c r="I36" s="29">
        <f t="shared" si="10"/>
        <v>20.90814388136528</v>
      </c>
      <c r="J36" s="28">
        <f>SUM(J35,J30,J17,J15)</f>
        <v>3367</v>
      </c>
      <c r="K36" s="29">
        <f t="shared" si="11"/>
        <v>21.327674669031481</v>
      </c>
      <c r="L36" s="28">
        <f>SUM(L35,L30,L17,L15)</f>
        <v>3560</v>
      </c>
      <c r="M36" s="29">
        <f t="shared" si="4"/>
        <v>21.145165122356854</v>
      </c>
      <c r="N36" s="28">
        <f>SUM(N35,N30,N17,N15)</f>
        <v>3450</v>
      </c>
      <c r="O36" s="29">
        <f t="shared" si="5"/>
        <v>20.533269848827519</v>
      </c>
      <c r="P36" s="153"/>
      <c r="Q36" s="154"/>
      <c r="R36" s="154"/>
      <c r="S36" s="154"/>
      <c r="T36" s="154"/>
      <c r="U36" s="154"/>
      <c r="V36" s="154"/>
      <c r="W36" s="154"/>
      <c r="X36" s="154"/>
      <c r="Y36" s="154"/>
      <c r="Z36" s="154"/>
      <c r="AA36" s="154"/>
      <c r="AB36" s="154"/>
      <c r="AC36" s="154"/>
      <c r="AD36" s="154"/>
      <c r="AE36" s="127"/>
      <c r="AF36" s="127"/>
      <c r="AG36" s="127"/>
      <c r="AH36" s="127"/>
      <c r="AI36" s="127"/>
      <c r="AJ36" s="127"/>
      <c r="AK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127"/>
      <c r="BH36" s="127"/>
      <c r="BI36" s="127"/>
      <c r="BJ36" s="127"/>
    </row>
    <row r="37" spans="1:62" x14ac:dyDescent="0.35">
      <c r="A37" s="32" t="s">
        <v>30</v>
      </c>
      <c r="B37" s="59">
        <v>712</v>
      </c>
      <c r="C37" s="41">
        <f t="shared" si="7"/>
        <v>4.6320994079760593</v>
      </c>
      <c r="D37" s="59">
        <v>458</v>
      </c>
      <c r="E37" s="41">
        <f t="shared" si="8"/>
        <v>3.3736004714201533</v>
      </c>
      <c r="F37" s="59">
        <v>605</v>
      </c>
      <c r="G37" s="41">
        <f t="shared" si="9"/>
        <v>4.0820457459010857</v>
      </c>
      <c r="H37" s="59">
        <v>635</v>
      </c>
      <c r="I37" s="41">
        <f t="shared" si="10"/>
        <v>3.8911698020712051</v>
      </c>
      <c r="J37" s="59">
        <v>688</v>
      </c>
      <c r="K37" s="41">
        <f t="shared" si="11"/>
        <v>4.3580160891873065</v>
      </c>
      <c r="L37" s="59">
        <v>631</v>
      </c>
      <c r="M37" s="41">
        <f t="shared" si="4"/>
        <v>3.7479211214065096</v>
      </c>
      <c r="N37" s="59">
        <v>555</v>
      </c>
      <c r="O37" s="41">
        <f t="shared" si="5"/>
        <v>3.3031781930722528</v>
      </c>
      <c r="P37" s="153"/>
      <c r="Q37" s="154"/>
      <c r="R37" s="154"/>
      <c r="S37" s="154"/>
      <c r="T37" s="154"/>
      <c r="U37" s="154"/>
      <c r="V37" s="154"/>
      <c r="W37" s="154"/>
      <c r="X37" s="154"/>
      <c r="Y37" s="154"/>
      <c r="Z37" s="154"/>
      <c r="AA37" s="154"/>
      <c r="AB37" s="154"/>
      <c r="AC37" s="154"/>
      <c r="AD37" s="154"/>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27"/>
      <c r="BH37" s="127"/>
      <c r="BI37" s="127"/>
      <c r="BJ37" s="127"/>
    </row>
    <row r="38" spans="1:62" x14ac:dyDescent="0.35">
      <c r="A38" s="33" t="s">
        <v>31</v>
      </c>
      <c r="B38" s="58">
        <v>1036</v>
      </c>
      <c r="C38" s="42">
        <f t="shared" si="7"/>
        <v>6.7399648689089844</v>
      </c>
      <c r="D38" s="58">
        <v>884</v>
      </c>
      <c r="E38" s="42">
        <f t="shared" si="8"/>
        <v>6.5114908662345314</v>
      </c>
      <c r="F38" s="58">
        <v>563</v>
      </c>
      <c r="G38" s="42">
        <f t="shared" si="9"/>
        <v>3.7986640577558872</v>
      </c>
      <c r="H38" s="58">
        <v>601</v>
      </c>
      <c r="I38" s="42">
        <f t="shared" si="10"/>
        <v>3.682823702432747</v>
      </c>
      <c r="J38" s="58">
        <v>571</v>
      </c>
      <c r="K38" s="42">
        <f t="shared" si="11"/>
        <v>3.6168999809970228</v>
      </c>
      <c r="L38" s="58">
        <v>562</v>
      </c>
      <c r="M38" s="42">
        <f t="shared" si="4"/>
        <v>3.3380850558327393</v>
      </c>
      <c r="N38" s="58">
        <v>547</v>
      </c>
      <c r="O38" s="42">
        <f t="shared" si="5"/>
        <v>3.2555648137126534</v>
      </c>
      <c r="P38" s="153"/>
      <c r="Q38" s="154"/>
      <c r="R38" s="154"/>
      <c r="S38" s="154"/>
      <c r="T38" s="154"/>
      <c r="U38" s="154"/>
      <c r="V38" s="154"/>
      <c r="W38" s="154"/>
      <c r="X38" s="154"/>
      <c r="Y38" s="154"/>
      <c r="Z38" s="154"/>
      <c r="AA38" s="154"/>
      <c r="AB38" s="154"/>
      <c r="AC38" s="154"/>
      <c r="AD38" s="154"/>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row>
    <row r="39" spans="1:62" x14ac:dyDescent="0.35">
      <c r="A39" s="27" t="s">
        <v>32</v>
      </c>
      <c r="B39" s="28">
        <f>SUM(B37:B38)</f>
        <v>1748</v>
      </c>
      <c r="C39" s="29">
        <f t="shared" si="7"/>
        <v>11.372064276885045</v>
      </c>
      <c r="D39" s="28">
        <f>SUM(D37:D38)</f>
        <v>1342</v>
      </c>
      <c r="E39" s="29">
        <f t="shared" si="8"/>
        <v>9.8850913376546856</v>
      </c>
      <c r="F39" s="28">
        <f>SUM(F37:F38)</f>
        <v>1168</v>
      </c>
      <c r="G39" s="29">
        <f t="shared" si="9"/>
        <v>7.8807098036569725</v>
      </c>
      <c r="H39" s="28">
        <f>SUM(H37:H38)</f>
        <v>1236</v>
      </c>
      <c r="I39" s="29">
        <f t="shared" si="10"/>
        <v>7.5739935045039521</v>
      </c>
      <c r="J39" s="28">
        <f>SUM(J37:J38)</f>
        <v>1259</v>
      </c>
      <c r="K39" s="29">
        <f t="shared" si="11"/>
        <v>7.9749160701843289</v>
      </c>
      <c r="L39" s="28">
        <f>SUM(L37:L38)</f>
        <v>1193</v>
      </c>
      <c r="M39" s="29">
        <f t="shared" ref="M39:M70" si="12">L39/L$138*100</f>
        <v>7.0860061772392502</v>
      </c>
      <c r="N39" s="28">
        <f>SUM(N37:N38)</f>
        <v>1102</v>
      </c>
      <c r="O39" s="29">
        <f t="shared" ref="O39:O70" si="13">N39/N$138*100</f>
        <v>6.5587430067849066</v>
      </c>
      <c r="P39" s="153"/>
      <c r="Q39" s="154"/>
      <c r="R39" s="154"/>
      <c r="S39" s="154"/>
      <c r="T39" s="154"/>
      <c r="U39" s="154"/>
      <c r="V39" s="154"/>
      <c r="W39" s="154"/>
      <c r="X39" s="154"/>
      <c r="Y39" s="154"/>
      <c r="Z39" s="154"/>
      <c r="AA39" s="154"/>
      <c r="AB39" s="154"/>
      <c r="AC39" s="154"/>
      <c r="AD39" s="154"/>
      <c r="AE39" s="127"/>
      <c r="AF39" s="127"/>
      <c r="AG39" s="127"/>
      <c r="AH39" s="127"/>
      <c r="AI39" s="127"/>
      <c r="AJ39" s="127"/>
      <c r="AK39" s="127"/>
      <c r="AL39" s="127"/>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7"/>
      <c r="BI39" s="127"/>
      <c r="BJ39" s="127"/>
    </row>
    <row r="40" spans="1:62" x14ac:dyDescent="0.35">
      <c r="A40" s="21" t="s">
        <v>33</v>
      </c>
      <c r="B40" s="54">
        <v>40</v>
      </c>
      <c r="C40" s="19">
        <f t="shared" si="7"/>
        <v>0.26023030381887968</v>
      </c>
      <c r="D40" s="54">
        <v>34</v>
      </c>
      <c r="E40" s="19">
        <f t="shared" si="8"/>
        <v>0.25044195639363587</v>
      </c>
      <c r="F40" s="54">
        <v>188</v>
      </c>
      <c r="G40" s="19">
        <f t="shared" si="9"/>
        <v>1.268470413602321</v>
      </c>
      <c r="H40" s="54">
        <v>200</v>
      </c>
      <c r="I40" s="19">
        <f t="shared" si="10"/>
        <v>1.225565291990931</v>
      </c>
      <c r="J40" s="54">
        <v>207</v>
      </c>
      <c r="K40" s="19">
        <f t="shared" si="11"/>
        <v>1.3112054221828087</v>
      </c>
      <c r="L40" s="54">
        <v>212</v>
      </c>
      <c r="M40" s="19">
        <f t="shared" si="12"/>
        <v>1.2592064623425991</v>
      </c>
      <c r="N40" s="54">
        <v>195</v>
      </c>
      <c r="O40" s="19">
        <f t="shared" si="13"/>
        <v>1.1605761218902511</v>
      </c>
      <c r="P40" s="153"/>
      <c r="Q40" s="154"/>
      <c r="R40" s="154"/>
      <c r="S40" s="154"/>
      <c r="T40" s="154"/>
      <c r="U40" s="154"/>
      <c r="V40" s="154"/>
      <c r="W40" s="154"/>
      <c r="X40" s="154"/>
      <c r="Y40" s="154"/>
      <c r="Z40" s="154"/>
      <c r="AA40" s="154"/>
      <c r="AB40" s="154"/>
      <c r="AC40" s="154"/>
      <c r="AD40" s="154"/>
      <c r="AE40" s="127"/>
      <c r="AF40" s="127"/>
      <c r="AG40" s="127"/>
      <c r="AH40" s="127"/>
      <c r="AI40" s="127"/>
      <c r="AJ40" s="127"/>
      <c r="AK40" s="127"/>
      <c r="AL40" s="127"/>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7"/>
      <c r="BI40" s="127"/>
      <c r="BJ40" s="127"/>
    </row>
    <row r="41" spans="1:62" x14ac:dyDescent="0.35">
      <c r="A41" s="22" t="s">
        <v>34</v>
      </c>
      <c r="B41" s="55">
        <v>346</v>
      </c>
      <c r="C41" s="20">
        <f t="shared" si="7"/>
        <v>2.2509921280333094</v>
      </c>
      <c r="D41" s="55">
        <v>329</v>
      </c>
      <c r="E41" s="20">
        <f t="shared" si="8"/>
        <v>2.4233942251031233</v>
      </c>
      <c r="F41" s="55">
        <v>247</v>
      </c>
      <c r="G41" s="20">
        <f t="shared" si="9"/>
        <v>1.6665542136158153</v>
      </c>
      <c r="H41" s="55">
        <v>273</v>
      </c>
      <c r="I41" s="20">
        <f t="shared" si="10"/>
        <v>1.6728966235676206</v>
      </c>
      <c r="J41" s="55">
        <v>269</v>
      </c>
      <c r="K41" s="20">
        <f t="shared" si="11"/>
        <v>1.7039336162665484</v>
      </c>
      <c r="L41" s="55">
        <v>286</v>
      </c>
      <c r="M41" s="20">
        <f t="shared" si="12"/>
        <v>1.6987407935376575</v>
      </c>
      <c r="N41" s="55">
        <v>266</v>
      </c>
      <c r="O41" s="20">
        <f t="shared" si="13"/>
        <v>1.5831448637067016</v>
      </c>
      <c r="P41" s="153"/>
      <c r="Q41" s="154"/>
      <c r="R41" s="154"/>
      <c r="S41" s="154"/>
      <c r="T41" s="154"/>
      <c r="U41" s="154"/>
      <c r="V41" s="154"/>
      <c r="W41" s="154"/>
      <c r="X41" s="154"/>
      <c r="Y41" s="154"/>
      <c r="Z41" s="154"/>
      <c r="AA41" s="154"/>
      <c r="AB41" s="154"/>
      <c r="AC41" s="154"/>
      <c r="AD41" s="154"/>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7"/>
      <c r="BI41" s="127"/>
      <c r="BJ41" s="127"/>
    </row>
    <row r="42" spans="1:62" x14ac:dyDescent="0.35">
      <c r="A42" s="22" t="s">
        <v>35</v>
      </c>
      <c r="B42" s="54">
        <v>68</v>
      </c>
      <c r="C42" s="20">
        <f t="shared" si="7"/>
        <v>0.44239151649209552</v>
      </c>
      <c r="D42" s="54">
        <v>70</v>
      </c>
      <c r="E42" s="20">
        <f t="shared" si="8"/>
        <v>0.51561579257513257</v>
      </c>
      <c r="F42" s="54">
        <v>90</v>
      </c>
      <c r="G42" s="20">
        <f t="shared" si="9"/>
        <v>0.60724647459685588</v>
      </c>
      <c r="H42" s="54">
        <v>119</v>
      </c>
      <c r="I42" s="20">
        <f t="shared" si="10"/>
        <v>0.72921134873460391</v>
      </c>
      <c r="J42" s="54">
        <v>77</v>
      </c>
      <c r="K42" s="20">
        <f t="shared" si="11"/>
        <v>0.4877430797491607</v>
      </c>
      <c r="L42" s="54">
        <v>85</v>
      </c>
      <c r="M42" s="20">
        <f t="shared" si="12"/>
        <v>0.50487051556189111</v>
      </c>
      <c r="N42" s="54">
        <v>68</v>
      </c>
      <c r="O42" s="20">
        <f t="shared" si="13"/>
        <v>0.40471372455660043</v>
      </c>
      <c r="P42" s="153"/>
      <c r="Q42" s="154"/>
      <c r="R42" s="154"/>
      <c r="S42" s="154"/>
      <c r="T42" s="154"/>
      <c r="U42" s="154"/>
      <c r="V42" s="154"/>
      <c r="W42" s="154"/>
      <c r="X42" s="154"/>
      <c r="Y42" s="154"/>
      <c r="Z42" s="154"/>
      <c r="AA42" s="154"/>
      <c r="AB42" s="154"/>
      <c r="AC42" s="154"/>
      <c r="AD42" s="154"/>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row>
    <row r="43" spans="1:62" x14ac:dyDescent="0.35">
      <c r="A43" s="22" t="s">
        <v>36</v>
      </c>
      <c r="B43" s="55">
        <v>268</v>
      </c>
      <c r="C43" s="20">
        <f t="shared" si="7"/>
        <v>1.743543035586494</v>
      </c>
      <c r="D43" s="55">
        <v>258</v>
      </c>
      <c r="E43" s="20">
        <f t="shared" si="8"/>
        <v>1.9004124926340602</v>
      </c>
      <c r="F43" s="55">
        <v>341</v>
      </c>
      <c r="G43" s="20">
        <f t="shared" si="9"/>
        <v>2.3007894204169759</v>
      </c>
      <c r="H43" s="55">
        <v>425</v>
      </c>
      <c r="I43" s="20">
        <f t="shared" si="10"/>
        <v>2.6043262454807281</v>
      </c>
      <c r="J43" s="55">
        <v>394</v>
      </c>
      <c r="K43" s="20">
        <f t="shared" si="11"/>
        <v>2.4957243301450558</v>
      </c>
      <c r="L43" s="55">
        <v>401</v>
      </c>
      <c r="M43" s="20">
        <f t="shared" si="12"/>
        <v>2.3818009028272749</v>
      </c>
      <c r="N43" s="55">
        <v>409</v>
      </c>
      <c r="O43" s="20">
        <f t="shared" si="13"/>
        <v>2.4342340197595522</v>
      </c>
      <c r="P43" s="153"/>
      <c r="Q43" s="154"/>
      <c r="R43" s="154"/>
      <c r="S43" s="154"/>
      <c r="T43" s="154"/>
      <c r="U43" s="154"/>
      <c r="V43" s="154"/>
      <c r="W43" s="154"/>
      <c r="X43" s="154"/>
      <c r="Y43" s="154"/>
      <c r="Z43" s="154"/>
      <c r="AA43" s="154"/>
      <c r="AB43" s="154"/>
      <c r="AC43" s="154"/>
      <c r="AD43" s="154"/>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c r="BA43" s="127"/>
      <c r="BB43" s="127"/>
      <c r="BC43" s="127"/>
      <c r="BD43" s="127"/>
      <c r="BE43" s="127"/>
      <c r="BF43" s="127"/>
      <c r="BG43" s="127"/>
      <c r="BH43" s="127"/>
      <c r="BI43" s="127"/>
      <c r="BJ43" s="127"/>
    </row>
    <row r="44" spans="1:62" x14ac:dyDescent="0.35">
      <c r="A44" s="22" t="s">
        <v>37</v>
      </c>
      <c r="B44" s="54">
        <v>252</v>
      </c>
      <c r="C44" s="20">
        <f t="shared" si="7"/>
        <v>1.6394509140589419</v>
      </c>
      <c r="D44" s="54">
        <v>184</v>
      </c>
      <c r="E44" s="20">
        <f t="shared" si="8"/>
        <v>1.3553329404832055</v>
      </c>
      <c r="F44" s="54">
        <v>273</v>
      </c>
      <c r="G44" s="20">
        <f t="shared" si="9"/>
        <v>1.8419809729437959</v>
      </c>
      <c r="H44" s="54">
        <v>314</v>
      </c>
      <c r="I44" s="20">
        <f t="shared" si="10"/>
        <v>1.9241375084257613</v>
      </c>
      <c r="J44" s="54">
        <v>253</v>
      </c>
      <c r="K44" s="20">
        <f t="shared" si="11"/>
        <v>1.6025844048900995</v>
      </c>
      <c r="L44" s="54">
        <v>218</v>
      </c>
      <c r="M44" s="20">
        <f t="shared" si="12"/>
        <v>1.2948443810881445</v>
      </c>
      <c r="N44" s="54">
        <v>302</v>
      </c>
      <c r="O44" s="20">
        <f t="shared" si="13"/>
        <v>1.7974050708249016</v>
      </c>
      <c r="P44" s="153"/>
      <c r="Q44" s="154"/>
      <c r="R44" s="154"/>
      <c r="S44" s="154"/>
      <c r="T44" s="154"/>
      <c r="U44" s="154"/>
      <c r="V44" s="154"/>
      <c r="W44" s="154"/>
      <c r="X44" s="154"/>
      <c r="Y44" s="154"/>
      <c r="Z44" s="154"/>
      <c r="AA44" s="154"/>
      <c r="AB44" s="154"/>
      <c r="AC44" s="154"/>
      <c r="AD44" s="154"/>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row>
    <row r="45" spans="1:62" x14ac:dyDescent="0.35">
      <c r="A45" s="22" t="s">
        <v>38</v>
      </c>
      <c r="B45" s="55">
        <v>360</v>
      </c>
      <c r="C45" s="20">
        <f t="shared" si="7"/>
        <v>2.3420727343699173</v>
      </c>
      <c r="D45" s="55">
        <v>302</v>
      </c>
      <c r="E45" s="20">
        <f t="shared" si="8"/>
        <v>2.2245138479670006</v>
      </c>
      <c r="F45" s="55">
        <v>230</v>
      </c>
      <c r="G45" s="20">
        <f t="shared" si="9"/>
        <v>1.5518521017475204</v>
      </c>
      <c r="H45" s="55">
        <v>289</v>
      </c>
      <c r="I45" s="20">
        <f t="shared" si="10"/>
        <v>1.7709418469268952</v>
      </c>
      <c r="J45" s="55">
        <v>243</v>
      </c>
      <c r="K45" s="20">
        <f t="shared" si="11"/>
        <v>1.5392411477798189</v>
      </c>
      <c r="L45" s="55">
        <v>233</v>
      </c>
      <c r="M45" s="20">
        <f t="shared" si="12"/>
        <v>1.3839391779520076</v>
      </c>
      <c r="N45" s="55">
        <v>260</v>
      </c>
      <c r="O45" s="20">
        <f t="shared" si="13"/>
        <v>1.5474348291870015</v>
      </c>
      <c r="P45" s="153"/>
      <c r="Q45" s="154"/>
      <c r="R45" s="154"/>
      <c r="S45" s="154"/>
      <c r="T45" s="154"/>
      <c r="U45" s="154"/>
      <c r="V45" s="154"/>
      <c r="W45" s="154"/>
      <c r="X45" s="154"/>
      <c r="Y45" s="154"/>
      <c r="Z45" s="154"/>
      <c r="AA45" s="154"/>
      <c r="AB45" s="154"/>
      <c r="AC45" s="154"/>
      <c r="AD45" s="154"/>
      <c r="AE45" s="127"/>
      <c r="AF45" s="127"/>
      <c r="AG45" s="127"/>
      <c r="AH45" s="127"/>
      <c r="AI45" s="127"/>
      <c r="AJ45" s="127"/>
      <c r="AK45" s="127"/>
      <c r="AL45" s="127"/>
      <c r="AM45" s="127"/>
      <c r="AN45" s="127"/>
      <c r="AO45" s="127"/>
      <c r="AP45" s="127"/>
      <c r="AQ45" s="127"/>
      <c r="AR45" s="127"/>
      <c r="AS45" s="127"/>
      <c r="AT45" s="127"/>
      <c r="AU45" s="127"/>
      <c r="AV45" s="127"/>
      <c r="AW45" s="127"/>
      <c r="AX45" s="127"/>
      <c r="AY45" s="127"/>
      <c r="AZ45" s="127"/>
      <c r="BA45" s="127"/>
      <c r="BB45" s="127"/>
      <c r="BC45" s="127"/>
      <c r="BD45" s="127"/>
      <c r="BE45" s="127"/>
      <c r="BF45" s="127"/>
      <c r="BG45" s="127"/>
      <c r="BH45" s="127"/>
      <c r="BI45" s="127"/>
      <c r="BJ45" s="127"/>
    </row>
    <row r="46" spans="1:62" x14ac:dyDescent="0.35">
      <c r="A46" s="21" t="s">
        <v>39</v>
      </c>
      <c r="B46" s="54">
        <v>452</v>
      </c>
      <c r="C46" s="19">
        <f t="shared" si="7"/>
        <v>2.9406024331533409</v>
      </c>
      <c r="D46" s="54">
        <v>430</v>
      </c>
      <c r="E46" s="19">
        <f t="shared" si="8"/>
        <v>3.1673541543900998</v>
      </c>
      <c r="F46" s="54">
        <v>201</v>
      </c>
      <c r="G46" s="19">
        <f t="shared" si="9"/>
        <v>1.3561837932663114</v>
      </c>
      <c r="H46" s="54">
        <v>286</v>
      </c>
      <c r="I46" s="19">
        <f t="shared" si="10"/>
        <v>1.7525583675470309</v>
      </c>
      <c r="J46" s="54">
        <v>232</v>
      </c>
      <c r="K46" s="19">
        <f t="shared" si="11"/>
        <v>1.4695635649585101</v>
      </c>
      <c r="L46" s="54">
        <v>275</v>
      </c>
      <c r="M46" s="19">
        <f t="shared" si="12"/>
        <v>1.6334046091708243</v>
      </c>
      <c r="N46" s="54">
        <v>234</v>
      </c>
      <c r="O46" s="19">
        <f t="shared" si="13"/>
        <v>1.3926913462683015</v>
      </c>
      <c r="P46" s="153"/>
      <c r="Q46" s="154"/>
      <c r="R46" s="154"/>
      <c r="S46" s="154"/>
      <c r="T46" s="154"/>
      <c r="U46" s="154"/>
      <c r="V46" s="154"/>
      <c r="W46" s="154"/>
      <c r="X46" s="154"/>
      <c r="Y46" s="154"/>
      <c r="Z46" s="154"/>
      <c r="AA46" s="154"/>
      <c r="AB46" s="154"/>
      <c r="AC46" s="154"/>
      <c r="AD46" s="154"/>
      <c r="AE46" s="127"/>
      <c r="AF46" s="127"/>
      <c r="AG46" s="127"/>
      <c r="AH46" s="127"/>
      <c r="AI46" s="127"/>
      <c r="AJ46" s="127"/>
      <c r="AK46" s="127"/>
      <c r="AL46" s="127"/>
      <c r="AM46" s="127"/>
      <c r="AN46" s="127"/>
      <c r="AO46" s="127"/>
      <c r="AP46" s="127"/>
      <c r="AQ46" s="127"/>
      <c r="AR46" s="127"/>
      <c r="AS46" s="127"/>
      <c r="AT46" s="127"/>
      <c r="AU46" s="127"/>
      <c r="AV46" s="127"/>
      <c r="AW46" s="127"/>
      <c r="AX46" s="127"/>
      <c r="AY46" s="127"/>
      <c r="AZ46" s="127"/>
      <c r="BA46" s="127"/>
      <c r="BB46" s="127"/>
      <c r="BC46" s="127"/>
      <c r="BD46" s="127"/>
      <c r="BE46" s="127"/>
      <c r="BF46" s="127"/>
      <c r="BG46" s="127"/>
      <c r="BH46" s="127"/>
      <c r="BI46" s="127"/>
      <c r="BJ46" s="127"/>
    </row>
    <row r="47" spans="1:62" x14ac:dyDescent="0.35">
      <c r="A47" s="34" t="s">
        <v>40</v>
      </c>
      <c r="B47" s="28">
        <f>SUM(B40:B46)</f>
        <v>1786</v>
      </c>
      <c r="C47" s="29">
        <f t="shared" si="7"/>
        <v>11.619283065512979</v>
      </c>
      <c r="D47" s="28">
        <f>SUM(D40:D46)</f>
        <v>1607</v>
      </c>
      <c r="E47" s="29">
        <f t="shared" si="8"/>
        <v>11.837065409546257</v>
      </c>
      <c r="F47" s="28">
        <f>SUM(F40:F46)</f>
        <v>1570</v>
      </c>
      <c r="G47" s="29">
        <f t="shared" si="9"/>
        <v>10.593077390189595</v>
      </c>
      <c r="H47" s="28">
        <f>SUM(H40:H46)</f>
        <v>1906</v>
      </c>
      <c r="I47" s="29">
        <f t="shared" si="10"/>
        <v>11.679637232673571</v>
      </c>
      <c r="J47" s="28">
        <f>SUM(J40:J46)</f>
        <v>1675</v>
      </c>
      <c r="K47" s="29">
        <f t="shared" si="11"/>
        <v>10.609995565972003</v>
      </c>
      <c r="L47" s="28">
        <f>SUM(L40:L46)</f>
        <v>1710</v>
      </c>
      <c r="M47" s="29">
        <f t="shared" si="12"/>
        <v>10.1568068424804</v>
      </c>
      <c r="N47" s="28">
        <f>SUM(N40:N46)</f>
        <v>1734</v>
      </c>
      <c r="O47" s="29">
        <f t="shared" si="13"/>
        <v>10.32019997619331</v>
      </c>
      <c r="P47" s="153"/>
      <c r="Q47" s="154"/>
      <c r="R47" s="154"/>
      <c r="S47" s="154"/>
      <c r="T47" s="154"/>
      <c r="U47" s="154"/>
      <c r="V47" s="154"/>
      <c r="W47" s="154"/>
      <c r="X47" s="154"/>
      <c r="Y47" s="154"/>
      <c r="Z47" s="154"/>
      <c r="AA47" s="154"/>
      <c r="AB47" s="154"/>
      <c r="AC47" s="154"/>
      <c r="AD47" s="154"/>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c r="BA47" s="127"/>
      <c r="BB47" s="127"/>
      <c r="BC47" s="127"/>
      <c r="BD47" s="127"/>
      <c r="BE47" s="127"/>
      <c r="BF47" s="127"/>
      <c r="BG47" s="127"/>
      <c r="BH47" s="127"/>
      <c r="BI47" s="127"/>
      <c r="BJ47" s="127"/>
    </row>
    <row r="48" spans="1:62" x14ac:dyDescent="0.35">
      <c r="A48" s="21" t="s">
        <v>41</v>
      </c>
      <c r="B48" s="54">
        <v>34</v>
      </c>
      <c r="C48" s="19">
        <f t="shared" si="7"/>
        <v>0.22119575824604776</v>
      </c>
      <c r="D48" s="54">
        <v>34</v>
      </c>
      <c r="E48" s="19">
        <f t="shared" si="8"/>
        <v>0.25044195639363587</v>
      </c>
      <c r="F48" s="54">
        <v>28</v>
      </c>
      <c r="G48" s="19">
        <f t="shared" si="9"/>
        <v>0.18892112543013292</v>
      </c>
      <c r="H48" s="54">
        <v>33</v>
      </c>
      <c r="I48" s="19">
        <f t="shared" si="10"/>
        <v>0.20221827317850358</v>
      </c>
      <c r="J48" s="54">
        <v>25</v>
      </c>
      <c r="K48" s="19">
        <f t="shared" si="11"/>
        <v>0.15835814277570154</v>
      </c>
      <c r="L48" s="54">
        <v>23</v>
      </c>
      <c r="M48" s="19">
        <f t="shared" si="12"/>
        <v>0.13661202185792351</v>
      </c>
      <c r="N48" s="54">
        <v>42</v>
      </c>
      <c r="O48" s="19">
        <f t="shared" si="13"/>
        <v>0.24997024163790024</v>
      </c>
      <c r="P48" s="153"/>
      <c r="Q48" s="154"/>
      <c r="R48" s="154"/>
      <c r="S48" s="154"/>
      <c r="T48" s="154"/>
      <c r="U48" s="154"/>
      <c r="V48" s="154"/>
      <c r="W48" s="154"/>
      <c r="X48" s="154"/>
      <c r="Y48" s="154"/>
      <c r="Z48" s="154"/>
      <c r="AA48" s="154"/>
      <c r="AB48" s="154"/>
      <c r="AC48" s="154"/>
      <c r="AD48" s="154"/>
      <c r="AE48" s="127"/>
      <c r="AF48" s="127"/>
      <c r="AG48" s="127"/>
      <c r="AH48" s="127"/>
      <c r="AI48" s="127"/>
      <c r="AJ48" s="127"/>
      <c r="AK48" s="127"/>
      <c r="AL48" s="127"/>
      <c r="AM48" s="127"/>
      <c r="AN48" s="127"/>
      <c r="AO48" s="127"/>
      <c r="AP48" s="127"/>
      <c r="AQ48" s="127"/>
      <c r="AR48" s="127"/>
      <c r="AS48" s="127"/>
      <c r="AT48" s="127"/>
      <c r="AU48" s="127"/>
      <c r="AV48" s="127"/>
      <c r="AW48" s="127"/>
      <c r="AX48" s="127"/>
      <c r="AY48" s="127"/>
      <c r="AZ48" s="127"/>
      <c r="BA48" s="127"/>
      <c r="BB48" s="127"/>
      <c r="BC48" s="127"/>
      <c r="BD48" s="127"/>
      <c r="BE48" s="127"/>
      <c r="BF48" s="127"/>
      <c r="BG48" s="127"/>
      <c r="BH48" s="127"/>
      <c r="BI48" s="127"/>
      <c r="BJ48" s="127"/>
    </row>
    <row r="49" spans="1:62" x14ac:dyDescent="0.35">
      <c r="A49" s="22" t="s">
        <v>42</v>
      </c>
      <c r="B49" s="55">
        <v>66</v>
      </c>
      <c r="C49" s="20">
        <f t="shared" si="7"/>
        <v>0.4293800013011515</v>
      </c>
      <c r="D49" s="55">
        <v>38</v>
      </c>
      <c r="E49" s="20">
        <f t="shared" si="8"/>
        <v>0.27990571596935765</v>
      </c>
      <c r="F49" s="55">
        <v>136</v>
      </c>
      <c r="G49" s="20">
        <f t="shared" si="9"/>
        <v>0.91761689494635978</v>
      </c>
      <c r="H49" s="55">
        <v>143</v>
      </c>
      <c r="I49" s="20">
        <f t="shared" si="10"/>
        <v>0.87627918377351544</v>
      </c>
      <c r="J49" s="55">
        <v>137</v>
      </c>
      <c r="K49" s="20">
        <f t="shared" si="11"/>
        <v>0.86780262241084438</v>
      </c>
      <c r="L49" s="55">
        <v>138</v>
      </c>
      <c r="M49" s="20">
        <f t="shared" si="12"/>
        <v>0.81967213114754101</v>
      </c>
      <c r="N49" s="55">
        <v>128</v>
      </c>
      <c r="O49" s="20">
        <f t="shared" si="13"/>
        <v>0.76181406975360078</v>
      </c>
      <c r="P49" s="153"/>
      <c r="Q49" s="154"/>
      <c r="R49" s="154"/>
      <c r="S49" s="154"/>
      <c r="T49" s="154"/>
      <c r="U49" s="154"/>
      <c r="V49" s="154"/>
      <c r="W49" s="154"/>
      <c r="X49" s="154"/>
      <c r="Y49" s="154"/>
      <c r="Z49" s="154"/>
      <c r="AA49" s="154"/>
      <c r="AB49" s="154"/>
      <c r="AC49" s="154"/>
      <c r="AD49" s="154"/>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c r="BA49" s="127"/>
      <c r="BB49" s="127"/>
      <c r="BC49" s="127"/>
      <c r="BD49" s="127"/>
      <c r="BE49" s="127"/>
      <c r="BF49" s="127"/>
      <c r="BG49" s="127"/>
      <c r="BH49" s="127"/>
      <c r="BI49" s="127"/>
      <c r="BJ49" s="127"/>
    </row>
    <row r="50" spans="1:62" x14ac:dyDescent="0.35">
      <c r="A50" s="22" t="s">
        <v>43</v>
      </c>
      <c r="B50" s="54">
        <v>124</v>
      </c>
      <c r="C50" s="20">
        <f t="shared" si="7"/>
        <v>0.80671394183852718</v>
      </c>
      <c r="D50" s="54">
        <v>94</v>
      </c>
      <c r="E50" s="20">
        <f t="shared" si="8"/>
        <v>0.69239835002946371</v>
      </c>
      <c r="F50" s="54">
        <v>44</v>
      </c>
      <c r="G50" s="20">
        <f t="shared" si="9"/>
        <v>0.29687605424735175</v>
      </c>
      <c r="H50" s="54">
        <v>54</v>
      </c>
      <c r="I50" s="20">
        <f t="shared" si="10"/>
        <v>0.33090262883755134</v>
      </c>
      <c r="J50" s="54">
        <v>58</v>
      </c>
      <c r="K50" s="20">
        <f t="shared" si="11"/>
        <v>0.36739089123962754</v>
      </c>
      <c r="L50" s="54">
        <v>52</v>
      </c>
      <c r="M50" s="20">
        <f t="shared" si="12"/>
        <v>0.30886196246139225</v>
      </c>
      <c r="N50" s="54">
        <v>31</v>
      </c>
      <c r="O50" s="20">
        <f t="shared" si="13"/>
        <v>0.18450184501845018</v>
      </c>
      <c r="P50" s="153"/>
      <c r="Q50" s="154"/>
      <c r="R50" s="154"/>
      <c r="S50" s="154"/>
      <c r="T50" s="154"/>
      <c r="U50" s="154"/>
      <c r="V50" s="154"/>
      <c r="W50" s="154"/>
      <c r="X50" s="154"/>
      <c r="Y50" s="154"/>
      <c r="Z50" s="154"/>
      <c r="AA50" s="154"/>
      <c r="AB50" s="154"/>
      <c r="AC50" s="154"/>
      <c r="AD50" s="154"/>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row>
    <row r="51" spans="1:62" x14ac:dyDescent="0.35">
      <c r="A51" s="21" t="s">
        <v>44</v>
      </c>
      <c r="B51" s="55">
        <v>102</v>
      </c>
      <c r="C51" s="19">
        <f t="shared" si="7"/>
        <v>0.66358727473814327</v>
      </c>
      <c r="D51" s="55">
        <v>119</v>
      </c>
      <c r="E51" s="19">
        <f t="shared" si="8"/>
        <v>0.87654684737772537</v>
      </c>
      <c r="F51" s="55">
        <v>215</v>
      </c>
      <c r="G51" s="19">
        <f t="shared" si="9"/>
        <v>1.4506443559813778</v>
      </c>
      <c r="H51" s="55">
        <v>209</v>
      </c>
      <c r="I51" s="19">
        <f t="shared" si="10"/>
        <v>1.2807157301305228</v>
      </c>
      <c r="J51" s="55">
        <v>195</v>
      </c>
      <c r="K51" s="19">
        <f t="shared" si="11"/>
        <v>1.2351935136504719</v>
      </c>
      <c r="L51" s="55">
        <v>189</v>
      </c>
      <c r="M51" s="19">
        <f t="shared" si="12"/>
        <v>1.1225944404846757</v>
      </c>
      <c r="N51" s="55">
        <v>187</v>
      </c>
      <c r="O51" s="19">
        <f t="shared" si="13"/>
        <v>1.1129627425306512</v>
      </c>
      <c r="P51" s="153"/>
      <c r="Q51" s="154"/>
      <c r="R51" s="154"/>
      <c r="S51" s="154"/>
      <c r="T51" s="154"/>
      <c r="U51" s="154"/>
      <c r="V51" s="154"/>
      <c r="W51" s="154"/>
      <c r="X51" s="154"/>
      <c r="Y51" s="154"/>
      <c r="Z51" s="154"/>
      <c r="AA51" s="154"/>
      <c r="AB51" s="154"/>
      <c r="AC51" s="154"/>
      <c r="AD51" s="154"/>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row>
    <row r="52" spans="1:62" x14ac:dyDescent="0.35">
      <c r="A52" s="27" t="s">
        <v>45</v>
      </c>
      <c r="B52" s="28">
        <f>SUM(B48:B51)</f>
        <v>326</v>
      </c>
      <c r="C52" s="29">
        <f t="shared" si="7"/>
        <v>2.1208769761238697</v>
      </c>
      <c r="D52" s="28">
        <f>SUM(D48:D51)</f>
        <v>285</v>
      </c>
      <c r="E52" s="29">
        <f t="shared" si="8"/>
        <v>2.0992928697701827</v>
      </c>
      <c r="F52" s="28">
        <f>SUM(F48:F51)</f>
        <v>423</v>
      </c>
      <c r="G52" s="29">
        <f t="shared" si="9"/>
        <v>2.8540584306052224</v>
      </c>
      <c r="H52" s="28">
        <f>SUM(H48:H51)</f>
        <v>439</v>
      </c>
      <c r="I52" s="29">
        <f t="shared" si="10"/>
        <v>2.6901158159200933</v>
      </c>
      <c r="J52" s="28">
        <f>SUM(J48:J51)</f>
        <v>415</v>
      </c>
      <c r="K52" s="29">
        <f t="shared" si="11"/>
        <v>2.6287451700766451</v>
      </c>
      <c r="L52" s="28">
        <f>SUM(L48:L51)</f>
        <v>402</v>
      </c>
      <c r="M52" s="29">
        <f t="shared" si="12"/>
        <v>2.3877405559515323</v>
      </c>
      <c r="N52" s="28">
        <f>SUM(N48:N51)</f>
        <v>388</v>
      </c>
      <c r="O52" s="29">
        <f t="shared" si="13"/>
        <v>2.3092488989406021</v>
      </c>
      <c r="P52" s="153"/>
      <c r="Q52" s="154"/>
      <c r="R52" s="154"/>
      <c r="S52" s="154"/>
      <c r="T52" s="154"/>
      <c r="U52" s="154"/>
      <c r="V52" s="154"/>
      <c r="W52" s="154"/>
      <c r="X52" s="154"/>
      <c r="Y52" s="154"/>
      <c r="Z52" s="154"/>
      <c r="AA52" s="154"/>
      <c r="AB52" s="154"/>
      <c r="AC52" s="154"/>
      <c r="AD52" s="154"/>
      <c r="AE52" s="127"/>
      <c r="AF52" s="127"/>
      <c r="AG52" s="127"/>
      <c r="AH52" s="127"/>
      <c r="AI52" s="127"/>
      <c r="AJ52" s="127"/>
      <c r="AK52" s="127"/>
      <c r="AL52" s="127"/>
      <c r="AM52" s="127"/>
      <c r="AN52" s="127"/>
      <c r="AO52" s="127"/>
      <c r="AP52" s="127"/>
      <c r="AQ52" s="127"/>
      <c r="AR52" s="127"/>
      <c r="AS52" s="127"/>
      <c r="AT52" s="127"/>
      <c r="AU52" s="127"/>
      <c r="AV52" s="127"/>
      <c r="AW52" s="127"/>
      <c r="AX52" s="127"/>
      <c r="AY52" s="127"/>
      <c r="AZ52" s="127"/>
      <c r="BA52" s="127"/>
      <c r="BB52" s="127"/>
      <c r="BC52" s="127"/>
      <c r="BD52" s="127"/>
      <c r="BE52" s="127"/>
      <c r="BF52" s="127"/>
      <c r="BG52" s="127"/>
      <c r="BH52" s="127"/>
      <c r="BI52" s="127"/>
      <c r="BJ52" s="127"/>
    </row>
    <row r="53" spans="1:62" x14ac:dyDescent="0.35">
      <c r="A53" s="21" t="s">
        <v>46</v>
      </c>
      <c r="B53" s="54">
        <v>94</v>
      </c>
      <c r="C53" s="19">
        <f t="shared" si="7"/>
        <v>0.61154121397436734</v>
      </c>
      <c r="D53" s="54">
        <v>88</v>
      </c>
      <c r="E53" s="19">
        <f t="shared" si="8"/>
        <v>0.64820271066588098</v>
      </c>
      <c r="F53" s="54">
        <v>148</v>
      </c>
      <c r="G53" s="19">
        <f t="shared" si="9"/>
        <v>0.99858309155927394</v>
      </c>
      <c r="H53" s="54">
        <v>248</v>
      </c>
      <c r="I53" s="19">
        <f t="shared" si="10"/>
        <v>1.5197009620687543</v>
      </c>
      <c r="J53" s="54">
        <v>179</v>
      </c>
      <c r="K53" s="19">
        <f t="shared" si="11"/>
        <v>1.133844302274023</v>
      </c>
      <c r="L53" s="54">
        <v>219</v>
      </c>
      <c r="M53" s="19">
        <f t="shared" si="12"/>
        <v>1.300784034212402</v>
      </c>
      <c r="N53" s="54">
        <v>197</v>
      </c>
      <c r="O53" s="19">
        <f t="shared" si="13"/>
        <v>1.172479466730151</v>
      </c>
      <c r="P53" s="153"/>
      <c r="Q53" s="154"/>
      <c r="R53" s="154"/>
      <c r="S53" s="154"/>
      <c r="T53" s="154"/>
      <c r="U53" s="154"/>
      <c r="V53" s="154"/>
      <c r="W53" s="154"/>
      <c r="X53" s="154"/>
      <c r="Y53" s="154"/>
      <c r="Z53" s="154"/>
      <c r="AA53" s="154"/>
      <c r="AB53" s="154"/>
      <c r="AC53" s="154"/>
      <c r="AD53" s="154"/>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row>
    <row r="54" spans="1:62" x14ac:dyDescent="0.35">
      <c r="A54" s="22" t="s">
        <v>47</v>
      </c>
      <c r="B54" s="55">
        <v>43</v>
      </c>
      <c r="C54" s="20">
        <f t="shared" si="7"/>
        <v>0.2797475766052957</v>
      </c>
      <c r="D54" s="55">
        <v>40</v>
      </c>
      <c r="E54" s="20">
        <f t="shared" si="8"/>
        <v>0.29463759575721865</v>
      </c>
      <c r="F54" s="55">
        <v>47</v>
      </c>
      <c r="G54" s="20">
        <f t="shared" si="9"/>
        <v>0.31711760340058026</v>
      </c>
      <c r="H54" s="55">
        <v>80</v>
      </c>
      <c r="I54" s="20">
        <f t="shared" si="10"/>
        <v>0.49022611679637235</v>
      </c>
      <c r="J54" s="55">
        <v>75</v>
      </c>
      <c r="K54" s="20">
        <f t="shared" si="11"/>
        <v>0.47507442832710456</v>
      </c>
      <c r="L54" s="55">
        <v>64</v>
      </c>
      <c r="M54" s="20">
        <f t="shared" si="12"/>
        <v>0.38013779995248276</v>
      </c>
      <c r="N54" s="55">
        <v>73</v>
      </c>
      <c r="O54" s="20">
        <f t="shared" si="13"/>
        <v>0.4344720866563504</v>
      </c>
      <c r="P54" s="153"/>
      <c r="Q54" s="154"/>
      <c r="R54" s="154"/>
      <c r="S54" s="154"/>
      <c r="T54" s="154"/>
      <c r="U54" s="154"/>
      <c r="V54" s="154"/>
      <c r="W54" s="154"/>
      <c r="X54" s="154"/>
      <c r="Y54" s="154"/>
      <c r="Z54" s="154"/>
      <c r="AA54" s="154"/>
      <c r="AB54" s="154"/>
      <c r="AC54" s="154"/>
      <c r="AD54" s="154"/>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row>
    <row r="55" spans="1:62" x14ac:dyDescent="0.35">
      <c r="A55" s="22" t="s">
        <v>151</v>
      </c>
      <c r="B55" s="54">
        <v>121</v>
      </c>
      <c r="C55" s="20">
        <f t="shared" si="7"/>
        <v>0.78719666905211116</v>
      </c>
      <c r="D55" s="54">
        <v>119</v>
      </c>
      <c r="E55" s="20">
        <f t="shared" si="8"/>
        <v>0.87654684737772537</v>
      </c>
      <c r="F55" s="54">
        <v>108</v>
      </c>
      <c r="G55" s="20">
        <f t="shared" si="9"/>
        <v>0.72869576951622694</v>
      </c>
      <c r="H55" s="54">
        <v>111</v>
      </c>
      <c r="I55" s="20">
        <f t="shared" si="10"/>
        <v>0.68018873705496663</v>
      </c>
      <c r="J55" s="54">
        <v>115</v>
      </c>
      <c r="K55" s="20">
        <f t="shared" si="11"/>
        <v>0.72844745676822698</v>
      </c>
      <c r="L55" s="54">
        <v>116</v>
      </c>
      <c r="M55" s="20">
        <f t="shared" si="12"/>
        <v>0.68899976241387506</v>
      </c>
      <c r="N55" s="54">
        <v>124</v>
      </c>
      <c r="O55" s="20">
        <f t="shared" si="13"/>
        <v>0.73800738007380073</v>
      </c>
      <c r="P55" s="153"/>
      <c r="Q55" s="154"/>
      <c r="R55" s="154"/>
      <c r="S55" s="154"/>
      <c r="T55" s="154"/>
      <c r="U55" s="154"/>
      <c r="V55" s="154"/>
      <c r="W55" s="154"/>
      <c r="X55" s="154"/>
      <c r="Y55" s="154"/>
      <c r="Z55" s="154"/>
      <c r="AA55" s="154"/>
      <c r="AB55" s="154"/>
      <c r="AC55" s="154"/>
      <c r="AD55" s="154"/>
      <c r="AE55" s="127"/>
      <c r="AF55" s="127"/>
      <c r="AG55" s="127"/>
      <c r="AH55" s="127"/>
      <c r="AI55" s="127"/>
      <c r="AJ55" s="127"/>
      <c r="AK55" s="127"/>
      <c r="AL55" s="127"/>
      <c r="AM55" s="127"/>
      <c r="AN55" s="127"/>
      <c r="AO55" s="127"/>
      <c r="AP55" s="127"/>
      <c r="AQ55" s="127"/>
      <c r="AR55" s="127"/>
      <c r="AS55" s="127"/>
      <c r="AT55" s="127"/>
      <c r="AU55" s="127"/>
      <c r="AV55" s="127"/>
      <c r="AW55" s="127"/>
      <c r="AX55" s="127"/>
      <c r="AY55" s="127"/>
      <c r="AZ55" s="127"/>
      <c r="BA55" s="127"/>
      <c r="BB55" s="127"/>
      <c r="BC55" s="127"/>
      <c r="BD55" s="127"/>
      <c r="BE55" s="127"/>
      <c r="BF55" s="127"/>
      <c r="BG55" s="127"/>
      <c r="BH55" s="127"/>
      <c r="BI55" s="127"/>
      <c r="BJ55" s="127"/>
    </row>
    <row r="56" spans="1:62" x14ac:dyDescent="0.35">
      <c r="A56" s="22" t="s">
        <v>49</v>
      </c>
      <c r="B56" s="55">
        <v>202</v>
      </c>
      <c r="C56" s="20">
        <f t="shared" si="7"/>
        <v>1.3141630342853425</v>
      </c>
      <c r="D56" s="55">
        <v>115</v>
      </c>
      <c r="E56" s="20">
        <f t="shared" si="8"/>
        <v>0.84708308780200359</v>
      </c>
      <c r="F56" s="55">
        <v>122</v>
      </c>
      <c r="G56" s="20">
        <f t="shared" si="9"/>
        <v>0.82315633223129336</v>
      </c>
      <c r="H56" s="55">
        <v>165</v>
      </c>
      <c r="I56" s="20">
        <f t="shared" si="10"/>
        <v>1.011091365892518</v>
      </c>
      <c r="J56" s="55">
        <v>132</v>
      </c>
      <c r="K56" s="20">
        <f t="shared" si="11"/>
        <v>0.836130993855704</v>
      </c>
      <c r="L56" s="55">
        <v>151</v>
      </c>
      <c r="M56" s="20">
        <f t="shared" si="12"/>
        <v>0.89688762176288916</v>
      </c>
      <c r="N56" s="55">
        <v>159</v>
      </c>
      <c r="O56" s="20">
        <f t="shared" si="13"/>
        <v>0.94631591477205101</v>
      </c>
      <c r="P56" s="153"/>
      <c r="Q56" s="154"/>
      <c r="R56" s="154"/>
      <c r="S56" s="154"/>
      <c r="T56" s="154"/>
      <c r="U56" s="154"/>
      <c r="V56" s="154"/>
      <c r="W56" s="154"/>
      <c r="X56" s="154"/>
      <c r="Y56" s="154"/>
      <c r="Z56" s="154"/>
      <c r="AA56" s="154"/>
      <c r="AB56" s="154"/>
      <c r="AC56" s="154"/>
      <c r="AD56" s="154"/>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row>
    <row r="57" spans="1:62" x14ac:dyDescent="0.35">
      <c r="A57" s="22" t="s">
        <v>50</v>
      </c>
      <c r="B57" s="54">
        <v>135</v>
      </c>
      <c r="C57" s="20">
        <f t="shared" si="7"/>
        <v>0.87827727538871903</v>
      </c>
      <c r="D57" s="54">
        <v>168</v>
      </c>
      <c r="E57" s="20">
        <f t="shared" si="8"/>
        <v>1.2374779021803182</v>
      </c>
      <c r="F57" s="54">
        <v>105</v>
      </c>
      <c r="G57" s="20">
        <f t="shared" si="9"/>
        <v>0.70845422036299843</v>
      </c>
      <c r="H57" s="54">
        <v>121</v>
      </c>
      <c r="I57" s="20">
        <f t="shared" si="10"/>
        <v>0.74146700165451318</v>
      </c>
      <c r="J57" s="54">
        <v>103</v>
      </c>
      <c r="K57" s="20">
        <f t="shared" si="11"/>
        <v>0.65243554823589023</v>
      </c>
      <c r="L57" s="54">
        <v>102</v>
      </c>
      <c r="M57" s="20">
        <f t="shared" si="12"/>
        <v>0.60584461867426942</v>
      </c>
      <c r="N57" s="54">
        <v>128</v>
      </c>
      <c r="O57" s="20">
        <f t="shared" si="13"/>
        <v>0.76181406975360078</v>
      </c>
      <c r="P57" s="153"/>
      <c r="Q57" s="154"/>
      <c r="R57" s="154"/>
      <c r="S57" s="154"/>
      <c r="T57" s="154"/>
      <c r="U57" s="154"/>
      <c r="V57" s="154"/>
      <c r="W57" s="154"/>
      <c r="X57" s="154"/>
      <c r="Y57" s="154"/>
      <c r="Z57" s="154"/>
      <c r="AA57" s="154"/>
      <c r="AB57" s="154"/>
      <c r="AC57" s="154"/>
      <c r="AD57" s="154"/>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row>
    <row r="58" spans="1:62" x14ac:dyDescent="0.35">
      <c r="A58" s="22" t="s">
        <v>51</v>
      </c>
      <c r="B58" s="55">
        <v>210</v>
      </c>
      <c r="C58" s="20">
        <f t="shared" si="7"/>
        <v>1.3662090950491184</v>
      </c>
      <c r="D58" s="55">
        <v>220</v>
      </c>
      <c r="E58" s="20">
        <f t="shared" si="8"/>
        <v>1.6205067766647023</v>
      </c>
      <c r="F58" s="55">
        <v>58</v>
      </c>
      <c r="G58" s="20">
        <f t="shared" si="9"/>
        <v>0.39133661696241817</v>
      </c>
      <c r="H58" s="55">
        <v>42</v>
      </c>
      <c r="I58" s="20">
        <f t="shared" si="10"/>
        <v>0.25736871131809547</v>
      </c>
      <c r="J58" s="55">
        <v>53</v>
      </c>
      <c r="K58" s="20">
        <f t="shared" si="11"/>
        <v>0.33571926268448721</v>
      </c>
      <c r="L58" s="55">
        <v>61</v>
      </c>
      <c r="M58" s="20">
        <f t="shared" si="12"/>
        <v>0.36231884057971014</v>
      </c>
      <c r="N58" s="55">
        <v>51</v>
      </c>
      <c r="O58" s="20">
        <f t="shared" si="13"/>
        <v>0.30353529341745034</v>
      </c>
      <c r="P58" s="153"/>
      <c r="Q58" s="154"/>
      <c r="R58" s="154"/>
      <c r="S58" s="154"/>
      <c r="T58" s="154"/>
      <c r="U58" s="154"/>
      <c r="V58" s="154"/>
      <c r="W58" s="154"/>
      <c r="X58" s="154"/>
      <c r="Y58" s="154"/>
      <c r="Z58" s="154"/>
      <c r="AA58" s="154"/>
      <c r="AB58" s="154"/>
      <c r="AC58" s="154"/>
      <c r="AD58" s="154"/>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row>
    <row r="59" spans="1:62" x14ac:dyDescent="0.35">
      <c r="A59" s="22" t="s">
        <v>52</v>
      </c>
      <c r="B59" s="54">
        <v>105</v>
      </c>
      <c r="C59" s="20">
        <f t="shared" si="7"/>
        <v>0.68310454752455918</v>
      </c>
      <c r="D59" s="54">
        <v>104</v>
      </c>
      <c r="E59" s="20">
        <f t="shared" si="8"/>
        <v>0.76605774896876844</v>
      </c>
      <c r="F59" s="54">
        <v>105</v>
      </c>
      <c r="G59" s="20">
        <f t="shared" si="9"/>
        <v>0.70845422036299843</v>
      </c>
      <c r="H59" s="54">
        <v>132</v>
      </c>
      <c r="I59" s="20">
        <f t="shared" si="10"/>
        <v>0.80887309271401431</v>
      </c>
      <c r="J59" s="54">
        <v>99</v>
      </c>
      <c r="K59" s="20">
        <f t="shared" si="11"/>
        <v>0.62709824539177805</v>
      </c>
      <c r="L59" s="54">
        <v>118</v>
      </c>
      <c r="M59" s="20">
        <f t="shared" si="12"/>
        <v>0.70087906866239014</v>
      </c>
      <c r="N59" s="54">
        <v>112</v>
      </c>
      <c r="O59" s="20">
        <f t="shared" si="13"/>
        <v>0.66658731103440061</v>
      </c>
      <c r="P59" s="153"/>
      <c r="Q59" s="154"/>
      <c r="R59" s="154"/>
      <c r="S59" s="154"/>
      <c r="T59" s="154"/>
      <c r="U59" s="154"/>
      <c r="V59" s="154"/>
      <c r="W59" s="154"/>
      <c r="X59" s="154"/>
      <c r="Y59" s="154"/>
      <c r="Z59" s="154"/>
      <c r="AA59" s="154"/>
      <c r="AB59" s="154"/>
      <c r="AC59" s="154"/>
      <c r="AD59" s="154"/>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127"/>
      <c r="BA59" s="127"/>
      <c r="BB59" s="127"/>
      <c r="BC59" s="127"/>
      <c r="BD59" s="127"/>
      <c r="BE59" s="127"/>
      <c r="BF59" s="127"/>
      <c r="BG59" s="127"/>
      <c r="BH59" s="127"/>
      <c r="BI59" s="127"/>
      <c r="BJ59" s="127"/>
    </row>
    <row r="60" spans="1:62" x14ac:dyDescent="0.35">
      <c r="A60" s="22" t="s">
        <v>53</v>
      </c>
      <c r="B60" s="55">
        <v>120</v>
      </c>
      <c r="C60" s="20">
        <f t="shared" si="7"/>
        <v>0.78069091145663905</v>
      </c>
      <c r="D60" s="55">
        <v>81</v>
      </c>
      <c r="E60" s="20">
        <f t="shared" si="8"/>
        <v>0.59664113140836772</v>
      </c>
      <c r="F60" s="55">
        <v>85</v>
      </c>
      <c r="G60" s="20">
        <f t="shared" si="9"/>
        <v>0.57351055934147499</v>
      </c>
      <c r="H60" s="55">
        <v>124</v>
      </c>
      <c r="I60" s="20">
        <f t="shared" si="10"/>
        <v>0.75985048103437713</v>
      </c>
      <c r="J60" s="55">
        <v>112</v>
      </c>
      <c r="K60" s="20">
        <f t="shared" si="11"/>
        <v>0.7094444796351429</v>
      </c>
      <c r="L60" s="55">
        <v>105</v>
      </c>
      <c r="M60" s="20">
        <f t="shared" si="12"/>
        <v>0.62366357804704209</v>
      </c>
      <c r="N60" s="55">
        <v>114</v>
      </c>
      <c r="O60" s="20">
        <f t="shared" si="13"/>
        <v>0.67849065587430069</v>
      </c>
      <c r="P60" s="153"/>
      <c r="Q60" s="154"/>
      <c r="R60" s="154"/>
      <c r="S60" s="154"/>
      <c r="T60" s="154"/>
      <c r="U60" s="154"/>
      <c r="V60" s="154"/>
      <c r="W60" s="154"/>
      <c r="X60" s="154"/>
      <c r="Y60" s="154"/>
      <c r="Z60" s="154"/>
      <c r="AA60" s="154"/>
      <c r="AB60" s="154"/>
      <c r="AC60" s="154"/>
      <c r="AD60" s="154"/>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27"/>
    </row>
    <row r="61" spans="1:62" x14ac:dyDescent="0.35">
      <c r="A61" s="21" t="s">
        <v>54</v>
      </c>
      <c r="B61" s="54">
        <v>46</v>
      </c>
      <c r="C61" s="19">
        <f t="shared" si="7"/>
        <v>0.29926484939171166</v>
      </c>
      <c r="D61" s="54">
        <v>63</v>
      </c>
      <c r="E61" s="19">
        <f t="shared" si="8"/>
        <v>0.46405421331761931</v>
      </c>
      <c r="F61" s="54">
        <v>74</v>
      </c>
      <c r="G61" s="19">
        <f t="shared" si="9"/>
        <v>0.49929154577963697</v>
      </c>
      <c r="H61" s="54">
        <v>83</v>
      </c>
      <c r="I61" s="19">
        <f t="shared" si="10"/>
        <v>0.50860959617623624</v>
      </c>
      <c r="J61" s="54">
        <v>84</v>
      </c>
      <c r="K61" s="19">
        <f t="shared" si="11"/>
        <v>0.53208335972635712</v>
      </c>
      <c r="L61" s="54">
        <v>80</v>
      </c>
      <c r="M61" s="19">
        <f t="shared" si="12"/>
        <v>0.47517224994060347</v>
      </c>
      <c r="N61" s="54">
        <v>85</v>
      </c>
      <c r="O61" s="19">
        <f t="shared" si="13"/>
        <v>0.50589215569575052</v>
      </c>
      <c r="P61" s="153"/>
      <c r="Q61" s="154"/>
      <c r="R61" s="154"/>
      <c r="S61" s="154"/>
      <c r="T61" s="154"/>
      <c r="U61" s="154"/>
      <c r="V61" s="154"/>
      <c r="W61" s="154"/>
      <c r="X61" s="154"/>
      <c r="Y61" s="154"/>
      <c r="Z61" s="154"/>
      <c r="AA61" s="154"/>
      <c r="AB61" s="154"/>
      <c r="AC61" s="154"/>
      <c r="AD61" s="154"/>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127"/>
      <c r="BB61" s="127"/>
      <c r="BC61" s="127"/>
      <c r="BD61" s="127"/>
      <c r="BE61" s="127"/>
      <c r="BF61" s="127"/>
      <c r="BG61" s="127"/>
      <c r="BH61" s="127"/>
      <c r="BI61" s="127"/>
      <c r="BJ61" s="127"/>
    </row>
    <row r="62" spans="1:62" x14ac:dyDescent="0.35">
      <c r="A62" s="27" t="s">
        <v>55</v>
      </c>
      <c r="B62" s="28">
        <f>SUM(B53:B61)</f>
        <v>1076</v>
      </c>
      <c r="C62" s="29">
        <f t="shared" si="7"/>
        <v>7.0001951727278646</v>
      </c>
      <c r="D62" s="28">
        <f>SUM(D53:D61)</f>
        <v>998</v>
      </c>
      <c r="E62" s="29">
        <f t="shared" si="8"/>
        <v>7.3512080141426042</v>
      </c>
      <c r="F62" s="28">
        <f>SUM(F53:F61)</f>
        <v>852</v>
      </c>
      <c r="G62" s="29">
        <f t="shared" si="9"/>
        <v>5.7485999595169011</v>
      </c>
      <c r="H62" s="28">
        <f>SUM(H53:H61)</f>
        <v>1106</v>
      </c>
      <c r="I62" s="29">
        <f t="shared" si="10"/>
        <v>6.7773760647098475</v>
      </c>
      <c r="J62" s="28">
        <f>SUM(J53:J61)</f>
        <v>952</v>
      </c>
      <c r="K62" s="29">
        <f t="shared" ref="K62:K93" si="14">J62/J$138*100</f>
        <v>6.0302780768987141</v>
      </c>
      <c r="L62" s="28">
        <f>SUM(L53:L61)</f>
        <v>1016</v>
      </c>
      <c r="M62" s="29">
        <f t="shared" si="12"/>
        <v>6.0346875742456643</v>
      </c>
      <c r="N62" s="28">
        <f>SUM(N53:N61)</f>
        <v>1043</v>
      </c>
      <c r="O62" s="29">
        <f t="shared" si="13"/>
        <v>6.2075943340078563</v>
      </c>
      <c r="P62" s="153"/>
      <c r="Q62" s="154"/>
      <c r="R62" s="154"/>
      <c r="S62" s="154"/>
      <c r="T62" s="154"/>
      <c r="U62" s="154"/>
      <c r="V62" s="154"/>
      <c r="W62" s="154"/>
      <c r="X62" s="154"/>
      <c r="Y62" s="154"/>
      <c r="Z62" s="154"/>
      <c r="AA62" s="154"/>
      <c r="AB62" s="154"/>
      <c r="AC62" s="154"/>
      <c r="AD62" s="154"/>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127"/>
      <c r="BB62" s="127"/>
      <c r="BC62" s="127"/>
      <c r="BD62" s="127"/>
      <c r="BE62" s="127"/>
      <c r="BF62" s="127"/>
      <c r="BG62" s="127"/>
      <c r="BH62" s="127"/>
      <c r="BI62" s="127"/>
      <c r="BJ62" s="127"/>
    </row>
    <row r="63" spans="1:62" x14ac:dyDescent="0.35">
      <c r="A63" s="35" t="s">
        <v>140</v>
      </c>
      <c r="B63" s="28">
        <f>SUM(B62,B52,B47,B39)</f>
        <v>4936</v>
      </c>
      <c r="C63" s="29">
        <f t="shared" si="7"/>
        <v>32.112419491249753</v>
      </c>
      <c r="D63" s="28">
        <f>SUM(D62,D52,D47,D39)</f>
        <v>4232</v>
      </c>
      <c r="E63" s="29">
        <f t="shared" si="8"/>
        <v>31.172657631113733</v>
      </c>
      <c r="F63" s="28">
        <f>SUM(F62,F52,F47,F39)</f>
        <v>4013</v>
      </c>
      <c r="G63" s="29">
        <f t="shared" si="9"/>
        <v>27.076445583968695</v>
      </c>
      <c r="H63" s="28">
        <f>SUM(H62,H52,H47,H39)</f>
        <v>4687</v>
      </c>
      <c r="I63" s="29">
        <f t="shared" si="10"/>
        <v>28.721122617807467</v>
      </c>
      <c r="J63" s="28">
        <f>SUM(J62,J52,J47,J39)</f>
        <v>4301</v>
      </c>
      <c r="K63" s="29">
        <f t="shared" si="14"/>
        <v>27.243934883131693</v>
      </c>
      <c r="L63" s="28">
        <f>SUM(L62,L52,L47,L39)</f>
        <v>4321</v>
      </c>
      <c r="M63" s="29">
        <f t="shared" si="12"/>
        <v>25.665241149916845</v>
      </c>
      <c r="N63" s="28">
        <f>SUM(N62,N52,N47,N39)</f>
        <v>4267</v>
      </c>
      <c r="O63" s="29">
        <f t="shared" si="13"/>
        <v>25.395786215926673</v>
      </c>
      <c r="P63" s="153"/>
      <c r="Q63" s="154"/>
      <c r="R63" s="154"/>
      <c r="S63" s="154"/>
      <c r="T63" s="154"/>
      <c r="U63" s="154"/>
      <c r="V63" s="154"/>
      <c r="W63" s="154"/>
      <c r="X63" s="154"/>
      <c r="Y63" s="154"/>
      <c r="Z63" s="154"/>
      <c r="AA63" s="154"/>
      <c r="AB63" s="154"/>
      <c r="AC63" s="154"/>
      <c r="AD63" s="154"/>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127"/>
      <c r="BB63" s="127"/>
      <c r="BC63" s="127"/>
      <c r="BD63" s="127"/>
      <c r="BE63" s="127"/>
      <c r="BF63" s="127"/>
      <c r="BG63" s="127"/>
      <c r="BH63" s="127"/>
      <c r="BI63" s="127"/>
      <c r="BJ63" s="127"/>
    </row>
    <row r="64" spans="1:62" x14ac:dyDescent="0.35">
      <c r="A64" s="21" t="s">
        <v>56</v>
      </c>
      <c r="B64" s="54">
        <v>43</v>
      </c>
      <c r="C64" s="19">
        <f t="shared" si="7"/>
        <v>0.2797475766052957</v>
      </c>
      <c r="D64" s="54">
        <v>31</v>
      </c>
      <c r="E64" s="19">
        <f t="shared" si="8"/>
        <v>0.22834413671184445</v>
      </c>
      <c r="F64" s="54">
        <v>151</v>
      </c>
      <c r="G64" s="19">
        <f t="shared" si="9"/>
        <v>1.0188246407125026</v>
      </c>
      <c r="H64" s="54">
        <v>165</v>
      </c>
      <c r="I64" s="19">
        <f t="shared" si="10"/>
        <v>1.011091365892518</v>
      </c>
      <c r="J64" s="54">
        <v>189</v>
      </c>
      <c r="K64" s="19">
        <f t="shared" si="14"/>
        <v>1.1971875593843035</v>
      </c>
      <c r="L64" s="54">
        <v>175</v>
      </c>
      <c r="M64" s="19">
        <f t="shared" si="12"/>
        <v>1.0394392967450701</v>
      </c>
      <c r="N64" s="54">
        <v>210</v>
      </c>
      <c r="O64" s="19">
        <f t="shared" si="13"/>
        <v>1.2498512081895012</v>
      </c>
      <c r="P64" s="153"/>
      <c r="Q64" s="154"/>
      <c r="R64" s="154"/>
      <c r="S64" s="154"/>
      <c r="T64" s="154"/>
      <c r="U64" s="154"/>
      <c r="V64" s="154"/>
      <c r="W64" s="154"/>
      <c r="X64" s="154"/>
      <c r="Y64" s="154"/>
      <c r="Z64" s="154"/>
      <c r="AA64" s="154"/>
      <c r="AB64" s="154"/>
      <c r="AC64" s="154"/>
      <c r="AD64" s="154"/>
      <c r="AE64" s="127"/>
      <c r="AF64" s="127"/>
      <c r="AG64" s="127"/>
      <c r="AH64" s="127"/>
      <c r="AI64" s="127"/>
      <c r="AJ64" s="127"/>
      <c r="AK64" s="127"/>
      <c r="AL64" s="127"/>
      <c r="AM64" s="127"/>
      <c r="AN64" s="127"/>
      <c r="AO64" s="127"/>
      <c r="AP64" s="127"/>
      <c r="AQ64" s="127"/>
      <c r="AR64" s="127"/>
      <c r="AS64" s="127"/>
      <c r="AT64" s="127"/>
      <c r="AU64" s="127"/>
      <c r="AV64" s="127"/>
      <c r="AW64" s="127"/>
      <c r="AX64" s="127"/>
      <c r="AY64" s="127"/>
      <c r="AZ64" s="127"/>
      <c r="BA64" s="127"/>
      <c r="BB64" s="127"/>
      <c r="BC64" s="127"/>
      <c r="BD64" s="127"/>
      <c r="BE64" s="127"/>
      <c r="BF64" s="127"/>
      <c r="BG64" s="127"/>
      <c r="BH64" s="127"/>
      <c r="BI64" s="127"/>
      <c r="BJ64" s="127"/>
    </row>
    <row r="65" spans="1:62" x14ac:dyDescent="0.35">
      <c r="A65" s="22" t="s">
        <v>57</v>
      </c>
      <c r="B65" s="55">
        <v>341</v>
      </c>
      <c r="C65" s="20">
        <f t="shared" si="7"/>
        <v>2.2184633400559495</v>
      </c>
      <c r="D65" s="55">
        <v>251</v>
      </c>
      <c r="E65" s="20">
        <f t="shared" si="8"/>
        <v>1.8488509133765467</v>
      </c>
      <c r="F65" s="55">
        <v>223</v>
      </c>
      <c r="G65" s="20">
        <f t="shared" si="9"/>
        <v>1.504621820389987</v>
      </c>
      <c r="H65" s="55">
        <v>269</v>
      </c>
      <c r="I65" s="20">
        <f t="shared" si="10"/>
        <v>1.6483853177278018</v>
      </c>
      <c r="J65" s="55">
        <v>245</v>
      </c>
      <c r="K65" s="20">
        <f t="shared" si="14"/>
        <v>1.5519097992018749</v>
      </c>
      <c r="L65" s="55">
        <v>263</v>
      </c>
      <c r="M65" s="20">
        <f t="shared" si="12"/>
        <v>1.5621287716797339</v>
      </c>
      <c r="N65" s="55">
        <v>243</v>
      </c>
      <c r="O65" s="20">
        <f t="shared" si="13"/>
        <v>1.4462563980478513</v>
      </c>
      <c r="P65" s="153"/>
      <c r="Q65" s="154"/>
      <c r="R65" s="154"/>
      <c r="S65" s="154"/>
      <c r="T65" s="154"/>
      <c r="U65" s="154"/>
      <c r="V65" s="154"/>
      <c r="W65" s="154"/>
      <c r="X65" s="154"/>
      <c r="Y65" s="154"/>
      <c r="Z65" s="154"/>
      <c r="AA65" s="154"/>
      <c r="AB65" s="154"/>
      <c r="AC65" s="154"/>
      <c r="AD65" s="154"/>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127"/>
      <c r="BA65" s="127"/>
      <c r="BB65" s="127"/>
      <c r="BC65" s="127"/>
      <c r="BD65" s="127"/>
      <c r="BE65" s="127"/>
      <c r="BF65" s="127"/>
      <c r="BG65" s="127"/>
      <c r="BH65" s="127"/>
      <c r="BI65" s="127"/>
      <c r="BJ65" s="127"/>
    </row>
    <row r="66" spans="1:62" x14ac:dyDescent="0.35">
      <c r="A66" s="36" t="s">
        <v>58</v>
      </c>
      <c r="B66" s="54">
        <v>21</v>
      </c>
      <c r="C66" s="43">
        <f t="shared" si="7"/>
        <v>0.13662090950491185</v>
      </c>
      <c r="D66" s="54">
        <v>17</v>
      </c>
      <c r="E66" s="43">
        <f t="shared" si="8"/>
        <v>0.12522097819681793</v>
      </c>
      <c r="F66" s="54">
        <v>86</v>
      </c>
      <c r="G66" s="43">
        <f t="shared" si="9"/>
        <v>0.58025774239255112</v>
      </c>
      <c r="H66" s="54">
        <v>84</v>
      </c>
      <c r="I66" s="43">
        <f t="shared" si="10"/>
        <v>0.51473742263619093</v>
      </c>
      <c r="J66" s="54">
        <v>85</v>
      </c>
      <c r="K66" s="43">
        <f t="shared" si="14"/>
        <v>0.53841768543738522</v>
      </c>
      <c r="L66" s="54">
        <v>112</v>
      </c>
      <c r="M66" s="43">
        <f t="shared" si="12"/>
        <v>0.6652411499168448</v>
      </c>
      <c r="N66" s="54">
        <v>123</v>
      </c>
      <c r="O66" s="43">
        <f t="shared" si="13"/>
        <v>0.73205570765385075</v>
      </c>
      <c r="P66" s="153"/>
      <c r="Q66" s="154"/>
      <c r="R66" s="154"/>
      <c r="S66" s="154"/>
      <c r="T66" s="154"/>
      <c r="U66" s="154"/>
      <c r="V66" s="154"/>
      <c r="W66" s="154"/>
      <c r="X66" s="154"/>
      <c r="Y66" s="154"/>
      <c r="Z66" s="154"/>
      <c r="AA66" s="154"/>
      <c r="AB66" s="154"/>
      <c r="AC66" s="154"/>
      <c r="AD66" s="154"/>
      <c r="AE66" s="127"/>
      <c r="AF66" s="127"/>
      <c r="AG66" s="127"/>
      <c r="AH66" s="127"/>
      <c r="AI66" s="127"/>
      <c r="AJ66" s="127"/>
      <c r="AK66" s="127"/>
      <c r="AL66" s="127"/>
      <c r="AM66" s="127"/>
      <c r="AN66" s="127"/>
      <c r="AO66" s="127"/>
      <c r="AP66" s="127"/>
      <c r="AQ66" s="127"/>
      <c r="AR66" s="127"/>
      <c r="AS66" s="127"/>
      <c r="AT66" s="127"/>
      <c r="AU66" s="127"/>
      <c r="AV66" s="127"/>
      <c r="AW66" s="127"/>
      <c r="AX66" s="127"/>
      <c r="AY66" s="127"/>
      <c r="AZ66" s="127"/>
      <c r="BA66" s="127"/>
      <c r="BB66" s="127"/>
      <c r="BC66" s="127"/>
      <c r="BD66" s="127"/>
      <c r="BE66" s="127"/>
      <c r="BF66" s="127"/>
      <c r="BG66" s="127"/>
      <c r="BH66" s="127"/>
      <c r="BI66" s="127"/>
      <c r="BJ66" s="127"/>
    </row>
    <row r="67" spans="1:62" x14ac:dyDescent="0.35">
      <c r="A67" s="22" t="s">
        <v>59</v>
      </c>
      <c r="B67" s="55">
        <v>107</v>
      </c>
      <c r="C67" s="20">
        <f t="shared" si="7"/>
        <v>0.69611606271550319</v>
      </c>
      <c r="D67" s="55">
        <v>134</v>
      </c>
      <c r="E67" s="20">
        <f t="shared" si="8"/>
        <v>0.9870359457866823</v>
      </c>
      <c r="F67" s="55">
        <v>73</v>
      </c>
      <c r="G67" s="20">
        <f t="shared" si="9"/>
        <v>0.49254436272856078</v>
      </c>
      <c r="H67" s="55">
        <v>87</v>
      </c>
      <c r="I67" s="20">
        <f t="shared" si="10"/>
        <v>0.53312090201605489</v>
      </c>
      <c r="J67" s="55">
        <v>98</v>
      </c>
      <c r="K67" s="20">
        <f t="shared" si="14"/>
        <v>0.62076391968074995</v>
      </c>
      <c r="L67" s="55">
        <v>112</v>
      </c>
      <c r="M67" s="20">
        <f t="shared" si="12"/>
        <v>0.6652411499168448</v>
      </c>
      <c r="N67" s="55">
        <v>162</v>
      </c>
      <c r="O67" s="20">
        <f t="shared" si="13"/>
        <v>0.96417093203190096</v>
      </c>
      <c r="P67" s="153"/>
      <c r="Q67" s="154"/>
      <c r="R67" s="154"/>
      <c r="S67" s="154"/>
      <c r="T67" s="154"/>
      <c r="U67" s="154"/>
      <c r="V67" s="154"/>
      <c r="W67" s="154"/>
      <c r="X67" s="154"/>
      <c r="Y67" s="154"/>
      <c r="Z67" s="154"/>
      <c r="AA67" s="154"/>
      <c r="AB67" s="154"/>
      <c r="AC67" s="154"/>
      <c r="AD67" s="154"/>
      <c r="AE67" s="127"/>
      <c r="AF67" s="127"/>
      <c r="AG67" s="127"/>
      <c r="AH67" s="127"/>
      <c r="AI67" s="127"/>
      <c r="AJ67" s="127"/>
      <c r="AK67" s="127"/>
      <c r="AL67" s="127"/>
      <c r="AM67" s="127"/>
      <c r="AN67" s="127"/>
      <c r="AO67" s="127"/>
      <c r="AP67" s="127"/>
      <c r="AQ67" s="127"/>
      <c r="AR67" s="127"/>
      <c r="AS67" s="127"/>
      <c r="AT67" s="127"/>
      <c r="AU67" s="127"/>
      <c r="AV67" s="127"/>
      <c r="AW67" s="127"/>
      <c r="AX67" s="127"/>
      <c r="AY67" s="127"/>
      <c r="AZ67" s="127"/>
      <c r="BA67" s="127"/>
      <c r="BB67" s="127"/>
      <c r="BC67" s="127"/>
      <c r="BD67" s="127"/>
      <c r="BE67" s="127"/>
      <c r="BF67" s="127"/>
      <c r="BG67" s="127"/>
      <c r="BH67" s="127"/>
      <c r="BI67" s="127"/>
      <c r="BJ67" s="127"/>
    </row>
    <row r="68" spans="1:62" x14ac:dyDescent="0.35">
      <c r="A68" s="22" t="s">
        <v>60</v>
      </c>
      <c r="B68" s="54">
        <v>71</v>
      </c>
      <c r="C68" s="20">
        <f t="shared" si="7"/>
        <v>0.46190878927851148</v>
      </c>
      <c r="D68" s="54">
        <v>51</v>
      </c>
      <c r="E68" s="20">
        <f t="shared" si="8"/>
        <v>0.37566293459045375</v>
      </c>
      <c r="F68" s="54">
        <v>65</v>
      </c>
      <c r="G68" s="20">
        <f t="shared" si="9"/>
        <v>0.43856689831995144</v>
      </c>
      <c r="H68" s="54">
        <v>87</v>
      </c>
      <c r="I68" s="20">
        <f t="shared" si="10"/>
        <v>0.53312090201605489</v>
      </c>
      <c r="J68" s="54">
        <v>103</v>
      </c>
      <c r="K68" s="20">
        <f t="shared" si="14"/>
        <v>0.65243554823589023</v>
      </c>
      <c r="L68" s="54">
        <v>103</v>
      </c>
      <c r="M68" s="20">
        <f t="shared" si="12"/>
        <v>0.6117842717985269</v>
      </c>
      <c r="N68" s="54">
        <v>100</v>
      </c>
      <c r="O68" s="20">
        <f t="shared" si="13"/>
        <v>0.5951672419950006</v>
      </c>
      <c r="P68" s="153"/>
      <c r="Q68" s="154"/>
      <c r="R68" s="154"/>
      <c r="S68" s="154"/>
      <c r="T68" s="154"/>
      <c r="U68" s="154"/>
      <c r="V68" s="154"/>
      <c r="W68" s="154"/>
      <c r="X68" s="154"/>
      <c r="Y68" s="154"/>
      <c r="Z68" s="154"/>
      <c r="AA68" s="154"/>
      <c r="AB68" s="154"/>
      <c r="AC68" s="154"/>
      <c r="AD68" s="154"/>
      <c r="AE68" s="127"/>
      <c r="AF68" s="127"/>
      <c r="AG68" s="127"/>
      <c r="AH68" s="127"/>
      <c r="AI68" s="127"/>
      <c r="AJ68" s="127"/>
      <c r="AK68" s="127"/>
      <c r="AL68" s="127"/>
      <c r="AM68" s="127"/>
      <c r="AN68" s="127"/>
      <c r="AO68" s="127"/>
      <c r="AP68" s="127"/>
      <c r="AQ68" s="127"/>
      <c r="AR68" s="127"/>
      <c r="AS68" s="127"/>
      <c r="AT68" s="127"/>
      <c r="AU68" s="127"/>
      <c r="AV68" s="127"/>
      <c r="AW68" s="127"/>
      <c r="AX68" s="127"/>
      <c r="AY68" s="127"/>
      <c r="AZ68" s="127"/>
      <c r="BA68" s="127"/>
      <c r="BB68" s="127"/>
      <c r="BC68" s="127"/>
      <c r="BD68" s="127"/>
      <c r="BE68" s="127"/>
      <c r="BF68" s="127"/>
      <c r="BG68" s="127"/>
      <c r="BH68" s="127"/>
      <c r="BI68" s="127"/>
      <c r="BJ68" s="127"/>
    </row>
    <row r="69" spans="1:62" x14ac:dyDescent="0.35">
      <c r="A69" s="22" t="s">
        <v>152</v>
      </c>
      <c r="B69" s="55">
        <v>49</v>
      </c>
      <c r="C69" s="20">
        <f t="shared" si="7"/>
        <v>0.31878212217812762</v>
      </c>
      <c r="D69" s="55">
        <v>34</v>
      </c>
      <c r="E69" s="20">
        <f t="shared" si="8"/>
        <v>0.25044195639363587</v>
      </c>
      <c r="F69" s="55">
        <v>24</v>
      </c>
      <c r="G69" s="20">
        <f t="shared" si="9"/>
        <v>0.1619323932258282</v>
      </c>
      <c r="H69" s="55">
        <v>28</v>
      </c>
      <c r="I69" s="20">
        <f t="shared" si="10"/>
        <v>0.17157914087873033</v>
      </c>
      <c r="J69" s="55">
        <v>30</v>
      </c>
      <c r="K69" s="20">
        <f t="shared" si="14"/>
        <v>0.19002977133084184</v>
      </c>
      <c r="L69" s="55">
        <v>32</v>
      </c>
      <c r="M69" s="20">
        <f t="shared" si="12"/>
        <v>0.19006889997624138</v>
      </c>
      <c r="N69" s="55">
        <v>30</v>
      </c>
      <c r="O69" s="20">
        <f t="shared" si="13"/>
        <v>0.17855017259850017</v>
      </c>
      <c r="P69" s="153"/>
      <c r="Q69" s="154"/>
      <c r="R69" s="154"/>
      <c r="S69" s="154"/>
      <c r="T69" s="154"/>
      <c r="U69" s="154"/>
      <c r="V69" s="154"/>
      <c r="W69" s="154"/>
      <c r="X69" s="154"/>
      <c r="Y69" s="154"/>
      <c r="Z69" s="154"/>
      <c r="AA69" s="154"/>
      <c r="AB69" s="154"/>
      <c r="AC69" s="154"/>
      <c r="AD69" s="154"/>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c r="BI69" s="127"/>
      <c r="BJ69" s="127"/>
    </row>
    <row r="70" spans="1:62" x14ac:dyDescent="0.35">
      <c r="A70" s="22" t="s">
        <v>62</v>
      </c>
      <c r="B70" s="54">
        <v>68</v>
      </c>
      <c r="C70" s="20">
        <f t="shared" si="7"/>
        <v>0.44239151649209552</v>
      </c>
      <c r="D70" s="54">
        <v>47</v>
      </c>
      <c r="E70" s="20">
        <f t="shared" si="8"/>
        <v>0.34619917501473185</v>
      </c>
      <c r="F70" s="54">
        <v>86</v>
      </c>
      <c r="G70" s="20">
        <f t="shared" si="9"/>
        <v>0.58025774239255112</v>
      </c>
      <c r="H70" s="54">
        <v>97</v>
      </c>
      <c r="I70" s="20">
        <f t="shared" si="10"/>
        <v>0.59439916661560144</v>
      </c>
      <c r="J70" s="54">
        <v>108</v>
      </c>
      <c r="K70" s="20">
        <f t="shared" si="14"/>
        <v>0.68410717679103061</v>
      </c>
      <c r="L70" s="54">
        <v>109</v>
      </c>
      <c r="M70" s="20">
        <f t="shared" si="12"/>
        <v>0.64742219054407224</v>
      </c>
      <c r="N70" s="54">
        <v>96</v>
      </c>
      <c r="O70" s="20">
        <f t="shared" si="13"/>
        <v>0.57136055231520055</v>
      </c>
      <c r="P70" s="153"/>
      <c r="Q70" s="154"/>
      <c r="R70" s="154"/>
      <c r="S70" s="154"/>
      <c r="T70" s="154"/>
      <c r="U70" s="154"/>
      <c r="V70" s="154"/>
      <c r="W70" s="154"/>
      <c r="X70" s="154"/>
      <c r="Y70" s="154"/>
      <c r="Z70" s="154"/>
      <c r="AA70" s="154"/>
      <c r="AB70" s="154"/>
      <c r="AC70" s="154"/>
      <c r="AD70" s="154"/>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c r="BI70" s="127"/>
      <c r="BJ70" s="127"/>
    </row>
    <row r="71" spans="1:62" x14ac:dyDescent="0.35">
      <c r="A71" s="22" t="s">
        <v>63</v>
      </c>
      <c r="B71" s="55">
        <v>53</v>
      </c>
      <c r="C71" s="20">
        <f t="shared" si="7"/>
        <v>0.34480515256001559</v>
      </c>
      <c r="D71" s="55">
        <v>37</v>
      </c>
      <c r="E71" s="20">
        <f t="shared" si="8"/>
        <v>0.27253977607542723</v>
      </c>
      <c r="F71" s="55">
        <v>53</v>
      </c>
      <c r="G71" s="20">
        <f t="shared" si="9"/>
        <v>0.35760070170703734</v>
      </c>
      <c r="H71" s="55">
        <v>47</v>
      </c>
      <c r="I71" s="20">
        <f t="shared" si="10"/>
        <v>0.28800784361786874</v>
      </c>
      <c r="J71" s="55">
        <v>52</v>
      </c>
      <c r="K71" s="20">
        <f t="shared" si="14"/>
        <v>0.32938493697345916</v>
      </c>
      <c r="L71" s="55">
        <v>67</v>
      </c>
      <c r="M71" s="20">
        <f t="shared" ref="M71:M102" si="15">L71/L$138*100</f>
        <v>0.39795675932525537</v>
      </c>
      <c r="N71" s="55">
        <v>60</v>
      </c>
      <c r="O71" s="20">
        <f t="shared" ref="O71:O102" si="16">N71/N$138*100</f>
        <v>0.35710034519700035</v>
      </c>
      <c r="P71" s="153"/>
      <c r="Q71" s="154"/>
      <c r="R71" s="154"/>
      <c r="S71" s="154"/>
      <c r="T71" s="154"/>
      <c r="U71" s="154"/>
      <c r="V71" s="154"/>
      <c r="W71" s="154"/>
      <c r="X71" s="154"/>
      <c r="Y71" s="154"/>
      <c r="Z71" s="154"/>
      <c r="AA71" s="154"/>
      <c r="AB71" s="154"/>
      <c r="AC71" s="154"/>
      <c r="AD71" s="154"/>
      <c r="AE71" s="127"/>
      <c r="AF71" s="127"/>
      <c r="AG71" s="127"/>
      <c r="AH71" s="127"/>
      <c r="AI71" s="127"/>
      <c r="AJ71" s="127"/>
      <c r="AK71" s="127"/>
      <c r="AL71" s="127"/>
      <c r="AM71" s="127"/>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row>
    <row r="72" spans="1:62" x14ac:dyDescent="0.35">
      <c r="A72" s="22" t="s">
        <v>64</v>
      </c>
      <c r="B72" s="54">
        <v>41</v>
      </c>
      <c r="C72" s="20">
        <f t="shared" si="7"/>
        <v>0.26673606141435169</v>
      </c>
      <c r="D72" s="54">
        <v>26</v>
      </c>
      <c r="E72" s="20">
        <f t="shared" si="8"/>
        <v>0.19151443724219211</v>
      </c>
      <c r="F72" s="54">
        <v>21</v>
      </c>
      <c r="G72" s="20">
        <f t="shared" si="9"/>
        <v>0.14169084407259969</v>
      </c>
      <c r="H72" s="54">
        <v>29</v>
      </c>
      <c r="I72" s="20">
        <f t="shared" si="10"/>
        <v>0.17770696733868496</v>
      </c>
      <c r="J72" s="54">
        <v>38</v>
      </c>
      <c r="K72" s="20">
        <f t="shared" si="14"/>
        <v>0.24070437701906633</v>
      </c>
      <c r="L72" s="54">
        <v>41</v>
      </c>
      <c r="M72" s="20">
        <f t="shared" si="15"/>
        <v>0.24352577809455928</v>
      </c>
      <c r="N72" s="54">
        <v>32</v>
      </c>
      <c r="O72" s="20">
        <f t="shared" si="16"/>
        <v>0.19045351743840019</v>
      </c>
      <c r="P72" s="153"/>
      <c r="Q72" s="154"/>
      <c r="R72" s="154"/>
      <c r="S72" s="154"/>
      <c r="T72" s="154"/>
      <c r="U72" s="154"/>
      <c r="V72" s="154"/>
      <c r="W72" s="154"/>
      <c r="X72" s="154"/>
      <c r="Y72" s="154"/>
      <c r="Z72" s="154"/>
      <c r="AA72" s="154"/>
      <c r="AB72" s="154"/>
      <c r="AC72" s="154"/>
      <c r="AD72" s="154"/>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row>
    <row r="73" spans="1:62" x14ac:dyDescent="0.35">
      <c r="A73" s="21" t="s">
        <v>65</v>
      </c>
      <c r="B73" s="55">
        <v>26</v>
      </c>
      <c r="C73" s="19">
        <f t="shared" ref="C73:C97" si="17">B73/B$138*100</f>
        <v>0.16914969748227179</v>
      </c>
      <c r="D73" s="55">
        <v>18</v>
      </c>
      <c r="E73" s="19">
        <f t="shared" ref="E73:E97" si="18">D73/D$138*100</f>
        <v>0.13258691809074838</v>
      </c>
      <c r="F73" s="55">
        <v>99</v>
      </c>
      <c r="G73" s="19">
        <f t="shared" ref="G73:G97" si="19">F73/F$138*100</f>
        <v>0.66797112205654141</v>
      </c>
      <c r="H73" s="55">
        <v>144</v>
      </c>
      <c r="I73" s="19">
        <f t="shared" si="10"/>
        <v>0.88240701023347012</v>
      </c>
      <c r="J73" s="55">
        <v>115</v>
      </c>
      <c r="K73" s="19">
        <f t="shared" si="14"/>
        <v>0.72844745676822698</v>
      </c>
      <c r="L73" s="55">
        <v>108</v>
      </c>
      <c r="M73" s="19">
        <f t="shared" si="15"/>
        <v>0.64148253741981476</v>
      </c>
      <c r="N73" s="55">
        <v>129</v>
      </c>
      <c r="O73" s="19">
        <f t="shared" si="16"/>
        <v>0.76776574217355076</v>
      </c>
      <c r="P73" s="153"/>
      <c r="Q73" s="154"/>
      <c r="R73" s="154"/>
      <c r="S73" s="154"/>
      <c r="T73" s="154"/>
      <c r="U73" s="154"/>
      <c r="V73" s="154"/>
      <c r="W73" s="154"/>
      <c r="X73" s="154"/>
      <c r="Y73" s="154"/>
      <c r="Z73" s="154"/>
      <c r="AA73" s="154"/>
      <c r="AB73" s="154"/>
      <c r="AC73" s="154"/>
      <c r="AD73" s="154"/>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c r="BI73" s="127"/>
      <c r="BJ73" s="127"/>
    </row>
    <row r="74" spans="1:62" x14ac:dyDescent="0.35">
      <c r="A74" s="27" t="s">
        <v>66</v>
      </c>
      <c r="B74" s="28">
        <f>SUM(B64:B73)</f>
        <v>820</v>
      </c>
      <c r="C74" s="29">
        <f t="shared" si="17"/>
        <v>5.3347212282870347</v>
      </c>
      <c r="D74" s="28">
        <f>SUM(D64:D73)</f>
        <v>646</v>
      </c>
      <c r="E74" s="29">
        <f t="shared" si="18"/>
        <v>4.7583971714790803</v>
      </c>
      <c r="F74" s="28">
        <f>SUM(F64:F73)</f>
        <v>881</v>
      </c>
      <c r="G74" s="29">
        <f t="shared" si="19"/>
        <v>5.9442682679981109</v>
      </c>
      <c r="H74" s="28">
        <f>SUM(H64:H73)</f>
        <v>1037</v>
      </c>
      <c r="I74" s="29">
        <f t="shared" si="10"/>
        <v>6.3545560389729765</v>
      </c>
      <c r="J74" s="28">
        <f>SUM(J64:J73)</f>
        <v>1063</v>
      </c>
      <c r="K74" s="29">
        <f t="shared" si="14"/>
        <v>6.733388230822829</v>
      </c>
      <c r="L74" s="28">
        <f>SUM(L64:L73)</f>
        <v>1122</v>
      </c>
      <c r="M74" s="29">
        <f t="shared" si="15"/>
        <v>6.6642908054169645</v>
      </c>
      <c r="N74" s="28">
        <f>SUM(N64:N73)</f>
        <v>1185</v>
      </c>
      <c r="O74" s="29">
        <f t="shared" si="16"/>
        <v>7.0527318176407574</v>
      </c>
      <c r="P74" s="153"/>
      <c r="Q74" s="154"/>
      <c r="R74" s="154"/>
      <c r="S74" s="154"/>
      <c r="T74" s="154"/>
      <c r="U74" s="154"/>
      <c r="V74" s="154"/>
      <c r="W74" s="154"/>
      <c r="X74" s="154"/>
      <c r="Y74" s="154"/>
      <c r="Z74" s="154"/>
      <c r="AA74" s="154"/>
      <c r="AB74" s="154"/>
      <c r="AC74" s="154"/>
      <c r="AD74" s="154"/>
      <c r="AE74" s="127"/>
      <c r="AF74" s="127"/>
      <c r="AG74" s="127"/>
      <c r="AH74" s="127"/>
      <c r="AI74" s="127"/>
      <c r="AJ74" s="127"/>
      <c r="AK74" s="127"/>
      <c r="AL74" s="127"/>
      <c r="AM74" s="127"/>
      <c r="AN74" s="127"/>
      <c r="AO74" s="127"/>
      <c r="AP74" s="127"/>
      <c r="AQ74" s="127"/>
      <c r="AR74" s="127"/>
      <c r="AS74" s="127"/>
      <c r="AT74" s="127"/>
      <c r="AU74" s="127"/>
      <c r="AV74" s="127"/>
      <c r="AW74" s="127"/>
      <c r="AX74" s="127"/>
      <c r="AY74" s="127"/>
      <c r="AZ74" s="127"/>
      <c r="BA74" s="127"/>
      <c r="BB74" s="127"/>
      <c r="BC74" s="127"/>
      <c r="BD74" s="127"/>
      <c r="BE74" s="127"/>
      <c r="BF74" s="127"/>
      <c r="BG74" s="127"/>
      <c r="BH74" s="127"/>
      <c r="BI74" s="127"/>
      <c r="BJ74" s="127"/>
    </row>
    <row r="75" spans="1:62" x14ac:dyDescent="0.35">
      <c r="A75" s="21" t="s">
        <v>67</v>
      </c>
      <c r="B75" s="54">
        <v>265</v>
      </c>
      <c r="C75" s="19">
        <f t="shared" si="17"/>
        <v>1.7240257628000781</v>
      </c>
      <c r="D75" s="54">
        <v>190</v>
      </c>
      <c r="E75" s="19">
        <f t="shared" si="18"/>
        <v>1.3995285798467885</v>
      </c>
      <c r="F75" s="54">
        <v>245</v>
      </c>
      <c r="G75" s="19">
        <f t="shared" si="19"/>
        <v>1.6530598475136631</v>
      </c>
      <c r="H75" s="54">
        <v>277</v>
      </c>
      <c r="I75" s="19">
        <f t="shared" si="10"/>
        <v>1.6974079294074393</v>
      </c>
      <c r="J75" s="54">
        <v>296</v>
      </c>
      <c r="K75" s="19">
        <f t="shared" si="14"/>
        <v>1.8749604104643061</v>
      </c>
      <c r="L75" s="54">
        <v>313</v>
      </c>
      <c r="M75" s="19">
        <f t="shared" si="15"/>
        <v>1.8591114278926111</v>
      </c>
      <c r="N75" s="54">
        <v>329</v>
      </c>
      <c r="O75" s="19">
        <f t="shared" si="16"/>
        <v>1.9581002261635518</v>
      </c>
      <c r="P75" s="153"/>
      <c r="Q75" s="154"/>
      <c r="R75" s="154"/>
      <c r="S75" s="154"/>
      <c r="T75" s="154"/>
      <c r="U75" s="154"/>
      <c r="V75" s="154"/>
      <c r="W75" s="154"/>
      <c r="X75" s="154"/>
      <c r="Y75" s="154"/>
      <c r="Z75" s="154"/>
      <c r="AA75" s="154"/>
      <c r="AB75" s="154"/>
      <c r="AC75" s="154"/>
      <c r="AD75" s="154"/>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row>
    <row r="76" spans="1:62" x14ac:dyDescent="0.35">
      <c r="A76" s="33" t="s">
        <v>68</v>
      </c>
      <c r="B76" s="58">
        <v>52</v>
      </c>
      <c r="C76" s="42">
        <f t="shared" si="17"/>
        <v>0.33829939496454359</v>
      </c>
      <c r="D76" s="58">
        <v>58</v>
      </c>
      <c r="E76" s="42">
        <f t="shared" si="18"/>
        <v>0.42722451384796695</v>
      </c>
      <c r="F76" s="58">
        <v>72</v>
      </c>
      <c r="G76" s="42">
        <f t="shared" si="19"/>
        <v>0.48579717967748465</v>
      </c>
      <c r="H76" s="58">
        <v>85</v>
      </c>
      <c r="I76" s="42">
        <f t="shared" si="10"/>
        <v>0.52086524909614562</v>
      </c>
      <c r="J76" s="58">
        <v>93</v>
      </c>
      <c r="K76" s="42">
        <f t="shared" si="14"/>
        <v>0.58909229112560968</v>
      </c>
      <c r="L76" s="58">
        <v>96</v>
      </c>
      <c r="M76" s="42">
        <f t="shared" si="15"/>
        <v>0.57020669992872419</v>
      </c>
      <c r="N76" s="58">
        <v>97</v>
      </c>
      <c r="O76" s="42">
        <f t="shared" si="16"/>
        <v>0.57731222473515054</v>
      </c>
      <c r="P76" s="153"/>
      <c r="Q76" s="154"/>
      <c r="R76" s="154"/>
      <c r="S76" s="154"/>
      <c r="T76" s="154"/>
      <c r="U76" s="154"/>
      <c r="V76" s="154"/>
      <c r="W76" s="154"/>
      <c r="X76" s="154"/>
      <c r="Y76" s="154"/>
      <c r="Z76" s="154"/>
      <c r="AA76" s="154"/>
      <c r="AB76" s="154"/>
      <c r="AC76" s="154"/>
      <c r="AD76" s="154"/>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row>
    <row r="77" spans="1:62" x14ac:dyDescent="0.35">
      <c r="A77" s="27" t="s">
        <v>69</v>
      </c>
      <c r="B77" s="28">
        <f>SUM(B75:B76)</f>
        <v>317</v>
      </c>
      <c r="C77" s="29">
        <f t="shared" si="17"/>
        <v>2.0623251577646218</v>
      </c>
      <c r="D77" s="28">
        <f>SUM(D75:D76)</f>
        <v>248</v>
      </c>
      <c r="E77" s="29">
        <f t="shared" si="18"/>
        <v>1.8267530936947556</v>
      </c>
      <c r="F77" s="28">
        <f>SUM(F75:F76)</f>
        <v>317</v>
      </c>
      <c r="G77" s="29">
        <f t="shared" si="19"/>
        <v>2.1388570271911478</v>
      </c>
      <c r="H77" s="28">
        <f>SUM(H75:H76)</f>
        <v>362</v>
      </c>
      <c r="I77" s="29">
        <f t="shared" si="10"/>
        <v>2.2182731785035847</v>
      </c>
      <c r="J77" s="28">
        <f>SUM(J75:J76)</f>
        <v>389</v>
      </c>
      <c r="K77" s="29">
        <f t="shared" si="14"/>
        <v>2.4640527015899156</v>
      </c>
      <c r="L77" s="28">
        <f>SUM(L75:L76)</f>
        <v>409</v>
      </c>
      <c r="M77" s="29">
        <f t="shared" si="15"/>
        <v>2.4293181278213352</v>
      </c>
      <c r="N77" s="28">
        <f>SUM(N75:N76)</f>
        <v>426</v>
      </c>
      <c r="O77" s="29">
        <f t="shared" si="16"/>
        <v>2.5354124508987024</v>
      </c>
      <c r="P77" s="153"/>
      <c r="Q77" s="154"/>
      <c r="R77" s="154"/>
      <c r="S77" s="154"/>
      <c r="T77" s="154"/>
      <c r="U77" s="154"/>
      <c r="V77" s="154"/>
      <c r="W77" s="154"/>
      <c r="X77" s="154"/>
      <c r="Y77" s="154"/>
      <c r="Z77" s="154"/>
      <c r="AA77" s="154"/>
      <c r="AB77" s="154"/>
      <c r="AC77" s="154"/>
      <c r="AD77" s="154"/>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row>
    <row r="78" spans="1:62" x14ac:dyDescent="0.35">
      <c r="A78" s="21" t="s">
        <v>70</v>
      </c>
      <c r="B78" s="54">
        <v>42</v>
      </c>
      <c r="C78" s="19">
        <f t="shared" si="17"/>
        <v>0.27324181900982369</v>
      </c>
      <c r="D78" s="54">
        <v>45</v>
      </c>
      <c r="E78" s="19">
        <f t="shared" si="18"/>
        <v>0.33146729522687096</v>
      </c>
      <c r="F78" s="54">
        <v>94</v>
      </c>
      <c r="G78" s="19">
        <f t="shared" si="19"/>
        <v>0.63423520680116052</v>
      </c>
      <c r="H78" s="54">
        <v>117</v>
      </c>
      <c r="I78" s="19">
        <f t="shared" si="10"/>
        <v>0.71695569581469454</v>
      </c>
      <c r="J78" s="54">
        <v>102</v>
      </c>
      <c r="K78" s="19">
        <f t="shared" si="14"/>
        <v>0.64610122252486224</v>
      </c>
      <c r="L78" s="54">
        <v>139</v>
      </c>
      <c r="M78" s="19">
        <f t="shared" si="15"/>
        <v>0.8256117842717986</v>
      </c>
      <c r="N78" s="54">
        <v>137</v>
      </c>
      <c r="O78" s="19">
        <f t="shared" si="16"/>
        <v>0.81537912153315084</v>
      </c>
      <c r="P78" s="153"/>
      <c r="Q78" s="154"/>
      <c r="R78" s="154"/>
      <c r="S78" s="154"/>
      <c r="T78" s="154"/>
      <c r="U78" s="154"/>
      <c r="V78" s="154"/>
      <c r="W78" s="154"/>
      <c r="X78" s="154"/>
      <c r="Y78" s="154"/>
      <c r="Z78" s="154"/>
      <c r="AA78" s="154"/>
      <c r="AB78" s="154"/>
      <c r="AC78" s="154"/>
      <c r="AD78" s="154"/>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row>
    <row r="79" spans="1:62" x14ac:dyDescent="0.35">
      <c r="A79" s="22" t="s">
        <v>71</v>
      </c>
      <c r="B79" s="55">
        <v>42</v>
      </c>
      <c r="C79" s="20">
        <f t="shared" si="17"/>
        <v>0.27324181900982369</v>
      </c>
      <c r="D79" s="55">
        <v>18</v>
      </c>
      <c r="E79" s="20">
        <f t="shared" si="18"/>
        <v>0.13258691809074838</v>
      </c>
      <c r="F79" s="55">
        <v>55</v>
      </c>
      <c r="G79" s="20">
        <f t="shared" si="19"/>
        <v>0.37109506780918966</v>
      </c>
      <c r="H79" s="55">
        <v>61</v>
      </c>
      <c r="I79" s="20">
        <f t="shared" si="10"/>
        <v>0.37379741405723393</v>
      </c>
      <c r="J79" s="55">
        <v>49</v>
      </c>
      <c r="K79" s="20">
        <f t="shared" si="14"/>
        <v>0.31038195984037498</v>
      </c>
      <c r="L79" s="55">
        <v>78</v>
      </c>
      <c r="M79" s="20">
        <f t="shared" si="15"/>
        <v>0.4632929436920884</v>
      </c>
      <c r="N79" s="55">
        <v>72</v>
      </c>
      <c r="O79" s="20">
        <f t="shared" si="16"/>
        <v>0.42852041423640042</v>
      </c>
      <c r="P79" s="153"/>
      <c r="Q79" s="154"/>
      <c r="R79" s="154"/>
      <c r="S79" s="154"/>
      <c r="T79" s="154"/>
      <c r="U79" s="154"/>
      <c r="V79" s="154"/>
      <c r="W79" s="154"/>
      <c r="X79" s="154"/>
      <c r="Y79" s="154"/>
      <c r="Z79" s="154"/>
      <c r="AA79" s="154"/>
      <c r="AB79" s="154"/>
      <c r="AC79" s="154"/>
      <c r="AD79" s="154"/>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row>
    <row r="80" spans="1:62" x14ac:dyDescent="0.35">
      <c r="A80" s="37" t="s">
        <v>72</v>
      </c>
      <c r="B80" s="54">
        <v>19</v>
      </c>
      <c r="C80" s="44">
        <f t="shared" si="17"/>
        <v>0.12360939431396785</v>
      </c>
      <c r="D80" s="54">
        <v>19</v>
      </c>
      <c r="E80" s="44">
        <f t="shared" si="18"/>
        <v>0.13995285798467882</v>
      </c>
      <c r="F80" s="54">
        <v>37</v>
      </c>
      <c r="G80" s="44">
        <f t="shared" si="19"/>
        <v>0.24964577288981848</v>
      </c>
      <c r="H80" s="54">
        <v>42</v>
      </c>
      <c r="I80" s="44">
        <f t="shared" si="10"/>
        <v>0.25736871131809547</v>
      </c>
      <c r="J80" s="54">
        <v>45</v>
      </c>
      <c r="K80" s="44">
        <f t="shared" si="14"/>
        <v>0.28504465699626275</v>
      </c>
      <c r="L80" s="54">
        <v>53</v>
      </c>
      <c r="M80" s="44">
        <f t="shared" si="15"/>
        <v>0.31480161558564979</v>
      </c>
      <c r="N80" s="54">
        <v>52</v>
      </c>
      <c r="O80" s="20">
        <f t="shared" si="16"/>
        <v>0.30948696583740032</v>
      </c>
      <c r="P80" s="153"/>
      <c r="Q80" s="154"/>
      <c r="R80" s="154"/>
      <c r="S80" s="154"/>
      <c r="T80" s="154"/>
      <c r="U80" s="154"/>
      <c r="V80" s="154"/>
      <c r="W80" s="154"/>
      <c r="X80" s="154"/>
      <c r="Y80" s="154"/>
      <c r="Z80" s="154"/>
      <c r="AA80" s="154"/>
      <c r="AB80" s="154"/>
      <c r="AC80" s="154"/>
      <c r="AD80" s="154"/>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127"/>
      <c r="BJ80" s="127"/>
    </row>
    <row r="81" spans="1:62" x14ac:dyDescent="0.35">
      <c r="A81" s="22" t="s">
        <v>73</v>
      </c>
      <c r="B81" s="55">
        <v>61</v>
      </c>
      <c r="C81" s="20">
        <f t="shared" si="17"/>
        <v>0.39685121332379159</v>
      </c>
      <c r="D81" s="55">
        <v>66</v>
      </c>
      <c r="E81" s="20">
        <f t="shared" si="18"/>
        <v>0.48615203299941068</v>
      </c>
      <c r="F81" s="55">
        <v>108</v>
      </c>
      <c r="G81" s="20">
        <f t="shared" si="19"/>
        <v>0.72869576951622694</v>
      </c>
      <c r="H81" s="55">
        <v>98</v>
      </c>
      <c r="I81" s="20">
        <f t="shared" si="10"/>
        <v>0.60052699307555613</v>
      </c>
      <c r="J81" s="55">
        <v>132</v>
      </c>
      <c r="K81" s="20">
        <f t="shared" si="14"/>
        <v>0.836130993855704</v>
      </c>
      <c r="L81" s="55">
        <v>117</v>
      </c>
      <c r="M81" s="20">
        <f t="shared" si="15"/>
        <v>0.69493941553813265</v>
      </c>
      <c r="N81" s="55">
        <v>127</v>
      </c>
      <c r="O81" s="20">
        <f t="shared" si="16"/>
        <v>0.75586239733365068</v>
      </c>
      <c r="P81" s="153"/>
      <c r="Q81" s="154"/>
      <c r="R81" s="154"/>
      <c r="S81" s="154"/>
      <c r="T81" s="154"/>
      <c r="U81" s="154"/>
      <c r="V81" s="154"/>
      <c r="W81" s="154"/>
      <c r="X81" s="154"/>
      <c r="Y81" s="154"/>
      <c r="Z81" s="154"/>
      <c r="AA81" s="154"/>
      <c r="AB81" s="154"/>
      <c r="AC81" s="154"/>
      <c r="AD81" s="154"/>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127"/>
      <c r="BA81" s="127"/>
      <c r="BB81" s="127"/>
      <c r="BC81" s="127"/>
      <c r="BD81" s="127"/>
      <c r="BE81" s="127"/>
      <c r="BF81" s="127"/>
      <c r="BG81" s="127"/>
      <c r="BH81" s="127"/>
      <c r="BI81" s="127"/>
      <c r="BJ81" s="127"/>
    </row>
    <row r="82" spans="1:62" x14ac:dyDescent="0.35">
      <c r="A82" s="21" t="s">
        <v>154</v>
      </c>
      <c r="B82" s="54">
        <v>48</v>
      </c>
      <c r="C82" s="19">
        <f t="shared" si="17"/>
        <v>0.31227636458265567</v>
      </c>
      <c r="D82" s="54">
        <v>34</v>
      </c>
      <c r="E82" s="19">
        <f t="shared" si="18"/>
        <v>0.25044195639363587</v>
      </c>
      <c r="F82" s="54">
        <v>108</v>
      </c>
      <c r="G82" s="19">
        <f t="shared" si="19"/>
        <v>0.72869576951622694</v>
      </c>
      <c r="H82" s="54">
        <v>127</v>
      </c>
      <c r="I82" s="19">
        <f t="shared" si="10"/>
        <v>0.77823396041424109</v>
      </c>
      <c r="J82" s="54">
        <v>132</v>
      </c>
      <c r="K82" s="19">
        <f t="shared" si="14"/>
        <v>0.836130993855704</v>
      </c>
      <c r="L82" s="54">
        <v>128</v>
      </c>
      <c r="M82" s="19">
        <f t="shared" si="15"/>
        <v>0.76027559990496552</v>
      </c>
      <c r="N82" s="54">
        <v>148</v>
      </c>
      <c r="O82" s="19">
        <f t="shared" si="16"/>
        <v>0.88084751815260087</v>
      </c>
      <c r="P82" s="153"/>
      <c r="Q82" s="154"/>
      <c r="R82" s="154"/>
      <c r="S82" s="154"/>
      <c r="T82" s="154"/>
      <c r="U82" s="154"/>
      <c r="V82" s="154"/>
      <c r="W82" s="154"/>
      <c r="X82" s="154"/>
      <c r="Y82" s="154"/>
      <c r="Z82" s="154"/>
      <c r="AA82" s="154"/>
      <c r="AB82" s="154"/>
      <c r="AC82" s="154"/>
      <c r="AD82" s="154"/>
      <c r="AE82" s="127"/>
      <c r="AF82" s="127"/>
      <c r="AG82" s="127"/>
      <c r="AH82" s="127"/>
      <c r="AI82" s="127"/>
      <c r="AJ82" s="127"/>
      <c r="AK82" s="127"/>
      <c r="AL82" s="127"/>
      <c r="AM82" s="127"/>
      <c r="AN82" s="127"/>
      <c r="AO82" s="127"/>
      <c r="AP82" s="127"/>
      <c r="AQ82" s="127"/>
      <c r="AR82" s="127"/>
      <c r="AS82" s="127"/>
      <c r="AT82" s="127"/>
      <c r="AU82" s="127"/>
      <c r="AV82" s="127"/>
      <c r="AW82" s="127"/>
      <c r="AX82" s="127"/>
      <c r="AY82" s="127"/>
      <c r="AZ82" s="127"/>
      <c r="BA82" s="127"/>
      <c r="BB82" s="127"/>
      <c r="BC82" s="127"/>
      <c r="BD82" s="127"/>
      <c r="BE82" s="127"/>
      <c r="BF82" s="127"/>
      <c r="BG82" s="127"/>
      <c r="BH82" s="127"/>
      <c r="BI82" s="127"/>
      <c r="BJ82" s="127"/>
    </row>
    <row r="83" spans="1:62" x14ac:dyDescent="0.35">
      <c r="A83" s="27" t="s">
        <v>75</v>
      </c>
      <c r="B83" s="28">
        <f>SUM(B78:B82)</f>
        <v>212</v>
      </c>
      <c r="C83" s="29">
        <f t="shared" si="17"/>
        <v>1.3792206102400624</v>
      </c>
      <c r="D83" s="28">
        <f>SUM(D78:D82)</f>
        <v>182</v>
      </c>
      <c r="E83" s="29">
        <f t="shared" si="18"/>
        <v>1.3406010606953447</v>
      </c>
      <c r="F83" s="28">
        <f>SUM(F78:F82)</f>
        <v>402</v>
      </c>
      <c r="G83" s="29">
        <f t="shared" si="19"/>
        <v>2.7123675865326229</v>
      </c>
      <c r="H83" s="28">
        <f>SUM(H78:H82)</f>
        <v>445</v>
      </c>
      <c r="I83" s="29">
        <f t="shared" si="10"/>
        <v>2.726882774679821</v>
      </c>
      <c r="J83" s="28">
        <f>SUM(J78:J82)</f>
        <v>460</v>
      </c>
      <c r="K83" s="29">
        <f t="shared" si="14"/>
        <v>2.9137898270729079</v>
      </c>
      <c r="L83" s="28">
        <f>SUM(L78:L82)</f>
        <v>515</v>
      </c>
      <c r="M83" s="29">
        <f t="shared" si="15"/>
        <v>3.058921358992635</v>
      </c>
      <c r="N83" s="28">
        <f>SUM(N78:N82)</f>
        <v>536</v>
      </c>
      <c r="O83" s="29">
        <f t="shared" si="16"/>
        <v>3.1900964170932031</v>
      </c>
      <c r="P83" s="153"/>
      <c r="Q83" s="154"/>
      <c r="R83" s="154"/>
      <c r="S83" s="154"/>
      <c r="T83" s="154"/>
      <c r="U83" s="154"/>
      <c r="V83" s="154"/>
      <c r="W83" s="154"/>
      <c r="X83" s="154"/>
      <c r="Y83" s="154"/>
      <c r="Z83" s="154"/>
      <c r="AA83" s="154"/>
      <c r="AB83" s="154"/>
      <c r="AC83" s="154"/>
      <c r="AD83" s="154"/>
      <c r="AE83" s="127"/>
      <c r="AF83" s="127"/>
      <c r="AG83" s="127"/>
      <c r="AH83" s="127"/>
      <c r="AI83" s="127"/>
      <c r="AJ83" s="127"/>
      <c r="AK83" s="127"/>
      <c r="AL83" s="127"/>
      <c r="AM83" s="127"/>
      <c r="AN83" s="127"/>
      <c r="AO83" s="127"/>
      <c r="AP83" s="127"/>
      <c r="AQ83" s="127"/>
      <c r="AR83" s="127"/>
      <c r="AS83" s="127"/>
      <c r="AT83" s="127"/>
      <c r="AU83" s="127"/>
      <c r="AV83" s="127"/>
      <c r="AW83" s="127"/>
      <c r="AX83" s="127"/>
      <c r="AY83" s="127"/>
      <c r="AZ83" s="127"/>
      <c r="BA83" s="127"/>
      <c r="BB83" s="127"/>
      <c r="BC83" s="127"/>
      <c r="BD83" s="127"/>
      <c r="BE83" s="127"/>
      <c r="BF83" s="127"/>
      <c r="BG83" s="127"/>
      <c r="BH83" s="127"/>
      <c r="BI83" s="127"/>
      <c r="BJ83" s="127"/>
    </row>
    <row r="84" spans="1:62" s="3" customFormat="1" x14ac:dyDescent="0.35">
      <c r="A84" s="21" t="s">
        <v>76</v>
      </c>
      <c r="B84" s="54">
        <v>181</v>
      </c>
      <c r="C84" s="19">
        <f t="shared" si="17"/>
        <v>1.1775421247804305</v>
      </c>
      <c r="D84" s="54">
        <v>183</v>
      </c>
      <c r="E84" s="19">
        <f t="shared" si="18"/>
        <v>1.3479670005892752</v>
      </c>
      <c r="F84" s="54">
        <v>167</v>
      </c>
      <c r="G84" s="19">
        <f t="shared" si="19"/>
        <v>1.1267795695297214</v>
      </c>
      <c r="H84" s="54">
        <v>173</v>
      </c>
      <c r="I84" s="19">
        <f t="shared" si="10"/>
        <v>1.0601139775721551</v>
      </c>
      <c r="J84" s="54">
        <v>178</v>
      </c>
      <c r="K84" s="19">
        <f t="shared" si="14"/>
        <v>1.1275099765629948</v>
      </c>
      <c r="L84" s="54">
        <v>235</v>
      </c>
      <c r="M84" s="19">
        <f t="shared" si="15"/>
        <v>1.3958184842005226</v>
      </c>
      <c r="N84" s="54">
        <v>217</v>
      </c>
      <c r="O84" s="19">
        <f t="shared" si="16"/>
        <v>1.2915129151291513</v>
      </c>
      <c r="P84" s="153"/>
      <c r="Q84" s="156"/>
      <c r="R84" s="156"/>
      <c r="S84" s="156"/>
      <c r="T84" s="156"/>
      <c r="U84" s="156"/>
      <c r="V84" s="156"/>
      <c r="W84" s="156"/>
      <c r="X84" s="156"/>
      <c r="Y84" s="156"/>
      <c r="Z84" s="156"/>
      <c r="AA84" s="156"/>
      <c r="AB84" s="156"/>
      <c r="AC84" s="156"/>
      <c r="AD84" s="156"/>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row>
    <row r="85" spans="1:62" s="3" customFormat="1" x14ac:dyDescent="0.35">
      <c r="A85" s="22" t="s">
        <v>77</v>
      </c>
      <c r="B85" s="55">
        <v>117</v>
      </c>
      <c r="C85" s="20">
        <f t="shared" si="17"/>
        <v>0.76117363867022314</v>
      </c>
      <c r="D85" s="55">
        <v>115</v>
      </c>
      <c r="E85" s="20">
        <f t="shared" si="18"/>
        <v>0.84708308780200359</v>
      </c>
      <c r="F85" s="55">
        <v>128</v>
      </c>
      <c r="G85" s="20">
        <f t="shared" si="19"/>
        <v>0.8636394305377505</v>
      </c>
      <c r="H85" s="55">
        <v>129</v>
      </c>
      <c r="I85" s="20">
        <f t="shared" si="10"/>
        <v>0.79048961333415046</v>
      </c>
      <c r="J85" s="55">
        <v>101</v>
      </c>
      <c r="K85" s="20">
        <f t="shared" si="14"/>
        <v>0.63976689681383414</v>
      </c>
      <c r="L85" s="55">
        <v>135</v>
      </c>
      <c r="M85" s="20">
        <f t="shared" si="15"/>
        <v>0.80185317177476834</v>
      </c>
      <c r="N85" s="55">
        <v>121</v>
      </c>
      <c r="O85" s="20">
        <f t="shared" si="16"/>
        <v>0.72015236281395067</v>
      </c>
      <c r="P85" s="153"/>
      <c r="Q85" s="156"/>
      <c r="R85" s="156"/>
      <c r="S85" s="156"/>
      <c r="T85" s="156"/>
      <c r="U85" s="156"/>
      <c r="V85" s="156"/>
      <c r="W85" s="156"/>
      <c r="X85" s="156"/>
      <c r="Y85" s="156"/>
      <c r="Z85" s="156"/>
      <c r="AA85" s="156"/>
      <c r="AB85" s="156"/>
      <c r="AC85" s="156"/>
      <c r="AD85" s="156"/>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row>
    <row r="86" spans="1:62" x14ac:dyDescent="0.35">
      <c r="A86" s="22" t="s">
        <v>78</v>
      </c>
      <c r="B86" s="54">
        <v>3</v>
      </c>
      <c r="C86" s="20">
        <f t="shared" si="17"/>
        <v>1.951727278641598E-2</v>
      </c>
      <c r="D86" s="54">
        <v>9</v>
      </c>
      <c r="E86" s="20">
        <f t="shared" si="18"/>
        <v>6.629345904537419E-2</v>
      </c>
      <c r="F86" s="54">
        <v>58</v>
      </c>
      <c r="G86" s="20">
        <f t="shared" si="19"/>
        <v>0.39133661696241817</v>
      </c>
      <c r="H86" s="54">
        <v>65</v>
      </c>
      <c r="I86" s="20">
        <f t="shared" si="10"/>
        <v>0.39830871989705258</v>
      </c>
      <c r="J86" s="54">
        <v>73</v>
      </c>
      <c r="K86" s="20">
        <f t="shared" si="14"/>
        <v>0.46240577690504847</v>
      </c>
      <c r="L86" s="54">
        <v>82</v>
      </c>
      <c r="M86" s="20">
        <f t="shared" si="15"/>
        <v>0.48705155618911855</v>
      </c>
      <c r="N86" s="54">
        <v>69</v>
      </c>
      <c r="O86" s="20">
        <f t="shared" si="16"/>
        <v>0.41066539697655041</v>
      </c>
      <c r="P86" s="153"/>
      <c r="Q86" s="154"/>
      <c r="R86" s="154"/>
      <c r="S86" s="154"/>
      <c r="T86" s="154"/>
      <c r="U86" s="154"/>
      <c r="V86" s="154"/>
      <c r="W86" s="154"/>
      <c r="X86" s="154"/>
      <c r="Y86" s="154"/>
      <c r="Z86" s="154"/>
      <c r="AA86" s="154"/>
      <c r="AB86" s="154"/>
      <c r="AC86" s="154"/>
      <c r="AD86" s="154"/>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row>
    <row r="87" spans="1:62" x14ac:dyDescent="0.35">
      <c r="A87" s="22" t="s">
        <v>79</v>
      </c>
      <c r="B87" s="55">
        <v>416</v>
      </c>
      <c r="C87" s="20">
        <f t="shared" si="17"/>
        <v>2.7063951597163487</v>
      </c>
      <c r="D87" s="55">
        <v>551</v>
      </c>
      <c r="E87" s="20">
        <f t="shared" si="18"/>
        <v>4.0586328815556865</v>
      </c>
      <c r="F87" s="55">
        <v>691</v>
      </c>
      <c r="G87" s="20">
        <f t="shared" si="19"/>
        <v>4.6623034882936381</v>
      </c>
      <c r="H87" s="55">
        <v>654</v>
      </c>
      <c r="I87" s="20">
        <f t="shared" si="10"/>
        <v>4.0075985048103435</v>
      </c>
      <c r="J87" s="55">
        <v>620</v>
      </c>
      <c r="K87" s="20">
        <f t="shared" si="14"/>
        <v>3.927281940837398</v>
      </c>
      <c r="L87" s="55">
        <v>747</v>
      </c>
      <c r="M87" s="20">
        <f t="shared" si="15"/>
        <v>4.4369208838203846</v>
      </c>
      <c r="N87" s="55">
        <v>778</v>
      </c>
      <c r="O87" s="20">
        <f t="shared" si="16"/>
        <v>4.6304011427211043</v>
      </c>
      <c r="P87" s="153"/>
      <c r="Q87" s="154"/>
      <c r="R87" s="154"/>
      <c r="S87" s="154"/>
      <c r="T87" s="154"/>
      <c r="U87" s="154"/>
      <c r="V87" s="154"/>
      <c r="W87" s="154"/>
      <c r="X87" s="154"/>
      <c r="Y87" s="154"/>
      <c r="Z87" s="154"/>
      <c r="AA87" s="154"/>
      <c r="AB87" s="154"/>
      <c r="AC87" s="154"/>
      <c r="AD87" s="154"/>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127"/>
      <c r="BI87" s="127"/>
      <c r="BJ87" s="127"/>
    </row>
    <row r="88" spans="1:62" x14ac:dyDescent="0.35">
      <c r="A88" s="21" t="s">
        <v>80</v>
      </c>
      <c r="B88" s="54">
        <v>19</v>
      </c>
      <c r="C88" s="19">
        <f t="shared" si="17"/>
        <v>0.12360939431396785</v>
      </c>
      <c r="D88" s="54">
        <v>21</v>
      </c>
      <c r="E88" s="19">
        <f t="shared" si="18"/>
        <v>0.15468473777253977</v>
      </c>
      <c r="F88" s="54">
        <v>216</v>
      </c>
      <c r="G88" s="19">
        <f t="shared" si="19"/>
        <v>1.4573915390324539</v>
      </c>
      <c r="H88" s="54">
        <v>171</v>
      </c>
      <c r="I88" s="19">
        <f t="shared" si="10"/>
        <v>1.0478583246522459</v>
      </c>
      <c r="J88" s="54">
        <v>177</v>
      </c>
      <c r="K88" s="19">
        <f t="shared" si="14"/>
        <v>1.1211756508519668</v>
      </c>
      <c r="L88" s="54">
        <v>201</v>
      </c>
      <c r="M88" s="19">
        <f t="shared" si="15"/>
        <v>1.1938702779757662</v>
      </c>
      <c r="N88" s="54">
        <v>217</v>
      </c>
      <c r="O88" s="19">
        <f t="shared" si="16"/>
        <v>1.2915129151291513</v>
      </c>
      <c r="P88" s="153"/>
      <c r="Q88" s="154"/>
      <c r="R88" s="154"/>
      <c r="S88" s="154"/>
      <c r="T88" s="154"/>
      <c r="U88" s="154"/>
      <c r="V88" s="154"/>
      <c r="W88" s="154"/>
      <c r="X88" s="154"/>
      <c r="Y88" s="154"/>
      <c r="Z88" s="154"/>
      <c r="AA88" s="154"/>
      <c r="AB88" s="154"/>
      <c r="AC88" s="154"/>
      <c r="AD88" s="154"/>
      <c r="AE88" s="127"/>
      <c r="AF88" s="127"/>
      <c r="AG88" s="127"/>
      <c r="AH88" s="127"/>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row>
    <row r="89" spans="1:62" x14ac:dyDescent="0.35">
      <c r="A89" s="27" t="s">
        <v>81</v>
      </c>
      <c r="B89" s="28">
        <f>SUM(B84:B88)</f>
        <v>736</v>
      </c>
      <c r="C89" s="29">
        <f t="shared" si="17"/>
        <v>4.7882375902673866</v>
      </c>
      <c r="D89" s="28">
        <f>SUM(D84:D88)</f>
        <v>879</v>
      </c>
      <c r="E89" s="29">
        <f t="shared" si="18"/>
        <v>6.4746611667648795</v>
      </c>
      <c r="F89" s="28">
        <f>SUM(F84:F88)</f>
        <v>1260</v>
      </c>
      <c r="G89" s="29">
        <f t="shared" si="19"/>
        <v>8.5014506443559821</v>
      </c>
      <c r="H89" s="28">
        <f>SUM(H84:H88)</f>
        <v>1192</v>
      </c>
      <c r="I89" s="29">
        <f t="shared" si="10"/>
        <v>7.3043691402659485</v>
      </c>
      <c r="J89" s="28">
        <f>SUM(J84:J88)</f>
        <v>1149</v>
      </c>
      <c r="K89" s="29">
        <f t="shared" si="14"/>
        <v>7.2781402419712427</v>
      </c>
      <c r="L89" s="28">
        <f>SUM(L84:L88)</f>
        <v>1400</v>
      </c>
      <c r="M89" s="29">
        <f t="shared" si="15"/>
        <v>8.3155143739605606</v>
      </c>
      <c r="N89" s="28">
        <f>SUM(N84:N88)</f>
        <v>1402</v>
      </c>
      <c r="O89" s="29">
        <f t="shared" si="16"/>
        <v>8.3442447327699085</v>
      </c>
      <c r="P89" s="153"/>
      <c r="Q89" s="154"/>
      <c r="R89" s="154"/>
      <c r="S89" s="154"/>
      <c r="T89" s="154"/>
      <c r="U89" s="154"/>
      <c r="V89" s="154"/>
      <c r="W89" s="154"/>
      <c r="X89" s="154"/>
      <c r="Y89" s="154"/>
      <c r="Z89" s="154"/>
      <c r="AA89" s="154"/>
      <c r="AB89" s="154"/>
      <c r="AC89" s="154"/>
      <c r="AD89" s="154"/>
      <c r="AE89" s="127"/>
      <c r="AF89" s="127"/>
      <c r="AG89" s="127"/>
      <c r="AH89" s="127"/>
      <c r="AI89" s="127"/>
      <c r="AJ89" s="127"/>
      <c r="AK89" s="127"/>
      <c r="AL89" s="127"/>
      <c r="AM89" s="127"/>
      <c r="AN89" s="127"/>
      <c r="AO89" s="127"/>
      <c r="AP89" s="127"/>
      <c r="AQ89" s="127"/>
      <c r="AR89" s="127"/>
      <c r="AS89" s="127"/>
      <c r="AT89" s="127"/>
      <c r="AU89" s="127"/>
      <c r="AV89" s="127"/>
      <c r="AW89" s="127"/>
      <c r="AX89" s="127"/>
      <c r="AY89" s="127"/>
      <c r="AZ89" s="127"/>
      <c r="BA89" s="127"/>
      <c r="BB89" s="127"/>
      <c r="BC89" s="127"/>
      <c r="BD89" s="127"/>
      <c r="BE89" s="127"/>
      <c r="BF89" s="127"/>
      <c r="BG89" s="127"/>
      <c r="BH89" s="127"/>
      <c r="BI89" s="127"/>
      <c r="BJ89" s="127"/>
    </row>
    <row r="90" spans="1:62" x14ac:dyDescent="0.35">
      <c r="A90" s="35" t="s">
        <v>141</v>
      </c>
      <c r="B90" s="28">
        <f>SUM(B89,B83,B77,B74)</f>
        <v>2085</v>
      </c>
      <c r="C90" s="29">
        <f t="shared" si="17"/>
        <v>13.564504586559103</v>
      </c>
      <c r="D90" s="28">
        <f>SUM(D89,D83,D77,D74)</f>
        <v>1955</v>
      </c>
      <c r="E90" s="29">
        <f t="shared" si="18"/>
        <v>14.400412492634059</v>
      </c>
      <c r="F90" s="28">
        <f>SUM(F89,F83,F77,F74)</f>
        <v>2860</v>
      </c>
      <c r="G90" s="29">
        <f t="shared" si="19"/>
        <v>19.296943526077861</v>
      </c>
      <c r="H90" s="28">
        <f>SUM(H89,H83,H77,H74)</f>
        <v>3036</v>
      </c>
      <c r="I90" s="29">
        <f t="shared" si="10"/>
        <v>18.60408113242233</v>
      </c>
      <c r="J90" s="28">
        <f>SUM(J89,J83,J77,J74)</f>
        <v>3061</v>
      </c>
      <c r="K90" s="29">
        <f t="shared" si="14"/>
        <v>19.389371001456894</v>
      </c>
      <c r="L90" s="28">
        <f>SUM(L89,L83,L77,L74)</f>
        <v>3446</v>
      </c>
      <c r="M90" s="29">
        <f t="shared" si="15"/>
        <v>20.468044666191496</v>
      </c>
      <c r="N90" s="28">
        <f>SUM(N89,N83,N77,N74)</f>
        <v>3549</v>
      </c>
      <c r="O90" s="29">
        <f t="shared" si="16"/>
        <v>21.122485418402569</v>
      </c>
      <c r="P90" s="153"/>
      <c r="Q90" s="154"/>
      <c r="R90" s="154"/>
      <c r="S90" s="154"/>
      <c r="T90" s="154"/>
      <c r="U90" s="154"/>
      <c r="V90" s="154"/>
      <c r="W90" s="154"/>
      <c r="X90" s="154"/>
      <c r="Y90" s="154"/>
      <c r="Z90" s="154"/>
      <c r="AA90" s="154"/>
      <c r="AB90" s="154"/>
      <c r="AC90" s="154"/>
      <c r="AD90" s="154"/>
      <c r="AE90" s="127"/>
      <c r="AF90" s="127"/>
      <c r="AG90" s="127"/>
      <c r="AH90" s="127"/>
      <c r="AI90" s="127"/>
      <c r="AJ90" s="127"/>
      <c r="AK90" s="127"/>
      <c r="AL90" s="127"/>
      <c r="AM90" s="127"/>
      <c r="AN90" s="127"/>
      <c r="AO90" s="127"/>
      <c r="AP90" s="127"/>
      <c r="AQ90" s="127"/>
      <c r="AR90" s="127"/>
      <c r="AS90" s="127"/>
      <c r="AT90" s="127"/>
      <c r="AU90" s="127"/>
      <c r="AV90" s="127"/>
      <c r="AW90" s="127"/>
      <c r="AX90" s="127"/>
      <c r="AY90" s="127"/>
      <c r="AZ90" s="127"/>
      <c r="BA90" s="127"/>
      <c r="BB90" s="127"/>
      <c r="BC90" s="127"/>
      <c r="BD90" s="127"/>
      <c r="BE90" s="127"/>
      <c r="BF90" s="127"/>
      <c r="BG90" s="127"/>
      <c r="BH90" s="127"/>
      <c r="BI90" s="127"/>
      <c r="BJ90" s="127"/>
    </row>
    <row r="91" spans="1:62" x14ac:dyDescent="0.35">
      <c r="A91" s="21" t="s">
        <v>82</v>
      </c>
      <c r="B91" s="54">
        <v>153</v>
      </c>
      <c r="C91" s="19">
        <f t="shared" si="17"/>
        <v>0.9953809121072148</v>
      </c>
      <c r="D91" s="54">
        <v>79</v>
      </c>
      <c r="E91" s="19">
        <f t="shared" si="18"/>
        <v>0.58190925162050677</v>
      </c>
      <c r="F91" s="54">
        <v>121</v>
      </c>
      <c r="G91" s="19">
        <f t="shared" si="19"/>
        <v>0.81640914918021723</v>
      </c>
      <c r="H91" s="54">
        <v>149</v>
      </c>
      <c r="I91" s="19">
        <f t="shared" si="10"/>
        <v>0.91304614253324357</v>
      </c>
      <c r="J91" s="54">
        <v>131</v>
      </c>
      <c r="K91" s="19">
        <f t="shared" si="14"/>
        <v>0.82979666814467601</v>
      </c>
      <c r="L91" s="54">
        <v>162</v>
      </c>
      <c r="M91" s="19">
        <f t="shared" si="15"/>
        <v>0.96222380612972203</v>
      </c>
      <c r="N91" s="54">
        <v>141</v>
      </c>
      <c r="O91" s="19">
        <f t="shared" si="16"/>
        <v>0.83918581121295088</v>
      </c>
      <c r="P91" s="153"/>
      <c r="Q91" s="154"/>
      <c r="R91" s="154"/>
      <c r="S91" s="154"/>
      <c r="T91" s="154"/>
      <c r="U91" s="154"/>
      <c r="V91" s="154"/>
      <c r="W91" s="154"/>
      <c r="X91" s="154"/>
      <c r="Y91" s="154"/>
      <c r="Z91" s="154"/>
      <c r="AA91" s="154"/>
      <c r="AB91" s="154"/>
      <c r="AC91" s="154"/>
      <c r="AD91" s="154"/>
      <c r="AE91" s="127"/>
      <c r="AF91" s="127"/>
      <c r="AG91" s="127"/>
      <c r="AH91" s="127"/>
      <c r="AI91" s="127"/>
      <c r="AJ91" s="127"/>
      <c r="AK91" s="127"/>
      <c r="AL91" s="127"/>
      <c r="AM91" s="127"/>
      <c r="AN91" s="127"/>
      <c r="AO91" s="127"/>
      <c r="AP91" s="127"/>
      <c r="AQ91" s="127"/>
      <c r="AR91" s="127"/>
      <c r="AS91" s="127"/>
      <c r="AT91" s="127"/>
      <c r="AU91" s="127"/>
      <c r="AV91" s="127"/>
      <c r="AW91" s="127"/>
      <c r="AX91" s="127"/>
      <c r="AY91" s="127"/>
      <c r="AZ91" s="127"/>
      <c r="BA91" s="127"/>
      <c r="BB91" s="127"/>
      <c r="BC91" s="127"/>
      <c r="BD91" s="127"/>
      <c r="BE91" s="127"/>
      <c r="BF91" s="127"/>
      <c r="BG91" s="127"/>
      <c r="BH91" s="127"/>
      <c r="BI91" s="127"/>
      <c r="BJ91" s="127"/>
    </row>
    <row r="92" spans="1:62" x14ac:dyDescent="0.35">
      <c r="A92" s="22" t="s">
        <v>83</v>
      </c>
      <c r="B92" s="55">
        <v>74</v>
      </c>
      <c r="C92" s="20">
        <f t="shared" si="17"/>
        <v>0.4814260620649275</v>
      </c>
      <c r="D92" s="55">
        <v>55</v>
      </c>
      <c r="E92" s="20">
        <f t="shared" si="18"/>
        <v>0.40512669416617558</v>
      </c>
      <c r="F92" s="55">
        <v>86</v>
      </c>
      <c r="G92" s="20">
        <f t="shared" si="19"/>
        <v>0.58025774239255112</v>
      </c>
      <c r="H92" s="55">
        <v>80</v>
      </c>
      <c r="I92" s="20">
        <f t="shared" si="10"/>
        <v>0.49022611679637235</v>
      </c>
      <c r="J92" s="55">
        <v>90</v>
      </c>
      <c r="K92" s="20">
        <f t="shared" si="14"/>
        <v>0.57008931399252549</v>
      </c>
      <c r="L92" s="55">
        <v>100</v>
      </c>
      <c r="M92" s="20">
        <f t="shared" si="15"/>
        <v>0.59396531242575434</v>
      </c>
      <c r="N92" s="55">
        <v>91</v>
      </c>
      <c r="O92" s="20">
        <f t="shared" si="16"/>
        <v>0.54160219021545053</v>
      </c>
      <c r="P92" s="153"/>
      <c r="Q92" s="154"/>
      <c r="R92" s="154"/>
      <c r="S92" s="154"/>
      <c r="T92" s="154"/>
      <c r="U92" s="154"/>
      <c r="V92" s="154"/>
      <c r="W92" s="154"/>
      <c r="X92" s="154"/>
      <c r="Y92" s="154"/>
      <c r="Z92" s="154"/>
      <c r="AA92" s="154"/>
      <c r="AB92" s="154"/>
      <c r="AC92" s="154"/>
      <c r="AD92" s="154"/>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127"/>
      <c r="BI92" s="127"/>
      <c r="BJ92" s="127"/>
    </row>
    <row r="93" spans="1:62" x14ac:dyDescent="0.35">
      <c r="A93" s="22" t="s">
        <v>84</v>
      </c>
      <c r="B93" s="54">
        <v>66</v>
      </c>
      <c r="C93" s="20">
        <f t="shared" si="17"/>
        <v>0.4293800013011515</v>
      </c>
      <c r="D93" s="54">
        <v>92</v>
      </c>
      <c r="E93" s="20">
        <f t="shared" si="18"/>
        <v>0.67766647024160276</v>
      </c>
      <c r="F93" s="54">
        <v>87</v>
      </c>
      <c r="G93" s="20">
        <f t="shared" si="19"/>
        <v>0.58700492544362726</v>
      </c>
      <c r="H93" s="54">
        <v>73</v>
      </c>
      <c r="I93" s="20">
        <f t="shared" si="10"/>
        <v>0.44733133157668975</v>
      </c>
      <c r="J93" s="54">
        <v>109</v>
      </c>
      <c r="K93" s="20">
        <f t="shared" si="14"/>
        <v>0.69044150250205871</v>
      </c>
      <c r="L93" s="54">
        <v>100</v>
      </c>
      <c r="M93" s="20">
        <f t="shared" si="15"/>
        <v>0.59396531242575434</v>
      </c>
      <c r="N93" s="54">
        <v>81</v>
      </c>
      <c r="O93" s="20">
        <f t="shared" si="16"/>
        <v>0.48208546601595048</v>
      </c>
      <c r="P93" s="153"/>
      <c r="Q93" s="154"/>
      <c r="R93" s="154"/>
      <c r="S93" s="154"/>
      <c r="T93" s="154"/>
      <c r="U93" s="154"/>
      <c r="V93" s="154"/>
      <c r="W93" s="154"/>
      <c r="X93" s="154"/>
      <c r="Y93" s="154"/>
      <c r="Z93" s="154"/>
      <c r="AA93" s="154"/>
      <c r="AB93" s="154"/>
      <c r="AC93" s="154"/>
      <c r="AD93" s="154"/>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127"/>
      <c r="BI93" s="127"/>
      <c r="BJ93" s="127"/>
    </row>
    <row r="94" spans="1:62" x14ac:dyDescent="0.35">
      <c r="A94" s="21" t="s">
        <v>85</v>
      </c>
      <c r="B94" s="55">
        <v>43</v>
      </c>
      <c r="C94" s="19">
        <f t="shared" si="17"/>
        <v>0.2797475766052957</v>
      </c>
      <c r="D94" s="55">
        <v>51</v>
      </c>
      <c r="E94" s="19">
        <f t="shared" si="18"/>
        <v>0.37566293459045375</v>
      </c>
      <c r="F94" s="55">
        <v>87</v>
      </c>
      <c r="G94" s="19">
        <f t="shared" si="19"/>
        <v>0.58700492544362726</v>
      </c>
      <c r="H94" s="55">
        <v>83</v>
      </c>
      <c r="I94" s="19">
        <f t="shared" ref="I94:I103" si="20">H94/H$138*100</f>
        <v>0.50860959617623624</v>
      </c>
      <c r="J94" s="55">
        <v>72</v>
      </c>
      <c r="K94" s="19">
        <f t="shared" ref="K94:K97" si="21">J94/J$138*100</f>
        <v>0.45607145119402043</v>
      </c>
      <c r="L94" s="55">
        <v>92</v>
      </c>
      <c r="M94" s="19">
        <f t="shared" si="15"/>
        <v>0.54644808743169404</v>
      </c>
      <c r="N94" s="55">
        <v>83</v>
      </c>
      <c r="O94" s="19">
        <f t="shared" si="16"/>
        <v>0.4939888108558505</v>
      </c>
      <c r="P94" s="153"/>
      <c r="Q94" s="154"/>
      <c r="R94" s="154"/>
      <c r="S94" s="154"/>
      <c r="T94" s="154"/>
      <c r="U94" s="154"/>
      <c r="V94" s="154"/>
      <c r="W94" s="154"/>
      <c r="X94" s="154"/>
      <c r="Y94" s="154"/>
      <c r="Z94" s="154"/>
      <c r="AA94" s="154"/>
      <c r="AB94" s="154"/>
      <c r="AC94" s="154"/>
      <c r="AD94" s="154"/>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c r="BI94" s="127"/>
      <c r="BJ94" s="127"/>
    </row>
    <row r="95" spans="1:62" x14ac:dyDescent="0.35">
      <c r="A95" s="27" t="s">
        <v>86</v>
      </c>
      <c r="B95" s="28">
        <f>SUM(B91:B94)</f>
        <v>336</v>
      </c>
      <c r="C95" s="29">
        <f t="shared" si="17"/>
        <v>2.1859345520785896</v>
      </c>
      <c r="D95" s="28">
        <f>SUM(D91:D94)</f>
        <v>277</v>
      </c>
      <c r="E95" s="29">
        <f t="shared" si="18"/>
        <v>2.0403653506187389</v>
      </c>
      <c r="F95" s="28">
        <f>SUM(F91:F94)</f>
        <v>381</v>
      </c>
      <c r="G95" s="29">
        <f t="shared" si="19"/>
        <v>2.570676742460023</v>
      </c>
      <c r="H95" s="28">
        <f>SUM(H91:H94)</f>
        <v>385</v>
      </c>
      <c r="I95" s="29">
        <f t="shared" si="20"/>
        <v>2.3592131870825419</v>
      </c>
      <c r="J95" s="28">
        <f>SUM(J91:J94)</f>
        <v>402</v>
      </c>
      <c r="K95" s="29">
        <f t="shared" si="21"/>
        <v>2.5463989358332806</v>
      </c>
      <c r="L95" s="28">
        <f>SUM(L91:L94)</f>
        <v>454</v>
      </c>
      <c r="M95" s="29">
        <f t="shared" si="15"/>
        <v>2.696602518412925</v>
      </c>
      <c r="N95" s="28">
        <f>SUM(N91:N94)</f>
        <v>396</v>
      </c>
      <c r="O95" s="29">
        <f t="shared" si="16"/>
        <v>2.3568622783002025</v>
      </c>
      <c r="P95" s="153"/>
      <c r="Q95" s="154"/>
      <c r="R95" s="154"/>
      <c r="S95" s="154"/>
      <c r="T95" s="154"/>
      <c r="U95" s="154"/>
      <c r="V95" s="154"/>
      <c r="W95" s="154"/>
      <c r="X95" s="154"/>
      <c r="Y95" s="154"/>
      <c r="Z95" s="154"/>
      <c r="AA95" s="154"/>
      <c r="AB95" s="154"/>
      <c r="AC95" s="154"/>
      <c r="AD95" s="154"/>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c r="BI95" s="127"/>
      <c r="BJ95" s="127"/>
    </row>
    <row r="96" spans="1:62" x14ac:dyDescent="0.35">
      <c r="A96" s="21" t="s">
        <v>87</v>
      </c>
      <c r="B96" s="54">
        <v>50</v>
      </c>
      <c r="C96" s="19">
        <f t="shared" si="17"/>
        <v>0.32528787977359963</v>
      </c>
      <c r="D96" s="54">
        <v>57</v>
      </c>
      <c r="E96" s="19">
        <f t="shared" si="18"/>
        <v>0.41985857395403653</v>
      </c>
      <c r="F96" s="54">
        <v>65</v>
      </c>
      <c r="G96" s="19">
        <f t="shared" si="19"/>
        <v>0.43856689831995144</v>
      </c>
      <c r="H96" s="54">
        <v>76</v>
      </c>
      <c r="I96" s="19">
        <f t="shared" si="20"/>
        <v>0.4657148109565537</v>
      </c>
      <c r="J96" s="54">
        <v>78</v>
      </c>
      <c r="K96" s="19">
        <f t="shared" si="21"/>
        <v>0.49407740546018875</v>
      </c>
      <c r="L96" s="54">
        <v>94</v>
      </c>
      <c r="M96" s="19">
        <f t="shared" si="15"/>
        <v>0.55832739368020901</v>
      </c>
      <c r="N96" s="54">
        <v>96</v>
      </c>
      <c r="O96" s="19">
        <f t="shared" si="16"/>
        <v>0.57136055231520055</v>
      </c>
      <c r="P96" s="153"/>
      <c r="Q96" s="154"/>
      <c r="R96" s="154"/>
      <c r="S96" s="154"/>
      <c r="T96" s="154"/>
      <c r="U96" s="154"/>
      <c r="V96" s="154"/>
      <c r="W96" s="154"/>
      <c r="X96" s="154"/>
      <c r="Y96" s="154"/>
      <c r="Z96" s="154"/>
      <c r="AA96" s="154"/>
      <c r="AB96" s="154"/>
      <c r="AC96" s="154"/>
      <c r="AD96" s="154"/>
      <c r="AE96" s="127"/>
      <c r="AF96" s="127"/>
      <c r="AG96" s="127"/>
      <c r="AH96" s="127"/>
      <c r="AI96" s="127"/>
      <c r="AJ96" s="127"/>
      <c r="AK96" s="127"/>
      <c r="AL96" s="127"/>
      <c r="AM96" s="127"/>
      <c r="AN96" s="127"/>
      <c r="AO96" s="127"/>
      <c r="AP96" s="127"/>
      <c r="AQ96" s="127"/>
      <c r="AR96" s="127"/>
      <c r="AS96" s="127"/>
      <c r="AT96" s="127"/>
      <c r="AU96" s="127"/>
      <c r="AV96" s="127"/>
      <c r="AW96" s="127"/>
      <c r="AX96" s="127"/>
      <c r="AY96" s="127"/>
      <c r="AZ96" s="127"/>
      <c r="BA96" s="127"/>
      <c r="BB96" s="127"/>
      <c r="BC96" s="127"/>
      <c r="BD96" s="127"/>
      <c r="BE96" s="127"/>
      <c r="BF96" s="127"/>
      <c r="BG96" s="127"/>
      <c r="BH96" s="127"/>
      <c r="BI96" s="127"/>
      <c r="BJ96" s="127"/>
    </row>
    <row r="97" spans="1:62" x14ac:dyDescent="0.35">
      <c r="A97" s="33" t="s">
        <v>88</v>
      </c>
      <c r="B97" s="58">
        <v>20</v>
      </c>
      <c r="C97" s="42">
        <f t="shared" si="17"/>
        <v>0.13011515190943984</v>
      </c>
      <c r="D97" s="58">
        <v>17</v>
      </c>
      <c r="E97" s="42">
        <f t="shared" si="18"/>
        <v>0.12522097819681793</v>
      </c>
      <c r="F97" s="58">
        <v>35</v>
      </c>
      <c r="G97" s="42">
        <f t="shared" si="19"/>
        <v>0.23615140678766616</v>
      </c>
      <c r="H97" s="58">
        <v>26</v>
      </c>
      <c r="I97" s="42">
        <f t="shared" si="20"/>
        <v>0.15932348795882101</v>
      </c>
      <c r="J97" s="58">
        <v>33</v>
      </c>
      <c r="K97" s="42">
        <f t="shared" si="21"/>
        <v>0.209032748463926</v>
      </c>
      <c r="L97" s="58">
        <v>28</v>
      </c>
      <c r="M97" s="42">
        <f t="shared" si="15"/>
        <v>0.1663102874792112</v>
      </c>
      <c r="N97" s="58">
        <v>27</v>
      </c>
      <c r="O97" s="42">
        <f t="shared" si="16"/>
        <v>0.16069515533865017</v>
      </c>
      <c r="P97" s="153"/>
      <c r="Q97" s="154"/>
      <c r="R97" s="154"/>
      <c r="S97" s="154"/>
      <c r="T97" s="154"/>
      <c r="U97" s="154"/>
      <c r="V97" s="154"/>
      <c r="W97" s="154"/>
      <c r="X97" s="154"/>
      <c r="Y97" s="154"/>
      <c r="Z97" s="154"/>
      <c r="AA97" s="154"/>
      <c r="AB97" s="154"/>
      <c r="AC97" s="154"/>
      <c r="AD97" s="154"/>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127"/>
      <c r="BA97" s="127"/>
      <c r="BB97" s="127"/>
      <c r="BC97" s="127"/>
      <c r="BD97" s="127"/>
      <c r="BE97" s="127"/>
      <c r="BF97" s="127"/>
      <c r="BG97" s="127"/>
      <c r="BH97" s="127"/>
      <c r="BI97" s="127"/>
      <c r="BJ97" s="127"/>
    </row>
    <row r="98" spans="1:62" x14ac:dyDescent="0.35">
      <c r="A98" s="27" t="s">
        <v>89</v>
      </c>
      <c r="B98" s="28">
        <f>SUM(B96:B97)</f>
        <v>70</v>
      </c>
      <c r="C98" s="29">
        <f>B98/B$138*100</f>
        <v>0.45540303168303947</v>
      </c>
      <c r="D98" s="28">
        <f>SUM(D96:D97)</f>
        <v>74</v>
      </c>
      <c r="E98" s="29">
        <f>D98/D$138*100</f>
        <v>0.54507955215085446</v>
      </c>
      <c r="F98" s="28">
        <f>SUM(F96:F97)</f>
        <v>100</v>
      </c>
      <c r="G98" s="29">
        <f>F98/F$138*100</f>
        <v>0.67471830510761754</v>
      </c>
      <c r="H98" s="28">
        <f>SUM(H96:H97)</f>
        <v>102</v>
      </c>
      <c r="I98" s="29">
        <f>H98/H$138*100</f>
        <v>0.62503829891537477</v>
      </c>
      <c r="J98" s="28">
        <f>SUM(J96:J97)</f>
        <v>111</v>
      </c>
      <c r="K98" s="29">
        <f>J98/J$138*100</f>
        <v>0.7031101539241148</v>
      </c>
      <c r="L98" s="28">
        <f>SUM(L96:L97)</f>
        <v>122</v>
      </c>
      <c r="M98" s="29">
        <f t="shared" si="15"/>
        <v>0.72463768115942029</v>
      </c>
      <c r="N98" s="28">
        <f>SUM(N96:N97)</f>
        <v>123</v>
      </c>
      <c r="O98" s="29">
        <f t="shared" si="16"/>
        <v>0.73205570765385075</v>
      </c>
      <c r="P98" s="153"/>
      <c r="Q98" s="154"/>
      <c r="R98" s="154"/>
      <c r="S98" s="154"/>
      <c r="T98" s="154"/>
      <c r="U98" s="154"/>
      <c r="V98" s="154"/>
      <c r="W98" s="154"/>
      <c r="X98" s="154"/>
      <c r="Y98" s="154"/>
      <c r="Z98" s="154"/>
      <c r="AA98" s="154"/>
      <c r="AB98" s="154"/>
      <c r="AC98" s="154"/>
      <c r="AD98" s="154"/>
      <c r="AE98" s="127"/>
      <c r="AF98" s="127"/>
      <c r="AG98" s="127"/>
      <c r="AH98" s="127"/>
      <c r="AI98" s="127"/>
      <c r="AJ98" s="127"/>
      <c r="AK98" s="127"/>
      <c r="AL98" s="127"/>
      <c r="AM98" s="127"/>
      <c r="AN98" s="127"/>
      <c r="AO98" s="127"/>
      <c r="AP98" s="127"/>
      <c r="AQ98" s="127"/>
      <c r="AR98" s="127"/>
      <c r="AS98" s="127"/>
      <c r="AT98" s="127"/>
      <c r="AU98" s="127"/>
      <c r="AV98" s="127"/>
      <c r="AW98" s="127"/>
      <c r="AX98" s="127"/>
      <c r="AY98" s="127"/>
      <c r="AZ98" s="127"/>
      <c r="BA98" s="127"/>
      <c r="BB98" s="127"/>
      <c r="BC98" s="127"/>
      <c r="BD98" s="127"/>
      <c r="BE98" s="127"/>
      <c r="BF98" s="127"/>
      <c r="BG98" s="127"/>
      <c r="BH98" s="127"/>
      <c r="BI98" s="127"/>
      <c r="BJ98" s="127"/>
    </row>
    <row r="99" spans="1:62" x14ac:dyDescent="0.35">
      <c r="A99" s="21" t="s">
        <v>90</v>
      </c>
      <c r="B99" s="54">
        <v>236</v>
      </c>
      <c r="C99" s="19">
        <f t="shared" ref="C99:C138" si="22">B99/B$138*100</f>
        <v>1.5353587925313903</v>
      </c>
      <c r="D99" s="54">
        <v>120</v>
      </c>
      <c r="E99" s="19">
        <f t="shared" ref="E99:E138" si="23">D99/D$138*100</f>
        <v>0.8839127872716559</v>
      </c>
      <c r="F99" s="54">
        <v>60</v>
      </c>
      <c r="G99" s="19">
        <f t="shared" ref="G99:G138" si="24">F99/F$138*100</f>
        <v>0.4048309830645706</v>
      </c>
      <c r="H99" s="54">
        <v>59</v>
      </c>
      <c r="I99" s="19">
        <f t="shared" si="20"/>
        <v>0.36154176113732461</v>
      </c>
      <c r="J99" s="54">
        <v>62</v>
      </c>
      <c r="K99" s="19">
        <f t="shared" ref="K99:K103" si="25">J99/J$138*100</f>
        <v>0.39272819408373977</v>
      </c>
      <c r="L99" s="54">
        <v>65</v>
      </c>
      <c r="M99" s="19">
        <f t="shared" si="15"/>
        <v>0.3860774530767403</v>
      </c>
      <c r="N99" s="54">
        <v>52</v>
      </c>
      <c r="O99" s="19">
        <f t="shared" si="16"/>
        <v>0.30948696583740032</v>
      </c>
      <c r="P99" s="153"/>
      <c r="Q99" s="154"/>
      <c r="R99" s="154"/>
      <c r="S99" s="154"/>
      <c r="T99" s="154"/>
      <c r="U99" s="154"/>
      <c r="V99" s="154"/>
      <c r="W99" s="154"/>
      <c r="X99" s="154"/>
      <c r="Y99" s="154"/>
      <c r="Z99" s="154"/>
      <c r="AA99" s="154"/>
      <c r="AB99" s="154"/>
      <c r="AC99" s="154"/>
      <c r="AD99" s="154"/>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127"/>
      <c r="BI99" s="127"/>
      <c r="BJ99" s="127"/>
    </row>
    <row r="100" spans="1:62" x14ac:dyDescent="0.35">
      <c r="A100" s="22" t="s">
        <v>91</v>
      </c>
      <c r="B100" s="55">
        <v>37</v>
      </c>
      <c r="C100" s="20">
        <f t="shared" si="22"/>
        <v>0.24071303103246375</v>
      </c>
      <c r="D100" s="55">
        <v>25</v>
      </c>
      <c r="E100" s="20">
        <f t="shared" si="23"/>
        <v>0.18414849734826164</v>
      </c>
      <c r="F100" s="55">
        <v>53</v>
      </c>
      <c r="G100" s="20">
        <f t="shared" si="24"/>
        <v>0.35760070170703734</v>
      </c>
      <c r="H100" s="55">
        <v>44</v>
      </c>
      <c r="I100" s="20">
        <f t="shared" si="20"/>
        <v>0.26962436423800479</v>
      </c>
      <c r="J100" s="55">
        <v>43</v>
      </c>
      <c r="K100" s="20">
        <f t="shared" si="25"/>
        <v>0.27237600557420666</v>
      </c>
      <c r="L100" s="55">
        <v>48</v>
      </c>
      <c r="M100" s="20">
        <f t="shared" si="15"/>
        <v>0.2851033499643621</v>
      </c>
      <c r="N100" s="55">
        <v>44</v>
      </c>
      <c r="O100" s="20">
        <f t="shared" si="16"/>
        <v>0.26187358647780029</v>
      </c>
      <c r="P100" s="153"/>
      <c r="Q100" s="154"/>
      <c r="R100" s="154"/>
      <c r="S100" s="154"/>
      <c r="T100" s="154"/>
      <c r="U100" s="154"/>
      <c r="V100" s="154"/>
      <c r="W100" s="154"/>
      <c r="X100" s="154"/>
      <c r="Y100" s="154"/>
      <c r="Z100" s="154"/>
      <c r="AA100" s="154"/>
      <c r="AB100" s="154"/>
      <c r="AC100" s="154"/>
      <c r="AD100" s="154"/>
      <c r="AE100" s="127"/>
      <c r="AF100" s="127"/>
      <c r="AG100" s="127"/>
      <c r="AH100" s="127"/>
      <c r="AI100" s="127"/>
      <c r="AJ100" s="127"/>
      <c r="AK100" s="127"/>
      <c r="AL100" s="127"/>
      <c r="AM100" s="127"/>
      <c r="AN100" s="127"/>
      <c r="AO100" s="127"/>
      <c r="AP100" s="127"/>
      <c r="AQ100" s="127"/>
      <c r="AR100" s="127"/>
      <c r="AS100" s="127"/>
      <c r="AT100" s="127"/>
      <c r="AU100" s="127"/>
      <c r="AV100" s="127"/>
      <c r="AW100" s="127"/>
      <c r="AX100" s="127"/>
      <c r="AY100" s="127"/>
      <c r="AZ100" s="127"/>
      <c r="BA100" s="127"/>
      <c r="BB100" s="127"/>
      <c r="BC100" s="127"/>
      <c r="BD100" s="127"/>
      <c r="BE100" s="127"/>
      <c r="BF100" s="127"/>
      <c r="BG100" s="127"/>
      <c r="BH100" s="127"/>
      <c r="BI100" s="127"/>
      <c r="BJ100" s="127"/>
    </row>
    <row r="101" spans="1:62" x14ac:dyDescent="0.35">
      <c r="A101" s="22" t="s">
        <v>92</v>
      </c>
      <c r="B101" s="54">
        <v>213</v>
      </c>
      <c r="C101" s="20">
        <f t="shared" si="22"/>
        <v>1.3857263678355345</v>
      </c>
      <c r="D101" s="54">
        <v>175</v>
      </c>
      <c r="E101" s="20">
        <f t="shared" si="23"/>
        <v>1.2890394814378314</v>
      </c>
      <c r="F101" s="54">
        <v>77</v>
      </c>
      <c r="G101" s="20">
        <f t="shared" si="24"/>
        <v>0.51953309493286559</v>
      </c>
      <c r="H101" s="54">
        <v>62</v>
      </c>
      <c r="I101" s="20">
        <f t="shared" si="20"/>
        <v>0.37992524051718857</v>
      </c>
      <c r="J101" s="54">
        <v>97</v>
      </c>
      <c r="K101" s="20">
        <f t="shared" si="25"/>
        <v>0.61442959396972197</v>
      </c>
      <c r="L101" s="54">
        <v>92</v>
      </c>
      <c r="M101" s="20">
        <f t="shared" si="15"/>
        <v>0.54644808743169404</v>
      </c>
      <c r="N101" s="54">
        <v>74</v>
      </c>
      <c r="O101" s="20">
        <f t="shared" si="16"/>
        <v>0.44042375907630044</v>
      </c>
      <c r="P101" s="153"/>
      <c r="Q101" s="154"/>
      <c r="R101" s="154"/>
      <c r="S101" s="154"/>
      <c r="T101" s="154"/>
      <c r="U101" s="154"/>
      <c r="V101" s="154"/>
      <c r="W101" s="154"/>
      <c r="X101" s="154"/>
      <c r="Y101" s="154"/>
      <c r="Z101" s="154"/>
      <c r="AA101" s="154"/>
      <c r="AB101" s="154"/>
      <c r="AC101" s="154"/>
      <c r="AD101" s="154"/>
      <c r="AE101" s="127"/>
      <c r="AF101" s="127"/>
      <c r="AG101" s="127"/>
      <c r="AH101" s="127"/>
      <c r="AI101" s="127"/>
      <c r="AJ101" s="127"/>
      <c r="AK101" s="127"/>
      <c r="AL101" s="127"/>
      <c r="AM101" s="127"/>
      <c r="AN101" s="127"/>
      <c r="AO101" s="127"/>
      <c r="AP101" s="127"/>
      <c r="AQ101" s="127"/>
      <c r="AR101" s="127"/>
      <c r="AS101" s="127"/>
      <c r="AT101" s="127"/>
      <c r="AU101" s="127"/>
      <c r="AV101" s="127"/>
      <c r="AW101" s="127"/>
      <c r="AX101" s="127"/>
      <c r="AY101" s="127"/>
      <c r="AZ101" s="127"/>
      <c r="BA101" s="127"/>
      <c r="BB101" s="127"/>
      <c r="BC101" s="127"/>
      <c r="BD101" s="127"/>
      <c r="BE101" s="127"/>
      <c r="BF101" s="127"/>
      <c r="BG101" s="127"/>
      <c r="BH101" s="127"/>
      <c r="BI101" s="127"/>
      <c r="BJ101" s="127"/>
    </row>
    <row r="102" spans="1:62" x14ac:dyDescent="0.35">
      <c r="A102" s="22" t="s">
        <v>93</v>
      </c>
      <c r="B102" s="55">
        <v>643</v>
      </c>
      <c r="C102" s="20">
        <f t="shared" si="22"/>
        <v>4.183202133888491</v>
      </c>
      <c r="D102" s="55">
        <v>600</v>
      </c>
      <c r="E102" s="20">
        <f t="shared" si="23"/>
        <v>4.419563936358279</v>
      </c>
      <c r="F102" s="55">
        <v>112</v>
      </c>
      <c r="G102" s="20">
        <f t="shared" si="24"/>
        <v>0.7556845017205317</v>
      </c>
      <c r="H102" s="55">
        <v>136</v>
      </c>
      <c r="I102" s="20">
        <f t="shared" si="20"/>
        <v>0.83338439855383306</v>
      </c>
      <c r="J102" s="55">
        <v>125</v>
      </c>
      <c r="K102" s="20">
        <f t="shared" si="25"/>
        <v>0.79179071387850752</v>
      </c>
      <c r="L102" s="55">
        <v>154</v>
      </c>
      <c r="M102" s="20">
        <f t="shared" si="15"/>
        <v>0.91470658113566161</v>
      </c>
      <c r="N102" s="55">
        <v>164</v>
      </c>
      <c r="O102" s="20">
        <f t="shared" si="16"/>
        <v>0.97607427687180104</v>
      </c>
      <c r="P102" s="153"/>
      <c r="Q102" s="154"/>
      <c r="R102" s="154"/>
      <c r="S102" s="154"/>
      <c r="T102" s="154"/>
      <c r="U102" s="154"/>
      <c r="V102" s="154"/>
      <c r="W102" s="154"/>
      <c r="X102" s="154"/>
      <c r="Y102" s="154"/>
      <c r="Z102" s="154"/>
      <c r="AA102" s="154"/>
      <c r="AB102" s="154"/>
      <c r="AC102" s="154"/>
      <c r="AD102" s="154"/>
      <c r="AE102" s="127"/>
      <c r="AF102" s="127"/>
      <c r="AG102" s="127"/>
      <c r="AH102" s="127"/>
      <c r="AI102" s="127"/>
      <c r="AJ102" s="127"/>
      <c r="AK102" s="127"/>
      <c r="AL102" s="127"/>
      <c r="AM102" s="127"/>
      <c r="AN102" s="127"/>
      <c r="AO102" s="127"/>
      <c r="AP102" s="127"/>
      <c r="AQ102" s="127"/>
      <c r="AR102" s="127"/>
      <c r="AS102" s="127"/>
      <c r="AT102" s="127"/>
      <c r="AU102" s="127"/>
      <c r="AV102" s="127"/>
      <c r="AW102" s="127"/>
      <c r="AX102" s="127"/>
      <c r="AY102" s="127"/>
      <c r="AZ102" s="127"/>
      <c r="BA102" s="127"/>
      <c r="BB102" s="127"/>
      <c r="BC102" s="127"/>
      <c r="BD102" s="127"/>
      <c r="BE102" s="127"/>
      <c r="BF102" s="127"/>
      <c r="BG102" s="127"/>
      <c r="BH102" s="127"/>
      <c r="BI102" s="127"/>
      <c r="BJ102" s="127"/>
    </row>
    <row r="103" spans="1:62" x14ac:dyDescent="0.35">
      <c r="A103" s="21" t="s">
        <v>94</v>
      </c>
      <c r="B103" s="54">
        <v>660</v>
      </c>
      <c r="C103" s="19">
        <f t="shared" si="22"/>
        <v>4.2938000130115155</v>
      </c>
      <c r="D103" s="54">
        <v>776</v>
      </c>
      <c r="E103" s="19">
        <f t="shared" si="23"/>
        <v>5.7159693576900414</v>
      </c>
      <c r="F103" s="54">
        <v>162</v>
      </c>
      <c r="G103" s="19">
        <f t="shared" si="24"/>
        <v>1.0930436542743405</v>
      </c>
      <c r="H103" s="54">
        <v>158</v>
      </c>
      <c r="I103" s="19">
        <f t="shared" si="20"/>
        <v>0.96819658067283532</v>
      </c>
      <c r="J103" s="54">
        <v>158</v>
      </c>
      <c r="K103" s="19">
        <f t="shared" si="25"/>
        <v>1.0008234623424337</v>
      </c>
      <c r="L103" s="54">
        <v>169</v>
      </c>
      <c r="M103" s="19">
        <f t="shared" ref="M103:M134" si="26">L103/L$138*100</f>
        <v>1.003801377999525</v>
      </c>
      <c r="N103" s="54">
        <v>156</v>
      </c>
      <c r="O103" s="19">
        <f t="shared" ref="O103:O134" si="27">N103/N$138*100</f>
        <v>0.92846089751220084</v>
      </c>
      <c r="P103" s="153"/>
      <c r="Q103" s="154"/>
      <c r="R103" s="154"/>
      <c r="S103" s="154"/>
      <c r="T103" s="154"/>
      <c r="U103" s="154"/>
      <c r="V103" s="154"/>
      <c r="W103" s="154"/>
      <c r="X103" s="154"/>
      <c r="Y103" s="154"/>
      <c r="Z103" s="154"/>
      <c r="AA103" s="154"/>
      <c r="AB103" s="154"/>
      <c r="AC103" s="154"/>
      <c r="AD103" s="154"/>
      <c r="AE103" s="127"/>
      <c r="AF103" s="127"/>
      <c r="AG103" s="127"/>
      <c r="AH103" s="127"/>
      <c r="AI103" s="127"/>
      <c r="AJ103" s="127"/>
      <c r="AK103" s="127"/>
      <c r="AL103" s="127"/>
      <c r="AM103" s="127"/>
      <c r="AN103" s="127"/>
      <c r="AO103" s="127"/>
      <c r="AP103" s="127"/>
      <c r="AQ103" s="127"/>
      <c r="AR103" s="127"/>
      <c r="AS103" s="127"/>
      <c r="AT103" s="127"/>
      <c r="AU103" s="127"/>
      <c r="AV103" s="127"/>
      <c r="AW103" s="127"/>
      <c r="AX103" s="127"/>
      <c r="AY103" s="127"/>
      <c r="AZ103" s="127"/>
      <c r="BA103" s="127"/>
      <c r="BB103" s="127"/>
      <c r="BC103" s="127"/>
      <c r="BD103" s="127"/>
      <c r="BE103" s="127"/>
      <c r="BF103" s="127"/>
      <c r="BG103" s="127"/>
      <c r="BH103" s="127"/>
      <c r="BI103" s="127"/>
      <c r="BJ103" s="127"/>
    </row>
    <row r="104" spans="1:62" x14ac:dyDescent="0.35">
      <c r="A104" s="27" t="s">
        <v>95</v>
      </c>
      <c r="B104" s="28">
        <f>SUM(B99:B103)</f>
        <v>1789</v>
      </c>
      <c r="C104" s="29">
        <f t="shared" si="22"/>
        <v>11.638800338299395</v>
      </c>
      <c r="D104" s="28">
        <f>SUM(D99:D103)</f>
        <v>1696</v>
      </c>
      <c r="E104" s="29">
        <f t="shared" si="23"/>
        <v>12.49263406010607</v>
      </c>
      <c r="F104" s="28">
        <f>SUM(F99:F103)</f>
        <v>464</v>
      </c>
      <c r="G104" s="29">
        <f t="shared" si="24"/>
        <v>3.1306929356993454</v>
      </c>
      <c r="H104" s="28">
        <f>SUM(H99:H103)</f>
        <v>459</v>
      </c>
      <c r="I104" s="29">
        <f t="shared" ref="I104:I138" si="28">H104/H$138*100</f>
        <v>2.8126723451191862</v>
      </c>
      <c r="J104" s="28">
        <f>SUM(J99:J103)</f>
        <v>485</v>
      </c>
      <c r="K104" s="29">
        <f t="shared" ref="K104:K138" si="29">J104/J$138*100</f>
        <v>3.0721479698486096</v>
      </c>
      <c r="L104" s="28">
        <f>SUM(L99:L103)</f>
        <v>528</v>
      </c>
      <c r="M104" s="29">
        <f t="shared" si="26"/>
        <v>3.1361368496079831</v>
      </c>
      <c r="N104" s="28">
        <f>SUM(N99:N103)</f>
        <v>490</v>
      </c>
      <c r="O104" s="29">
        <f t="shared" si="27"/>
        <v>2.916319485775503</v>
      </c>
      <c r="P104" s="153"/>
      <c r="Q104" s="154"/>
      <c r="R104" s="154"/>
      <c r="S104" s="154"/>
      <c r="T104" s="154"/>
      <c r="U104" s="154"/>
      <c r="V104" s="154"/>
      <c r="W104" s="154"/>
      <c r="X104" s="154"/>
      <c r="Y104" s="154"/>
      <c r="Z104" s="154"/>
      <c r="AA104" s="154"/>
      <c r="AB104" s="154"/>
      <c r="AC104" s="154"/>
      <c r="AD104" s="154"/>
      <c r="AE104" s="127"/>
      <c r="AF104" s="127"/>
      <c r="AG104" s="127"/>
      <c r="AH104" s="127"/>
      <c r="AI104" s="127"/>
      <c r="AJ104" s="127"/>
      <c r="AK104" s="127"/>
      <c r="AL104" s="127"/>
      <c r="AM104" s="127"/>
      <c r="AN104" s="127"/>
      <c r="AO104" s="127"/>
      <c r="AP104" s="127"/>
      <c r="AQ104" s="127"/>
      <c r="AR104" s="127"/>
      <c r="AS104" s="127"/>
      <c r="AT104" s="127"/>
      <c r="AU104" s="127"/>
      <c r="AV104" s="127"/>
      <c r="AW104" s="127"/>
      <c r="AX104" s="127"/>
      <c r="AY104" s="127"/>
      <c r="AZ104" s="127"/>
      <c r="BA104" s="127"/>
      <c r="BB104" s="127"/>
      <c r="BC104" s="127"/>
      <c r="BD104" s="127"/>
      <c r="BE104" s="127"/>
      <c r="BF104" s="127"/>
      <c r="BG104" s="127"/>
      <c r="BH104" s="127"/>
      <c r="BI104" s="127"/>
      <c r="BJ104" s="127"/>
    </row>
    <row r="105" spans="1:62" x14ac:dyDescent="0.35">
      <c r="A105" s="36" t="s">
        <v>96</v>
      </c>
      <c r="B105" s="45">
        <v>285</v>
      </c>
      <c r="C105" s="46">
        <f t="shared" si="22"/>
        <v>1.8541409147095178</v>
      </c>
      <c r="D105" s="45">
        <v>246</v>
      </c>
      <c r="E105" s="46">
        <f t="shared" si="23"/>
        <v>1.8120212139068943</v>
      </c>
      <c r="F105" s="45">
        <v>365</v>
      </c>
      <c r="G105" s="46">
        <f t="shared" si="24"/>
        <v>2.462721813642804</v>
      </c>
      <c r="H105" s="45">
        <v>397</v>
      </c>
      <c r="I105" s="46">
        <f t="shared" si="28"/>
        <v>2.4327471046019977</v>
      </c>
      <c r="J105" s="45">
        <v>317</v>
      </c>
      <c r="K105" s="46">
        <f t="shared" si="29"/>
        <v>2.0079812503958951</v>
      </c>
      <c r="L105" s="45">
        <v>384</v>
      </c>
      <c r="M105" s="46">
        <f t="shared" si="26"/>
        <v>2.2808267997148968</v>
      </c>
      <c r="N105" s="45">
        <v>398</v>
      </c>
      <c r="O105" s="46">
        <f t="shared" si="27"/>
        <v>2.3687656231401024</v>
      </c>
      <c r="P105" s="153"/>
      <c r="Q105" s="154"/>
      <c r="R105" s="154"/>
      <c r="S105" s="154"/>
      <c r="T105" s="154"/>
      <c r="U105" s="154"/>
      <c r="V105" s="154"/>
      <c r="W105" s="154"/>
      <c r="X105" s="154"/>
      <c r="Y105" s="154"/>
      <c r="Z105" s="154"/>
      <c r="AA105" s="154"/>
      <c r="AB105" s="154"/>
      <c r="AC105" s="154"/>
      <c r="AD105" s="154"/>
      <c r="AE105" s="127"/>
      <c r="AF105" s="127"/>
      <c r="AG105" s="127"/>
      <c r="AH105" s="127"/>
      <c r="AI105" s="127"/>
      <c r="AJ105" s="127"/>
      <c r="AK105" s="127"/>
      <c r="AL105" s="127"/>
      <c r="AM105" s="127"/>
      <c r="AN105" s="127"/>
      <c r="AO105" s="127"/>
      <c r="AP105" s="127"/>
      <c r="AQ105" s="127"/>
      <c r="AR105" s="127"/>
      <c r="AS105" s="127"/>
      <c r="AT105" s="127"/>
      <c r="AU105" s="127"/>
      <c r="AV105" s="127"/>
      <c r="AW105" s="127"/>
      <c r="AX105" s="127"/>
      <c r="AY105" s="127"/>
      <c r="AZ105" s="127"/>
      <c r="BA105" s="127"/>
      <c r="BB105" s="127"/>
      <c r="BC105" s="127"/>
      <c r="BD105" s="127"/>
      <c r="BE105" s="127"/>
      <c r="BF105" s="127"/>
      <c r="BG105" s="127"/>
      <c r="BH105" s="127"/>
      <c r="BI105" s="127"/>
      <c r="BJ105" s="127"/>
    </row>
    <row r="106" spans="1:62" x14ac:dyDescent="0.35">
      <c r="A106" s="36" t="s">
        <v>153</v>
      </c>
      <c r="B106" s="45">
        <v>54</v>
      </c>
      <c r="C106" s="46">
        <f t="shared" si="22"/>
        <v>0.3513109101554876</v>
      </c>
      <c r="D106" s="45">
        <v>63</v>
      </c>
      <c r="E106" s="46">
        <f t="shared" si="23"/>
        <v>0.46405421331761931</v>
      </c>
      <c r="F106" s="45">
        <v>100</v>
      </c>
      <c r="G106" s="46">
        <f t="shared" si="24"/>
        <v>0.67471830510761754</v>
      </c>
      <c r="H106" s="45">
        <v>87</v>
      </c>
      <c r="I106" s="46">
        <f t="shared" si="28"/>
        <v>0.53312090201605489</v>
      </c>
      <c r="J106" s="45">
        <v>108</v>
      </c>
      <c r="K106" s="46">
        <f t="shared" si="29"/>
        <v>0.68410717679103061</v>
      </c>
      <c r="L106" s="45">
        <v>120</v>
      </c>
      <c r="M106" s="46">
        <f t="shared" si="26"/>
        <v>0.71275837491090521</v>
      </c>
      <c r="N106" s="45">
        <v>116</v>
      </c>
      <c r="O106" s="46">
        <f t="shared" si="27"/>
        <v>0.69039400071420065</v>
      </c>
      <c r="P106" s="153"/>
      <c r="Q106" s="154"/>
      <c r="R106" s="154"/>
      <c r="S106" s="154"/>
      <c r="T106" s="154"/>
      <c r="U106" s="154"/>
      <c r="V106" s="154"/>
      <c r="W106" s="154"/>
      <c r="X106" s="154"/>
      <c r="Y106" s="154"/>
      <c r="Z106" s="154"/>
      <c r="AA106" s="154"/>
      <c r="AB106" s="154"/>
      <c r="AC106" s="154"/>
      <c r="AD106" s="154"/>
      <c r="AE106" s="127"/>
      <c r="AF106" s="127"/>
      <c r="AG106" s="127"/>
      <c r="AH106" s="127"/>
      <c r="AI106" s="127"/>
      <c r="AJ106" s="127"/>
      <c r="AK106" s="127"/>
      <c r="AL106" s="127"/>
      <c r="AM106" s="127"/>
      <c r="AN106" s="127"/>
      <c r="AO106" s="127"/>
      <c r="AP106" s="127"/>
      <c r="AQ106" s="127"/>
      <c r="AR106" s="127"/>
      <c r="AS106" s="127"/>
      <c r="AT106" s="127"/>
      <c r="AU106" s="127"/>
      <c r="AV106" s="127"/>
      <c r="AW106" s="127"/>
      <c r="AX106" s="127"/>
      <c r="AY106" s="127"/>
      <c r="AZ106" s="127"/>
      <c r="BA106" s="127"/>
      <c r="BB106" s="127"/>
      <c r="BC106" s="127"/>
      <c r="BD106" s="127"/>
      <c r="BE106" s="127"/>
      <c r="BF106" s="127"/>
      <c r="BG106" s="127"/>
      <c r="BH106" s="127"/>
      <c r="BI106" s="127"/>
      <c r="BJ106" s="127"/>
    </row>
    <row r="107" spans="1:62" x14ac:dyDescent="0.35">
      <c r="A107" s="36" t="s">
        <v>98</v>
      </c>
      <c r="B107" s="45">
        <v>39</v>
      </c>
      <c r="C107" s="46">
        <f t="shared" si="22"/>
        <v>0.25372454622340768</v>
      </c>
      <c r="D107" s="45">
        <v>55</v>
      </c>
      <c r="E107" s="46">
        <f t="shared" si="23"/>
        <v>0.40512669416617558</v>
      </c>
      <c r="F107" s="45">
        <v>130</v>
      </c>
      <c r="G107" s="46">
        <f t="shared" si="24"/>
        <v>0.87713379663990287</v>
      </c>
      <c r="H107" s="45">
        <v>163</v>
      </c>
      <c r="I107" s="46">
        <f t="shared" si="28"/>
        <v>0.99883571297260854</v>
      </c>
      <c r="J107" s="45">
        <v>156</v>
      </c>
      <c r="K107" s="46">
        <f t="shared" si="29"/>
        <v>0.98815481092037749</v>
      </c>
      <c r="L107" s="45">
        <v>201</v>
      </c>
      <c r="M107" s="46">
        <f t="shared" si="26"/>
        <v>1.1938702779757662</v>
      </c>
      <c r="N107" s="45">
        <v>140</v>
      </c>
      <c r="O107" s="46">
        <f t="shared" si="27"/>
        <v>0.83323413879300079</v>
      </c>
      <c r="P107" s="153"/>
      <c r="Q107" s="154"/>
      <c r="R107" s="154"/>
      <c r="S107" s="154"/>
      <c r="T107" s="154"/>
      <c r="U107" s="154"/>
      <c r="V107" s="154"/>
      <c r="W107" s="154"/>
      <c r="X107" s="154"/>
      <c r="Y107" s="154"/>
      <c r="Z107" s="154"/>
      <c r="AA107" s="154"/>
      <c r="AB107" s="154"/>
      <c r="AC107" s="154"/>
      <c r="AD107" s="154"/>
      <c r="AE107" s="127"/>
      <c r="AF107" s="127"/>
      <c r="AG107" s="127"/>
      <c r="AH107" s="127"/>
      <c r="AI107" s="127"/>
      <c r="AJ107" s="127"/>
      <c r="AK107" s="127"/>
      <c r="AL107" s="127"/>
      <c r="AM107" s="127"/>
      <c r="AN107" s="127"/>
      <c r="AO107" s="127"/>
      <c r="AP107" s="127"/>
      <c r="AQ107" s="127"/>
      <c r="AR107" s="127"/>
      <c r="AS107" s="127"/>
      <c r="AT107" s="127"/>
      <c r="AU107" s="127"/>
      <c r="AV107" s="127"/>
      <c r="AW107" s="127"/>
      <c r="AX107" s="127"/>
      <c r="AY107" s="127"/>
      <c r="AZ107" s="127"/>
      <c r="BA107" s="127"/>
      <c r="BB107" s="127"/>
      <c r="BC107" s="127"/>
      <c r="BD107" s="127"/>
      <c r="BE107" s="127"/>
      <c r="BF107" s="127"/>
      <c r="BG107" s="127"/>
      <c r="BH107" s="127"/>
      <c r="BI107" s="127"/>
      <c r="BJ107" s="127"/>
    </row>
    <row r="108" spans="1:62" x14ac:dyDescent="0.35">
      <c r="A108" s="36" t="s">
        <v>99</v>
      </c>
      <c r="B108" s="45">
        <v>91</v>
      </c>
      <c r="C108" s="46">
        <f t="shared" si="22"/>
        <v>0.59202394118795132</v>
      </c>
      <c r="D108" s="45">
        <v>109</v>
      </c>
      <c r="E108" s="46">
        <f t="shared" si="23"/>
        <v>0.80288744843842086</v>
      </c>
      <c r="F108" s="45">
        <v>111</v>
      </c>
      <c r="G108" s="46">
        <f t="shared" si="24"/>
        <v>0.74893731866945557</v>
      </c>
      <c r="H108" s="45">
        <v>146</v>
      </c>
      <c r="I108" s="46">
        <f t="shared" si="28"/>
        <v>0.8946626631533795</v>
      </c>
      <c r="J108" s="45">
        <v>96</v>
      </c>
      <c r="K108" s="46">
        <f t="shared" si="29"/>
        <v>0.60809526825869387</v>
      </c>
      <c r="L108" s="45">
        <v>125</v>
      </c>
      <c r="M108" s="46">
        <f t="shared" si="26"/>
        <v>0.74245664053219296</v>
      </c>
      <c r="N108" s="45">
        <v>125</v>
      </c>
      <c r="O108" s="46">
        <f t="shared" si="27"/>
        <v>0.74395905249375083</v>
      </c>
      <c r="P108" s="153"/>
      <c r="Q108" s="154"/>
      <c r="R108" s="154"/>
      <c r="S108" s="154"/>
      <c r="T108" s="154"/>
      <c r="U108" s="154"/>
      <c r="V108" s="154"/>
      <c r="W108" s="154"/>
      <c r="X108" s="154"/>
      <c r="Y108" s="154"/>
      <c r="Z108" s="154"/>
      <c r="AA108" s="154"/>
      <c r="AB108" s="154"/>
      <c r="AC108" s="154"/>
      <c r="AD108" s="154"/>
      <c r="AE108" s="127"/>
      <c r="AF108" s="127"/>
      <c r="AG108" s="127"/>
      <c r="AH108" s="127"/>
      <c r="AI108" s="127"/>
      <c r="AJ108" s="127"/>
      <c r="AK108" s="127"/>
      <c r="AL108" s="127"/>
      <c r="AM108" s="127"/>
      <c r="AN108" s="127"/>
      <c r="AO108" s="127"/>
      <c r="AP108" s="127"/>
      <c r="AQ108" s="127"/>
      <c r="AR108" s="127"/>
      <c r="AS108" s="127"/>
      <c r="AT108" s="127"/>
      <c r="AU108" s="127"/>
      <c r="AV108" s="127"/>
      <c r="AW108" s="127"/>
      <c r="AX108" s="127"/>
      <c r="AY108" s="127"/>
      <c r="AZ108" s="127"/>
      <c r="BA108" s="127"/>
      <c r="BB108" s="127"/>
      <c r="BC108" s="127"/>
      <c r="BD108" s="127"/>
      <c r="BE108" s="127"/>
      <c r="BF108" s="127"/>
      <c r="BG108" s="127"/>
      <c r="BH108" s="127"/>
      <c r="BI108" s="127"/>
      <c r="BJ108" s="127"/>
    </row>
    <row r="109" spans="1:62" s="3" customFormat="1" x14ac:dyDescent="0.35">
      <c r="A109" s="22" t="s">
        <v>100</v>
      </c>
      <c r="B109" s="47">
        <v>75</v>
      </c>
      <c r="C109" s="48">
        <f t="shared" si="22"/>
        <v>0.4879318196603995</v>
      </c>
      <c r="D109" s="47">
        <v>65</v>
      </c>
      <c r="E109" s="48">
        <f t="shared" si="23"/>
        <v>0.47878609310548026</v>
      </c>
      <c r="F109" s="47">
        <v>262</v>
      </c>
      <c r="G109" s="48">
        <f t="shared" si="24"/>
        <v>1.7677619593819578</v>
      </c>
      <c r="H109" s="47">
        <v>261</v>
      </c>
      <c r="I109" s="48">
        <f t="shared" si="28"/>
        <v>1.5993627060481648</v>
      </c>
      <c r="J109" s="47">
        <v>263</v>
      </c>
      <c r="K109" s="48">
        <f t="shared" si="29"/>
        <v>1.6659276620003798</v>
      </c>
      <c r="L109" s="47">
        <v>338</v>
      </c>
      <c r="M109" s="48">
        <f t="shared" si="26"/>
        <v>2.0076027559990499</v>
      </c>
      <c r="N109" s="47">
        <v>360</v>
      </c>
      <c r="O109" s="48">
        <f t="shared" si="27"/>
        <v>2.1426020711820022</v>
      </c>
      <c r="P109" s="153"/>
      <c r="Q109" s="156"/>
      <c r="R109" s="156"/>
      <c r="S109" s="156"/>
      <c r="T109" s="156"/>
      <c r="U109" s="156"/>
      <c r="V109" s="156"/>
      <c r="W109" s="156"/>
      <c r="X109" s="156"/>
      <c r="Y109" s="156"/>
      <c r="Z109" s="156"/>
      <c r="AA109" s="156"/>
      <c r="AB109" s="156"/>
      <c r="AC109" s="156"/>
      <c r="AD109" s="156"/>
      <c r="AE109" s="128"/>
      <c r="AF109" s="128"/>
      <c r="AG109" s="128"/>
      <c r="AH109" s="128"/>
      <c r="AI109" s="128"/>
      <c r="AJ109" s="128"/>
      <c r="AK109" s="128"/>
      <c r="AL109" s="128"/>
      <c r="AM109" s="128"/>
      <c r="AN109" s="128"/>
      <c r="AO109" s="128"/>
      <c r="AP109" s="128"/>
      <c r="AQ109" s="128"/>
      <c r="AR109" s="128"/>
      <c r="AS109" s="128"/>
      <c r="AT109" s="128"/>
      <c r="AU109" s="128"/>
      <c r="AV109" s="128"/>
      <c r="AW109" s="128"/>
      <c r="AX109" s="128"/>
      <c r="AY109" s="128"/>
      <c r="AZ109" s="128"/>
      <c r="BA109" s="128"/>
      <c r="BB109" s="128"/>
      <c r="BC109" s="128"/>
      <c r="BD109" s="128"/>
      <c r="BE109" s="128"/>
      <c r="BF109" s="128"/>
      <c r="BG109" s="128"/>
      <c r="BH109" s="128"/>
      <c r="BI109" s="128"/>
      <c r="BJ109" s="128"/>
    </row>
    <row r="110" spans="1:62" s="3" customFormat="1" x14ac:dyDescent="0.35">
      <c r="A110" s="21" t="s">
        <v>101</v>
      </c>
      <c r="B110" s="49">
        <v>61</v>
      </c>
      <c r="C110" s="50">
        <f t="shared" si="22"/>
        <v>0.39685121332379159</v>
      </c>
      <c r="D110" s="49">
        <v>44</v>
      </c>
      <c r="E110" s="50">
        <f t="shared" si="23"/>
        <v>0.32410135533294049</v>
      </c>
      <c r="F110" s="49">
        <v>191</v>
      </c>
      <c r="G110" s="50">
        <f t="shared" si="24"/>
        <v>1.2887119627555497</v>
      </c>
      <c r="H110" s="49">
        <v>221</v>
      </c>
      <c r="I110" s="50">
        <f t="shared" si="28"/>
        <v>1.3542496476499786</v>
      </c>
      <c r="J110" s="49">
        <v>199</v>
      </c>
      <c r="K110" s="50">
        <f t="shared" si="29"/>
        <v>1.2605308164945841</v>
      </c>
      <c r="L110" s="49">
        <v>221</v>
      </c>
      <c r="M110" s="50">
        <f t="shared" si="26"/>
        <v>1.3126633404609171</v>
      </c>
      <c r="N110" s="49">
        <v>231</v>
      </c>
      <c r="O110" s="50">
        <f t="shared" si="27"/>
        <v>1.3748363290084513</v>
      </c>
      <c r="P110" s="153"/>
      <c r="Q110" s="156"/>
      <c r="R110" s="156"/>
      <c r="S110" s="156"/>
      <c r="T110" s="156"/>
      <c r="U110" s="156"/>
      <c r="V110" s="156"/>
      <c r="W110" s="156"/>
      <c r="X110" s="156"/>
      <c r="Y110" s="156"/>
      <c r="Z110" s="156"/>
      <c r="AA110" s="156"/>
      <c r="AB110" s="156"/>
      <c r="AC110" s="156"/>
      <c r="AD110" s="156"/>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row>
    <row r="111" spans="1:62" s="3" customFormat="1" x14ac:dyDescent="0.35">
      <c r="A111" s="27" t="s">
        <v>102</v>
      </c>
      <c r="B111" s="28">
        <f>SUM(B105:B110)</f>
        <v>605</v>
      </c>
      <c r="C111" s="29">
        <f t="shared" si="22"/>
        <v>3.9359833452605555</v>
      </c>
      <c r="D111" s="28">
        <f>SUM(D105:D110)</f>
        <v>582</v>
      </c>
      <c r="E111" s="29">
        <f t="shared" si="23"/>
        <v>4.2869770182675309</v>
      </c>
      <c r="F111" s="28">
        <f>SUM(F105:F110)</f>
        <v>1159</v>
      </c>
      <c r="G111" s="29">
        <f t="shared" si="24"/>
        <v>7.8199851561972871</v>
      </c>
      <c r="H111" s="28">
        <f>SUM(H105:H110)</f>
        <v>1275</v>
      </c>
      <c r="I111" s="29">
        <f t="shared" si="28"/>
        <v>7.8129787364421848</v>
      </c>
      <c r="J111" s="28">
        <f>SUM(J105:J110)</f>
        <v>1139</v>
      </c>
      <c r="K111" s="29">
        <f t="shared" si="29"/>
        <v>7.2147969848609623</v>
      </c>
      <c r="L111" s="28">
        <f>SUM(L105:L110)</f>
        <v>1389</v>
      </c>
      <c r="M111" s="29">
        <f t="shared" si="26"/>
        <v>8.2501781895937274</v>
      </c>
      <c r="N111" s="28">
        <f>SUM(N105:N110)</f>
        <v>1370</v>
      </c>
      <c r="O111" s="29">
        <f t="shared" si="27"/>
        <v>8.1537912153315091</v>
      </c>
      <c r="P111" s="153"/>
      <c r="Q111" s="156"/>
      <c r="R111" s="156"/>
      <c r="S111" s="156"/>
      <c r="T111" s="156"/>
      <c r="U111" s="156"/>
      <c r="V111" s="156"/>
      <c r="W111" s="156"/>
      <c r="X111" s="156"/>
      <c r="Y111" s="156"/>
      <c r="Z111" s="156"/>
      <c r="AA111" s="156"/>
      <c r="AB111" s="156"/>
      <c r="AC111" s="156"/>
      <c r="AD111" s="156"/>
      <c r="AE111" s="128"/>
      <c r="AF111" s="128"/>
      <c r="AG111" s="128"/>
      <c r="AH111" s="128"/>
      <c r="AI111" s="128"/>
      <c r="AJ111" s="128"/>
      <c r="AK111" s="128"/>
      <c r="AL111" s="128"/>
      <c r="AM111" s="128"/>
      <c r="AN111" s="128"/>
      <c r="AO111" s="128"/>
      <c r="AP111" s="128"/>
      <c r="AQ111" s="128"/>
      <c r="AR111" s="128"/>
      <c r="AS111" s="128"/>
      <c r="AT111" s="128"/>
      <c r="AU111" s="128"/>
      <c r="AV111" s="128"/>
      <c r="AW111" s="128"/>
      <c r="AX111" s="128"/>
      <c r="AY111" s="128"/>
      <c r="AZ111" s="128"/>
      <c r="BA111" s="128"/>
      <c r="BB111" s="128"/>
      <c r="BC111" s="128"/>
      <c r="BD111" s="128"/>
      <c r="BE111" s="128"/>
      <c r="BF111" s="128"/>
      <c r="BG111" s="128"/>
      <c r="BH111" s="128"/>
      <c r="BI111" s="128"/>
      <c r="BJ111" s="128"/>
    </row>
    <row r="112" spans="1:62" x14ac:dyDescent="0.35">
      <c r="A112" s="21" t="s">
        <v>103</v>
      </c>
      <c r="B112" s="54">
        <v>29</v>
      </c>
      <c r="C112" s="19">
        <f t="shared" si="22"/>
        <v>0.18866697026868778</v>
      </c>
      <c r="D112" s="54">
        <v>27</v>
      </c>
      <c r="E112" s="19">
        <f t="shared" si="23"/>
        <v>0.19888037713612255</v>
      </c>
      <c r="F112" s="54">
        <v>65</v>
      </c>
      <c r="G112" s="19">
        <f t="shared" si="24"/>
        <v>0.43856689831995144</v>
      </c>
      <c r="H112" s="54">
        <v>60</v>
      </c>
      <c r="I112" s="19">
        <f t="shared" si="28"/>
        <v>0.36766958759727925</v>
      </c>
      <c r="J112" s="54">
        <v>48</v>
      </c>
      <c r="K112" s="19">
        <f t="shared" si="29"/>
        <v>0.30404763412934693</v>
      </c>
      <c r="L112" s="54">
        <v>65</v>
      </c>
      <c r="M112" s="19">
        <f t="shared" si="26"/>
        <v>0.3860774530767403</v>
      </c>
      <c r="N112" s="54">
        <v>73</v>
      </c>
      <c r="O112" s="19">
        <f t="shared" si="27"/>
        <v>0.4344720866563504</v>
      </c>
      <c r="P112" s="153"/>
      <c r="Q112" s="154"/>
      <c r="R112" s="154"/>
      <c r="S112" s="154"/>
      <c r="T112" s="154"/>
      <c r="U112" s="154"/>
      <c r="V112" s="154"/>
      <c r="W112" s="154"/>
      <c r="X112" s="154"/>
      <c r="Y112" s="154"/>
      <c r="Z112" s="154"/>
      <c r="AA112" s="154"/>
      <c r="AB112" s="154"/>
      <c r="AC112" s="154"/>
      <c r="AD112" s="154"/>
      <c r="AE112" s="127"/>
      <c r="AF112" s="127"/>
      <c r="AG112" s="127"/>
      <c r="AH112" s="127"/>
      <c r="AI112" s="127"/>
      <c r="AJ112" s="127"/>
      <c r="AK112" s="127"/>
      <c r="AL112" s="127"/>
      <c r="AM112" s="127"/>
      <c r="AN112" s="127"/>
      <c r="AO112" s="127"/>
      <c r="AP112" s="127"/>
      <c r="AQ112" s="127"/>
      <c r="AR112" s="127"/>
      <c r="AS112" s="127"/>
      <c r="AT112" s="127"/>
      <c r="AU112" s="127"/>
      <c r="AV112" s="127"/>
      <c r="AW112" s="127"/>
      <c r="AX112" s="127"/>
      <c r="AY112" s="127"/>
      <c r="AZ112" s="127"/>
      <c r="BA112" s="127"/>
      <c r="BB112" s="127"/>
      <c r="BC112" s="127"/>
      <c r="BD112" s="127"/>
      <c r="BE112" s="127"/>
      <c r="BF112" s="127"/>
      <c r="BG112" s="127"/>
      <c r="BH112" s="127"/>
      <c r="BI112" s="127"/>
      <c r="BJ112" s="127"/>
    </row>
    <row r="113" spans="1:62" x14ac:dyDescent="0.35">
      <c r="A113" s="33" t="s">
        <v>104</v>
      </c>
      <c r="B113" s="58">
        <v>90</v>
      </c>
      <c r="C113" s="42">
        <f t="shared" si="22"/>
        <v>0.58551818359247931</v>
      </c>
      <c r="D113" s="58">
        <v>104</v>
      </c>
      <c r="E113" s="42">
        <f t="shared" si="23"/>
        <v>0.76605774896876844</v>
      </c>
      <c r="F113" s="58">
        <v>109</v>
      </c>
      <c r="G113" s="42">
        <f t="shared" si="24"/>
        <v>0.73544295256730308</v>
      </c>
      <c r="H113" s="58">
        <v>95</v>
      </c>
      <c r="I113" s="42">
        <f t="shared" si="28"/>
        <v>0.58214351369569217</v>
      </c>
      <c r="J113" s="58">
        <v>87</v>
      </c>
      <c r="K113" s="42">
        <f t="shared" si="29"/>
        <v>0.55108633685944131</v>
      </c>
      <c r="L113" s="58">
        <v>111</v>
      </c>
      <c r="M113" s="42">
        <f t="shared" si="26"/>
        <v>0.65930149679258732</v>
      </c>
      <c r="N113" s="58">
        <v>139</v>
      </c>
      <c r="O113" s="42">
        <f t="shared" si="27"/>
        <v>0.82728246637305081</v>
      </c>
      <c r="P113" s="153"/>
      <c r="Q113" s="154"/>
      <c r="R113" s="154"/>
      <c r="S113" s="154"/>
      <c r="T113" s="154"/>
      <c r="U113" s="154"/>
      <c r="V113" s="154"/>
      <c r="W113" s="154"/>
      <c r="X113" s="154"/>
      <c r="Y113" s="154"/>
      <c r="Z113" s="154"/>
      <c r="AA113" s="154"/>
      <c r="AB113" s="154"/>
      <c r="AC113" s="154"/>
      <c r="AD113" s="154"/>
      <c r="AE113" s="127"/>
      <c r="AF113" s="127"/>
      <c r="AG113" s="127"/>
      <c r="AH113" s="127"/>
      <c r="AI113" s="127"/>
      <c r="AJ113" s="127"/>
      <c r="AK113" s="127"/>
      <c r="AL113" s="127"/>
      <c r="AM113" s="127"/>
      <c r="AN113" s="127"/>
      <c r="AO113" s="127"/>
      <c r="AP113" s="127"/>
      <c r="AQ113" s="127"/>
      <c r="AR113" s="127"/>
      <c r="AS113" s="127"/>
      <c r="AT113" s="127"/>
      <c r="AU113" s="127"/>
      <c r="AV113" s="127"/>
      <c r="AW113" s="127"/>
      <c r="AX113" s="127"/>
      <c r="AY113" s="127"/>
      <c r="AZ113" s="127"/>
      <c r="BA113" s="127"/>
      <c r="BB113" s="127"/>
      <c r="BC113" s="127"/>
      <c r="BD113" s="127"/>
      <c r="BE113" s="127"/>
      <c r="BF113" s="127"/>
      <c r="BG113" s="127"/>
      <c r="BH113" s="127"/>
      <c r="BI113" s="127"/>
      <c r="BJ113" s="127"/>
    </row>
    <row r="114" spans="1:62" x14ac:dyDescent="0.35">
      <c r="A114" s="27" t="s">
        <v>105</v>
      </c>
      <c r="B114" s="28">
        <f>SUM(B112:B113)</f>
        <v>119</v>
      </c>
      <c r="C114" s="29">
        <f t="shared" si="22"/>
        <v>0.77418515386116715</v>
      </c>
      <c r="D114" s="28">
        <f>SUM(D112:D113)</f>
        <v>131</v>
      </c>
      <c r="E114" s="29">
        <f t="shared" si="23"/>
        <v>0.96493812610489105</v>
      </c>
      <c r="F114" s="28">
        <f>SUM(F112:F113)</f>
        <v>174</v>
      </c>
      <c r="G114" s="29">
        <f t="shared" si="24"/>
        <v>1.1740098508872545</v>
      </c>
      <c r="H114" s="28">
        <f>SUM(H112:H113)</f>
        <v>155</v>
      </c>
      <c r="I114" s="29">
        <f t="shared" si="28"/>
        <v>0.94981310129297147</v>
      </c>
      <c r="J114" s="28">
        <f>SUM(J112:J113)</f>
        <v>135</v>
      </c>
      <c r="K114" s="29">
        <f t="shared" si="29"/>
        <v>0.85513397098878829</v>
      </c>
      <c r="L114" s="28">
        <f>SUM(L112:L113)</f>
        <v>176</v>
      </c>
      <c r="M114" s="29">
        <f t="shared" si="26"/>
        <v>1.0453789498693276</v>
      </c>
      <c r="N114" s="28">
        <f>SUM(N112:N113)</f>
        <v>212</v>
      </c>
      <c r="O114" s="29">
        <f t="shared" si="27"/>
        <v>1.2617545530294012</v>
      </c>
      <c r="P114" s="153"/>
      <c r="Q114" s="154"/>
      <c r="R114" s="154"/>
      <c r="S114" s="154"/>
      <c r="T114" s="154"/>
      <c r="U114" s="154"/>
      <c r="V114" s="154"/>
      <c r="W114" s="154"/>
      <c r="X114" s="154"/>
      <c r="Y114" s="154"/>
      <c r="Z114" s="154"/>
      <c r="AA114" s="154"/>
      <c r="AB114" s="154"/>
      <c r="AC114" s="154"/>
      <c r="AD114" s="154"/>
      <c r="AE114" s="127"/>
      <c r="AF114" s="127"/>
      <c r="AG114" s="127"/>
      <c r="AH114" s="127"/>
      <c r="AI114" s="127"/>
      <c r="AJ114" s="127"/>
      <c r="AK114" s="127"/>
      <c r="AL114" s="127"/>
      <c r="AM114" s="127"/>
      <c r="AN114" s="127"/>
      <c r="AO114" s="127"/>
      <c r="AP114" s="127"/>
      <c r="AQ114" s="127"/>
      <c r="AR114" s="127"/>
      <c r="AS114" s="127"/>
      <c r="AT114" s="127"/>
      <c r="AU114" s="127"/>
      <c r="AV114" s="127"/>
      <c r="AW114" s="127"/>
      <c r="AX114" s="127"/>
      <c r="AY114" s="127"/>
      <c r="AZ114" s="127"/>
      <c r="BA114" s="127"/>
      <c r="BB114" s="127"/>
      <c r="BC114" s="127"/>
      <c r="BD114" s="127"/>
      <c r="BE114" s="127"/>
      <c r="BF114" s="127"/>
      <c r="BG114" s="127"/>
      <c r="BH114" s="127"/>
      <c r="BI114" s="127"/>
      <c r="BJ114" s="127"/>
    </row>
    <row r="115" spans="1:62" x14ac:dyDescent="0.35">
      <c r="A115" s="21" t="s">
        <v>106</v>
      </c>
      <c r="B115" s="54">
        <v>71</v>
      </c>
      <c r="C115" s="19">
        <f t="shared" si="22"/>
        <v>0.46190878927851148</v>
      </c>
      <c r="D115" s="54">
        <v>65</v>
      </c>
      <c r="E115" s="19">
        <f t="shared" si="23"/>
        <v>0.47878609310548026</v>
      </c>
      <c r="F115" s="54">
        <v>161</v>
      </c>
      <c r="G115" s="19">
        <f t="shared" si="24"/>
        <v>1.0862964712232643</v>
      </c>
      <c r="H115" s="54">
        <v>151</v>
      </c>
      <c r="I115" s="19">
        <f t="shared" si="28"/>
        <v>0.92530179545315272</v>
      </c>
      <c r="J115" s="54">
        <v>148</v>
      </c>
      <c r="K115" s="19">
        <f t="shared" si="29"/>
        <v>0.93748020523215303</v>
      </c>
      <c r="L115" s="54">
        <v>191</v>
      </c>
      <c r="M115" s="19">
        <f t="shared" si="26"/>
        <v>1.1344737467331909</v>
      </c>
      <c r="N115" s="54">
        <v>203</v>
      </c>
      <c r="O115" s="19">
        <f t="shared" si="27"/>
        <v>1.2081895012498511</v>
      </c>
      <c r="P115" s="153"/>
      <c r="Q115" s="154"/>
      <c r="R115" s="154"/>
      <c r="S115" s="154"/>
      <c r="T115" s="154"/>
      <c r="U115" s="154"/>
      <c r="V115" s="154"/>
      <c r="W115" s="154"/>
      <c r="X115" s="154"/>
      <c r="Y115" s="154"/>
      <c r="Z115" s="154"/>
      <c r="AA115" s="154"/>
      <c r="AB115" s="154"/>
      <c r="AC115" s="154"/>
      <c r="AD115" s="154"/>
      <c r="AE115" s="127"/>
      <c r="AF115" s="127"/>
      <c r="AG115" s="127"/>
      <c r="AH115" s="127"/>
      <c r="AI115" s="127"/>
      <c r="AJ115" s="127"/>
      <c r="AK115" s="127"/>
      <c r="AL115" s="127"/>
      <c r="AM115" s="127"/>
      <c r="AN115" s="127"/>
      <c r="AO115" s="127"/>
      <c r="AP115" s="127"/>
      <c r="AQ115" s="127"/>
      <c r="AR115" s="127"/>
      <c r="AS115" s="127"/>
      <c r="AT115" s="127"/>
      <c r="AU115" s="127"/>
      <c r="AV115" s="127"/>
      <c r="AW115" s="127"/>
      <c r="AX115" s="127"/>
      <c r="AY115" s="127"/>
      <c r="AZ115" s="127"/>
      <c r="BA115" s="127"/>
      <c r="BB115" s="127"/>
      <c r="BC115" s="127"/>
      <c r="BD115" s="127"/>
      <c r="BE115" s="127"/>
      <c r="BF115" s="127"/>
      <c r="BG115" s="127"/>
      <c r="BH115" s="127"/>
      <c r="BI115" s="127"/>
      <c r="BJ115" s="127"/>
    </row>
    <row r="116" spans="1:62" x14ac:dyDescent="0.35">
      <c r="A116" s="22" t="s">
        <v>107</v>
      </c>
      <c r="B116" s="55">
        <v>65</v>
      </c>
      <c r="C116" s="20">
        <f t="shared" si="22"/>
        <v>0.4228742437056795</v>
      </c>
      <c r="D116" s="55">
        <v>77</v>
      </c>
      <c r="E116" s="20">
        <f t="shared" si="23"/>
        <v>0.56717737183264583</v>
      </c>
      <c r="F116" s="55">
        <v>169</v>
      </c>
      <c r="G116" s="20">
        <f t="shared" si="24"/>
        <v>1.1402739356318736</v>
      </c>
      <c r="H116" s="55">
        <v>188</v>
      </c>
      <c r="I116" s="20">
        <f t="shared" si="28"/>
        <v>1.152031374471475</v>
      </c>
      <c r="J116" s="55">
        <v>209</v>
      </c>
      <c r="K116" s="20">
        <f t="shared" si="29"/>
        <v>1.3238740736048649</v>
      </c>
      <c r="L116" s="55">
        <v>213</v>
      </c>
      <c r="M116" s="20">
        <f t="shared" si="26"/>
        <v>1.2651461154668566</v>
      </c>
      <c r="N116" s="55">
        <v>233</v>
      </c>
      <c r="O116" s="20">
        <f t="shared" si="27"/>
        <v>1.3867396738483515</v>
      </c>
      <c r="P116" s="153"/>
      <c r="Q116" s="154"/>
      <c r="R116" s="154"/>
      <c r="S116" s="154"/>
      <c r="T116" s="154"/>
      <c r="U116" s="154"/>
      <c r="V116" s="154"/>
      <c r="W116" s="154"/>
      <c r="X116" s="154"/>
      <c r="Y116" s="154"/>
      <c r="Z116" s="154"/>
      <c r="AA116" s="154"/>
      <c r="AB116" s="154"/>
      <c r="AC116" s="154"/>
      <c r="AD116" s="154"/>
      <c r="AE116" s="127"/>
      <c r="AF116" s="127"/>
      <c r="AG116" s="127"/>
      <c r="AH116" s="127"/>
      <c r="AI116" s="127"/>
      <c r="AJ116" s="127"/>
      <c r="AK116" s="127"/>
      <c r="AL116" s="127"/>
      <c r="AM116" s="127"/>
      <c r="AN116" s="127"/>
      <c r="AO116" s="127"/>
      <c r="AP116" s="127"/>
      <c r="AQ116" s="127"/>
      <c r="AR116" s="127"/>
      <c r="AS116" s="127"/>
      <c r="AT116" s="127"/>
      <c r="AU116" s="127"/>
      <c r="AV116" s="127"/>
      <c r="AW116" s="127"/>
      <c r="AX116" s="127"/>
      <c r="AY116" s="127"/>
      <c r="AZ116" s="127"/>
      <c r="BA116" s="127"/>
      <c r="BB116" s="127"/>
      <c r="BC116" s="127"/>
      <c r="BD116" s="127"/>
      <c r="BE116" s="127"/>
      <c r="BF116" s="127"/>
      <c r="BG116" s="127"/>
      <c r="BH116" s="127"/>
      <c r="BI116" s="127"/>
      <c r="BJ116" s="127"/>
    </row>
    <row r="117" spans="1:62" x14ac:dyDescent="0.35">
      <c r="A117" s="22" t="s">
        <v>108</v>
      </c>
      <c r="B117" s="54">
        <v>36</v>
      </c>
      <c r="C117" s="20">
        <f t="shared" si="22"/>
        <v>0.23420727343699174</v>
      </c>
      <c r="D117" s="54">
        <v>45</v>
      </c>
      <c r="E117" s="20">
        <f t="shared" si="23"/>
        <v>0.33146729522687096</v>
      </c>
      <c r="F117" s="54">
        <v>31</v>
      </c>
      <c r="G117" s="20">
        <f t="shared" si="24"/>
        <v>0.20916267458336146</v>
      </c>
      <c r="H117" s="54">
        <v>27</v>
      </c>
      <c r="I117" s="20">
        <f t="shared" si="28"/>
        <v>0.16545131441877567</v>
      </c>
      <c r="J117" s="54">
        <v>34</v>
      </c>
      <c r="K117" s="20">
        <f t="shared" si="29"/>
        <v>0.21536707417495407</v>
      </c>
      <c r="L117" s="54">
        <v>29</v>
      </c>
      <c r="M117" s="20">
        <f t="shared" si="26"/>
        <v>0.17224994060346877</v>
      </c>
      <c r="N117" s="54">
        <v>32</v>
      </c>
      <c r="O117" s="20">
        <f t="shared" si="27"/>
        <v>0.19045351743840019</v>
      </c>
      <c r="P117" s="153"/>
      <c r="Q117" s="154"/>
      <c r="R117" s="154"/>
      <c r="S117" s="154"/>
      <c r="T117" s="154"/>
      <c r="U117" s="154"/>
      <c r="V117" s="154"/>
      <c r="W117" s="154"/>
      <c r="X117" s="154"/>
      <c r="Y117" s="154"/>
      <c r="Z117" s="154"/>
      <c r="AA117" s="154"/>
      <c r="AB117" s="154"/>
      <c r="AC117" s="154"/>
      <c r="AD117" s="154"/>
      <c r="AE117" s="127"/>
      <c r="AF117" s="127"/>
      <c r="AG117" s="127"/>
      <c r="AH117" s="127"/>
      <c r="AI117" s="127"/>
      <c r="AJ117" s="127"/>
      <c r="AK117" s="127"/>
      <c r="AL117" s="127"/>
      <c r="AM117" s="127"/>
      <c r="AN117" s="127"/>
      <c r="AO117" s="127"/>
      <c r="AP117" s="127"/>
      <c r="AQ117" s="127"/>
      <c r="AR117" s="127"/>
      <c r="AS117" s="127"/>
      <c r="AT117" s="127"/>
      <c r="AU117" s="127"/>
      <c r="AV117" s="127"/>
      <c r="AW117" s="127"/>
      <c r="AX117" s="127"/>
      <c r="AY117" s="127"/>
      <c r="AZ117" s="127"/>
      <c r="BA117" s="127"/>
      <c r="BB117" s="127"/>
      <c r="BC117" s="127"/>
      <c r="BD117" s="127"/>
      <c r="BE117" s="127"/>
      <c r="BF117" s="127"/>
      <c r="BG117" s="127"/>
      <c r="BH117" s="127"/>
      <c r="BI117" s="127"/>
      <c r="BJ117" s="127"/>
    </row>
    <row r="118" spans="1:62" x14ac:dyDescent="0.35">
      <c r="A118" s="22" t="s">
        <v>109</v>
      </c>
      <c r="B118" s="55">
        <v>72</v>
      </c>
      <c r="C118" s="20">
        <f t="shared" si="22"/>
        <v>0.46841454687398348</v>
      </c>
      <c r="D118" s="55">
        <v>58</v>
      </c>
      <c r="E118" s="20">
        <f t="shared" si="23"/>
        <v>0.42722451384796695</v>
      </c>
      <c r="F118" s="55">
        <v>203</v>
      </c>
      <c r="G118" s="20">
        <f t="shared" si="24"/>
        <v>1.3696781593684637</v>
      </c>
      <c r="H118" s="55">
        <v>224</v>
      </c>
      <c r="I118" s="20">
        <f t="shared" si="28"/>
        <v>1.3726331270298426</v>
      </c>
      <c r="J118" s="55">
        <v>199</v>
      </c>
      <c r="K118" s="20">
        <f t="shared" si="29"/>
        <v>1.2605308164945841</v>
      </c>
      <c r="L118" s="55">
        <v>225</v>
      </c>
      <c r="M118" s="20">
        <f t="shared" si="26"/>
        <v>1.3364219529579473</v>
      </c>
      <c r="N118" s="55">
        <v>221</v>
      </c>
      <c r="O118" s="20">
        <f t="shared" si="27"/>
        <v>1.3153196048089515</v>
      </c>
      <c r="P118" s="153"/>
      <c r="Q118" s="154"/>
      <c r="R118" s="154"/>
      <c r="S118" s="154"/>
      <c r="T118" s="154"/>
      <c r="U118" s="154"/>
      <c r="V118" s="154"/>
      <c r="W118" s="154"/>
      <c r="X118" s="154"/>
      <c r="Y118" s="154"/>
      <c r="Z118" s="154"/>
      <c r="AA118" s="154"/>
      <c r="AB118" s="154"/>
      <c r="AC118" s="154"/>
      <c r="AD118" s="154"/>
      <c r="AE118" s="127"/>
      <c r="AF118" s="127"/>
      <c r="AG118" s="127"/>
      <c r="AH118" s="127"/>
      <c r="AI118" s="127"/>
      <c r="AJ118" s="127"/>
      <c r="AK118" s="127"/>
      <c r="AL118" s="127"/>
      <c r="AM118" s="127"/>
      <c r="AN118" s="127"/>
      <c r="AO118" s="127"/>
      <c r="AP118" s="127"/>
      <c r="AQ118" s="127"/>
      <c r="AR118" s="127"/>
      <c r="AS118" s="127"/>
      <c r="AT118" s="127"/>
      <c r="AU118" s="127"/>
      <c r="AV118" s="127"/>
      <c r="AW118" s="127"/>
      <c r="AX118" s="127"/>
      <c r="AY118" s="127"/>
      <c r="AZ118" s="127"/>
      <c r="BA118" s="127"/>
      <c r="BB118" s="127"/>
      <c r="BC118" s="127"/>
      <c r="BD118" s="127"/>
      <c r="BE118" s="127"/>
      <c r="BF118" s="127"/>
      <c r="BG118" s="127"/>
      <c r="BH118" s="127"/>
      <c r="BI118" s="127"/>
      <c r="BJ118" s="127"/>
    </row>
    <row r="119" spans="1:62" x14ac:dyDescent="0.35">
      <c r="A119" s="21" t="s">
        <v>110</v>
      </c>
      <c r="B119" s="54">
        <v>18</v>
      </c>
      <c r="C119" s="19">
        <f t="shared" si="22"/>
        <v>0.11710363671849587</v>
      </c>
      <c r="D119" s="54">
        <v>15</v>
      </c>
      <c r="E119" s="19">
        <f t="shared" si="23"/>
        <v>0.11048909840895699</v>
      </c>
      <c r="F119" s="54">
        <v>38</v>
      </c>
      <c r="G119" s="19">
        <f t="shared" si="24"/>
        <v>0.25639295594089467</v>
      </c>
      <c r="H119" s="54">
        <v>42</v>
      </c>
      <c r="I119" s="19">
        <f t="shared" si="28"/>
        <v>0.25736871131809547</v>
      </c>
      <c r="J119" s="54">
        <v>42</v>
      </c>
      <c r="K119" s="19">
        <f t="shared" si="29"/>
        <v>0.26604167986317856</v>
      </c>
      <c r="L119" s="54">
        <v>60</v>
      </c>
      <c r="M119" s="19">
        <f t="shared" si="26"/>
        <v>0.35637918745545261</v>
      </c>
      <c r="N119" s="54">
        <v>51</v>
      </c>
      <c r="O119" s="19">
        <f t="shared" si="27"/>
        <v>0.30353529341745034</v>
      </c>
      <c r="P119" s="153"/>
      <c r="Q119" s="154"/>
      <c r="R119" s="154"/>
      <c r="S119" s="154"/>
      <c r="T119" s="154"/>
      <c r="U119" s="154"/>
      <c r="V119" s="154"/>
      <c r="W119" s="154"/>
      <c r="X119" s="154"/>
      <c r="Y119" s="154"/>
      <c r="Z119" s="154"/>
      <c r="AA119" s="154"/>
      <c r="AB119" s="154"/>
      <c r="AC119" s="154"/>
      <c r="AD119" s="154"/>
      <c r="AE119" s="127"/>
      <c r="AF119" s="127"/>
      <c r="AG119" s="127"/>
      <c r="AH119" s="127"/>
      <c r="AI119" s="127"/>
      <c r="AJ119" s="127"/>
      <c r="AK119" s="127"/>
      <c r="AL119" s="127"/>
      <c r="AM119" s="127"/>
      <c r="AN119" s="127"/>
      <c r="AO119" s="127"/>
      <c r="AP119" s="127"/>
      <c r="AQ119" s="127"/>
      <c r="AR119" s="127"/>
      <c r="AS119" s="127"/>
      <c r="AT119" s="127"/>
      <c r="AU119" s="127"/>
      <c r="AV119" s="127"/>
      <c r="AW119" s="127"/>
      <c r="AX119" s="127"/>
      <c r="AY119" s="127"/>
      <c r="AZ119" s="127"/>
      <c r="BA119" s="127"/>
      <c r="BB119" s="127"/>
      <c r="BC119" s="127"/>
      <c r="BD119" s="127"/>
      <c r="BE119" s="127"/>
      <c r="BF119" s="127"/>
      <c r="BG119" s="127"/>
      <c r="BH119" s="127"/>
      <c r="BI119" s="127"/>
      <c r="BJ119" s="127"/>
    </row>
    <row r="120" spans="1:62" x14ac:dyDescent="0.35">
      <c r="A120" s="27" t="s">
        <v>111</v>
      </c>
      <c r="B120" s="28">
        <f>SUM(B115:B119)</f>
        <v>262</v>
      </c>
      <c r="C120" s="29">
        <f t="shared" si="22"/>
        <v>1.704508490013662</v>
      </c>
      <c r="D120" s="28">
        <f>SUM(D115:D119)</f>
        <v>260</v>
      </c>
      <c r="E120" s="29">
        <f t="shared" si="23"/>
        <v>1.915144372421921</v>
      </c>
      <c r="F120" s="28">
        <f>SUM(F115:F119)</f>
        <v>602</v>
      </c>
      <c r="G120" s="29">
        <f t="shared" si="24"/>
        <v>4.0618041967478575</v>
      </c>
      <c r="H120" s="28">
        <f>SUM(H115:H119)</f>
        <v>632</v>
      </c>
      <c r="I120" s="29">
        <f t="shared" si="28"/>
        <v>3.8727863226913413</v>
      </c>
      <c r="J120" s="28">
        <f>SUM(J115:J119)</f>
        <v>632</v>
      </c>
      <c r="K120" s="29">
        <f t="shared" si="29"/>
        <v>4.0032938493697348</v>
      </c>
      <c r="L120" s="28">
        <f>SUM(L115:L119)</f>
        <v>718</v>
      </c>
      <c r="M120" s="29">
        <f t="shared" si="26"/>
        <v>4.2646709432169159</v>
      </c>
      <c r="N120" s="28">
        <f>SUM(N115:N119)</f>
        <v>740</v>
      </c>
      <c r="O120" s="29">
        <f t="shared" si="27"/>
        <v>4.404237590763004</v>
      </c>
      <c r="P120" s="153"/>
      <c r="Q120" s="154"/>
      <c r="R120" s="154"/>
      <c r="S120" s="154"/>
      <c r="T120" s="154"/>
      <c r="U120" s="154"/>
      <c r="V120" s="154"/>
      <c r="W120" s="154"/>
      <c r="X120" s="154"/>
      <c r="Y120" s="154"/>
      <c r="Z120" s="154"/>
      <c r="AA120" s="154"/>
      <c r="AB120" s="154"/>
      <c r="AC120" s="154"/>
      <c r="AD120" s="154"/>
      <c r="AE120" s="127"/>
      <c r="AF120" s="127"/>
      <c r="AG120" s="127"/>
      <c r="AH120" s="127"/>
      <c r="AI120" s="127"/>
      <c r="AJ120" s="127"/>
      <c r="AK120" s="127"/>
      <c r="AL120" s="127"/>
      <c r="AM120" s="127"/>
      <c r="AN120" s="127"/>
      <c r="AO120" s="127"/>
      <c r="AP120" s="127"/>
      <c r="AQ120" s="127"/>
      <c r="AR120" s="127"/>
      <c r="AS120" s="127"/>
      <c r="AT120" s="127"/>
      <c r="AU120" s="127"/>
      <c r="AV120" s="127"/>
      <c r="AW120" s="127"/>
      <c r="AX120" s="127"/>
      <c r="AY120" s="127"/>
      <c r="AZ120" s="127"/>
      <c r="BA120" s="127"/>
      <c r="BB120" s="127"/>
      <c r="BC120" s="127"/>
      <c r="BD120" s="127"/>
      <c r="BE120" s="127"/>
      <c r="BF120" s="127"/>
      <c r="BG120" s="127"/>
      <c r="BH120" s="127"/>
      <c r="BI120" s="127"/>
      <c r="BJ120" s="127"/>
    </row>
    <row r="121" spans="1:62" x14ac:dyDescent="0.35">
      <c r="A121" s="21" t="s">
        <v>112</v>
      </c>
      <c r="B121" s="54">
        <v>45</v>
      </c>
      <c r="C121" s="19">
        <f t="shared" si="22"/>
        <v>0.29275909179623966</v>
      </c>
      <c r="D121" s="54">
        <v>41</v>
      </c>
      <c r="E121" s="19">
        <f t="shared" si="23"/>
        <v>0.30200353565114907</v>
      </c>
      <c r="F121" s="54">
        <v>184</v>
      </c>
      <c r="G121" s="19">
        <f t="shared" si="24"/>
        <v>1.2414816813980163</v>
      </c>
      <c r="H121" s="54">
        <v>164</v>
      </c>
      <c r="I121" s="19">
        <f t="shared" si="28"/>
        <v>1.0049635394325633</v>
      </c>
      <c r="J121" s="54">
        <v>148</v>
      </c>
      <c r="K121" s="19">
        <f t="shared" si="29"/>
        <v>0.93748020523215303</v>
      </c>
      <c r="L121" s="54">
        <v>132</v>
      </c>
      <c r="M121" s="19">
        <f t="shared" si="26"/>
        <v>0.78403421240199578</v>
      </c>
      <c r="N121" s="54">
        <v>161</v>
      </c>
      <c r="O121" s="19">
        <f t="shared" si="27"/>
        <v>0.95821925961195098</v>
      </c>
      <c r="P121" s="153"/>
      <c r="Q121" s="154"/>
      <c r="R121" s="154"/>
      <c r="S121" s="154"/>
      <c r="T121" s="154"/>
      <c r="U121" s="154"/>
      <c r="V121" s="154"/>
      <c r="W121" s="154"/>
      <c r="X121" s="154"/>
      <c r="Y121" s="154"/>
      <c r="Z121" s="154"/>
      <c r="AA121" s="154"/>
      <c r="AB121" s="154"/>
      <c r="AC121" s="154"/>
      <c r="AD121" s="154"/>
      <c r="AE121" s="127"/>
      <c r="AF121" s="127"/>
      <c r="AG121" s="127"/>
      <c r="AH121" s="127"/>
      <c r="AI121" s="127"/>
      <c r="AJ121" s="127"/>
      <c r="AK121" s="127"/>
      <c r="AL121" s="127"/>
      <c r="AM121" s="127"/>
      <c r="AN121" s="127"/>
      <c r="AO121" s="127"/>
      <c r="AP121" s="127"/>
      <c r="AQ121" s="127"/>
      <c r="AR121" s="127"/>
      <c r="AS121" s="127"/>
      <c r="AT121" s="127"/>
      <c r="AU121" s="127"/>
      <c r="AV121" s="127"/>
      <c r="AW121" s="127"/>
      <c r="AX121" s="127"/>
      <c r="AY121" s="127"/>
      <c r="AZ121" s="127"/>
      <c r="BA121" s="127"/>
      <c r="BB121" s="127"/>
      <c r="BC121" s="127"/>
      <c r="BD121" s="127"/>
      <c r="BE121" s="127"/>
      <c r="BF121" s="127"/>
      <c r="BG121" s="127"/>
      <c r="BH121" s="127"/>
      <c r="BI121" s="127"/>
      <c r="BJ121" s="127"/>
    </row>
    <row r="122" spans="1:62" x14ac:dyDescent="0.35">
      <c r="A122" s="22" t="s">
        <v>113</v>
      </c>
      <c r="B122" s="55">
        <v>53</v>
      </c>
      <c r="C122" s="20">
        <f t="shared" si="22"/>
        <v>0.34480515256001559</v>
      </c>
      <c r="D122" s="55">
        <v>57</v>
      </c>
      <c r="E122" s="20">
        <f t="shared" si="23"/>
        <v>0.41985857395403653</v>
      </c>
      <c r="F122" s="55">
        <v>97</v>
      </c>
      <c r="G122" s="20">
        <f t="shared" si="24"/>
        <v>0.65447675595438903</v>
      </c>
      <c r="H122" s="55">
        <v>90</v>
      </c>
      <c r="I122" s="20">
        <f t="shared" si="28"/>
        <v>0.55150438139591884</v>
      </c>
      <c r="J122" s="55">
        <v>122</v>
      </c>
      <c r="K122" s="20">
        <f t="shared" si="29"/>
        <v>0.77278773674542345</v>
      </c>
      <c r="L122" s="55">
        <v>106</v>
      </c>
      <c r="M122" s="20">
        <f t="shared" si="26"/>
        <v>0.62960323117129957</v>
      </c>
      <c r="N122" s="55">
        <v>120</v>
      </c>
      <c r="O122" s="20">
        <f t="shared" si="27"/>
        <v>0.71420069039400069</v>
      </c>
      <c r="P122" s="153"/>
      <c r="Q122" s="154"/>
      <c r="R122" s="154"/>
      <c r="S122" s="154"/>
      <c r="T122" s="154"/>
      <c r="U122" s="154"/>
      <c r="V122" s="154"/>
      <c r="W122" s="154"/>
      <c r="X122" s="154"/>
      <c r="Y122" s="154"/>
      <c r="Z122" s="154"/>
      <c r="AA122" s="154"/>
      <c r="AB122" s="154"/>
      <c r="AC122" s="154"/>
      <c r="AD122" s="154"/>
      <c r="AE122" s="127"/>
      <c r="AF122" s="127"/>
      <c r="AG122" s="127"/>
      <c r="AH122" s="127"/>
      <c r="AI122" s="127"/>
      <c r="AJ122" s="127"/>
      <c r="AK122" s="127"/>
      <c r="AL122" s="127"/>
      <c r="AM122" s="127"/>
      <c r="AN122" s="127"/>
      <c r="AO122" s="127"/>
      <c r="AP122" s="127"/>
      <c r="AQ122" s="127"/>
      <c r="AR122" s="127"/>
      <c r="AS122" s="127"/>
      <c r="AT122" s="127"/>
      <c r="AU122" s="127"/>
      <c r="AV122" s="127"/>
      <c r="AW122" s="127"/>
      <c r="AX122" s="127"/>
      <c r="AY122" s="127"/>
      <c r="AZ122" s="127"/>
      <c r="BA122" s="127"/>
      <c r="BB122" s="127"/>
      <c r="BC122" s="127"/>
      <c r="BD122" s="127"/>
      <c r="BE122" s="127"/>
      <c r="BF122" s="127"/>
      <c r="BG122" s="127"/>
      <c r="BH122" s="127"/>
      <c r="BI122" s="127"/>
      <c r="BJ122" s="127"/>
    </row>
    <row r="123" spans="1:62" x14ac:dyDescent="0.35">
      <c r="A123" s="22" t="s">
        <v>114</v>
      </c>
      <c r="B123" s="54">
        <v>697</v>
      </c>
      <c r="C123" s="20">
        <f t="shared" si="22"/>
        <v>4.5345130440439787</v>
      </c>
      <c r="D123" s="54">
        <v>409</v>
      </c>
      <c r="E123" s="20">
        <f t="shared" si="23"/>
        <v>3.0126694166175603</v>
      </c>
      <c r="F123" s="54">
        <v>184</v>
      </c>
      <c r="G123" s="20">
        <f t="shared" si="24"/>
        <v>1.2414816813980163</v>
      </c>
      <c r="H123" s="54">
        <v>177</v>
      </c>
      <c r="I123" s="20">
        <f t="shared" si="28"/>
        <v>1.0846252834119738</v>
      </c>
      <c r="J123" s="54">
        <v>167</v>
      </c>
      <c r="K123" s="20">
        <f t="shared" si="29"/>
        <v>1.0578323937416862</v>
      </c>
      <c r="L123" s="54">
        <v>190</v>
      </c>
      <c r="M123" s="20">
        <f t="shared" si="26"/>
        <v>1.1285340936089332</v>
      </c>
      <c r="N123" s="54">
        <v>185</v>
      </c>
      <c r="O123" s="20">
        <f t="shared" si="27"/>
        <v>1.101059397690751</v>
      </c>
      <c r="P123" s="153"/>
      <c r="Q123" s="154"/>
      <c r="R123" s="154"/>
      <c r="S123" s="154"/>
      <c r="T123" s="154"/>
      <c r="U123" s="154"/>
      <c r="V123" s="154"/>
      <c r="W123" s="154"/>
      <c r="X123" s="154"/>
      <c r="Y123" s="154"/>
      <c r="Z123" s="154"/>
      <c r="AA123" s="154"/>
      <c r="AB123" s="154"/>
      <c r="AC123" s="154"/>
      <c r="AD123" s="154"/>
      <c r="AE123" s="127"/>
      <c r="AF123" s="127"/>
      <c r="AG123" s="127"/>
      <c r="AH123" s="127"/>
      <c r="AI123" s="127"/>
      <c r="AJ123" s="127"/>
      <c r="AK123" s="127"/>
      <c r="AL123" s="127"/>
      <c r="AM123" s="127"/>
      <c r="AN123" s="127"/>
      <c r="AO123" s="127"/>
      <c r="AP123" s="127"/>
      <c r="AQ123" s="127"/>
      <c r="AR123" s="127"/>
      <c r="AS123" s="127"/>
      <c r="AT123" s="127"/>
      <c r="AU123" s="127"/>
      <c r="AV123" s="127"/>
      <c r="AW123" s="127"/>
      <c r="AX123" s="127"/>
      <c r="AY123" s="127"/>
      <c r="AZ123" s="127"/>
      <c r="BA123" s="127"/>
      <c r="BB123" s="127"/>
      <c r="BC123" s="127"/>
      <c r="BD123" s="127"/>
      <c r="BE123" s="127"/>
      <c r="BF123" s="127"/>
      <c r="BG123" s="127"/>
      <c r="BH123" s="127"/>
      <c r="BI123" s="127"/>
      <c r="BJ123" s="127"/>
    </row>
    <row r="124" spans="1:62" x14ac:dyDescent="0.35">
      <c r="A124" s="22" t="s">
        <v>115</v>
      </c>
      <c r="B124" s="55">
        <v>10</v>
      </c>
      <c r="C124" s="20">
        <f t="shared" si="22"/>
        <v>6.5057575954719921E-2</v>
      </c>
      <c r="D124" s="55">
        <v>14</v>
      </c>
      <c r="E124" s="20">
        <f t="shared" si="23"/>
        <v>0.10312315851502651</v>
      </c>
      <c r="F124" s="55">
        <v>36</v>
      </c>
      <c r="G124" s="20">
        <f t="shared" si="24"/>
        <v>0.24289858983874232</v>
      </c>
      <c r="H124" s="55">
        <v>40</v>
      </c>
      <c r="I124" s="20">
        <f t="shared" si="28"/>
        <v>0.24511305839818617</v>
      </c>
      <c r="J124" s="55">
        <v>52</v>
      </c>
      <c r="K124" s="20">
        <f t="shared" si="29"/>
        <v>0.32938493697345916</v>
      </c>
      <c r="L124" s="55">
        <v>57</v>
      </c>
      <c r="M124" s="20">
        <f t="shared" si="26"/>
        <v>0.33856022808267999</v>
      </c>
      <c r="N124" s="55">
        <v>71</v>
      </c>
      <c r="O124" s="20">
        <f t="shared" si="27"/>
        <v>0.42256874181645043</v>
      </c>
      <c r="P124" s="153"/>
      <c r="Q124" s="154"/>
      <c r="R124" s="154"/>
      <c r="S124" s="154"/>
      <c r="T124" s="154"/>
      <c r="U124" s="154"/>
      <c r="V124" s="154"/>
      <c r="W124" s="154"/>
      <c r="X124" s="154"/>
      <c r="Y124" s="154"/>
      <c r="Z124" s="154"/>
      <c r="AA124" s="154"/>
      <c r="AB124" s="154"/>
      <c r="AC124" s="154"/>
      <c r="AD124" s="154"/>
    </row>
    <row r="125" spans="1:62" x14ac:dyDescent="0.35">
      <c r="A125" s="22" t="s">
        <v>116</v>
      </c>
      <c r="B125" s="54">
        <v>65</v>
      </c>
      <c r="C125" s="20">
        <f t="shared" si="22"/>
        <v>0.4228742437056795</v>
      </c>
      <c r="D125" s="54">
        <v>66</v>
      </c>
      <c r="E125" s="20">
        <f t="shared" si="23"/>
        <v>0.48615203299941068</v>
      </c>
      <c r="F125" s="54">
        <v>111</v>
      </c>
      <c r="G125" s="20">
        <f t="shared" si="24"/>
        <v>0.74893731866945557</v>
      </c>
      <c r="H125" s="54">
        <v>121</v>
      </c>
      <c r="I125" s="20">
        <f t="shared" si="28"/>
        <v>0.74146700165451318</v>
      </c>
      <c r="J125" s="54">
        <v>159</v>
      </c>
      <c r="K125" s="20">
        <f t="shared" si="29"/>
        <v>1.0071577880534617</v>
      </c>
      <c r="L125" s="54">
        <v>121</v>
      </c>
      <c r="M125" s="20">
        <f t="shared" si="26"/>
        <v>0.71869802803516269</v>
      </c>
      <c r="N125" s="54">
        <v>142</v>
      </c>
      <c r="O125" s="20">
        <f t="shared" si="27"/>
        <v>0.84513748363290087</v>
      </c>
      <c r="P125" s="153"/>
      <c r="Q125" s="154"/>
      <c r="R125" s="154"/>
      <c r="S125" s="154"/>
      <c r="T125" s="154"/>
      <c r="U125" s="154"/>
      <c r="V125" s="154"/>
      <c r="W125" s="154"/>
      <c r="X125" s="154"/>
      <c r="Y125" s="154"/>
      <c r="Z125" s="154"/>
      <c r="AA125" s="154"/>
      <c r="AB125" s="154"/>
      <c r="AC125" s="154"/>
      <c r="AD125" s="154"/>
    </row>
    <row r="126" spans="1:62" x14ac:dyDescent="0.35">
      <c r="A126" s="22" t="s">
        <v>117</v>
      </c>
      <c r="B126" s="55">
        <v>149</v>
      </c>
      <c r="C126" s="20">
        <f t="shared" si="22"/>
        <v>0.969357881725327</v>
      </c>
      <c r="D126" s="55">
        <v>118</v>
      </c>
      <c r="E126" s="20">
        <f t="shared" si="23"/>
        <v>0.86918090748379506</v>
      </c>
      <c r="F126" s="55">
        <v>211</v>
      </c>
      <c r="G126" s="20">
        <f t="shared" si="24"/>
        <v>1.4236556237770732</v>
      </c>
      <c r="H126" s="55">
        <v>240</v>
      </c>
      <c r="I126" s="20">
        <f t="shared" si="28"/>
        <v>1.470678350389117</v>
      </c>
      <c r="J126" s="55">
        <v>241</v>
      </c>
      <c r="K126" s="20">
        <f t="shared" si="29"/>
        <v>1.5265724963577627</v>
      </c>
      <c r="L126" s="55">
        <v>291</v>
      </c>
      <c r="M126" s="20">
        <f t="shared" si="26"/>
        <v>1.7284390591589451</v>
      </c>
      <c r="N126" s="55">
        <v>226</v>
      </c>
      <c r="O126" s="20">
        <f t="shared" si="27"/>
        <v>1.3450779669087012</v>
      </c>
      <c r="P126" s="153"/>
      <c r="Q126" s="154"/>
      <c r="R126" s="154"/>
      <c r="S126" s="154"/>
      <c r="T126" s="154"/>
      <c r="U126" s="154"/>
      <c r="V126" s="154"/>
      <c r="W126" s="154"/>
      <c r="X126" s="154"/>
      <c r="Y126" s="154"/>
      <c r="Z126" s="154"/>
      <c r="AA126" s="154"/>
      <c r="AB126" s="154"/>
      <c r="AC126" s="154"/>
      <c r="AD126" s="154"/>
    </row>
    <row r="127" spans="1:62" x14ac:dyDescent="0.35">
      <c r="A127" s="22" t="s">
        <v>118</v>
      </c>
      <c r="B127" s="54">
        <v>84</v>
      </c>
      <c r="C127" s="20">
        <f t="shared" si="22"/>
        <v>0.54648363801964739</v>
      </c>
      <c r="D127" s="54">
        <v>94</v>
      </c>
      <c r="E127" s="20">
        <f t="shared" si="23"/>
        <v>0.69239835002946371</v>
      </c>
      <c r="F127" s="54">
        <v>77</v>
      </c>
      <c r="G127" s="20">
        <f t="shared" si="24"/>
        <v>0.51953309493286559</v>
      </c>
      <c r="H127" s="54">
        <v>84</v>
      </c>
      <c r="I127" s="20">
        <f t="shared" si="28"/>
        <v>0.51473742263619093</v>
      </c>
      <c r="J127" s="54">
        <v>87</v>
      </c>
      <c r="K127" s="20">
        <f t="shared" si="29"/>
        <v>0.55108633685944131</v>
      </c>
      <c r="L127" s="54">
        <v>82</v>
      </c>
      <c r="M127" s="20">
        <f t="shared" si="26"/>
        <v>0.48705155618911855</v>
      </c>
      <c r="N127" s="54">
        <v>98</v>
      </c>
      <c r="O127" s="20">
        <f t="shared" si="27"/>
        <v>0.58326389715510052</v>
      </c>
      <c r="P127" s="153"/>
      <c r="Q127" s="154"/>
      <c r="R127" s="154"/>
      <c r="S127" s="154"/>
      <c r="T127" s="154"/>
      <c r="U127" s="154"/>
      <c r="V127" s="154"/>
      <c r="W127" s="154"/>
      <c r="X127" s="154"/>
      <c r="Y127" s="154"/>
      <c r="Z127" s="154"/>
      <c r="AA127" s="154"/>
      <c r="AB127" s="154"/>
      <c r="AC127" s="154"/>
      <c r="AD127" s="154"/>
    </row>
    <row r="128" spans="1:62" x14ac:dyDescent="0.35">
      <c r="A128" s="22" t="s">
        <v>119</v>
      </c>
      <c r="B128" s="55">
        <v>19</v>
      </c>
      <c r="C128" s="20">
        <f t="shared" si="22"/>
        <v>0.12360939431396785</v>
      </c>
      <c r="D128" s="55">
        <v>20</v>
      </c>
      <c r="E128" s="20">
        <f t="shared" si="23"/>
        <v>0.14731879787860933</v>
      </c>
      <c r="F128" s="55">
        <v>76</v>
      </c>
      <c r="G128" s="20">
        <f t="shared" si="24"/>
        <v>0.51278591188178935</v>
      </c>
      <c r="H128" s="55">
        <v>63</v>
      </c>
      <c r="I128" s="20">
        <f t="shared" si="28"/>
        <v>0.3860530669771432</v>
      </c>
      <c r="J128" s="55">
        <v>62</v>
      </c>
      <c r="K128" s="20">
        <f t="shared" si="29"/>
        <v>0.39272819408373977</v>
      </c>
      <c r="L128" s="55">
        <v>75</v>
      </c>
      <c r="M128" s="20">
        <f t="shared" si="26"/>
        <v>0.44547398431931579</v>
      </c>
      <c r="N128" s="55">
        <v>67</v>
      </c>
      <c r="O128" s="20">
        <f t="shared" si="27"/>
        <v>0.39876205213665039</v>
      </c>
      <c r="P128" s="153"/>
      <c r="Q128" s="154"/>
      <c r="R128" s="154"/>
      <c r="S128" s="154"/>
      <c r="T128" s="154"/>
      <c r="U128" s="154"/>
      <c r="V128" s="154"/>
      <c r="W128" s="154"/>
      <c r="X128" s="154"/>
      <c r="Y128" s="154"/>
      <c r="Z128" s="154"/>
      <c r="AA128" s="154"/>
      <c r="AB128" s="154"/>
      <c r="AC128" s="154"/>
      <c r="AD128" s="154"/>
    </row>
    <row r="129" spans="1:30" x14ac:dyDescent="0.35">
      <c r="A129" s="21" t="s">
        <v>120</v>
      </c>
      <c r="B129" s="54">
        <v>36</v>
      </c>
      <c r="C129" s="19">
        <f t="shared" si="22"/>
        <v>0.23420727343699174</v>
      </c>
      <c r="D129" s="54">
        <v>25</v>
      </c>
      <c r="E129" s="19">
        <f t="shared" si="23"/>
        <v>0.18414849734826164</v>
      </c>
      <c r="F129" s="54">
        <v>219</v>
      </c>
      <c r="G129" s="19">
        <f t="shared" si="24"/>
        <v>1.4776330881856825</v>
      </c>
      <c r="H129" s="54">
        <v>191</v>
      </c>
      <c r="I129" s="19">
        <f t="shared" si="28"/>
        <v>1.170414853851339</v>
      </c>
      <c r="J129" s="54">
        <v>223</v>
      </c>
      <c r="K129" s="19">
        <f t="shared" si="29"/>
        <v>1.4125546335592576</v>
      </c>
      <c r="L129" s="54">
        <v>207</v>
      </c>
      <c r="M129" s="19">
        <f t="shared" si="26"/>
        <v>1.2295081967213115</v>
      </c>
      <c r="N129" s="54">
        <v>189</v>
      </c>
      <c r="O129" s="19">
        <f t="shared" si="27"/>
        <v>1.1248660873705512</v>
      </c>
      <c r="P129" s="153"/>
      <c r="Q129" s="154"/>
      <c r="R129" s="154"/>
      <c r="S129" s="154"/>
      <c r="T129" s="154"/>
      <c r="U129" s="154"/>
      <c r="V129" s="154"/>
      <c r="W129" s="154"/>
      <c r="X129" s="154"/>
      <c r="Y129" s="154"/>
      <c r="Z129" s="154"/>
      <c r="AA129" s="154"/>
      <c r="AB129" s="154"/>
      <c r="AC129" s="154"/>
      <c r="AD129" s="154"/>
    </row>
    <row r="130" spans="1:30" x14ac:dyDescent="0.35">
      <c r="A130" s="27" t="s">
        <v>121</v>
      </c>
      <c r="B130" s="28">
        <f>SUM(B121:B129)</f>
        <v>1158</v>
      </c>
      <c r="C130" s="29">
        <f t="shared" si="22"/>
        <v>7.5336672955565671</v>
      </c>
      <c r="D130" s="28">
        <f>SUM(D121:D129)</f>
        <v>844</v>
      </c>
      <c r="E130" s="29">
        <f t="shared" si="23"/>
        <v>6.216853270477313</v>
      </c>
      <c r="F130" s="28">
        <f>SUM(F121:F129)</f>
        <v>1195</v>
      </c>
      <c r="G130" s="29">
        <f t="shared" si="24"/>
        <v>8.0628837460360305</v>
      </c>
      <c r="H130" s="28">
        <f>SUM(H121:H129)</f>
        <v>1170</v>
      </c>
      <c r="I130" s="29">
        <f t="shared" si="28"/>
        <v>7.1695569581469458</v>
      </c>
      <c r="J130" s="28">
        <f>SUM(J121:J129)</f>
        <v>1261</v>
      </c>
      <c r="K130" s="29">
        <f t="shared" si="29"/>
        <v>7.9875847216063844</v>
      </c>
      <c r="L130" s="28">
        <f>SUM(L121:L129)</f>
        <v>1261</v>
      </c>
      <c r="M130" s="29">
        <f t="shared" si="26"/>
        <v>7.4899025896887625</v>
      </c>
      <c r="N130" s="28">
        <f>SUM(N121:N129)</f>
        <v>1259</v>
      </c>
      <c r="O130" s="29">
        <f t="shared" si="27"/>
        <v>7.493155576717057</v>
      </c>
      <c r="P130" s="153"/>
      <c r="Q130" s="154"/>
      <c r="R130" s="154"/>
      <c r="S130" s="154"/>
      <c r="T130" s="154"/>
      <c r="U130" s="154"/>
      <c r="V130" s="154"/>
      <c r="W130" s="154"/>
      <c r="X130" s="154"/>
      <c r="Y130" s="154"/>
      <c r="Z130" s="154"/>
      <c r="AA130" s="154"/>
      <c r="AB130" s="154"/>
      <c r="AC130" s="154"/>
      <c r="AD130" s="154"/>
    </row>
    <row r="131" spans="1:30" x14ac:dyDescent="0.35">
      <c r="A131" s="21" t="s">
        <v>122</v>
      </c>
      <c r="B131" s="54">
        <v>65</v>
      </c>
      <c r="C131" s="19">
        <f t="shared" si="22"/>
        <v>0.4228742437056795</v>
      </c>
      <c r="D131" s="54">
        <v>81</v>
      </c>
      <c r="E131" s="19">
        <f t="shared" si="23"/>
        <v>0.59664113140836772</v>
      </c>
      <c r="F131" s="54">
        <v>199</v>
      </c>
      <c r="G131" s="19">
        <f t="shared" si="24"/>
        <v>1.342689427164159</v>
      </c>
      <c r="H131" s="54">
        <v>182</v>
      </c>
      <c r="I131" s="19">
        <f t="shared" si="28"/>
        <v>1.1152644157117471</v>
      </c>
      <c r="J131" s="54">
        <v>156</v>
      </c>
      <c r="K131" s="19">
        <f t="shared" si="29"/>
        <v>0.98815481092037749</v>
      </c>
      <c r="L131" s="54">
        <v>162</v>
      </c>
      <c r="M131" s="19">
        <f t="shared" si="26"/>
        <v>0.96222380612972203</v>
      </c>
      <c r="N131" s="54">
        <v>140</v>
      </c>
      <c r="O131" s="19">
        <f t="shared" si="27"/>
        <v>0.83323413879300079</v>
      </c>
      <c r="P131" s="153"/>
      <c r="Q131" s="154"/>
      <c r="R131" s="154"/>
      <c r="S131" s="154"/>
      <c r="T131" s="154"/>
      <c r="U131" s="154"/>
      <c r="V131" s="154"/>
      <c r="W131" s="154"/>
      <c r="X131" s="154"/>
      <c r="Y131" s="154"/>
      <c r="Z131" s="154"/>
      <c r="AA131" s="154"/>
      <c r="AB131" s="154"/>
      <c r="AC131" s="154"/>
      <c r="AD131" s="154"/>
    </row>
    <row r="132" spans="1:30" x14ac:dyDescent="0.35">
      <c r="A132" s="22" t="s">
        <v>125</v>
      </c>
      <c r="B132" s="55">
        <v>13</v>
      </c>
      <c r="C132" s="20">
        <f t="shared" si="22"/>
        <v>8.4574848741135897E-2</v>
      </c>
      <c r="D132" s="55">
        <v>16</v>
      </c>
      <c r="E132" s="20">
        <f t="shared" si="23"/>
        <v>0.11785503830288745</v>
      </c>
      <c r="F132" s="55">
        <v>123</v>
      </c>
      <c r="G132" s="20">
        <f t="shared" si="24"/>
        <v>0.82990351528236961</v>
      </c>
      <c r="H132" s="55">
        <v>122</v>
      </c>
      <c r="I132" s="20">
        <f t="shared" si="28"/>
        <v>0.74759482811446787</v>
      </c>
      <c r="J132" s="55">
        <v>124</v>
      </c>
      <c r="K132" s="20">
        <f t="shared" si="29"/>
        <v>0.78545638816747954</v>
      </c>
      <c r="L132" s="55">
        <v>120</v>
      </c>
      <c r="M132" s="20">
        <f t="shared" si="26"/>
        <v>0.71275837491090521</v>
      </c>
      <c r="N132" s="55">
        <v>161</v>
      </c>
      <c r="O132" s="20">
        <f t="shared" si="27"/>
        <v>0.95821925961195098</v>
      </c>
      <c r="P132" s="153"/>
      <c r="Q132" s="154"/>
      <c r="R132" s="154"/>
      <c r="S132" s="154"/>
      <c r="T132" s="154"/>
      <c r="U132" s="154"/>
      <c r="V132" s="154"/>
      <c r="W132" s="154"/>
      <c r="X132" s="154"/>
      <c r="Y132" s="154"/>
      <c r="Z132" s="154"/>
      <c r="AA132" s="154"/>
      <c r="AB132" s="154"/>
      <c r="AC132" s="154"/>
      <c r="AD132" s="154"/>
    </row>
    <row r="133" spans="1:30" x14ac:dyDescent="0.35">
      <c r="A133" s="22" t="s">
        <v>128</v>
      </c>
      <c r="B133" s="54">
        <v>9</v>
      </c>
      <c r="C133" s="20">
        <f t="shared" si="22"/>
        <v>5.8551818359247935E-2</v>
      </c>
      <c r="D133" s="54">
        <v>17</v>
      </c>
      <c r="E133" s="20">
        <f t="shared" si="23"/>
        <v>0.12522097819681793</v>
      </c>
      <c r="F133" s="54">
        <v>140</v>
      </c>
      <c r="G133" s="20">
        <f t="shared" si="24"/>
        <v>0.94460562715066465</v>
      </c>
      <c r="H133" s="54">
        <v>160</v>
      </c>
      <c r="I133" s="20">
        <f t="shared" si="28"/>
        <v>0.98045223359274469</v>
      </c>
      <c r="J133" s="54">
        <v>152</v>
      </c>
      <c r="K133" s="20">
        <f t="shared" si="29"/>
        <v>0.96281750807626532</v>
      </c>
      <c r="L133" s="54">
        <v>158</v>
      </c>
      <c r="M133" s="20">
        <f t="shared" si="26"/>
        <v>0.93846519363269176</v>
      </c>
      <c r="N133" s="54">
        <v>220</v>
      </c>
      <c r="O133" s="20">
        <f t="shared" si="27"/>
        <v>1.3093679323890013</v>
      </c>
      <c r="P133" s="153"/>
      <c r="Q133" s="154"/>
      <c r="R133" s="154"/>
      <c r="S133" s="154"/>
      <c r="T133" s="154"/>
      <c r="U133" s="154"/>
      <c r="V133" s="154"/>
      <c r="W133" s="154"/>
      <c r="X133" s="154"/>
      <c r="Y133" s="154"/>
      <c r="Z133" s="154"/>
      <c r="AA133" s="154"/>
      <c r="AB133" s="154"/>
      <c r="AC133" s="154"/>
      <c r="AD133" s="154"/>
    </row>
    <row r="134" spans="1:30" x14ac:dyDescent="0.35">
      <c r="A134" s="21" t="s">
        <v>129</v>
      </c>
      <c r="B134" s="55">
        <v>117</v>
      </c>
      <c r="C134" s="20">
        <f t="shared" si="22"/>
        <v>0.76117363867022314</v>
      </c>
      <c r="D134" s="55">
        <v>132</v>
      </c>
      <c r="E134" s="20">
        <f t="shared" si="23"/>
        <v>0.97230406599882135</v>
      </c>
      <c r="F134" s="55">
        <v>272</v>
      </c>
      <c r="G134" s="20">
        <f t="shared" si="24"/>
        <v>1.8352337898927196</v>
      </c>
      <c r="H134" s="55">
        <v>283</v>
      </c>
      <c r="I134" s="20">
        <f t="shared" si="28"/>
        <v>1.734174888167167</v>
      </c>
      <c r="J134" s="55">
        <v>230</v>
      </c>
      <c r="K134" s="20">
        <f t="shared" si="29"/>
        <v>1.456894913536454</v>
      </c>
      <c r="L134" s="55">
        <v>235</v>
      </c>
      <c r="M134" s="20">
        <f t="shared" si="26"/>
        <v>1.3958184842005226</v>
      </c>
      <c r="N134" s="55">
        <v>211</v>
      </c>
      <c r="O134" s="20">
        <f t="shared" si="27"/>
        <v>1.2558028806094512</v>
      </c>
      <c r="P134" s="153"/>
      <c r="Q134" s="154"/>
      <c r="R134" s="154"/>
      <c r="S134" s="154"/>
      <c r="T134" s="154"/>
      <c r="U134" s="154"/>
      <c r="V134" s="154"/>
      <c r="W134" s="154"/>
      <c r="X134" s="154"/>
      <c r="Y134" s="154"/>
      <c r="Z134" s="154"/>
      <c r="AA134" s="154"/>
      <c r="AB134" s="154"/>
      <c r="AC134" s="154"/>
      <c r="AD134" s="154"/>
    </row>
    <row r="135" spans="1:30" x14ac:dyDescent="0.35">
      <c r="A135" s="22" t="s">
        <v>131</v>
      </c>
      <c r="B135" s="55">
        <v>15</v>
      </c>
      <c r="C135" s="20">
        <f t="shared" si="22"/>
        <v>9.7586363932079881E-2</v>
      </c>
      <c r="D135" s="55">
        <v>11</v>
      </c>
      <c r="E135" s="20">
        <f t="shared" si="23"/>
        <v>8.1025338833235122E-2</v>
      </c>
      <c r="F135" s="55">
        <v>241</v>
      </c>
      <c r="G135" s="20">
        <f t="shared" si="24"/>
        <v>1.6260711153093583</v>
      </c>
      <c r="H135" s="55">
        <v>259</v>
      </c>
      <c r="I135" s="20">
        <f t="shared" si="28"/>
        <v>1.5871070531282554</v>
      </c>
      <c r="J135" s="55">
        <v>231</v>
      </c>
      <c r="K135" s="20">
        <f t="shared" si="29"/>
        <v>1.4632292392474822</v>
      </c>
      <c r="L135" s="55">
        <v>186</v>
      </c>
      <c r="M135" s="20">
        <f t="shared" ref="M135:M138" si="30">L135/L$138*100</f>
        <v>1.104775481111903</v>
      </c>
      <c r="N135" s="55">
        <v>214</v>
      </c>
      <c r="O135" s="20">
        <f t="shared" ref="O135:O138" si="31">N135/N$138*100</f>
        <v>1.2736578978693012</v>
      </c>
      <c r="P135" s="153"/>
      <c r="Q135" s="154"/>
      <c r="R135" s="154"/>
      <c r="S135" s="154"/>
      <c r="T135" s="154"/>
      <c r="U135" s="154"/>
      <c r="V135" s="154"/>
      <c r="W135" s="154"/>
      <c r="X135" s="154"/>
      <c r="Y135" s="154"/>
      <c r="Z135" s="154"/>
      <c r="AA135" s="154"/>
      <c r="AB135" s="154"/>
      <c r="AC135" s="154"/>
      <c r="AD135" s="154"/>
    </row>
    <row r="136" spans="1:30" x14ac:dyDescent="0.35">
      <c r="A136" s="38" t="s">
        <v>130</v>
      </c>
      <c r="B136" s="56">
        <f>SUM(B131:B135)</f>
        <v>219</v>
      </c>
      <c r="C136" s="51">
        <f t="shared" si="22"/>
        <v>1.4247609134083663</v>
      </c>
      <c r="D136" s="56">
        <f>SUM(D131:D135)</f>
        <v>257</v>
      </c>
      <c r="E136" s="51">
        <f t="shared" si="23"/>
        <v>1.8930465527401297</v>
      </c>
      <c r="F136" s="56">
        <f>SUM(F131:F135)</f>
        <v>975</v>
      </c>
      <c r="G136" s="51">
        <f t="shared" si="24"/>
        <v>6.5785034747992714</v>
      </c>
      <c r="H136" s="56">
        <f>SUM(H131:H135)</f>
        <v>1006</v>
      </c>
      <c r="I136" s="51">
        <f t="shared" si="28"/>
        <v>6.1645934187143823</v>
      </c>
      <c r="J136" s="56">
        <f>SUM(J131:J135)</f>
        <v>893</v>
      </c>
      <c r="K136" s="51">
        <f t="shared" si="29"/>
        <v>5.656552859948059</v>
      </c>
      <c r="L136" s="56">
        <f>SUM(L131:L135)</f>
        <v>861</v>
      </c>
      <c r="M136" s="51">
        <f t="shared" si="30"/>
        <v>5.1140413399857447</v>
      </c>
      <c r="N136" s="56">
        <f>SUM(N131:N135)</f>
        <v>946</v>
      </c>
      <c r="O136" s="51">
        <f t="shared" si="31"/>
        <v>5.6302821092727058</v>
      </c>
      <c r="P136" s="153"/>
      <c r="Q136" s="154"/>
      <c r="R136" s="154"/>
      <c r="S136" s="154"/>
      <c r="T136" s="154"/>
      <c r="U136" s="154"/>
      <c r="V136" s="154"/>
      <c r="W136" s="154"/>
      <c r="X136" s="154"/>
    </row>
    <row r="137" spans="1:30" x14ac:dyDescent="0.35">
      <c r="A137" s="39" t="s">
        <v>143</v>
      </c>
      <c r="B137" s="57">
        <f>SUM(B136,B130,B120,B114,B111,B104,B98,B95)</f>
        <v>4558</v>
      </c>
      <c r="C137" s="52">
        <f t="shared" si="22"/>
        <v>29.653243120161342</v>
      </c>
      <c r="D137" s="57">
        <f>SUM(D136,D130,D120,D114,D111,D104,D98,D95)</f>
        <v>4121</v>
      </c>
      <c r="E137" s="52">
        <f t="shared" si="23"/>
        <v>30.355038302887451</v>
      </c>
      <c r="F137" s="57">
        <f>SUM(F136,F130,F120,F114,F111,F104,F98,F95)</f>
        <v>5050</v>
      </c>
      <c r="G137" s="52">
        <f t="shared" si="24"/>
        <v>34.07327440793469</v>
      </c>
      <c r="H137" s="57">
        <f>SUM(H136,H130,H120,H114,H111,H104,H98,H95)</f>
        <v>5184</v>
      </c>
      <c r="I137" s="52">
        <f t="shared" si="28"/>
        <v>31.766652368404923</v>
      </c>
      <c r="J137" s="57">
        <f>SUM(J136,J130,J120,J114,J111,J104,J98,J95)</f>
        <v>5058</v>
      </c>
      <c r="K137" s="52">
        <f t="shared" si="29"/>
        <v>32.039019446379932</v>
      </c>
      <c r="L137" s="57">
        <f>SUM(L136,L130,L120,L114,L111,L104,L98,L95)</f>
        <v>5509</v>
      </c>
      <c r="M137" s="52">
        <f t="shared" si="30"/>
        <v>32.721549061534802</v>
      </c>
      <c r="N137" s="57">
        <f>SUM(N136,N130,N120,N114,N111,N104,N98,N95)</f>
        <v>5536</v>
      </c>
      <c r="O137" s="51">
        <f t="shared" si="31"/>
        <v>32.948458516843232</v>
      </c>
      <c r="P137" s="153"/>
      <c r="Q137" s="154"/>
      <c r="R137" s="154"/>
      <c r="S137" s="154"/>
      <c r="T137" s="154"/>
      <c r="U137" s="154"/>
      <c r="V137" s="154"/>
      <c r="W137" s="154"/>
      <c r="X137" s="154"/>
    </row>
    <row r="138" spans="1:30" ht="17.100000000000001" customHeight="1" x14ac:dyDescent="0.35">
      <c r="A138" s="40" t="s">
        <v>142</v>
      </c>
      <c r="B138" s="28">
        <f>SUM(B36,B63,B90,B137)</f>
        <v>15371</v>
      </c>
      <c r="C138" s="53">
        <f t="shared" si="22"/>
        <v>100</v>
      </c>
      <c r="D138" s="28">
        <f>SUM(D36,D63,D90,D137)</f>
        <v>13576</v>
      </c>
      <c r="E138" s="53">
        <f t="shared" si="23"/>
        <v>100</v>
      </c>
      <c r="F138" s="28">
        <f>SUM(F36,F63,F90,F137)</f>
        <v>14821</v>
      </c>
      <c r="G138" s="53">
        <f t="shared" si="24"/>
        <v>100</v>
      </c>
      <c r="H138" s="28">
        <f>SUM(H36,H63,H90,H137)</f>
        <v>16319</v>
      </c>
      <c r="I138" s="53">
        <f t="shared" si="28"/>
        <v>100</v>
      </c>
      <c r="J138" s="28">
        <f>SUM(J36,J63,J90,J137)</f>
        <v>15787</v>
      </c>
      <c r="K138" s="53">
        <f t="shared" si="29"/>
        <v>100</v>
      </c>
      <c r="L138" s="28">
        <f>SUM(L36,L63,L90,L137)</f>
        <v>16836</v>
      </c>
      <c r="M138" s="53">
        <f t="shared" si="30"/>
        <v>100</v>
      </c>
      <c r="N138" s="28">
        <f>SUM(N36,N63,N90,N137)</f>
        <v>16802</v>
      </c>
      <c r="O138" s="29">
        <f t="shared" si="31"/>
        <v>100</v>
      </c>
      <c r="P138" s="154"/>
      <c r="Q138" s="154"/>
      <c r="R138" s="154"/>
      <c r="S138" s="154"/>
      <c r="T138" s="154"/>
      <c r="U138" s="154"/>
      <c r="V138" s="154"/>
      <c r="W138" s="154"/>
      <c r="X138" s="154"/>
    </row>
    <row r="139" spans="1:30" ht="17.100000000000001" customHeight="1" x14ac:dyDescent="0.35">
      <c r="A139" s="131" t="s">
        <v>155</v>
      </c>
      <c r="B139" s="131"/>
      <c r="C139" s="131"/>
      <c r="D139" s="131"/>
      <c r="E139" s="131"/>
      <c r="F139" s="132"/>
      <c r="G139" s="132"/>
      <c r="H139" s="132"/>
      <c r="I139" s="132"/>
      <c r="J139" s="132"/>
      <c r="K139" s="132"/>
      <c r="L139" s="132"/>
      <c r="M139" s="132"/>
      <c r="P139" s="154"/>
      <c r="Q139" s="154"/>
      <c r="R139" s="154"/>
      <c r="S139" s="154"/>
      <c r="T139" s="154"/>
      <c r="U139" s="154"/>
      <c r="V139" s="154"/>
      <c r="W139" s="154"/>
      <c r="X139" s="154"/>
    </row>
    <row r="140" spans="1:30" s="15" customFormat="1" ht="21.75" customHeight="1" x14ac:dyDescent="0.35">
      <c r="A140" s="137" t="s">
        <v>157</v>
      </c>
      <c r="B140" s="137"/>
      <c r="C140" s="137"/>
      <c r="D140" s="137"/>
      <c r="E140" s="137"/>
      <c r="F140" s="137"/>
      <c r="G140" s="137"/>
      <c r="H140" s="137"/>
      <c r="I140" s="137"/>
      <c r="J140" s="137"/>
      <c r="K140" s="137"/>
      <c r="L140" s="137"/>
      <c r="M140" s="137"/>
      <c r="N140" s="125"/>
      <c r="P140" s="154"/>
      <c r="Q140" s="154"/>
      <c r="R140" s="154"/>
      <c r="S140" s="154"/>
      <c r="T140" s="154"/>
      <c r="U140" s="154"/>
      <c r="V140" s="154"/>
      <c r="W140" s="154"/>
      <c r="X140" s="154"/>
    </row>
    <row r="141" spans="1:30" s="16" customFormat="1" x14ac:dyDescent="0.25">
      <c r="A141" s="130" t="s">
        <v>158</v>
      </c>
      <c r="B141" s="130"/>
      <c r="C141" s="130"/>
      <c r="D141" s="130"/>
      <c r="E141" s="130"/>
      <c r="F141" s="130"/>
      <c r="G141" s="130"/>
      <c r="H141" s="130"/>
      <c r="I141" s="130"/>
      <c r="J141" s="130"/>
      <c r="K141" s="130"/>
      <c r="L141" s="130"/>
      <c r="M141" s="130"/>
      <c r="N141" s="126"/>
      <c r="P141" s="155"/>
      <c r="Q141" s="155"/>
      <c r="R141" s="155"/>
      <c r="S141" s="155"/>
      <c r="T141" s="155"/>
      <c r="U141" s="155"/>
      <c r="V141" s="155"/>
      <c r="W141" s="155"/>
      <c r="X141" s="155"/>
    </row>
    <row r="142" spans="1:30" x14ac:dyDescent="0.35">
      <c r="A142" s="154"/>
      <c r="B142" s="154"/>
      <c r="C142" s="154"/>
      <c r="D142" s="154"/>
      <c r="E142" s="157"/>
      <c r="F142" s="154"/>
      <c r="G142" s="157"/>
      <c r="H142" s="154"/>
      <c r="I142" s="157"/>
      <c r="J142" s="154"/>
      <c r="K142" s="157"/>
      <c r="L142" s="154"/>
      <c r="M142" s="157"/>
      <c r="N142" s="154"/>
      <c r="O142" s="154"/>
      <c r="P142" s="154"/>
      <c r="Q142" s="154"/>
      <c r="R142" s="154"/>
      <c r="S142" s="154"/>
      <c r="T142" s="154"/>
      <c r="U142" s="154"/>
      <c r="V142" s="154"/>
    </row>
    <row r="143" spans="1:30" x14ac:dyDescent="0.35">
      <c r="A143" s="154"/>
      <c r="B143" s="154"/>
      <c r="C143" s="154"/>
      <c r="D143" s="154"/>
      <c r="E143" s="157"/>
      <c r="F143" s="154"/>
      <c r="G143" s="157"/>
      <c r="H143" s="154"/>
      <c r="I143" s="157"/>
      <c r="J143" s="154"/>
      <c r="K143" s="157"/>
      <c r="L143" s="154"/>
      <c r="M143" s="157"/>
      <c r="N143" s="154"/>
      <c r="O143" s="154"/>
      <c r="P143" s="154"/>
      <c r="Q143" s="154"/>
      <c r="R143" s="154"/>
      <c r="S143" s="154"/>
      <c r="T143" s="154"/>
      <c r="U143" s="154"/>
      <c r="V143" s="154"/>
    </row>
    <row r="144" spans="1:30" x14ac:dyDescent="0.35">
      <c r="A144" s="154"/>
      <c r="B144" s="154"/>
      <c r="C144" s="154"/>
      <c r="D144" s="154"/>
      <c r="E144" s="157"/>
      <c r="F144" s="154"/>
      <c r="G144" s="157"/>
      <c r="H144" s="154"/>
      <c r="I144" s="157"/>
      <c r="J144" s="154"/>
      <c r="K144" s="157"/>
      <c r="L144" s="154"/>
      <c r="M144" s="157"/>
      <c r="N144" s="154"/>
      <c r="O144" s="154"/>
      <c r="P144" s="154"/>
      <c r="Q144" s="154"/>
      <c r="R144" s="154"/>
      <c r="S144" s="154"/>
      <c r="T144" s="154"/>
      <c r="U144" s="154"/>
      <c r="V144" s="154"/>
    </row>
    <row r="145" spans="1:24" x14ac:dyDescent="0.35">
      <c r="A145" s="154"/>
      <c r="B145" s="154"/>
      <c r="C145" s="154"/>
      <c r="D145" s="154"/>
      <c r="E145" s="157"/>
      <c r="F145" s="154"/>
      <c r="G145" s="157"/>
      <c r="H145" s="154"/>
      <c r="I145" s="157"/>
      <c r="J145" s="154"/>
      <c r="K145" s="157"/>
      <c r="L145" s="154"/>
      <c r="M145" s="157"/>
      <c r="N145" s="154"/>
      <c r="O145" s="154"/>
      <c r="P145" s="154"/>
      <c r="Q145" s="154"/>
      <c r="R145" s="154"/>
      <c r="S145" s="154"/>
      <c r="T145" s="154"/>
      <c r="U145" s="154"/>
      <c r="V145" s="154"/>
    </row>
    <row r="146" spans="1:24" x14ac:dyDescent="0.35">
      <c r="A146" s="154"/>
      <c r="B146" s="154"/>
      <c r="C146" s="154"/>
      <c r="D146" s="154"/>
      <c r="E146" s="157"/>
      <c r="F146" s="154"/>
      <c r="G146" s="157"/>
      <c r="H146" s="154"/>
      <c r="I146" s="157"/>
      <c r="J146" s="154"/>
      <c r="K146" s="157"/>
      <c r="L146" s="154"/>
      <c r="M146" s="157"/>
      <c r="N146" s="154"/>
      <c r="O146" s="154"/>
      <c r="P146" s="154"/>
      <c r="Q146" s="154"/>
      <c r="R146" s="154"/>
      <c r="S146" s="154"/>
      <c r="T146" s="154"/>
      <c r="U146" s="154"/>
      <c r="V146" s="154"/>
    </row>
    <row r="147" spans="1:24" x14ac:dyDescent="0.35">
      <c r="A147" s="154"/>
      <c r="B147" s="154"/>
      <c r="C147" s="154"/>
      <c r="D147" s="154"/>
      <c r="E147" s="157"/>
      <c r="F147" s="154"/>
      <c r="G147" s="157"/>
      <c r="H147" s="154"/>
      <c r="I147" s="157"/>
      <c r="J147" s="154"/>
      <c r="K147" s="157"/>
      <c r="L147" s="154"/>
      <c r="M147" s="157"/>
      <c r="N147" s="154"/>
      <c r="O147" s="154"/>
      <c r="P147" s="154"/>
      <c r="Q147" s="154"/>
      <c r="R147" s="154"/>
      <c r="S147" s="154"/>
      <c r="T147" s="154"/>
      <c r="U147" s="154"/>
      <c r="V147" s="154"/>
    </row>
    <row r="148" spans="1:24" x14ac:dyDescent="0.35">
      <c r="A148" s="154"/>
      <c r="B148" s="154"/>
      <c r="C148" s="154"/>
      <c r="D148" s="154"/>
      <c r="E148" s="157"/>
      <c r="F148" s="154"/>
      <c r="G148" s="157"/>
      <c r="H148" s="154"/>
      <c r="I148" s="157"/>
      <c r="J148" s="154"/>
      <c r="K148" s="157"/>
      <c r="L148" s="154"/>
      <c r="M148" s="157"/>
      <c r="N148" s="154"/>
      <c r="O148" s="154"/>
      <c r="P148" s="154"/>
      <c r="Q148" s="154"/>
      <c r="R148" s="154"/>
      <c r="S148" s="154"/>
      <c r="T148" s="154"/>
      <c r="U148" s="154"/>
      <c r="V148" s="154"/>
    </row>
    <row r="149" spans="1:24" x14ac:dyDescent="0.35">
      <c r="A149" s="154"/>
      <c r="B149" s="154"/>
      <c r="C149" s="154"/>
      <c r="D149" s="154"/>
      <c r="E149" s="157"/>
      <c r="F149" s="154"/>
      <c r="G149" s="157"/>
      <c r="H149" s="154"/>
      <c r="I149" s="157"/>
      <c r="J149" s="154"/>
      <c r="K149" s="157"/>
      <c r="L149" s="154"/>
      <c r="M149" s="157"/>
      <c r="N149" s="154"/>
      <c r="O149" s="154"/>
      <c r="P149" s="154"/>
      <c r="Q149" s="154"/>
      <c r="R149" s="154"/>
      <c r="S149" s="154"/>
      <c r="T149" s="154"/>
      <c r="U149" s="154"/>
      <c r="V149" s="154"/>
    </row>
    <row r="150" spans="1:24" x14ac:dyDescent="0.35">
      <c r="A150" s="154"/>
      <c r="B150" s="154"/>
      <c r="C150" s="154"/>
      <c r="D150" s="154"/>
      <c r="E150" s="157"/>
      <c r="F150" s="154"/>
      <c r="G150" s="157"/>
      <c r="H150" s="154"/>
      <c r="I150" s="157"/>
      <c r="J150" s="154"/>
      <c r="K150" s="157"/>
      <c r="L150" s="154"/>
      <c r="M150" s="157"/>
      <c r="N150" s="154"/>
      <c r="O150" s="154"/>
      <c r="P150" s="154"/>
      <c r="Q150" s="154"/>
      <c r="R150" s="154"/>
      <c r="S150" s="154"/>
      <c r="T150" s="154"/>
      <c r="U150" s="154"/>
      <c r="V150" s="154"/>
    </row>
    <row r="151" spans="1:24" x14ac:dyDescent="0.35">
      <c r="A151" s="154"/>
      <c r="B151" s="154"/>
      <c r="C151" s="154"/>
      <c r="D151" s="154"/>
      <c r="E151" s="157"/>
      <c r="F151" s="154"/>
      <c r="G151" s="157"/>
      <c r="H151" s="154"/>
      <c r="I151" s="157"/>
      <c r="J151" s="154"/>
      <c r="K151" s="157"/>
      <c r="L151" s="154"/>
      <c r="M151" s="157"/>
      <c r="N151" s="154"/>
      <c r="O151" s="154"/>
      <c r="P151" s="154"/>
      <c r="Q151" s="154"/>
      <c r="R151" s="154"/>
      <c r="S151" s="154"/>
      <c r="T151" s="154"/>
      <c r="U151" s="154"/>
      <c r="V151" s="154"/>
    </row>
    <row r="152" spans="1:24" x14ac:dyDescent="0.35">
      <c r="A152" s="154"/>
      <c r="B152" s="154"/>
      <c r="C152" s="154"/>
      <c r="D152" s="154"/>
      <c r="E152" s="157"/>
      <c r="F152" s="154"/>
      <c r="G152" s="157"/>
      <c r="H152" s="154"/>
      <c r="I152" s="157"/>
      <c r="J152" s="154"/>
      <c r="K152" s="157"/>
      <c r="L152" s="154"/>
      <c r="M152" s="157"/>
      <c r="N152" s="154"/>
      <c r="O152" s="154"/>
      <c r="P152" s="154"/>
      <c r="Q152" s="154"/>
      <c r="R152" s="154"/>
      <c r="S152" s="154"/>
      <c r="T152" s="154"/>
      <c r="U152" s="154"/>
      <c r="V152" s="154"/>
    </row>
    <row r="153" spans="1:24" x14ac:dyDescent="0.35">
      <c r="A153" s="154"/>
      <c r="B153" s="154"/>
      <c r="C153" s="154"/>
      <c r="D153" s="154"/>
      <c r="E153" s="157"/>
      <c r="F153" s="154"/>
      <c r="G153" s="157"/>
      <c r="H153" s="154"/>
      <c r="I153" s="157"/>
      <c r="J153" s="154"/>
      <c r="K153" s="157"/>
      <c r="L153" s="154"/>
      <c r="M153" s="157"/>
      <c r="N153" s="154"/>
      <c r="O153" s="154"/>
      <c r="P153" s="154"/>
      <c r="Q153" s="154"/>
      <c r="R153" s="154"/>
      <c r="S153" s="154"/>
      <c r="T153" s="154"/>
      <c r="U153" s="154"/>
      <c r="V153" s="154"/>
    </row>
    <row r="154" spans="1:24" x14ac:dyDescent="0.35">
      <c r="A154" s="154"/>
      <c r="B154" s="154"/>
      <c r="C154" s="154"/>
      <c r="D154" s="154"/>
      <c r="E154" s="157"/>
      <c r="F154" s="154"/>
      <c r="G154" s="157"/>
      <c r="H154" s="154"/>
      <c r="I154" s="157"/>
      <c r="J154" s="154"/>
      <c r="K154" s="157"/>
      <c r="L154" s="154"/>
      <c r="M154" s="157"/>
      <c r="N154" s="154"/>
      <c r="O154" s="154"/>
      <c r="P154" s="154"/>
      <c r="Q154" s="154"/>
      <c r="R154" s="154"/>
      <c r="S154" s="154"/>
      <c r="T154" s="154"/>
      <c r="U154" s="154"/>
      <c r="V154" s="154"/>
    </row>
    <row r="155" spans="1:24" x14ac:dyDescent="0.35">
      <c r="A155" s="154"/>
      <c r="B155" s="154"/>
      <c r="C155" s="154"/>
      <c r="D155" s="154"/>
      <c r="E155" s="157"/>
      <c r="F155" s="154"/>
      <c r="G155" s="157"/>
      <c r="H155" s="154"/>
      <c r="I155" s="157"/>
      <c r="J155" s="154"/>
      <c r="K155" s="157"/>
      <c r="L155" s="154"/>
      <c r="M155" s="157"/>
      <c r="N155" s="154"/>
      <c r="O155" s="154"/>
      <c r="P155" s="154"/>
      <c r="Q155" s="154"/>
      <c r="R155" s="154"/>
      <c r="S155" s="154"/>
      <c r="T155" s="154"/>
      <c r="U155" s="154"/>
      <c r="V155" s="154"/>
      <c r="W155" s="154"/>
      <c r="X155" s="154"/>
    </row>
    <row r="156" spans="1:24" x14ac:dyDescent="0.35">
      <c r="A156" s="154"/>
      <c r="B156" s="154"/>
      <c r="C156" s="154"/>
      <c r="D156" s="154"/>
      <c r="E156" s="157"/>
      <c r="F156" s="154"/>
      <c r="G156" s="157"/>
      <c r="H156" s="154"/>
      <c r="I156" s="157"/>
      <c r="J156" s="154"/>
      <c r="K156" s="157"/>
      <c r="L156" s="154"/>
      <c r="M156" s="157"/>
      <c r="N156" s="154"/>
      <c r="O156" s="154"/>
      <c r="P156" s="154"/>
      <c r="Q156" s="154"/>
      <c r="R156" s="154"/>
      <c r="S156" s="154"/>
      <c r="T156" s="154"/>
      <c r="U156" s="154"/>
      <c r="V156" s="154"/>
      <c r="W156" s="154"/>
      <c r="X156" s="154"/>
    </row>
    <row r="157" spans="1:24" x14ac:dyDescent="0.35">
      <c r="A157" s="154"/>
      <c r="B157" s="154"/>
      <c r="C157" s="154"/>
      <c r="D157" s="154"/>
      <c r="E157" s="157"/>
      <c r="F157" s="154"/>
      <c r="G157" s="157"/>
      <c r="H157" s="154"/>
      <c r="I157" s="157"/>
      <c r="J157" s="154"/>
      <c r="K157" s="157"/>
      <c r="L157" s="154"/>
      <c r="M157" s="157"/>
      <c r="N157" s="154"/>
      <c r="O157" s="154"/>
      <c r="P157" s="154"/>
      <c r="Q157" s="154"/>
      <c r="R157" s="154"/>
      <c r="S157" s="154"/>
      <c r="T157" s="154"/>
      <c r="U157" s="154"/>
      <c r="V157" s="154"/>
      <c r="W157" s="154"/>
      <c r="X157" s="154"/>
    </row>
    <row r="158" spans="1:24" x14ac:dyDescent="0.35">
      <c r="A158" s="154"/>
      <c r="B158" s="154"/>
      <c r="C158" s="154"/>
      <c r="D158" s="154"/>
      <c r="E158" s="157"/>
      <c r="F158" s="154"/>
      <c r="G158" s="157"/>
      <c r="H158" s="154"/>
      <c r="I158" s="157"/>
      <c r="J158" s="154"/>
      <c r="K158" s="157"/>
      <c r="L158" s="154"/>
      <c r="M158" s="157"/>
      <c r="N158" s="154"/>
      <c r="O158" s="154"/>
      <c r="P158" s="154"/>
      <c r="Q158" s="154"/>
      <c r="R158" s="154"/>
      <c r="S158" s="154"/>
      <c r="T158" s="154"/>
      <c r="U158" s="154"/>
      <c r="V158" s="154"/>
      <c r="W158" s="154"/>
      <c r="X158" s="154"/>
    </row>
    <row r="159" spans="1:24" x14ac:dyDescent="0.35">
      <c r="A159" s="154"/>
      <c r="B159" s="154"/>
      <c r="C159" s="154"/>
      <c r="D159" s="154"/>
      <c r="E159" s="157"/>
      <c r="F159" s="154"/>
      <c r="G159" s="157"/>
      <c r="H159" s="154"/>
      <c r="I159" s="157"/>
      <c r="J159" s="154"/>
      <c r="K159" s="157"/>
      <c r="L159" s="154"/>
      <c r="M159" s="157"/>
      <c r="N159" s="154"/>
      <c r="O159" s="154"/>
      <c r="P159" s="154"/>
      <c r="Q159" s="154"/>
      <c r="R159" s="154"/>
      <c r="S159" s="154"/>
      <c r="T159" s="154"/>
      <c r="U159" s="154"/>
      <c r="V159" s="154"/>
      <c r="W159" s="154"/>
      <c r="X159" s="154"/>
    </row>
    <row r="160" spans="1:24" x14ac:dyDescent="0.35">
      <c r="A160" s="154"/>
      <c r="B160" s="154"/>
      <c r="C160" s="154"/>
      <c r="D160" s="154"/>
      <c r="E160" s="157"/>
      <c r="F160" s="154"/>
      <c r="G160" s="157"/>
      <c r="H160" s="154"/>
      <c r="I160" s="157"/>
      <c r="J160" s="154"/>
      <c r="K160" s="157"/>
      <c r="L160" s="154"/>
      <c r="M160" s="157"/>
      <c r="N160" s="154"/>
      <c r="O160" s="154"/>
      <c r="P160" s="154"/>
      <c r="Q160" s="154"/>
      <c r="R160" s="154"/>
      <c r="S160" s="154"/>
      <c r="T160" s="154"/>
      <c r="U160" s="154"/>
      <c r="V160" s="154"/>
      <c r="W160" s="154"/>
      <c r="X160" s="154"/>
    </row>
    <row r="161" spans="1:24" x14ac:dyDescent="0.35">
      <c r="A161" s="154"/>
      <c r="B161" s="154"/>
      <c r="C161" s="154"/>
      <c r="D161" s="154"/>
      <c r="E161" s="157"/>
      <c r="F161" s="154"/>
      <c r="G161" s="157"/>
      <c r="H161" s="154"/>
      <c r="I161" s="157"/>
      <c r="J161" s="154"/>
      <c r="K161" s="157"/>
      <c r="L161" s="154"/>
      <c r="M161" s="157"/>
      <c r="N161" s="154"/>
      <c r="O161" s="154"/>
      <c r="P161" s="154"/>
      <c r="Q161" s="154"/>
      <c r="R161" s="154"/>
      <c r="S161" s="154"/>
      <c r="T161" s="154"/>
      <c r="U161" s="154"/>
      <c r="V161" s="154"/>
      <c r="W161" s="154"/>
      <c r="X161" s="154"/>
    </row>
    <row r="162" spans="1:24" x14ac:dyDescent="0.35">
      <c r="A162" s="154"/>
      <c r="B162" s="154"/>
      <c r="C162" s="154"/>
      <c r="D162" s="154"/>
      <c r="E162" s="157"/>
      <c r="F162" s="154"/>
      <c r="G162" s="157"/>
      <c r="H162" s="154"/>
      <c r="I162" s="157"/>
      <c r="J162" s="154"/>
      <c r="K162" s="157"/>
      <c r="L162" s="154"/>
      <c r="M162" s="157"/>
      <c r="N162" s="154"/>
      <c r="O162" s="154"/>
      <c r="P162" s="154"/>
      <c r="Q162" s="154"/>
      <c r="R162" s="154"/>
      <c r="S162" s="154"/>
      <c r="T162" s="154"/>
      <c r="U162" s="154"/>
      <c r="V162" s="154"/>
      <c r="W162" s="154"/>
      <c r="X162" s="154"/>
    </row>
    <row r="163" spans="1:24" x14ac:dyDescent="0.35">
      <c r="A163" s="154"/>
      <c r="B163" s="154"/>
      <c r="C163" s="154"/>
      <c r="D163" s="154"/>
      <c r="E163" s="157"/>
      <c r="F163" s="154"/>
      <c r="G163" s="157"/>
      <c r="H163" s="154"/>
      <c r="I163" s="157"/>
      <c r="J163" s="154"/>
      <c r="K163" s="157"/>
      <c r="L163" s="154"/>
      <c r="M163" s="157"/>
      <c r="N163" s="154"/>
      <c r="O163" s="154"/>
      <c r="P163" s="154"/>
      <c r="Q163" s="154"/>
      <c r="R163" s="154"/>
      <c r="S163" s="154"/>
      <c r="T163" s="154"/>
      <c r="U163" s="154"/>
      <c r="V163" s="154"/>
      <c r="W163" s="154"/>
      <c r="X163" s="154"/>
    </row>
    <row r="164" spans="1:24" x14ac:dyDescent="0.35">
      <c r="A164" s="154"/>
      <c r="B164" s="154"/>
      <c r="C164" s="154"/>
      <c r="D164" s="154"/>
      <c r="E164" s="157"/>
      <c r="F164" s="154"/>
      <c r="G164" s="157"/>
      <c r="H164" s="154"/>
      <c r="I164" s="157"/>
      <c r="J164" s="154"/>
      <c r="K164" s="157"/>
      <c r="L164" s="154"/>
      <c r="M164" s="157"/>
      <c r="N164" s="154"/>
      <c r="O164" s="154"/>
      <c r="P164" s="154"/>
      <c r="Q164" s="154"/>
      <c r="R164" s="154"/>
      <c r="S164" s="154"/>
      <c r="T164" s="154"/>
      <c r="U164" s="154"/>
      <c r="V164" s="154"/>
      <c r="W164" s="154"/>
      <c r="X164" s="154"/>
    </row>
    <row r="165" spans="1:24" x14ac:dyDescent="0.35">
      <c r="A165" s="154"/>
      <c r="B165" s="154"/>
      <c r="C165" s="154"/>
      <c r="D165" s="154"/>
      <c r="E165" s="157"/>
      <c r="F165" s="154"/>
      <c r="G165" s="157"/>
      <c r="H165" s="154"/>
      <c r="I165" s="157"/>
      <c r="J165" s="154"/>
      <c r="K165" s="157"/>
      <c r="L165" s="154"/>
      <c r="M165" s="157"/>
      <c r="N165" s="154"/>
      <c r="O165" s="154"/>
      <c r="P165" s="154"/>
      <c r="Q165" s="154"/>
      <c r="R165" s="154"/>
      <c r="S165" s="154"/>
      <c r="T165" s="154"/>
      <c r="U165" s="154"/>
      <c r="V165" s="154"/>
      <c r="W165" s="154"/>
      <c r="X165" s="154"/>
    </row>
    <row r="166" spans="1:24" x14ac:dyDescent="0.35">
      <c r="A166" s="154"/>
      <c r="B166" s="154"/>
      <c r="C166" s="154"/>
      <c r="D166" s="154"/>
      <c r="E166" s="157"/>
      <c r="F166" s="154"/>
      <c r="G166" s="157"/>
      <c r="H166" s="154"/>
      <c r="I166" s="157"/>
      <c r="J166" s="154"/>
      <c r="K166" s="157"/>
      <c r="L166" s="154"/>
      <c r="M166" s="157"/>
      <c r="N166" s="154"/>
      <c r="O166" s="154"/>
      <c r="P166" s="154"/>
      <c r="Q166" s="154"/>
      <c r="R166" s="154"/>
      <c r="S166" s="154"/>
      <c r="T166" s="154"/>
      <c r="U166" s="154"/>
      <c r="V166" s="154"/>
      <c r="W166" s="154"/>
      <c r="X166" s="154"/>
    </row>
    <row r="167" spans="1:24" x14ac:dyDescent="0.35">
      <c r="A167" s="154"/>
      <c r="B167" s="154"/>
      <c r="C167" s="154"/>
      <c r="D167" s="154"/>
      <c r="E167" s="157"/>
      <c r="F167" s="154"/>
      <c r="G167" s="157"/>
      <c r="H167" s="154"/>
      <c r="I167" s="157"/>
      <c r="J167" s="154"/>
      <c r="K167" s="157"/>
      <c r="L167" s="154"/>
      <c r="M167" s="157"/>
      <c r="N167" s="154"/>
      <c r="O167" s="154"/>
      <c r="P167" s="154"/>
      <c r="Q167" s="154"/>
      <c r="R167" s="154"/>
      <c r="S167" s="154"/>
      <c r="T167" s="154"/>
      <c r="U167" s="154"/>
      <c r="V167" s="154"/>
      <c r="W167" s="154"/>
      <c r="X167" s="154"/>
    </row>
    <row r="168" spans="1:24" x14ac:dyDescent="0.35">
      <c r="A168" s="154"/>
      <c r="B168" s="154"/>
      <c r="C168" s="154"/>
      <c r="D168" s="154"/>
      <c r="E168" s="157"/>
      <c r="F168" s="154"/>
      <c r="G168" s="157"/>
      <c r="H168" s="154"/>
      <c r="I168" s="157"/>
      <c r="J168" s="154"/>
      <c r="K168" s="157"/>
      <c r="L168" s="154"/>
      <c r="M168" s="157"/>
      <c r="N168" s="154"/>
      <c r="O168" s="154"/>
      <c r="P168" s="154"/>
      <c r="Q168" s="154"/>
      <c r="R168" s="154"/>
      <c r="S168" s="154"/>
      <c r="T168" s="154"/>
      <c r="U168" s="154"/>
      <c r="V168" s="154"/>
      <c r="W168" s="154"/>
      <c r="X168" s="154"/>
    </row>
    <row r="169" spans="1:24" x14ac:dyDescent="0.35">
      <c r="A169" s="154"/>
      <c r="B169" s="154"/>
      <c r="C169" s="154"/>
      <c r="D169" s="154"/>
      <c r="E169" s="157"/>
      <c r="F169" s="154"/>
      <c r="G169" s="157"/>
      <c r="H169" s="154"/>
      <c r="I169" s="157"/>
      <c r="J169" s="154"/>
      <c r="K169" s="157"/>
      <c r="L169" s="154"/>
      <c r="M169" s="157"/>
      <c r="N169" s="154"/>
      <c r="O169" s="154"/>
      <c r="P169" s="154"/>
      <c r="Q169" s="154"/>
      <c r="R169" s="154"/>
      <c r="S169" s="154"/>
      <c r="T169" s="154"/>
      <c r="U169" s="154"/>
      <c r="V169" s="154"/>
      <c r="W169" s="154"/>
      <c r="X169" s="154"/>
    </row>
    <row r="170" spans="1:24" x14ac:dyDescent="0.35">
      <c r="A170" s="154"/>
      <c r="B170" s="154"/>
      <c r="C170" s="154"/>
      <c r="D170" s="154"/>
      <c r="E170" s="157"/>
      <c r="F170" s="154"/>
      <c r="G170" s="157"/>
      <c r="H170" s="154"/>
      <c r="I170" s="157"/>
      <c r="J170" s="154"/>
      <c r="K170" s="157"/>
      <c r="L170" s="154"/>
      <c r="M170" s="157"/>
      <c r="N170" s="154"/>
      <c r="O170" s="154"/>
      <c r="P170" s="154"/>
      <c r="Q170" s="154"/>
      <c r="R170" s="154"/>
      <c r="S170" s="154"/>
      <c r="T170" s="154"/>
      <c r="U170" s="154"/>
      <c r="V170" s="154"/>
      <c r="W170" s="154"/>
      <c r="X170" s="154"/>
    </row>
    <row r="171" spans="1:24" x14ac:dyDescent="0.35">
      <c r="A171" s="154"/>
      <c r="B171" s="154"/>
      <c r="C171" s="154"/>
      <c r="D171" s="154"/>
      <c r="E171" s="157"/>
      <c r="F171" s="154"/>
      <c r="G171" s="157"/>
      <c r="H171" s="154"/>
      <c r="I171" s="157"/>
      <c r="J171" s="154"/>
      <c r="K171" s="157"/>
      <c r="L171" s="154"/>
      <c r="M171" s="157"/>
      <c r="N171" s="154"/>
      <c r="O171" s="154"/>
      <c r="P171" s="154"/>
      <c r="Q171" s="154"/>
      <c r="R171" s="154"/>
      <c r="S171" s="154"/>
      <c r="T171" s="154"/>
      <c r="U171" s="154"/>
      <c r="V171" s="154"/>
      <c r="W171" s="154"/>
      <c r="X171" s="154"/>
    </row>
    <row r="172" spans="1:24" x14ac:dyDescent="0.35">
      <c r="A172" s="154"/>
      <c r="B172" s="154"/>
      <c r="C172" s="154"/>
      <c r="D172" s="154"/>
      <c r="E172" s="157"/>
      <c r="F172" s="154"/>
      <c r="G172" s="157"/>
      <c r="H172" s="154"/>
      <c r="I172" s="157"/>
      <c r="J172" s="154"/>
      <c r="K172" s="157"/>
      <c r="L172" s="154"/>
      <c r="M172" s="157"/>
      <c r="N172" s="154"/>
      <c r="O172" s="154"/>
      <c r="P172" s="154"/>
      <c r="Q172" s="154"/>
      <c r="R172" s="154"/>
      <c r="S172" s="154"/>
      <c r="T172" s="154"/>
      <c r="U172" s="154"/>
      <c r="V172" s="154"/>
      <c r="W172" s="154"/>
      <c r="X172" s="154"/>
    </row>
    <row r="173" spans="1:24" x14ac:dyDescent="0.35">
      <c r="A173" s="154"/>
      <c r="B173" s="154"/>
      <c r="C173" s="154"/>
      <c r="D173" s="154"/>
      <c r="E173" s="157"/>
      <c r="F173" s="154"/>
      <c r="G173" s="157"/>
      <c r="H173" s="154"/>
      <c r="I173" s="157"/>
      <c r="J173" s="154"/>
      <c r="K173" s="157"/>
      <c r="L173" s="154"/>
      <c r="M173" s="157"/>
      <c r="N173" s="154"/>
      <c r="O173" s="154"/>
      <c r="P173" s="154"/>
      <c r="Q173" s="154"/>
      <c r="R173" s="154"/>
      <c r="S173" s="154"/>
      <c r="T173" s="154"/>
      <c r="U173" s="154"/>
      <c r="V173" s="154"/>
      <c r="W173" s="154"/>
      <c r="X173" s="154"/>
    </row>
    <row r="174" spans="1:24" x14ac:dyDescent="0.35">
      <c r="A174" s="154"/>
      <c r="B174" s="154"/>
      <c r="C174" s="154"/>
      <c r="D174" s="154"/>
      <c r="E174" s="157"/>
      <c r="F174" s="154"/>
      <c r="G174" s="157"/>
      <c r="H174" s="154"/>
      <c r="I174" s="157"/>
      <c r="J174" s="154"/>
      <c r="K174" s="157"/>
      <c r="L174" s="154"/>
      <c r="M174" s="157"/>
      <c r="N174" s="154"/>
      <c r="O174" s="154"/>
      <c r="P174" s="154"/>
      <c r="Q174" s="154"/>
      <c r="R174" s="154"/>
      <c r="S174" s="154"/>
      <c r="T174" s="154"/>
      <c r="U174" s="154"/>
      <c r="V174" s="154"/>
      <c r="W174" s="154"/>
      <c r="X174" s="154"/>
    </row>
    <row r="175" spans="1:24" x14ac:dyDescent="0.35">
      <c r="A175" s="154"/>
      <c r="B175" s="154"/>
      <c r="C175" s="154"/>
      <c r="D175" s="154"/>
      <c r="E175" s="157"/>
      <c r="F175" s="154"/>
      <c r="G175" s="157"/>
      <c r="H175" s="154"/>
      <c r="I175" s="157"/>
      <c r="J175" s="154"/>
      <c r="K175" s="157"/>
      <c r="L175" s="154"/>
      <c r="M175" s="157"/>
      <c r="N175" s="154"/>
      <c r="O175" s="154"/>
      <c r="P175" s="154"/>
      <c r="Q175" s="154"/>
      <c r="R175" s="154"/>
      <c r="S175" s="154"/>
      <c r="T175" s="154"/>
      <c r="U175" s="154"/>
      <c r="V175" s="154"/>
      <c r="W175" s="154"/>
      <c r="X175" s="154"/>
    </row>
    <row r="176" spans="1:24" x14ac:dyDescent="0.35">
      <c r="A176" s="154"/>
      <c r="B176" s="154"/>
      <c r="C176" s="154"/>
      <c r="D176" s="154"/>
      <c r="E176" s="157"/>
      <c r="F176" s="154"/>
      <c r="G176" s="157"/>
      <c r="H176" s="154"/>
      <c r="I176" s="157"/>
      <c r="J176" s="154"/>
      <c r="K176" s="157"/>
      <c r="L176" s="154"/>
      <c r="M176" s="157"/>
      <c r="N176" s="154"/>
      <c r="O176" s="154"/>
      <c r="P176" s="154"/>
      <c r="Q176" s="154"/>
      <c r="R176" s="154"/>
      <c r="S176" s="154"/>
      <c r="T176" s="154"/>
      <c r="U176" s="154"/>
      <c r="V176" s="154"/>
      <c r="W176" s="154"/>
      <c r="X176" s="154"/>
    </row>
    <row r="177" spans="1:24" x14ac:dyDescent="0.35">
      <c r="A177" s="154"/>
      <c r="B177" s="154"/>
      <c r="C177" s="154"/>
      <c r="D177" s="154"/>
      <c r="E177" s="157"/>
      <c r="F177" s="154"/>
      <c r="G177" s="157"/>
      <c r="H177" s="154"/>
      <c r="I177" s="157"/>
      <c r="J177" s="154"/>
      <c r="K177" s="157"/>
      <c r="L177" s="154"/>
      <c r="M177" s="157"/>
      <c r="N177" s="154"/>
      <c r="O177" s="154"/>
      <c r="P177" s="154"/>
      <c r="Q177" s="154"/>
      <c r="R177" s="154"/>
      <c r="S177" s="154"/>
      <c r="T177" s="154"/>
      <c r="U177" s="154"/>
      <c r="V177" s="154"/>
      <c r="W177" s="154"/>
      <c r="X177" s="154"/>
    </row>
    <row r="178" spans="1:24" x14ac:dyDescent="0.35">
      <c r="A178" s="154"/>
      <c r="B178" s="154"/>
      <c r="C178" s="154"/>
      <c r="D178" s="154"/>
      <c r="E178" s="157"/>
      <c r="F178" s="154"/>
      <c r="G178" s="157"/>
      <c r="H178" s="154"/>
      <c r="I178" s="157"/>
      <c r="J178" s="154"/>
      <c r="K178" s="157"/>
      <c r="L178" s="154"/>
      <c r="M178" s="157"/>
      <c r="N178" s="154"/>
      <c r="O178" s="154"/>
      <c r="P178" s="154"/>
      <c r="Q178" s="154"/>
      <c r="R178" s="154"/>
      <c r="S178" s="154"/>
      <c r="T178" s="154"/>
      <c r="U178" s="154"/>
      <c r="V178" s="154"/>
      <c r="W178" s="154"/>
      <c r="X178" s="154"/>
    </row>
    <row r="179" spans="1:24" x14ac:dyDescent="0.35">
      <c r="A179" s="154"/>
      <c r="B179" s="154"/>
      <c r="C179" s="154"/>
      <c r="D179" s="154"/>
      <c r="E179" s="157"/>
      <c r="F179" s="154"/>
      <c r="G179" s="157"/>
      <c r="H179" s="154"/>
      <c r="I179" s="157"/>
      <c r="J179" s="154"/>
      <c r="K179" s="157"/>
      <c r="L179" s="154"/>
      <c r="M179" s="157"/>
      <c r="N179" s="154"/>
      <c r="O179" s="154"/>
      <c r="P179" s="154"/>
      <c r="Q179" s="154"/>
      <c r="R179" s="154"/>
      <c r="S179" s="154"/>
      <c r="T179" s="154"/>
      <c r="U179" s="154"/>
      <c r="V179" s="154"/>
      <c r="W179" s="154"/>
      <c r="X179" s="154"/>
    </row>
    <row r="180" spans="1:24" x14ac:dyDescent="0.35">
      <c r="A180" s="154"/>
      <c r="B180" s="154"/>
      <c r="C180" s="154"/>
      <c r="D180" s="154"/>
      <c r="E180" s="157"/>
      <c r="F180" s="154"/>
      <c r="G180" s="157"/>
      <c r="H180" s="154"/>
      <c r="I180" s="157"/>
      <c r="J180" s="154"/>
      <c r="K180" s="157"/>
      <c r="L180" s="154"/>
      <c r="M180" s="157"/>
      <c r="N180" s="154"/>
      <c r="O180" s="154"/>
      <c r="P180" s="154"/>
      <c r="Q180" s="154"/>
      <c r="R180" s="154"/>
      <c r="S180" s="154"/>
      <c r="T180" s="154"/>
      <c r="U180" s="154"/>
      <c r="V180" s="154"/>
      <c r="W180" s="154"/>
      <c r="X180" s="154"/>
    </row>
    <row r="181" spans="1:24" x14ac:dyDescent="0.35">
      <c r="A181" s="154"/>
      <c r="B181" s="154"/>
      <c r="C181" s="154"/>
      <c r="D181" s="154"/>
      <c r="E181" s="157"/>
      <c r="F181" s="154"/>
      <c r="G181" s="157"/>
      <c r="H181" s="154"/>
      <c r="I181" s="157"/>
      <c r="J181" s="154"/>
      <c r="K181" s="157"/>
      <c r="L181" s="154"/>
      <c r="M181" s="157"/>
      <c r="N181" s="154"/>
      <c r="O181" s="154"/>
      <c r="P181" s="154"/>
      <c r="Q181" s="154"/>
      <c r="R181" s="154"/>
      <c r="S181" s="154"/>
      <c r="T181" s="154"/>
      <c r="U181" s="154"/>
      <c r="V181" s="154"/>
      <c r="W181" s="154"/>
      <c r="X181" s="154"/>
    </row>
    <row r="182" spans="1:24" x14ac:dyDescent="0.35">
      <c r="A182" s="154"/>
      <c r="B182" s="154"/>
      <c r="C182" s="154"/>
      <c r="D182" s="154"/>
      <c r="E182" s="157"/>
      <c r="F182" s="154"/>
      <c r="G182" s="157"/>
      <c r="H182" s="154"/>
      <c r="I182" s="157"/>
      <c r="J182" s="154"/>
      <c r="K182" s="157"/>
      <c r="L182" s="154"/>
      <c r="M182" s="157"/>
      <c r="N182" s="154"/>
      <c r="O182" s="154"/>
      <c r="P182" s="154"/>
      <c r="Q182" s="154"/>
      <c r="R182" s="154"/>
      <c r="S182" s="154"/>
      <c r="T182" s="154"/>
      <c r="U182" s="154"/>
      <c r="V182" s="154"/>
      <c r="W182" s="154"/>
      <c r="X182" s="154"/>
    </row>
    <row r="183" spans="1:24" x14ac:dyDescent="0.35">
      <c r="A183" s="154"/>
      <c r="B183" s="154"/>
      <c r="C183" s="154"/>
      <c r="D183" s="154"/>
      <c r="E183" s="157"/>
      <c r="F183" s="154"/>
      <c r="G183" s="157"/>
      <c r="H183" s="154"/>
      <c r="I183" s="157"/>
      <c r="J183" s="154"/>
      <c r="K183" s="157"/>
      <c r="L183" s="154"/>
      <c r="M183" s="157"/>
      <c r="N183" s="154"/>
      <c r="O183" s="154"/>
      <c r="P183" s="154"/>
      <c r="Q183" s="154"/>
      <c r="R183" s="154"/>
      <c r="S183" s="154"/>
      <c r="T183" s="154"/>
      <c r="U183" s="154"/>
      <c r="V183" s="154"/>
      <c r="W183" s="154"/>
      <c r="X183" s="154"/>
    </row>
    <row r="184" spans="1:24" x14ac:dyDescent="0.35">
      <c r="A184" s="154"/>
      <c r="B184" s="154"/>
      <c r="C184" s="154"/>
      <c r="D184" s="154"/>
      <c r="E184" s="157"/>
      <c r="F184" s="154"/>
      <c r="G184" s="157"/>
      <c r="H184" s="154"/>
      <c r="I184" s="157"/>
      <c r="J184" s="154"/>
      <c r="K184" s="157"/>
      <c r="L184" s="154"/>
      <c r="M184" s="157"/>
      <c r="N184" s="154"/>
      <c r="O184" s="154"/>
      <c r="P184" s="154"/>
      <c r="Q184" s="154"/>
      <c r="R184" s="154"/>
      <c r="S184" s="154"/>
      <c r="T184" s="154"/>
      <c r="U184" s="154"/>
      <c r="V184" s="154"/>
      <c r="W184" s="154"/>
      <c r="X184" s="154"/>
    </row>
    <row r="185" spans="1:24" x14ac:dyDescent="0.35">
      <c r="A185" s="154"/>
      <c r="B185" s="154"/>
      <c r="C185" s="154"/>
      <c r="D185" s="154"/>
      <c r="E185" s="157"/>
      <c r="F185" s="154"/>
      <c r="G185" s="157"/>
      <c r="H185" s="154"/>
      <c r="I185" s="157"/>
      <c r="J185" s="154"/>
      <c r="K185" s="157"/>
      <c r="L185" s="154"/>
      <c r="M185" s="157"/>
      <c r="N185" s="154"/>
      <c r="O185" s="154"/>
      <c r="P185" s="154"/>
      <c r="Q185" s="154"/>
      <c r="R185" s="154"/>
      <c r="S185" s="154"/>
      <c r="T185" s="154"/>
      <c r="U185" s="154"/>
      <c r="V185" s="154"/>
      <c r="W185" s="154"/>
      <c r="X185" s="154"/>
    </row>
    <row r="186" spans="1:24" x14ac:dyDescent="0.35">
      <c r="A186" s="154"/>
      <c r="B186" s="154"/>
      <c r="C186" s="154"/>
      <c r="D186" s="154"/>
      <c r="E186" s="157"/>
      <c r="F186" s="154"/>
      <c r="G186" s="157"/>
      <c r="H186" s="154"/>
      <c r="I186" s="157"/>
      <c r="J186" s="154"/>
      <c r="K186" s="157"/>
      <c r="L186" s="154"/>
      <c r="M186" s="157"/>
      <c r="N186" s="154"/>
      <c r="O186" s="154"/>
      <c r="P186" s="154"/>
      <c r="Q186" s="154"/>
      <c r="R186" s="154"/>
      <c r="S186" s="154"/>
      <c r="T186" s="154"/>
      <c r="U186" s="154"/>
      <c r="V186" s="154"/>
      <c r="W186" s="154"/>
      <c r="X186" s="154"/>
    </row>
    <row r="187" spans="1:24" x14ac:dyDescent="0.35">
      <c r="A187" s="154"/>
      <c r="B187" s="154"/>
      <c r="C187" s="154"/>
      <c r="D187" s="154"/>
      <c r="E187" s="157"/>
      <c r="F187" s="154"/>
      <c r="G187" s="157"/>
      <c r="H187" s="154"/>
      <c r="I187" s="157"/>
      <c r="J187" s="154"/>
      <c r="K187" s="157"/>
      <c r="L187" s="154"/>
      <c r="M187" s="157"/>
      <c r="N187" s="154"/>
      <c r="O187" s="154"/>
      <c r="P187" s="154"/>
      <c r="Q187" s="154"/>
      <c r="R187" s="154"/>
      <c r="S187" s="154"/>
      <c r="T187" s="154"/>
      <c r="U187" s="154"/>
      <c r="V187" s="154"/>
      <c r="W187" s="154"/>
      <c r="X187" s="154"/>
    </row>
    <row r="188" spans="1:24" x14ac:dyDescent="0.35">
      <c r="A188" s="154"/>
      <c r="B188" s="154"/>
      <c r="C188" s="154"/>
      <c r="D188" s="154"/>
      <c r="E188" s="157"/>
      <c r="F188" s="154"/>
      <c r="G188" s="157"/>
      <c r="H188" s="154"/>
      <c r="I188" s="157"/>
      <c r="J188" s="154"/>
      <c r="K188" s="157"/>
      <c r="L188" s="154"/>
      <c r="M188" s="157"/>
      <c r="N188" s="154"/>
      <c r="O188" s="154"/>
      <c r="P188" s="154"/>
      <c r="Q188" s="154"/>
      <c r="R188" s="154"/>
      <c r="S188" s="154"/>
      <c r="T188" s="154"/>
      <c r="U188" s="154"/>
      <c r="V188" s="154"/>
      <c r="W188" s="154"/>
      <c r="X188" s="154"/>
    </row>
    <row r="189" spans="1:24" x14ac:dyDescent="0.35">
      <c r="A189" s="154"/>
      <c r="B189" s="154"/>
      <c r="C189" s="154"/>
      <c r="D189" s="154"/>
      <c r="E189" s="157"/>
      <c r="F189" s="154"/>
      <c r="G189" s="157"/>
      <c r="H189" s="154"/>
      <c r="I189" s="157"/>
      <c r="J189" s="154"/>
      <c r="K189" s="157"/>
      <c r="L189" s="154"/>
      <c r="M189" s="157"/>
      <c r="N189" s="154"/>
      <c r="O189" s="154"/>
      <c r="P189" s="154"/>
      <c r="Q189" s="154"/>
      <c r="R189" s="154"/>
      <c r="S189" s="154"/>
      <c r="T189" s="154"/>
      <c r="U189" s="154"/>
      <c r="V189" s="154"/>
      <c r="W189" s="154"/>
      <c r="X189" s="154"/>
    </row>
    <row r="190" spans="1:24" x14ac:dyDescent="0.35">
      <c r="A190" s="154"/>
      <c r="B190" s="154"/>
      <c r="C190" s="154"/>
      <c r="D190" s="154"/>
      <c r="E190" s="157"/>
      <c r="F190" s="154"/>
      <c r="G190" s="157"/>
      <c r="H190" s="154"/>
      <c r="I190" s="157"/>
      <c r="J190" s="154"/>
      <c r="K190" s="157"/>
      <c r="L190" s="154"/>
      <c r="M190" s="157"/>
      <c r="N190" s="154"/>
      <c r="O190" s="154"/>
      <c r="P190" s="154"/>
      <c r="Q190" s="154"/>
      <c r="R190" s="154"/>
      <c r="S190" s="154"/>
      <c r="T190" s="154"/>
      <c r="U190" s="154"/>
      <c r="V190" s="154"/>
      <c r="W190" s="154"/>
      <c r="X190" s="154"/>
    </row>
    <row r="191" spans="1:24" x14ac:dyDescent="0.35">
      <c r="A191" s="154"/>
      <c r="B191" s="154"/>
      <c r="C191" s="154"/>
      <c r="D191" s="154"/>
      <c r="E191" s="157"/>
      <c r="F191" s="154"/>
      <c r="G191" s="157"/>
      <c r="H191" s="154"/>
      <c r="I191" s="157"/>
      <c r="J191" s="154"/>
      <c r="K191" s="157"/>
      <c r="L191" s="154"/>
      <c r="M191" s="157"/>
      <c r="N191" s="154"/>
      <c r="O191" s="154"/>
      <c r="P191" s="154"/>
      <c r="Q191" s="154"/>
      <c r="R191" s="154"/>
      <c r="S191" s="154"/>
      <c r="T191" s="154"/>
      <c r="U191" s="154"/>
      <c r="V191" s="154"/>
      <c r="W191" s="154"/>
      <c r="X191" s="154"/>
    </row>
    <row r="192" spans="1:24" x14ac:dyDescent="0.35">
      <c r="A192" s="154"/>
      <c r="B192" s="154"/>
      <c r="C192" s="154"/>
      <c r="D192" s="154"/>
      <c r="E192" s="157"/>
      <c r="F192" s="154"/>
      <c r="G192" s="157"/>
      <c r="H192" s="154"/>
      <c r="I192" s="157"/>
      <c r="J192" s="154"/>
      <c r="K192" s="157"/>
      <c r="L192" s="154"/>
      <c r="M192" s="157"/>
      <c r="N192" s="154"/>
      <c r="O192" s="154"/>
      <c r="P192" s="154"/>
      <c r="Q192" s="154"/>
      <c r="R192" s="154"/>
      <c r="S192" s="154"/>
      <c r="T192" s="154"/>
      <c r="U192" s="154"/>
      <c r="V192" s="154"/>
      <c r="W192" s="154"/>
      <c r="X192" s="154"/>
    </row>
    <row r="193" spans="1:24" x14ac:dyDescent="0.35">
      <c r="A193" s="154"/>
      <c r="B193" s="154"/>
      <c r="C193" s="154"/>
      <c r="D193" s="154"/>
      <c r="E193" s="157"/>
      <c r="F193" s="154"/>
      <c r="G193" s="157"/>
      <c r="H193" s="154"/>
      <c r="I193" s="157"/>
      <c r="J193" s="154"/>
      <c r="K193" s="157"/>
      <c r="L193" s="154"/>
      <c r="M193" s="157"/>
      <c r="N193" s="154"/>
      <c r="O193" s="154"/>
      <c r="P193" s="154"/>
      <c r="Q193" s="154"/>
      <c r="R193" s="154"/>
      <c r="S193" s="154"/>
      <c r="T193" s="154"/>
      <c r="U193" s="154"/>
      <c r="V193" s="154"/>
      <c r="W193" s="154"/>
      <c r="X193" s="154"/>
    </row>
    <row r="194" spans="1:24" x14ac:dyDescent="0.35">
      <c r="A194" s="154"/>
      <c r="B194" s="154"/>
      <c r="C194" s="154"/>
      <c r="D194" s="154"/>
      <c r="E194" s="157"/>
      <c r="F194" s="154"/>
      <c r="G194" s="157"/>
      <c r="H194" s="154"/>
      <c r="I194" s="157"/>
      <c r="J194" s="154"/>
      <c r="K194" s="157"/>
      <c r="L194" s="154"/>
      <c r="M194" s="157"/>
      <c r="N194" s="154"/>
      <c r="O194" s="154"/>
      <c r="P194" s="154"/>
      <c r="Q194" s="154"/>
      <c r="R194" s="154"/>
      <c r="S194" s="154"/>
      <c r="T194" s="154"/>
      <c r="U194" s="154"/>
      <c r="V194" s="154"/>
      <c r="W194" s="154"/>
      <c r="X194" s="154"/>
    </row>
    <row r="195" spans="1:24" x14ac:dyDescent="0.35">
      <c r="A195" s="154"/>
      <c r="B195" s="154"/>
      <c r="C195" s="154"/>
      <c r="D195" s="154"/>
      <c r="E195" s="157"/>
      <c r="F195" s="154"/>
      <c r="G195" s="157"/>
      <c r="H195" s="154"/>
      <c r="I195" s="157"/>
      <c r="J195" s="154"/>
      <c r="K195" s="157"/>
      <c r="L195" s="154"/>
      <c r="M195" s="157"/>
      <c r="N195" s="154"/>
      <c r="O195" s="154"/>
      <c r="P195" s="154"/>
      <c r="Q195" s="154"/>
      <c r="R195" s="154"/>
      <c r="S195" s="154"/>
      <c r="T195" s="154"/>
      <c r="U195" s="154"/>
      <c r="V195" s="154"/>
      <c r="W195" s="154"/>
      <c r="X195" s="154"/>
    </row>
    <row r="196" spans="1:24" x14ac:dyDescent="0.35">
      <c r="A196" s="154"/>
      <c r="B196" s="154"/>
      <c r="C196" s="154"/>
      <c r="D196" s="154"/>
      <c r="E196" s="157"/>
      <c r="F196" s="154"/>
      <c r="G196" s="157"/>
      <c r="H196" s="154"/>
      <c r="I196" s="157"/>
      <c r="J196" s="154"/>
      <c r="K196" s="157"/>
      <c r="L196" s="154"/>
      <c r="M196" s="157"/>
      <c r="N196" s="154"/>
      <c r="O196" s="154"/>
      <c r="P196" s="154"/>
      <c r="Q196" s="154"/>
      <c r="R196" s="154"/>
      <c r="S196" s="154"/>
      <c r="T196" s="154"/>
      <c r="U196" s="154"/>
      <c r="V196" s="154"/>
      <c r="W196" s="154"/>
      <c r="X196" s="154"/>
    </row>
    <row r="197" spans="1:24" x14ac:dyDescent="0.35">
      <c r="A197" s="154"/>
      <c r="B197" s="154"/>
      <c r="C197" s="154"/>
      <c r="D197" s="154"/>
      <c r="E197" s="157"/>
      <c r="F197" s="154"/>
      <c r="G197" s="157"/>
      <c r="H197" s="154"/>
      <c r="I197" s="157"/>
      <c r="J197" s="154"/>
      <c r="K197" s="157"/>
      <c r="L197" s="154"/>
      <c r="M197" s="157"/>
      <c r="N197" s="154"/>
      <c r="O197" s="154"/>
      <c r="P197" s="154"/>
      <c r="Q197" s="154"/>
      <c r="R197" s="154"/>
      <c r="S197" s="154"/>
      <c r="T197" s="154"/>
      <c r="U197" s="154"/>
      <c r="V197" s="154"/>
      <c r="W197" s="154"/>
      <c r="X197" s="154"/>
    </row>
    <row r="198" spans="1:24" x14ac:dyDescent="0.35">
      <c r="A198" s="154"/>
      <c r="B198" s="154"/>
      <c r="C198" s="154"/>
      <c r="D198" s="154"/>
      <c r="E198" s="157"/>
      <c r="F198" s="154"/>
      <c r="G198" s="157"/>
      <c r="H198" s="154"/>
      <c r="I198" s="157"/>
      <c r="J198" s="154"/>
      <c r="K198" s="157"/>
      <c r="L198" s="154"/>
      <c r="M198" s="157"/>
      <c r="N198" s="154"/>
      <c r="O198" s="154"/>
      <c r="P198" s="154"/>
      <c r="Q198" s="154"/>
      <c r="R198" s="154"/>
      <c r="S198" s="154"/>
      <c r="T198" s="154"/>
      <c r="U198" s="154"/>
      <c r="V198" s="154"/>
      <c r="W198" s="154"/>
      <c r="X198" s="154"/>
    </row>
    <row r="199" spans="1:24" x14ac:dyDescent="0.35">
      <c r="A199" s="154"/>
      <c r="B199" s="154"/>
      <c r="C199" s="154"/>
      <c r="D199" s="154"/>
      <c r="E199" s="157"/>
      <c r="F199" s="154"/>
      <c r="G199" s="157"/>
      <c r="H199" s="154"/>
      <c r="I199" s="157"/>
      <c r="J199" s="154"/>
      <c r="K199" s="157"/>
      <c r="L199" s="154"/>
      <c r="M199" s="157"/>
      <c r="N199" s="154"/>
      <c r="O199" s="154"/>
      <c r="P199" s="154"/>
      <c r="Q199" s="154"/>
      <c r="R199" s="154"/>
      <c r="S199" s="154"/>
      <c r="T199" s="154"/>
      <c r="U199" s="154"/>
      <c r="V199" s="154"/>
      <c r="W199" s="154"/>
      <c r="X199" s="154"/>
    </row>
  </sheetData>
  <mergeCells count="18">
    <mergeCell ref="O5:O6"/>
    <mergeCell ref="L5:L6"/>
    <mergeCell ref="M5:M6"/>
    <mergeCell ref="A5:A6"/>
    <mergeCell ref="H5:H6"/>
    <mergeCell ref="I5:I6"/>
    <mergeCell ref="F5:F6"/>
    <mergeCell ref="G5:G6"/>
    <mergeCell ref="D5:D6"/>
    <mergeCell ref="E5:E6"/>
    <mergeCell ref="A141:M141"/>
    <mergeCell ref="A139:M139"/>
    <mergeCell ref="J5:J6"/>
    <mergeCell ref="K5:K6"/>
    <mergeCell ref="N5:N6"/>
    <mergeCell ref="A140:M140"/>
    <mergeCell ref="B5:B6"/>
    <mergeCell ref="C5:C6"/>
  </mergeCells>
  <phoneticPr fontId="19" type="noConversion"/>
  <printOptions horizontalCentered="1"/>
  <pageMargins left="0.47244094488188981" right="0.47244094488188981" top="0.43307086614173229" bottom="0.74803149606299213" header="0.31496062992125984" footer="0.31496062992125984"/>
  <pageSetup paperSize="9" scale="69" fitToHeight="0" orientation="portrait" r:id="rId1"/>
  <headerFooter>
    <oddFooter>&amp;L&amp;"Trebuchet MS,Grassetto"Statistiche Italia - IMMATRICOLAZIONI
Automobile in cifre &amp;C&amp;"Trebuchet MS,Normale"&amp;9&amp;P/&amp;N&amp;R&amp;"Trebuchet MS,Grassetto"ANFIA - Studi e statistiche</oddFooter>
  </headerFooter>
  <rowBreaks count="1" manualBreakCount="1">
    <brk id="74" max="16383" man="1"/>
  </rowBreaks>
  <ignoredErrors>
    <ignoredError sqref="C17:O17 C15 C16 E16:O16 C30:O30 C18:C29 E18:O29 C35:O36 C31:C34 E31:O34 C39:O39 C37:C38 E37:O38 C47:O47 C40:C46 E40:O46 C52:O52 C48:C51 E48:O51 C62:O63 C53:C61 E53:O61 C74:O74 C64:C72 E64:O72 C77:O77 C75:C76 E75:O76 C83:O83 C78:C82 E78:O82 C89:O90 C84:C88 E84:O88 C95:O95 C91:C94 E91:O94 C98:O98 C96:C97 E96:O97 C104:O104 C99:C103 E99:O103 C111:O111 C105:C110 E105:O110 C114:O114 C112:C113 E112:O113 C120:O120 C115:C119 E115:O119 C130:O130 C121:C129 E121:O129 C136:O138 C131:C135 E131:O135 C73 E73:O73" formula="1"/>
    <ignoredError sqref="D15:O15" formula="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145"/>
  <sheetViews>
    <sheetView showGridLines="0" zoomScaleNormal="100" workbookViewId="0">
      <pane ySplit="6" topLeftCell="A7" activePane="bottomLeft" state="frozenSplit"/>
      <selection pane="bottomLeft" activeCell="A2" sqref="A2:T2"/>
    </sheetView>
  </sheetViews>
  <sheetFormatPr defaultColWidth="9.42578125" defaultRowHeight="15" x14ac:dyDescent="0.35"/>
  <cols>
    <col min="1" max="1" width="32.7109375" style="5" bestFit="1" customWidth="1"/>
    <col min="2" max="2" width="7.85546875" style="7" customWidth="1"/>
    <col min="3" max="3" width="6.7109375" style="11" customWidth="1"/>
    <col min="4" max="4" width="7.85546875" style="5" customWidth="1"/>
    <col min="5" max="5" width="6.7109375" style="6" customWidth="1"/>
    <col min="6" max="6" width="0.42578125" style="12" customWidth="1"/>
    <col min="7" max="7" width="7.85546875" style="5" customWidth="1"/>
    <col min="8" max="8" width="6.7109375" style="6" customWidth="1"/>
    <col min="9" max="9" width="7.85546875" style="5" customWidth="1"/>
    <col min="10" max="10" width="6.7109375" style="6" customWidth="1"/>
    <col min="11" max="11" width="7.85546875" style="5" customWidth="1"/>
    <col min="12" max="12" width="6.7109375" style="6" customWidth="1"/>
    <col min="13" max="13" width="7.85546875" style="5" customWidth="1"/>
    <col min="14" max="14" width="6.7109375" style="6" customWidth="1"/>
    <col min="15" max="15" width="7.85546875" style="5" customWidth="1"/>
    <col min="16" max="16" width="6.7109375" style="6" customWidth="1"/>
    <col min="17" max="17" width="7.85546875" style="2" customWidth="1"/>
    <col min="18" max="18" width="6.7109375" style="6" customWidth="1"/>
    <col min="19" max="19" width="7.85546875" style="5" customWidth="1"/>
    <col min="20" max="20" width="6.7109375" style="5" customWidth="1"/>
    <col min="21" max="16384" width="9.42578125" style="5"/>
  </cols>
  <sheetData>
    <row r="1" spans="1:21" s="3" customFormat="1" ht="17.25" customHeight="1" x14ac:dyDescent="0.35">
      <c r="B1" s="1"/>
      <c r="C1" s="8"/>
      <c r="D1" s="1"/>
      <c r="E1" s="8"/>
      <c r="F1" s="1"/>
      <c r="G1" s="8"/>
    </row>
    <row r="2" spans="1:21" s="3" customFormat="1" ht="17.25" customHeight="1" x14ac:dyDescent="0.35">
      <c r="A2" s="146" t="s">
        <v>135</v>
      </c>
      <c r="B2" s="146"/>
      <c r="C2" s="146"/>
      <c r="D2" s="146"/>
      <c r="E2" s="146"/>
      <c r="F2" s="146"/>
      <c r="G2" s="146"/>
      <c r="H2" s="146"/>
      <c r="I2" s="146"/>
      <c r="J2" s="146"/>
      <c r="K2" s="146"/>
      <c r="L2" s="146"/>
      <c r="M2" s="146"/>
      <c r="N2" s="146"/>
      <c r="O2" s="146"/>
      <c r="P2" s="146"/>
      <c r="Q2" s="146"/>
      <c r="R2" s="146"/>
      <c r="S2" s="146"/>
      <c r="T2" s="146"/>
    </row>
    <row r="3" spans="1:21" s="3" customFormat="1" ht="17.25" customHeight="1" x14ac:dyDescent="0.35">
      <c r="A3" s="147" t="s">
        <v>136</v>
      </c>
      <c r="B3" s="147"/>
      <c r="C3" s="147"/>
      <c r="D3" s="147"/>
      <c r="E3" s="147"/>
      <c r="F3" s="147"/>
      <c r="G3" s="147"/>
      <c r="H3" s="147"/>
      <c r="I3" s="147"/>
      <c r="J3" s="147"/>
      <c r="K3" s="147"/>
      <c r="L3" s="147"/>
      <c r="M3" s="147"/>
      <c r="N3" s="147"/>
      <c r="O3" s="147"/>
      <c r="P3" s="147"/>
      <c r="Q3" s="147"/>
      <c r="R3" s="147"/>
      <c r="S3" s="147"/>
      <c r="T3" s="147"/>
    </row>
    <row r="4" spans="1:21" ht="17.25" customHeight="1" x14ac:dyDescent="0.35">
      <c r="A4" s="4"/>
      <c r="B4" s="4"/>
      <c r="C4" s="9"/>
      <c r="D4" s="4"/>
      <c r="E4" s="9"/>
      <c r="F4" s="4"/>
      <c r="G4" s="9"/>
      <c r="H4" s="5"/>
      <c r="J4" s="5"/>
      <c r="L4" s="5"/>
      <c r="N4" s="5"/>
      <c r="P4" s="5"/>
      <c r="Q4" s="5"/>
      <c r="R4" s="5"/>
    </row>
    <row r="5" spans="1:21" s="3" customFormat="1" ht="15" customHeight="1" x14ac:dyDescent="0.35">
      <c r="A5" s="149" t="s">
        <v>137</v>
      </c>
      <c r="B5" s="133">
        <v>2015</v>
      </c>
      <c r="C5" s="135" t="s">
        <v>0</v>
      </c>
      <c r="D5" s="133">
        <v>2014</v>
      </c>
      <c r="E5" s="143" t="s">
        <v>0</v>
      </c>
      <c r="F5" s="13"/>
      <c r="G5" s="133">
        <v>2013</v>
      </c>
      <c r="H5" s="143" t="s">
        <v>0</v>
      </c>
      <c r="I5" s="133">
        <v>2012</v>
      </c>
      <c r="J5" s="143" t="s">
        <v>0</v>
      </c>
      <c r="K5" s="133">
        <v>2011</v>
      </c>
      <c r="L5" s="143" t="s">
        <v>0</v>
      </c>
      <c r="M5" s="133">
        <v>2010</v>
      </c>
      <c r="N5" s="143" t="s">
        <v>0</v>
      </c>
      <c r="O5" s="133">
        <v>2009</v>
      </c>
      <c r="P5" s="143" t="s">
        <v>0</v>
      </c>
      <c r="Q5" s="133">
        <v>2008</v>
      </c>
      <c r="R5" s="143" t="s">
        <v>0</v>
      </c>
      <c r="S5" s="133">
        <v>2007</v>
      </c>
      <c r="T5" s="143" t="s">
        <v>0</v>
      </c>
      <c r="U5" s="2"/>
    </row>
    <row r="6" spans="1:21" s="3" customFormat="1" ht="15" customHeight="1" x14ac:dyDescent="0.35">
      <c r="A6" s="139"/>
      <c r="B6" s="134"/>
      <c r="C6" s="136"/>
      <c r="D6" s="134"/>
      <c r="E6" s="148"/>
      <c r="F6" s="14"/>
      <c r="G6" s="145"/>
      <c r="H6" s="144"/>
      <c r="I6" s="145"/>
      <c r="J6" s="144"/>
      <c r="K6" s="145"/>
      <c r="L6" s="144"/>
      <c r="M6" s="145"/>
      <c r="N6" s="144"/>
      <c r="O6" s="145"/>
      <c r="P6" s="144"/>
      <c r="Q6" s="145"/>
      <c r="R6" s="144"/>
      <c r="S6" s="145"/>
      <c r="T6" s="144"/>
      <c r="U6" s="2"/>
    </row>
    <row r="7" spans="1:21" s="63" customFormat="1" x14ac:dyDescent="0.25">
      <c r="A7" s="67" t="s">
        <v>1</v>
      </c>
      <c r="B7" s="79">
        <v>88</v>
      </c>
      <c r="C7" s="19">
        <f t="shared" ref="C7:C38" si="0">B7/B$141*100</f>
        <v>0.57150279257046377</v>
      </c>
      <c r="D7" s="79">
        <v>76</v>
      </c>
      <c r="E7" s="50">
        <f t="shared" ref="E7:E38" si="1">D7/D$141*100</f>
        <v>0.5215123859191656</v>
      </c>
      <c r="F7" s="80"/>
      <c r="G7" s="81">
        <v>79</v>
      </c>
      <c r="H7" s="50">
        <f t="shared" ref="H7:H38" si="2">G7/G$141*100</f>
        <v>0.53851397409679624</v>
      </c>
      <c r="I7" s="81">
        <v>100</v>
      </c>
      <c r="J7" s="50">
        <f t="shared" ref="J7:J38" si="3">I7/I$141*100</f>
        <v>0.59322536631666367</v>
      </c>
      <c r="K7" s="81">
        <v>128</v>
      </c>
      <c r="L7" s="50">
        <f t="shared" ref="L7:L38" si="4">K7/K$141*100</f>
        <v>0.6114162885120612</v>
      </c>
      <c r="M7" s="82">
        <v>169</v>
      </c>
      <c r="N7" s="50">
        <f t="shared" ref="N7:N38" si="5">M7/M$141*100</f>
        <v>0.73277544118284699</v>
      </c>
      <c r="O7" s="82">
        <v>160</v>
      </c>
      <c r="P7" s="50">
        <f t="shared" ref="P7:P38" si="6">O7/O$141*100</f>
        <v>0.70524970247278174</v>
      </c>
      <c r="Q7" s="82">
        <v>141</v>
      </c>
      <c r="R7" s="50">
        <f t="shared" ref="R7:R38" si="7">Q7/Q$141*100</f>
        <v>0.53161407080646983</v>
      </c>
      <c r="S7" s="82">
        <v>196</v>
      </c>
      <c r="T7" s="50">
        <f t="shared" ref="T7:T38" si="8">S7/S$141*100</f>
        <v>0.73881412793546686</v>
      </c>
      <c r="U7" s="62"/>
    </row>
    <row r="8" spans="1:21" s="63" customFormat="1" x14ac:dyDescent="0.25">
      <c r="A8" s="68" t="s">
        <v>2</v>
      </c>
      <c r="B8" s="83">
        <v>49</v>
      </c>
      <c r="C8" s="20">
        <f t="shared" si="0"/>
        <v>0.31822314586309908</v>
      </c>
      <c r="D8" s="83">
        <v>47</v>
      </c>
      <c r="E8" s="48">
        <f t="shared" si="1"/>
        <v>0.32251423866053663</v>
      </c>
      <c r="F8" s="80"/>
      <c r="G8" s="47">
        <v>47</v>
      </c>
      <c r="H8" s="48">
        <f t="shared" si="2"/>
        <v>0.32038173142467624</v>
      </c>
      <c r="I8" s="47">
        <v>57</v>
      </c>
      <c r="J8" s="48">
        <f t="shared" si="3"/>
        <v>0.33813845880049831</v>
      </c>
      <c r="K8" s="47">
        <v>88</v>
      </c>
      <c r="L8" s="48">
        <f t="shared" si="4"/>
        <v>0.42034869835204208</v>
      </c>
      <c r="M8" s="66">
        <v>82</v>
      </c>
      <c r="N8" s="48">
        <f t="shared" si="5"/>
        <v>0.35554784720114468</v>
      </c>
      <c r="O8" s="66">
        <v>78</v>
      </c>
      <c r="P8" s="48">
        <f t="shared" si="6"/>
        <v>0.34380922995548113</v>
      </c>
      <c r="Q8" s="66">
        <v>107</v>
      </c>
      <c r="R8" s="48">
        <f t="shared" si="7"/>
        <v>0.40342344380349132</v>
      </c>
      <c r="S8" s="66">
        <v>97</v>
      </c>
      <c r="T8" s="48">
        <f t="shared" si="8"/>
        <v>0.36563760413132801</v>
      </c>
      <c r="U8" s="62"/>
    </row>
    <row r="9" spans="1:21" s="63" customFormat="1" x14ac:dyDescent="0.25">
      <c r="A9" s="68" t="s">
        <v>3</v>
      </c>
      <c r="B9" s="79">
        <v>54</v>
      </c>
      <c r="C9" s="20">
        <f t="shared" si="0"/>
        <v>0.35069489544096633</v>
      </c>
      <c r="D9" s="79">
        <v>40</v>
      </c>
      <c r="E9" s="48">
        <f t="shared" si="1"/>
        <v>0.27448020311535032</v>
      </c>
      <c r="F9" s="80"/>
      <c r="G9" s="47">
        <v>35</v>
      </c>
      <c r="H9" s="48">
        <f t="shared" si="2"/>
        <v>0.23858214042263123</v>
      </c>
      <c r="I9" s="47">
        <v>38</v>
      </c>
      <c r="J9" s="48">
        <f t="shared" si="3"/>
        <v>0.22542563920033223</v>
      </c>
      <c r="K9" s="47">
        <v>54</v>
      </c>
      <c r="L9" s="48">
        <f t="shared" si="4"/>
        <v>0.25794124671602581</v>
      </c>
      <c r="M9" s="66">
        <v>52</v>
      </c>
      <c r="N9" s="48">
        <f t="shared" si="5"/>
        <v>0.22546936651779906</v>
      </c>
      <c r="O9" s="66">
        <v>57</v>
      </c>
      <c r="P9" s="48">
        <f t="shared" si="6"/>
        <v>0.25124520650592846</v>
      </c>
      <c r="Q9" s="66">
        <v>73</v>
      </c>
      <c r="R9" s="48">
        <f t="shared" si="7"/>
        <v>0.27523281680051276</v>
      </c>
      <c r="S9" s="66">
        <v>69</v>
      </c>
      <c r="T9" s="48">
        <f t="shared" si="8"/>
        <v>0.26009272871197558</v>
      </c>
      <c r="U9" s="62"/>
    </row>
    <row r="10" spans="1:21" s="63" customFormat="1" x14ac:dyDescent="0.25">
      <c r="A10" s="68" t="s">
        <v>4</v>
      </c>
      <c r="B10" s="83">
        <v>292</v>
      </c>
      <c r="C10" s="20">
        <f t="shared" si="0"/>
        <v>1.8963501753474479</v>
      </c>
      <c r="D10" s="83">
        <v>273</v>
      </c>
      <c r="E10" s="48">
        <f t="shared" si="1"/>
        <v>1.8733273862622659</v>
      </c>
      <c r="F10" s="80"/>
      <c r="G10" s="47">
        <v>273</v>
      </c>
      <c r="H10" s="48">
        <f t="shared" si="2"/>
        <v>1.8609406952965237</v>
      </c>
      <c r="I10" s="47">
        <v>263</v>
      </c>
      <c r="J10" s="48">
        <f t="shared" si="3"/>
        <v>1.5601827134128257</v>
      </c>
      <c r="K10" s="47">
        <v>377</v>
      </c>
      <c r="L10" s="48">
        <f t="shared" si="4"/>
        <v>1.8008120372581802</v>
      </c>
      <c r="M10" s="66">
        <v>418</v>
      </c>
      <c r="N10" s="48">
        <f t="shared" si="5"/>
        <v>1.8124268308546156</v>
      </c>
      <c r="O10" s="66">
        <v>416</v>
      </c>
      <c r="P10" s="48">
        <f t="shared" si="6"/>
        <v>1.8336492264292328</v>
      </c>
      <c r="Q10" s="66">
        <v>406</v>
      </c>
      <c r="R10" s="48">
        <f t="shared" si="7"/>
        <v>1.5307468989179203</v>
      </c>
      <c r="S10" s="66">
        <v>377</v>
      </c>
      <c r="T10" s="48">
        <f t="shared" si="8"/>
        <v>1.4210863583248521</v>
      </c>
      <c r="U10" s="62"/>
    </row>
    <row r="11" spans="1:21" s="63" customFormat="1" x14ac:dyDescent="0.25">
      <c r="A11" s="68" t="s">
        <v>5</v>
      </c>
      <c r="B11" s="79">
        <v>90</v>
      </c>
      <c r="C11" s="20">
        <f t="shared" si="0"/>
        <v>0.58449149240161069</v>
      </c>
      <c r="D11" s="79">
        <v>82</v>
      </c>
      <c r="E11" s="48">
        <f t="shared" si="1"/>
        <v>0.56268441638646816</v>
      </c>
      <c r="F11" s="80"/>
      <c r="G11" s="47">
        <v>70</v>
      </c>
      <c r="H11" s="48">
        <f t="shared" si="2"/>
        <v>0.47716428084526247</v>
      </c>
      <c r="I11" s="47">
        <v>92</v>
      </c>
      <c r="J11" s="48">
        <f t="shared" si="3"/>
        <v>0.54576733701133062</v>
      </c>
      <c r="K11" s="47">
        <v>117</v>
      </c>
      <c r="L11" s="48">
        <f t="shared" si="4"/>
        <v>0.55887270121805588</v>
      </c>
      <c r="M11" s="66">
        <v>126</v>
      </c>
      <c r="N11" s="48">
        <f t="shared" si="5"/>
        <v>0.5463296188700516</v>
      </c>
      <c r="O11" s="66">
        <v>166</v>
      </c>
      <c r="P11" s="48">
        <f t="shared" si="6"/>
        <v>0.73169656631551105</v>
      </c>
      <c r="Q11" s="66">
        <v>177</v>
      </c>
      <c r="R11" s="48">
        <f t="shared" si="7"/>
        <v>0.66734532292727067</v>
      </c>
      <c r="S11" s="66">
        <v>164</v>
      </c>
      <c r="T11" s="48">
        <f t="shared" si="8"/>
        <v>0.61819141317049264</v>
      </c>
      <c r="U11" s="62"/>
    </row>
    <row r="12" spans="1:21" s="63" customFormat="1" x14ac:dyDescent="0.25">
      <c r="A12" s="68" t="s">
        <v>6</v>
      </c>
      <c r="B12" s="83">
        <v>410</v>
      </c>
      <c r="C12" s="20">
        <f t="shared" si="0"/>
        <v>2.6626834653851148</v>
      </c>
      <c r="D12" s="83">
        <v>419</v>
      </c>
      <c r="E12" s="48">
        <f t="shared" si="1"/>
        <v>2.8751801276332944</v>
      </c>
      <c r="F12" s="80"/>
      <c r="G12" s="47">
        <v>392</v>
      </c>
      <c r="H12" s="48">
        <f t="shared" si="2"/>
        <v>2.6721199727334697</v>
      </c>
      <c r="I12" s="47">
        <v>523</v>
      </c>
      <c r="J12" s="48">
        <f t="shared" si="3"/>
        <v>3.1025686658361513</v>
      </c>
      <c r="K12" s="47">
        <v>603</v>
      </c>
      <c r="L12" s="48">
        <f t="shared" si="4"/>
        <v>2.8803439216622881</v>
      </c>
      <c r="M12" s="66">
        <v>741</v>
      </c>
      <c r="N12" s="48">
        <f t="shared" si="5"/>
        <v>3.212938472878637</v>
      </c>
      <c r="O12" s="66">
        <v>740</v>
      </c>
      <c r="P12" s="48">
        <f t="shared" si="6"/>
        <v>3.2617798739366153</v>
      </c>
      <c r="Q12" s="66">
        <v>940</v>
      </c>
      <c r="R12" s="48">
        <f t="shared" si="7"/>
        <v>3.5440938053764657</v>
      </c>
      <c r="S12" s="66">
        <v>857</v>
      </c>
      <c r="T12" s="48">
        <f t="shared" si="8"/>
        <v>3.2304270797994645</v>
      </c>
      <c r="U12" s="62"/>
    </row>
    <row r="13" spans="1:21" s="63" customFormat="1" x14ac:dyDescent="0.25">
      <c r="A13" s="68" t="s">
        <v>7</v>
      </c>
      <c r="B13" s="79">
        <v>31</v>
      </c>
      <c r="C13" s="20">
        <f t="shared" si="0"/>
        <v>0.20132484738277701</v>
      </c>
      <c r="D13" s="79">
        <v>39</v>
      </c>
      <c r="E13" s="48">
        <f t="shared" si="1"/>
        <v>0.2676181980374665</v>
      </c>
      <c r="F13" s="80"/>
      <c r="G13" s="47">
        <v>42</v>
      </c>
      <c r="H13" s="48">
        <f t="shared" si="2"/>
        <v>0.28629856850715746</v>
      </c>
      <c r="I13" s="47">
        <v>48</v>
      </c>
      <c r="J13" s="48">
        <f t="shared" si="3"/>
        <v>0.28474817583199857</v>
      </c>
      <c r="K13" s="47">
        <v>50</v>
      </c>
      <c r="L13" s="48">
        <f t="shared" si="4"/>
        <v>0.23883448770002386</v>
      </c>
      <c r="M13" s="66">
        <v>60</v>
      </c>
      <c r="N13" s="48">
        <f t="shared" si="5"/>
        <v>0.2601569613666912</v>
      </c>
      <c r="O13" s="66">
        <v>60</v>
      </c>
      <c r="P13" s="48">
        <f t="shared" si="6"/>
        <v>0.26446863842729312</v>
      </c>
      <c r="Q13" s="66">
        <v>69</v>
      </c>
      <c r="R13" s="48">
        <f t="shared" si="7"/>
        <v>0.26015156656486826</v>
      </c>
      <c r="S13" s="66">
        <v>68</v>
      </c>
      <c r="T13" s="48">
        <f t="shared" si="8"/>
        <v>0.25632326887557011</v>
      </c>
      <c r="U13" s="62"/>
    </row>
    <row r="14" spans="1:21" s="63" customFormat="1" x14ac:dyDescent="0.25">
      <c r="A14" s="67" t="s">
        <v>8</v>
      </c>
      <c r="B14" s="83">
        <v>35</v>
      </c>
      <c r="C14" s="19">
        <f t="shared" si="0"/>
        <v>0.22730224704507079</v>
      </c>
      <c r="D14" s="83">
        <v>32</v>
      </c>
      <c r="E14" s="50">
        <f t="shared" si="1"/>
        <v>0.21958416249228024</v>
      </c>
      <c r="F14" s="80"/>
      <c r="G14" s="49">
        <v>20</v>
      </c>
      <c r="H14" s="50">
        <f t="shared" si="2"/>
        <v>0.13633265167007499</v>
      </c>
      <c r="I14" s="49">
        <v>26</v>
      </c>
      <c r="J14" s="50">
        <f t="shared" si="3"/>
        <v>0.15423859524233255</v>
      </c>
      <c r="K14" s="49">
        <v>55</v>
      </c>
      <c r="L14" s="50">
        <f t="shared" si="4"/>
        <v>0.26271793647002628</v>
      </c>
      <c r="M14" s="65">
        <v>56</v>
      </c>
      <c r="N14" s="50">
        <f t="shared" si="5"/>
        <v>0.24281316394224517</v>
      </c>
      <c r="O14" s="65">
        <v>46</v>
      </c>
      <c r="P14" s="50">
        <f t="shared" si="6"/>
        <v>0.20275928946092478</v>
      </c>
      <c r="Q14" s="65">
        <v>68</v>
      </c>
      <c r="R14" s="50">
        <f t="shared" si="7"/>
        <v>0.25638125400595707</v>
      </c>
      <c r="S14" s="65">
        <v>64</v>
      </c>
      <c r="T14" s="50">
        <f t="shared" si="8"/>
        <v>0.24124542952994837</v>
      </c>
      <c r="U14" s="62"/>
    </row>
    <row r="15" spans="1:21" s="63" customFormat="1" x14ac:dyDescent="0.25">
      <c r="A15" s="27" t="s">
        <v>9</v>
      </c>
      <c r="B15" s="70">
        <f>SUM(B7:B14)</f>
        <v>1049</v>
      </c>
      <c r="C15" s="29">
        <f t="shared" si="0"/>
        <v>6.8125730614365496</v>
      </c>
      <c r="D15" s="70">
        <f>SUM(D7:D14)</f>
        <v>1008</v>
      </c>
      <c r="E15" s="71">
        <f t="shared" si="1"/>
        <v>6.9169011185068285</v>
      </c>
      <c r="F15" s="80"/>
      <c r="G15" s="72">
        <f>SUM(G7:G14)</f>
        <v>958</v>
      </c>
      <c r="H15" s="84">
        <f t="shared" si="2"/>
        <v>6.5303340149965914</v>
      </c>
      <c r="I15" s="72">
        <f>SUM(I7:I14)</f>
        <v>1147</v>
      </c>
      <c r="J15" s="84">
        <f t="shared" si="3"/>
        <v>6.8042949516521327</v>
      </c>
      <c r="K15" s="72">
        <f>SUM(K7:K14)</f>
        <v>1472</v>
      </c>
      <c r="L15" s="84">
        <f t="shared" si="4"/>
        <v>7.0312873178887028</v>
      </c>
      <c r="M15" s="73">
        <v>1704</v>
      </c>
      <c r="N15" s="84">
        <f t="shared" si="5"/>
        <v>7.3884577028140317</v>
      </c>
      <c r="O15" s="73">
        <v>1723</v>
      </c>
      <c r="P15" s="84">
        <f t="shared" si="6"/>
        <v>7.5946577335037695</v>
      </c>
      <c r="Q15" s="73">
        <v>1981</v>
      </c>
      <c r="R15" s="84">
        <f t="shared" si="7"/>
        <v>7.4689891792029561</v>
      </c>
      <c r="S15" s="73">
        <v>1892</v>
      </c>
      <c r="T15" s="84">
        <f t="shared" si="8"/>
        <v>7.1318180104790994</v>
      </c>
      <c r="U15" s="62"/>
    </row>
    <row r="16" spans="1:21" s="63" customFormat="1" x14ac:dyDescent="0.25">
      <c r="A16" s="67" t="s">
        <v>10</v>
      </c>
      <c r="B16" s="85">
        <v>63</v>
      </c>
      <c r="C16" s="26">
        <f t="shared" si="0"/>
        <v>0.40914404468112747</v>
      </c>
      <c r="D16" s="85">
        <v>51</v>
      </c>
      <c r="E16" s="86">
        <f t="shared" si="1"/>
        <v>0.34996225897207162</v>
      </c>
      <c r="F16" s="80"/>
      <c r="G16" s="87">
        <v>47</v>
      </c>
      <c r="H16" s="86">
        <f t="shared" si="2"/>
        <v>0.32038173142467624</v>
      </c>
      <c r="I16" s="87">
        <v>69</v>
      </c>
      <c r="J16" s="86">
        <f t="shared" si="3"/>
        <v>0.40932550275849799</v>
      </c>
      <c r="K16" s="87">
        <v>76</v>
      </c>
      <c r="L16" s="86">
        <f t="shared" si="4"/>
        <v>0.36302842130403634</v>
      </c>
      <c r="M16" s="88">
        <v>99</v>
      </c>
      <c r="N16" s="86">
        <f t="shared" si="5"/>
        <v>0.42925898625504055</v>
      </c>
      <c r="O16" s="88">
        <v>89</v>
      </c>
      <c r="P16" s="86">
        <f t="shared" si="6"/>
        <v>0.39229514700048485</v>
      </c>
      <c r="Q16" s="88">
        <v>81</v>
      </c>
      <c r="R16" s="86">
        <f t="shared" si="7"/>
        <v>0.3053953172718018</v>
      </c>
      <c r="S16" s="88">
        <v>70</v>
      </c>
      <c r="T16" s="86">
        <f t="shared" si="8"/>
        <v>0.263862188548381</v>
      </c>
      <c r="U16" s="62"/>
    </row>
    <row r="17" spans="1:21" s="63" customFormat="1" x14ac:dyDescent="0.25">
      <c r="A17" s="27" t="s">
        <v>11</v>
      </c>
      <c r="B17" s="89">
        <f>SUM(B16)</f>
        <v>63</v>
      </c>
      <c r="C17" s="31">
        <f t="shared" si="0"/>
        <v>0.40914404468112747</v>
      </c>
      <c r="D17" s="89">
        <f>SUM(D16)</f>
        <v>51</v>
      </c>
      <c r="E17" s="76">
        <f t="shared" si="1"/>
        <v>0.34996225897207162</v>
      </c>
      <c r="F17" s="80"/>
      <c r="G17" s="75">
        <f>SUM(G16)</f>
        <v>47</v>
      </c>
      <c r="H17" s="76">
        <f t="shared" si="2"/>
        <v>0.32038173142467624</v>
      </c>
      <c r="I17" s="75">
        <f>SUM(I16)</f>
        <v>69</v>
      </c>
      <c r="J17" s="76">
        <f t="shared" si="3"/>
        <v>0.40932550275849799</v>
      </c>
      <c r="K17" s="75">
        <f>SUM(K16)</f>
        <v>76</v>
      </c>
      <c r="L17" s="76">
        <f t="shared" si="4"/>
        <v>0.36302842130403634</v>
      </c>
      <c r="M17" s="77">
        <v>99</v>
      </c>
      <c r="N17" s="76">
        <f t="shared" si="5"/>
        <v>0.42925898625504055</v>
      </c>
      <c r="O17" s="77">
        <v>89</v>
      </c>
      <c r="P17" s="76">
        <f t="shared" si="6"/>
        <v>0.39229514700048485</v>
      </c>
      <c r="Q17" s="77">
        <v>81</v>
      </c>
      <c r="R17" s="76">
        <f t="shared" si="7"/>
        <v>0.3053953172718018</v>
      </c>
      <c r="S17" s="77">
        <v>70</v>
      </c>
      <c r="T17" s="76">
        <f t="shared" si="8"/>
        <v>0.263862188548381</v>
      </c>
      <c r="U17" s="62"/>
    </row>
    <row r="18" spans="1:21" s="63" customFormat="1" x14ac:dyDescent="0.25">
      <c r="A18" s="67" t="s">
        <v>12</v>
      </c>
      <c r="B18" s="79">
        <v>167</v>
      </c>
      <c r="C18" s="19">
        <f t="shared" si="0"/>
        <v>1.0845564359007664</v>
      </c>
      <c r="D18" s="79">
        <v>209</v>
      </c>
      <c r="E18" s="50">
        <f t="shared" si="1"/>
        <v>1.4341590612777053</v>
      </c>
      <c r="F18" s="80"/>
      <c r="G18" s="49">
        <v>219</v>
      </c>
      <c r="H18" s="50">
        <f t="shared" si="2"/>
        <v>1.492842535787321</v>
      </c>
      <c r="I18" s="49">
        <v>216</v>
      </c>
      <c r="J18" s="50">
        <f t="shared" si="3"/>
        <v>1.2813667912439934</v>
      </c>
      <c r="K18" s="49">
        <v>318</v>
      </c>
      <c r="L18" s="50">
        <f t="shared" si="4"/>
        <v>1.5189873417721518</v>
      </c>
      <c r="M18" s="65">
        <v>327</v>
      </c>
      <c r="N18" s="50">
        <f t="shared" si="5"/>
        <v>1.4178554394484673</v>
      </c>
      <c r="O18" s="65">
        <v>335</v>
      </c>
      <c r="P18" s="50">
        <f t="shared" si="6"/>
        <v>1.4766165645523868</v>
      </c>
      <c r="Q18" s="65">
        <v>488</v>
      </c>
      <c r="R18" s="50">
        <f t="shared" si="7"/>
        <v>1.8399125287486333</v>
      </c>
      <c r="S18" s="65">
        <v>465</v>
      </c>
      <c r="T18" s="50">
        <f t="shared" si="8"/>
        <v>1.7527988239285313</v>
      </c>
      <c r="U18" s="62"/>
    </row>
    <row r="19" spans="1:21" s="63" customFormat="1" x14ac:dyDescent="0.25">
      <c r="A19" s="68" t="s">
        <v>13</v>
      </c>
      <c r="B19" s="83">
        <v>267</v>
      </c>
      <c r="C19" s="20">
        <f t="shared" si="0"/>
        <v>1.7339914274581112</v>
      </c>
      <c r="D19" s="83">
        <v>296</v>
      </c>
      <c r="E19" s="48">
        <f t="shared" si="1"/>
        <v>2.0311535030535923</v>
      </c>
      <c r="F19" s="90"/>
      <c r="G19" s="47">
        <v>277</v>
      </c>
      <c r="H19" s="48">
        <f t="shared" si="2"/>
        <v>1.8882072256305387</v>
      </c>
      <c r="I19" s="47">
        <v>342</v>
      </c>
      <c r="J19" s="48">
        <f t="shared" si="3"/>
        <v>2.0288307528029899</v>
      </c>
      <c r="K19" s="47">
        <v>468</v>
      </c>
      <c r="L19" s="48">
        <f t="shared" si="4"/>
        <v>2.2354908048722235</v>
      </c>
      <c r="M19" s="66">
        <v>505</v>
      </c>
      <c r="N19" s="48">
        <f t="shared" si="5"/>
        <v>2.1896544248363177</v>
      </c>
      <c r="O19" s="66">
        <v>519</v>
      </c>
      <c r="P19" s="48">
        <f t="shared" si="6"/>
        <v>2.2876537223960858</v>
      </c>
      <c r="Q19" s="66">
        <v>614</v>
      </c>
      <c r="R19" s="48">
        <f t="shared" si="7"/>
        <v>2.3149719111714364</v>
      </c>
      <c r="S19" s="66">
        <v>658</v>
      </c>
      <c r="T19" s="48">
        <f t="shared" si="8"/>
        <v>2.4803045723547816</v>
      </c>
      <c r="U19" s="62"/>
    </row>
    <row r="20" spans="1:21" s="63" customFormat="1" x14ac:dyDescent="0.25">
      <c r="A20" s="68" t="s">
        <v>14</v>
      </c>
      <c r="B20" s="79">
        <v>123</v>
      </c>
      <c r="C20" s="20">
        <f t="shared" si="0"/>
        <v>0.79880503961553451</v>
      </c>
      <c r="D20" s="79">
        <v>147</v>
      </c>
      <c r="E20" s="48">
        <f t="shared" si="1"/>
        <v>1.0087147464489123</v>
      </c>
      <c r="F20" s="91"/>
      <c r="G20" s="47">
        <v>115</v>
      </c>
      <c r="H20" s="48">
        <f t="shared" si="2"/>
        <v>0.78391274710293124</v>
      </c>
      <c r="I20" s="47">
        <v>136</v>
      </c>
      <c r="J20" s="48">
        <f t="shared" si="3"/>
        <v>0.80678649819066262</v>
      </c>
      <c r="K20" s="47">
        <v>149</v>
      </c>
      <c r="L20" s="48">
        <f t="shared" si="4"/>
        <v>0.71172677334607115</v>
      </c>
      <c r="M20" s="66">
        <v>195</v>
      </c>
      <c r="N20" s="48">
        <f t="shared" si="5"/>
        <v>0.84551012444174645</v>
      </c>
      <c r="O20" s="66">
        <v>207</v>
      </c>
      <c r="P20" s="48">
        <f t="shared" si="6"/>
        <v>0.91241680257416136</v>
      </c>
      <c r="Q20" s="66">
        <v>239</v>
      </c>
      <c r="R20" s="48">
        <f t="shared" si="7"/>
        <v>0.90110470157976097</v>
      </c>
      <c r="S20" s="66">
        <v>241</v>
      </c>
      <c r="T20" s="48">
        <f t="shared" si="8"/>
        <v>0.90843982057371175</v>
      </c>
      <c r="U20" s="62"/>
    </row>
    <row r="21" spans="1:21" s="63" customFormat="1" x14ac:dyDescent="0.25">
      <c r="A21" s="68" t="s">
        <v>15</v>
      </c>
      <c r="B21" s="83">
        <v>50</v>
      </c>
      <c r="C21" s="20">
        <f t="shared" si="0"/>
        <v>0.32471749577867254</v>
      </c>
      <c r="D21" s="83">
        <v>44</v>
      </c>
      <c r="E21" s="48">
        <f t="shared" si="1"/>
        <v>0.30192822342688536</v>
      </c>
      <c r="F21" s="91"/>
      <c r="G21" s="47">
        <v>65</v>
      </c>
      <c r="H21" s="48">
        <f t="shared" si="2"/>
        <v>0.44308111792774374</v>
      </c>
      <c r="I21" s="47">
        <v>71</v>
      </c>
      <c r="J21" s="48">
        <f t="shared" si="3"/>
        <v>0.42119001008483126</v>
      </c>
      <c r="K21" s="47">
        <v>84</v>
      </c>
      <c r="L21" s="48">
        <f t="shared" si="4"/>
        <v>0.40124193933604013</v>
      </c>
      <c r="M21" s="66">
        <v>98</v>
      </c>
      <c r="N21" s="48">
        <f t="shared" si="5"/>
        <v>0.42492303689892902</v>
      </c>
      <c r="O21" s="66">
        <v>99</v>
      </c>
      <c r="P21" s="48">
        <f t="shared" si="6"/>
        <v>0.43637325340503375</v>
      </c>
      <c r="Q21" s="66">
        <v>128</v>
      </c>
      <c r="R21" s="48">
        <f t="shared" si="7"/>
        <v>0.4826000075406251</v>
      </c>
      <c r="S21" s="66">
        <v>117</v>
      </c>
      <c r="T21" s="48">
        <f t="shared" si="8"/>
        <v>0.44102680085943685</v>
      </c>
      <c r="U21" s="62"/>
    </row>
    <row r="22" spans="1:21" s="63" customFormat="1" x14ac:dyDescent="0.25">
      <c r="A22" s="68" t="s">
        <v>16</v>
      </c>
      <c r="B22" s="79">
        <v>95</v>
      </c>
      <c r="C22" s="20">
        <f t="shared" si="0"/>
        <v>0.61696324197947783</v>
      </c>
      <c r="D22" s="79">
        <v>80</v>
      </c>
      <c r="E22" s="48">
        <f t="shared" si="1"/>
        <v>0.54896040623070064</v>
      </c>
      <c r="F22" s="91"/>
      <c r="G22" s="47">
        <v>89</v>
      </c>
      <c r="H22" s="48">
        <f t="shared" si="2"/>
        <v>0.6066802999318337</v>
      </c>
      <c r="I22" s="47">
        <v>83</v>
      </c>
      <c r="J22" s="48">
        <f t="shared" si="3"/>
        <v>0.49237705404283089</v>
      </c>
      <c r="K22" s="47">
        <v>129</v>
      </c>
      <c r="L22" s="48">
        <f t="shared" si="4"/>
        <v>0.61619297826606156</v>
      </c>
      <c r="M22" s="66">
        <v>127</v>
      </c>
      <c r="N22" s="48">
        <f t="shared" si="5"/>
        <v>0.55066556822616308</v>
      </c>
      <c r="O22" s="66">
        <v>112</v>
      </c>
      <c r="P22" s="48">
        <f t="shared" si="6"/>
        <v>0.49367479173094725</v>
      </c>
      <c r="Q22" s="66">
        <v>177</v>
      </c>
      <c r="R22" s="48">
        <f t="shared" si="7"/>
        <v>0.66734532292727067</v>
      </c>
      <c r="S22" s="66">
        <v>135</v>
      </c>
      <c r="T22" s="48">
        <f t="shared" si="8"/>
        <v>0.5088770779147348</v>
      </c>
      <c r="U22" s="62"/>
    </row>
    <row r="23" spans="1:21" s="63" customFormat="1" x14ac:dyDescent="0.25">
      <c r="A23" s="68" t="s">
        <v>17</v>
      </c>
      <c r="B23" s="83">
        <v>25</v>
      </c>
      <c r="C23" s="20">
        <f t="shared" si="0"/>
        <v>0.16235874788933627</v>
      </c>
      <c r="D23" s="83">
        <v>21</v>
      </c>
      <c r="E23" s="48">
        <f t="shared" si="1"/>
        <v>0.14410210663555889</v>
      </c>
      <c r="F23" s="61"/>
      <c r="G23" s="47">
        <v>29</v>
      </c>
      <c r="H23" s="48">
        <f t="shared" si="2"/>
        <v>0.19768234492160874</v>
      </c>
      <c r="I23" s="47">
        <v>30</v>
      </c>
      <c r="J23" s="48">
        <f t="shared" si="3"/>
        <v>0.1779676098949991</v>
      </c>
      <c r="K23" s="47">
        <v>58</v>
      </c>
      <c r="L23" s="48">
        <f t="shared" si="4"/>
        <v>0.2770480057320277</v>
      </c>
      <c r="M23" s="66">
        <v>67</v>
      </c>
      <c r="N23" s="48">
        <f t="shared" si="5"/>
        <v>0.29050860685947189</v>
      </c>
      <c r="O23" s="66">
        <v>55</v>
      </c>
      <c r="P23" s="48">
        <f t="shared" si="6"/>
        <v>0.24242958522501876</v>
      </c>
      <c r="Q23" s="66">
        <v>78</v>
      </c>
      <c r="R23" s="48">
        <f t="shared" si="7"/>
        <v>0.29408437959506839</v>
      </c>
      <c r="S23" s="66">
        <v>72</v>
      </c>
      <c r="T23" s="48">
        <f t="shared" si="8"/>
        <v>0.2714011082211919</v>
      </c>
      <c r="U23" s="62"/>
    </row>
    <row r="24" spans="1:21" s="63" customFormat="1" x14ac:dyDescent="0.25">
      <c r="A24" s="68" t="s">
        <v>18</v>
      </c>
      <c r="B24" s="79">
        <v>99</v>
      </c>
      <c r="C24" s="20">
        <f t="shared" si="0"/>
        <v>0.64294064164177167</v>
      </c>
      <c r="D24" s="79">
        <v>108</v>
      </c>
      <c r="E24" s="48">
        <f t="shared" si="1"/>
        <v>0.74109654841144579</v>
      </c>
      <c r="F24" s="61"/>
      <c r="G24" s="47">
        <v>131</v>
      </c>
      <c r="H24" s="48">
        <f t="shared" si="2"/>
        <v>0.89297886843899121</v>
      </c>
      <c r="I24" s="47">
        <v>152</v>
      </c>
      <c r="J24" s="48">
        <f t="shared" si="3"/>
        <v>0.90170255680132894</v>
      </c>
      <c r="K24" s="47">
        <v>209</v>
      </c>
      <c r="L24" s="48">
        <f t="shared" si="4"/>
        <v>0.99832815858609991</v>
      </c>
      <c r="M24" s="66">
        <v>199</v>
      </c>
      <c r="N24" s="48">
        <f t="shared" si="5"/>
        <v>0.86285392186619259</v>
      </c>
      <c r="O24" s="66">
        <v>165</v>
      </c>
      <c r="P24" s="48">
        <f t="shared" si="6"/>
        <v>0.72728875567505624</v>
      </c>
      <c r="Q24" s="66">
        <v>282</v>
      </c>
      <c r="R24" s="48">
        <f t="shared" si="7"/>
        <v>1.0632281416129397</v>
      </c>
      <c r="S24" s="66">
        <v>329</v>
      </c>
      <c r="T24" s="48">
        <f t="shared" si="8"/>
        <v>1.2401522861773908</v>
      </c>
      <c r="U24" s="62"/>
    </row>
    <row r="25" spans="1:21" s="63" customFormat="1" x14ac:dyDescent="0.25">
      <c r="A25" s="68" t="s">
        <v>19</v>
      </c>
      <c r="B25" s="83">
        <v>421</v>
      </c>
      <c r="C25" s="20">
        <f t="shared" si="0"/>
        <v>2.7341213144564227</v>
      </c>
      <c r="D25" s="83">
        <v>386</v>
      </c>
      <c r="E25" s="48">
        <f t="shared" si="1"/>
        <v>2.6487339600631303</v>
      </c>
      <c r="F25" s="61"/>
      <c r="G25" s="47">
        <v>409</v>
      </c>
      <c r="H25" s="48">
        <f t="shared" si="2"/>
        <v>2.7880027266530334</v>
      </c>
      <c r="I25" s="47">
        <v>541</v>
      </c>
      <c r="J25" s="48">
        <f t="shared" si="3"/>
        <v>3.2093492317731509</v>
      </c>
      <c r="K25" s="47">
        <v>765</v>
      </c>
      <c r="L25" s="48">
        <f t="shared" si="4"/>
        <v>3.6541676618103653</v>
      </c>
      <c r="M25" s="66">
        <v>811</v>
      </c>
      <c r="N25" s="48">
        <f t="shared" si="5"/>
        <v>3.5164549278064428</v>
      </c>
      <c r="O25" s="66">
        <v>970</v>
      </c>
      <c r="P25" s="48">
        <f t="shared" si="6"/>
        <v>4.2755763212412399</v>
      </c>
      <c r="Q25" s="66">
        <v>1429</v>
      </c>
      <c r="R25" s="48">
        <f t="shared" si="7"/>
        <v>5.38777664668401</v>
      </c>
      <c r="S25" s="66">
        <v>1205</v>
      </c>
      <c r="T25" s="48">
        <f t="shared" si="8"/>
        <v>4.5421991028685591</v>
      </c>
      <c r="U25" s="62"/>
    </row>
    <row r="26" spans="1:21" s="63" customFormat="1" x14ac:dyDescent="0.25">
      <c r="A26" s="68" t="s">
        <v>20</v>
      </c>
      <c r="B26" s="79">
        <v>96</v>
      </c>
      <c r="C26" s="20">
        <f t="shared" si="0"/>
        <v>0.62345759189505134</v>
      </c>
      <c r="D26" s="79">
        <v>130</v>
      </c>
      <c r="E26" s="48">
        <f t="shared" si="1"/>
        <v>0.89206066012488849</v>
      </c>
      <c r="F26" s="61"/>
      <c r="G26" s="47">
        <v>137</v>
      </c>
      <c r="H26" s="48">
        <f t="shared" si="2"/>
        <v>0.93387866394001373</v>
      </c>
      <c r="I26" s="47">
        <v>114</v>
      </c>
      <c r="J26" s="48">
        <f t="shared" si="3"/>
        <v>0.67627691760099662</v>
      </c>
      <c r="K26" s="47">
        <v>205</v>
      </c>
      <c r="L26" s="48">
        <f t="shared" si="4"/>
        <v>0.97922139957009791</v>
      </c>
      <c r="M26" s="66">
        <v>152</v>
      </c>
      <c r="N26" s="48">
        <f t="shared" si="5"/>
        <v>0.65906430212895106</v>
      </c>
      <c r="O26" s="66">
        <v>0</v>
      </c>
      <c r="P26" s="48">
        <f t="shared" si="6"/>
        <v>0</v>
      </c>
      <c r="Q26" s="66">
        <v>0</v>
      </c>
      <c r="R26" s="48">
        <f t="shared" si="7"/>
        <v>0</v>
      </c>
      <c r="S26" s="66">
        <v>0</v>
      </c>
      <c r="T26" s="48">
        <f t="shared" si="8"/>
        <v>0</v>
      </c>
      <c r="U26" s="62"/>
    </row>
    <row r="27" spans="1:21" s="63" customFormat="1" x14ac:dyDescent="0.25">
      <c r="A27" s="68" t="s">
        <v>21</v>
      </c>
      <c r="B27" s="83">
        <v>96</v>
      </c>
      <c r="C27" s="20">
        <f t="shared" si="0"/>
        <v>0.62345759189505134</v>
      </c>
      <c r="D27" s="83">
        <v>91</v>
      </c>
      <c r="E27" s="48">
        <f t="shared" si="1"/>
        <v>0.62444246208742193</v>
      </c>
      <c r="F27" s="61"/>
      <c r="G27" s="47">
        <v>82</v>
      </c>
      <c r="H27" s="48">
        <f t="shared" si="2"/>
        <v>0.55896387184730745</v>
      </c>
      <c r="I27" s="47">
        <v>116</v>
      </c>
      <c r="J27" s="48">
        <f t="shared" si="3"/>
        <v>0.68814142492732988</v>
      </c>
      <c r="K27" s="47">
        <v>141</v>
      </c>
      <c r="L27" s="48">
        <f t="shared" si="4"/>
        <v>0.67351325531406736</v>
      </c>
      <c r="M27" s="66">
        <v>163</v>
      </c>
      <c r="N27" s="48">
        <f t="shared" si="5"/>
        <v>0.70675974504617778</v>
      </c>
      <c r="O27" s="66">
        <v>153</v>
      </c>
      <c r="P27" s="48">
        <f t="shared" si="6"/>
        <v>0.67439502798959761</v>
      </c>
      <c r="Q27" s="66">
        <v>200</v>
      </c>
      <c r="R27" s="48">
        <f t="shared" si="7"/>
        <v>0.75406251178222672</v>
      </c>
      <c r="S27" s="66">
        <v>167</v>
      </c>
      <c r="T27" s="48">
        <f t="shared" si="8"/>
        <v>0.62949979267970901</v>
      </c>
      <c r="U27" s="62"/>
    </row>
    <row r="28" spans="1:21" s="63" customFormat="1" x14ac:dyDescent="0.25">
      <c r="A28" s="68" t="s">
        <v>22</v>
      </c>
      <c r="B28" s="79">
        <v>145</v>
      </c>
      <c r="C28" s="20">
        <f t="shared" si="0"/>
        <v>0.94168073775815031</v>
      </c>
      <c r="D28" s="79">
        <v>115</v>
      </c>
      <c r="E28" s="48">
        <f t="shared" si="1"/>
        <v>0.78913058395663205</v>
      </c>
      <c r="F28" s="61"/>
      <c r="G28" s="47">
        <v>132</v>
      </c>
      <c r="H28" s="48">
        <f t="shared" si="2"/>
        <v>0.89979550102249495</v>
      </c>
      <c r="I28" s="47">
        <v>160</v>
      </c>
      <c r="J28" s="48">
        <f t="shared" si="3"/>
        <v>0.94916058610666187</v>
      </c>
      <c r="K28" s="47">
        <v>181</v>
      </c>
      <c r="L28" s="48">
        <f t="shared" si="4"/>
        <v>0.86458084547408642</v>
      </c>
      <c r="M28" s="66">
        <v>198</v>
      </c>
      <c r="N28" s="48">
        <f t="shared" si="5"/>
        <v>0.85851797251008111</v>
      </c>
      <c r="O28" s="66">
        <v>169</v>
      </c>
      <c r="P28" s="48">
        <f t="shared" si="6"/>
        <v>0.74491999823687571</v>
      </c>
      <c r="Q28" s="66">
        <v>175</v>
      </c>
      <c r="R28" s="48">
        <f t="shared" si="7"/>
        <v>0.65980469780944839</v>
      </c>
      <c r="S28" s="66">
        <v>168</v>
      </c>
      <c r="T28" s="48">
        <f t="shared" si="8"/>
        <v>0.63326925251611443</v>
      </c>
      <c r="U28" s="62"/>
    </row>
    <row r="29" spans="1:21" s="63" customFormat="1" x14ac:dyDescent="0.25">
      <c r="A29" s="67" t="s">
        <v>23</v>
      </c>
      <c r="B29" s="83">
        <v>141</v>
      </c>
      <c r="C29" s="19">
        <f t="shared" si="0"/>
        <v>0.91570333809585658</v>
      </c>
      <c r="D29" s="83">
        <v>178</v>
      </c>
      <c r="E29" s="50">
        <f t="shared" si="1"/>
        <v>1.2214369038633088</v>
      </c>
      <c r="F29" s="61"/>
      <c r="G29" s="49">
        <v>161</v>
      </c>
      <c r="H29" s="50">
        <f t="shared" si="2"/>
        <v>1.0974778459441037</v>
      </c>
      <c r="I29" s="49">
        <v>212</v>
      </c>
      <c r="J29" s="50">
        <f t="shared" si="3"/>
        <v>1.2576377765913269</v>
      </c>
      <c r="K29" s="49">
        <v>251</v>
      </c>
      <c r="L29" s="50">
        <f t="shared" si="4"/>
        <v>1.1989491282541198</v>
      </c>
      <c r="M29" s="65">
        <v>290</v>
      </c>
      <c r="N29" s="50">
        <f t="shared" si="5"/>
        <v>1.257425313272341</v>
      </c>
      <c r="O29" s="65">
        <v>311</v>
      </c>
      <c r="P29" s="50">
        <f t="shared" si="6"/>
        <v>1.3708291091814695</v>
      </c>
      <c r="Q29" s="65">
        <v>327</v>
      </c>
      <c r="R29" s="50">
        <f t="shared" si="7"/>
        <v>1.2328922067639407</v>
      </c>
      <c r="S29" s="65">
        <v>314</v>
      </c>
      <c r="T29" s="50">
        <f t="shared" si="8"/>
        <v>1.1836103886313092</v>
      </c>
      <c r="U29" s="62"/>
    </row>
    <row r="30" spans="1:21" s="63" customFormat="1" x14ac:dyDescent="0.25">
      <c r="A30" s="27" t="s">
        <v>24</v>
      </c>
      <c r="B30" s="70">
        <f>SUM(B18:B29)</f>
        <v>1725</v>
      </c>
      <c r="C30" s="29">
        <f t="shared" si="0"/>
        <v>11.202753604364203</v>
      </c>
      <c r="D30" s="70">
        <f>SUM(D18:D29)</f>
        <v>1805</v>
      </c>
      <c r="E30" s="71">
        <f t="shared" si="1"/>
        <v>12.385919165580182</v>
      </c>
      <c r="F30" s="61"/>
      <c r="G30" s="72">
        <f>SUM(G18:G29)</f>
        <v>1846</v>
      </c>
      <c r="H30" s="71">
        <f t="shared" si="2"/>
        <v>12.583503749147921</v>
      </c>
      <c r="I30" s="72">
        <f>SUM(I18:I29)</f>
        <v>2173</v>
      </c>
      <c r="J30" s="71">
        <f t="shared" si="3"/>
        <v>12.890787210061102</v>
      </c>
      <c r="K30" s="72">
        <f>SUM(K18:K29)</f>
        <v>2958</v>
      </c>
      <c r="L30" s="71">
        <f t="shared" si="4"/>
        <v>14.129448292333413</v>
      </c>
      <c r="M30" s="73">
        <f>SUM(M18:M29)</f>
        <v>3132</v>
      </c>
      <c r="N30" s="71">
        <f t="shared" si="5"/>
        <v>13.580193383341282</v>
      </c>
      <c r="O30" s="73">
        <v>3095</v>
      </c>
      <c r="P30" s="71">
        <f t="shared" si="6"/>
        <v>13.642173932207871</v>
      </c>
      <c r="Q30" s="73">
        <v>4137</v>
      </c>
      <c r="R30" s="71">
        <f t="shared" si="7"/>
        <v>15.597783056215361</v>
      </c>
      <c r="S30" s="73">
        <v>3871</v>
      </c>
      <c r="T30" s="71">
        <f t="shared" si="8"/>
        <v>14.591579026725471</v>
      </c>
      <c r="U30" s="62"/>
    </row>
    <row r="31" spans="1:21" s="63" customFormat="1" x14ac:dyDescent="0.25">
      <c r="A31" s="67" t="s">
        <v>25</v>
      </c>
      <c r="B31" s="64">
        <v>130</v>
      </c>
      <c r="C31" s="19">
        <f t="shared" si="0"/>
        <v>0.84426548902454857</v>
      </c>
      <c r="D31" s="92">
        <v>133</v>
      </c>
      <c r="E31" s="50">
        <f t="shared" si="1"/>
        <v>0.91264667535853972</v>
      </c>
      <c r="F31" s="61"/>
      <c r="G31" s="49">
        <v>120</v>
      </c>
      <c r="H31" s="50">
        <f t="shared" si="2"/>
        <v>0.81799591002045002</v>
      </c>
      <c r="I31" s="49">
        <v>142</v>
      </c>
      <c r="J31" s="50">
        <f t="shared" si="3"/>
        <v>0.84238002016966251</v>
      </c>
      <c r="K31" s="49">
        <v>196</v>
      </c>
      <c r="L31" s="50">
        <f t="shared" si="4"/>
        <v>0.93623119178409364</v>
      </c>
      <c r="M31" s="65">
        <v>226</v>
      </c>
      <c r="N31" s="50">
        <f t="shared" si="5"/>
        <v>0.97992455448120375</v>
      </c>
      <c r="O31" s="65">
        <v>235</v>
      </c>
      <c r="P31" s="50">
        <f t="shared" si="6"/>
        <v>1.0358355005068982</v>
      </c>
      <c r="Q31" s="65">
        <v>258</v>
      </c>
      <c r="R31" s="50">
        <f t="shared" si="7"/>
        <v>0.97274064019907247</v>
      </c>
      <c r="S31" s="65">
        <v>315</v>
      </c>
      <c r="T31" s="50">
        <f t="shared" si="8"/>
        <v>1.1873798484677145</v>
      </c>
      <c r="U31" s="62"/>
    </row>
    <row r="32" spans="1:21" s="63" customFormat="1" x14ac:dyDescent="0.25">
      <c r="A32" s="68" t="s">
        <v>26</v>
      </c>
      <c r="B32" s="60">
        <v>27</v>
      </c>
      <c r="C32" s="20">
        <f t="shared" si="0"/>
        <v>0.17534744772048316</v>
      </c>
      <c r="D32" s="93">
        <v>31</v>
      </c>
      <c r="E32" s="48">
        <f t="shared" si="1"/>
        <v>0.21272215741439648</v>
      </c>
      <c r="F32" s="61"/>
      <c r="G32" s="47">
        <v>45</v>
      </c>
      <c r="H32" s="48">
        <f t="shared" si="2"/>
        <v>0.30674846625766872</v>
      </c>
      <c r="I32" s="47">
        <v>53</v>
      </c>
      <c r="J32" s="48">
        <f t="shared" si="3"/>
        <v>0.31440944414783173</v>
      </c>
      <c r="K32" s="47">
        <v>63</v>
      </c>
      <c r="L32" s="48">
        <f t="shared" si="4"/>
        <v>0.30093145450203007</v>
      </c>
      <c r="M32" s="66">
        <v>56</v>
      </c>
      <c r="N32" s="48">
        <f t="shared" si="5"/>
        <v>0.24281316394224517</v>
      </c>
      <c r="O32" s="66">
        <v>64</v>
      </c>
      <c r="P32" s="48">
        <f t="shared" si="6"/>
        <v>0.28209988098911271</v>
      </c>
      <c r="Q32" s="66">
        <v>74</v>
      </c>
      <c r="R32" s="48">
        <f t="shared" si="7"/>
        <v>0.2790031293594239</v>
      </c>
      <c r="S32" s="66">
        <v>78</v>
      </c>
      <c r="T32" s="48">
        <f t="shared" si="8"/>
        <v>0.29401786723962459</v>
      </c>
      <c r="U32" s="62"/>
    </row>
    <row r="33" spans="1:21" s="63" customFormat="1" x14ac:dyDescent="0.25">
      <c r="A33" s="68" t="s">
        <v>27</v>
      </c>
      <c r="B33" s="60">
        <v>34</v>
      </c>
      <c r="C33" s="20">
        <f t="shared" si="0"/>
        <v>0.22080789712949733</v>
      </c>
      <c r="D33" s="93">
        <v>42</v>
      </c>
      <c r="E33" s="48">
        <f t="shared" si="1"/>
        <v>0.28820421327111778</v>
      </c>
      <c r="F33" s="61"/>
      <c r="G33" s="47">
        <v>42</v>
      </c>
      <c r="H33" s="48">
        <f t="shared" si="2"/>
        <v>0.28629856850715746</v>
      </c>
      <c r="I33" s="47">
        <v>43</v>
      </c>
      <c r="J33" s="48">
        <f t="shared" si="3"/>
        <v>0.25508690751616542</v>
      </c>
      <c r="K33" s="47">
        <v>51</v>
      </c>
      <c r="L33" s="48">
        <f t="shared" si="4"/>
        <v>0.24361117745402436</v>
      </c>
      <c r="M33" s="66">
        <v>69</v>
      </c>
      <c r="N33" s="48">
        <f t="shared" si="5"/>
        <v>0.29918050557169495</v>
      </c>
      <c r="O33" s="66">
        <v>70</v>
      </c>
      <c r="P33" s="48">
        <f t="shared" si="6"/>
        <v>0.30854674483184202</v>
      </c>
      <c r="Q33" s="66">
        <v>81</v>
      </c>
      <c r="R33" s="48">
        <f t="shared" si="7"/>
        <v>0.3053953172718018</v>
      </c>
      <c r="S33" s="66">
        <v>83</v>
      </c>
      <c r="T33" s="48">
        <f t="shared" si="8"/>
        <v>0.3128651664216518</v>
      </c>
      <c r="U33" s="62"/>
    </row>
    <row r="34" spans="1:21" s="63" customFormat="1" x14ac:dyDescent="0.25">
      <c r="A34" s="67" t="s">
        <v>28</v>
      </c>
      <c r="B34" s="64">
        <v>68</v>
      </c>
      <c r="C34" s="19">
        <f t="shared" si="0"/>
        <v>0.44161579425899467</v>
      </c>
      <c r="D34" s="92">
        <v>59</v>
      </c>
      <c r="E34" s="50">
        <f t="shared" si="1"/>
        <v>0.40485829959514169</v>
      </c>
      <c r="F34" s="61"/>
      <c r="G34" s="49">
        <v>69</v>
      </c>
      <c r="H34" s="50">
        <f t="shared" si="2"/>
        <v>0.47034764826175873</v>
      </c>
      <c r="I34" s="49">
        <v>89</v>
      </c>
      <c r="J34" s="50">
        <f t="shared" si="3"/>
        <v>0.52797057602183062</v>
      </c>
      <c r="K34" s="49">
        <v>99</v>
      </c>
      <c r="L34" s="50">
        <f t="shared" si="4"/>
        <v>0.47289228564604729</v>
      </c>
      <c r="M34" s="65">
        <v>113</v>
      </c>
      <c r="N34" s="50">
        <f t="shared" si="5"/>
        <v>0.48996227724060187</v>
      </c>
      <c r="O34" s="65">
        <v>86</v>
      </c>
      <c r="P34" s="50">
        <f t="shared" si="6"/>
        <v>0.37907171507912019</v>
      </c>
      <c r="Q34" s="65">
        <v>100</v>
      </c>
      <c r="R34" s="50">
        <f t="shared" si="7"/>
        <v>0.37703125589111336</v>
      </c>
      <c r="S34" s="65">
        <v>142</v>
      </c>
      <c r="T34" s="50">
        <f t="shared" si="8"/>
        <v>0.53526329676957296</v>
      </c>
      <c r="U34" s="62"/>
    </row>
    <row r="35" spans="1:21" s="63" customFormat="1" x14ac:dyDescent="0.25">
      <c r="A35" s="27" t="s">
        <v>29</v>
      </c>
      <c r="B35" s="70">
        <f>SUM(B31:B34)</f>
        <v>259</v>
      </c>
      <c r="C35" s="29">
        <f t="shared" si="0"/>
        <v>1.6820366281335239</v>
      </c>
      <c r="D35" s="70">
        <f>SUM(D31:D34)</f>
        <v>265</v>
      </c>
      <c r="E35" s="71">
        <f t="shared" si="1"/>
        <v>1.8184313456391956</v>
      </c>
      <c r="F35" s="61"/>
      <c r="G35" s="72">
        <f>SUM(G31:G34)</f>
        <v>276</v>
      </c>
      <c r="H35" s="71">
        <f t="shared" si="2"/>
        <v>1.8813905930470349</v>
      </c>
      <c r="I35" s="72">
        <f>SUM(I31:I34)</f>
        <v>327</v>
      </c>
      <c r="J35" s="71">
        <f t="shared" si="3"/>
        <v>1.9398469478554903</v>
      </c>
      <c r="K35" s="72">
        <f>SUM(K31:K34)</f>
        <v>409</v>
      </c>
      <c r="L35" s="71">
        <f t="shared" si="4"/>
        <v>1.9536661093861953</v>
      </c>
      <c r="M35" s="73">
        <v>464</v>
      </c>
      <c r="N35" s="71">
        <f t="shared" si="5"/>
        <v>2.0118805012357455</v>
      </c>
      <c r="O35" s="73">
        <v>455</v>
      </c>
      <c r="P35" s="71">
        <f t="shared" si="6"/>
        <v>2.0055538414069729</v>
      </c>
      <c r="Q35" s="73">
        <v>513</v>
      </c>
      <c r="R35" s="71">
        <f t="shared" si="7"/>
        <v>1.9341703427214116</v>
      </c>
      <c r="S35" s="73">
        <v>618</v>
      </c>
      <c r="T35" s="71">
        <f t="shared" si="8"/>
        <v>2.3295261788985639</v>
      </c>
      <c r="U35" s="62"/>
    </row>
    <row r="36" spans="1:21" s="63" customFormat="1" x14ac:dyDescent="0.25">
      <c r="A36" s="35" t="s">
        <v>139</v>
      </c>
      <c r="B36" s="70">
        <f>SUM(B35,B30,B17,B15)</f>
        <v>3096</v>
      </c>
      <c r="C36" s="29">
        <f t="shared" si="0"/>
        <v>20.106507338615405</v>
      </c>
      <c r="D36" s="70">
        <f>SUM(D35,D30,D17,D15)</f>
        <v>3129</v>
      </c>
      <c r="E36" s="71">
        <f t="shared" si="1"/>
        <v>21.47121388869828</v>
      </c>
      <c r="F36" s="61"/>
      <c r="G36" s="72">
        <f>+G35+G30+G17+G15</f>
        <v>3127</v>
      </c>
      <c r="H36" s="71">
        <f t="shared" si="2"/>
        <v>21.315610088616225</v>
      </c>
      <c r="I36" s="72">
        <f>+I35+I30+I17+I15</f>
        <v>3716</v>
      </c>
      <c r="J36" s="71">
        <f t="shared" si="3"/>
        <v>22.044254612327226</v>
      </c>
      <c r="K36" s="72">
        <f>+K35+K30+K17+K15</f>
        <v>4915</v>
      </c>
      <c r="L36" s="71">
        <f t="shared" si="4"/>
        <v>23.477430140912347</v>
      </c>
      <c r="M36" s="73">
        <f>+M35+M30+M17+M15</f>
        <v>5399</v>
      </c>
      <c r="N36" s="71">
        <f t="shared" si="5"/>
        <v>23.409790573646099</v>
      </c>
      <c r="O36" s="73">
        <f>+O35+O30+O17+O15</f>
        <v>5362</v>
      </c>
      <c r="P36" s="71">
        <f t="shared" si="6"/>
        <v>23.634680654119101</v>
      </c>
      <c r="Q36" s="73">
        <f>+Q35+Q30+Q17+Q15</f>
        <v>6712</v>
      </c>
      <c r="R36" s="71">
        <f t="shared" si="7"/>
        <v>25.306337895411531</v>
      </c>
      <c r="S36" s="73">
        <f>+S35+S30+S17+S15</f>
        <v>6451</v>
      </c>
      <c r="T36" s="71">
        <f t="shared" si="8"/>
        <v>24.316785404651515</v>
      </c>
      <c r="U36" s="62"/>
    </row>
    <row r="37" spans="1:21" s="63" customFormat="1" x14ac:dyDescent="0.25">
      <c r="A37" s="102" t="s">
        <v>30</v>
      </c>
      <c r="B37" s="94">
        <v>529</v>
      </c>
      <c r="C37" s="41">
        <f t="shared" si="0"/>
        <v>3.4355111053383554</v>
      </c>
      <c r="D37" s="94">
        <v>439</v>
      </c>
      <c r="E37" s="95">
        <f t="shared" si="1"/>
        <v>3.0124202291909699</v>
      </c>
      <c r="F37" s="61"/>
      <c r="G37" s="96">
        <v>424</v>
      </c>
      <c r="H37" s="95">
        <f t="shared" si="2"/>
        <v>2.8902522154055896</v>
      </c>
      <c r="I37" s="96">
        <v>417</v>
      </c>
      <c r="J37" s="95">
        <f t="shared" si="3"/>
        <v>2.4737497775404877</v>
      </c>
      <c r="K37" s="96">
        <v>438</v>
      </c>
      <c r="L37" s="95">
        <f t="shared" si="4"/>
        <v>2.0921901122522093</v>
      </c>
      <c r="M37" s="97">
        <v>470</v>
      </c>
      <c r="N37" s="95">
        <f t="shared" si="5"/>
        <v>2.0378961973724148</v>
      </c>
      <c r="O37" s="97">
        <v>403</v>
      </c>
      <c r="P37" s="95">
        <f t="shared" si="6"/>
        <v>1.7763476881033191</v>
      </c>
      <c r="Q37" s="97">
        <v>448</v>
      </c>
      <c r="R37" s="95">
        <f t="shared" si="7"/>
        <v>1.689100026392188</v>
      </c>
      <c r="S37" s="97">
        <v>464</v>
      </c>
      <c r="T37" s="95">
        <f t="shared" si="8"/>
        <v>1.7490293640921257</v>
      </c>
      <c r="U37" s="62"/>
    </row>
    <row r="38" spans="1:21" s="63" customFormat="1" x14ac:dyDescent="0.25">
      <c r="A38" s="103" t="s">
        <v>31</v>
      </c>
      <c r="B38" s="98">
        <v>399</v>
      </c>
      <c r="C38" s="42">
        <f t="shared" si="0"/>
        <v>2.5912456163138069</v>
      </c>
      <c r="D38" s="98">
        <v>407</v>
      </c>
      <c r="E38" s="99">
        <f t="shared" si="1"/>
        <v>2.7928360666986891</v>
      </c>
      <c r="F38" s="61"/>
      <c r="G38" s="100">
        <v>450</v>
      </c>
      <c r="H38" s="99">
        <f t="shared" si="2"/>
        <v>3.0674846625766872</v>
      </c>
      <c r="I38" s="100">
        <v>453</v>
      </c>
      <c r="J38" s="99">
        <f t="shared" si="3"/>
        <v>2.6873109094144865</v>
      </c>
      <c r="K38" s="100">
        <v>523</v>
      </c>
      <c r="L38" s="99">
        <f t="shared" si="4"/>
        <v>2.4982087413422498</v>
      </c>
      <c r="M38" s="101">
        <v>524</v>
      </c>
      <c r="N38" s="99">
        <f t="shared" si="5"/>
        <v>2.2720374626024369</v>
      </c>
      <c r="O38" s="101">
        <v>566</v>
      </c>
      <c r="P38" s="99">
        <f t="shared" si="6"/>
        <v>2.4948208224974655</v>
      </c>
      <c r="Q38" s="101">
        <v>563</v>
      </c>
      <c r="R38" s="99">
        <f t="shared" si="7"/>
        <v>2.1226859706669683</v>
      </c>
      <c r="S38" s="101">
        <v>539</v>
      </c>
      <c r="T38" s="99">
        <f t="shared" si="8"/>
        <v>2.0317388518225341</v>
      </c>
      <c r="U38" s="62"/>
    </row>
    <row r="39" spans="1:21" s="63" customFormat="1" x14ac:dyDescent="0.25">
      <c r="A39" s="27" t="s">
        <v>32</v>
      </c>
      <c r="B39" s="70">
        <f>SUM(B37:B38)</f>
        <v>928</v>
      </c>
      <c r="C39" s="29">
        <f t="shared" ref="C39:C70" si="9">B39/B$141*100</f>
        <v>6.0267567216521627</v>
      </c>
      <c r="D39" s="70">
        <f>SUM(D37:D38)</f>
        <v>846</v>
      </c>
      <c r="E39" s="71">
        <f t="shared" ref="E39:E70" si="10">D39/D$141*100</f>
        <v>5.8052562958896585</v>
      </c>
      <c r="F39" s="61"/>
      <c r="G39" s="72">
        <f>SUM(G37:G38)</f>
        <v>874</v>
      </c>
      <c r="H39" s="71">
        <f t="shared" ref="H39:H70" si="11">G39/G$141*100</f>
        <v>5.9577368779822768</v>
      </c>
      <c r="I39" s="72">
        <f>SUM(I37:I38)</f>
        <v>870</v>
      </c>
      <c r="J39" s="71">
        <f t="shared" ref="J39:J70" si="12">I39/I$141*100</f>
        <v>5.1610606869549738</v>
      </c>
      <c r="K39" s="72">
        <f>SUM(K37:K38)</f>
        <v>961</v>
      </c>
      <c r="L39" s="71">
        <f t="shared" ref="L39:L70" si="13">K39/K$141*100</f>
        <v>4.5903988535944587</v>
      </c>
      <c r="M39" s="73">
        <v>994</v>
      </c>
      <c r="N39" s="71">
        <f t="shared" ref="N39:N70" si="14">M39/M$141*100</f>
        <v>4.3099336599748517</v>
      </c>
      <c r="O39" s="73">
        <v>969</v>
      </c>
      <c r="P39" s="71">
        <f t="shared" ref="P39:P70" si="15">O39/O$141*100</f>
        <v>4.2711685106007851</v>
      </c>
      <c r="Q39" s="73">
        <v>1011</v>
      </c>
      <c r="R39" s="71">
        <f t="shared" ref="R39:R70" si="16">Q39/Q$141*100</f>
        <v>3.8117859970591561</v>
      </c>
      <c r="S39" s="73">
        <v>1003</v>
      </c>
      <c r="T39" s="71">
        <f t="shared" ref="T39:T70" si="17">S39/S$141*100</f>
        <v>3.7807682159146596</v>
      </c>
      <c r="U39" s="62"/>
    </row>
    <row r="40" spans="1:21" s="63" customFormat="1" x14ac:dyDescent="0.25">
      <c r="A40" s="67" t="s">
        <v>33</v>
      </c>
      <c r="B40" s="64">
        <v>196</v>
      </c>
      <c r="C40" s="19">
        <f t="shared" si="9"/>
        <v>1.2728925834523963</v>
      </c>
      <c r="D40" s="64">
        <v>143</v>
      </c>
      <c r="E40" s="50">
        <f t="shared" si="10"/>
        <v>0.98126672613737742</v>
      </c>
      <c r="F40" s="61"/>
      <c r="G40" s="49">
        <v>145</v>
      </c>
      <c r="H40" s="50">
        <f t="shared" si="11"/>
        <v>0.98841172460804372</v>
      </c>
      <c r="I40" s="49">
        <v>136</v>
      </c>
      <c r="J40" s="50">
        <f t="shared" si="12"/>
        <v>0.80678649819066262</v>
      </c>
      <c r="K40" s="49">
        <v>180</v>
      </c>
      <c r="L40" s="50">
        <f t="shared" si="13"/>
        <v>0.85980415572008595</v>
      </c>
      <c r="M40" s="65">
        <v>201</v>
      </c>
      <c r="N40" s="50">
        <f t="shared" si="14"/>
        <v>0.87152582057841577</v>
      </c>
      <c r="O40" s="65">
        <v>206</v>
      </c>
      <c r="P40" s="50">
        <f t="shared" si="15"/>
        <v>0.90800899193370666</v>
      </c>
      <c r="Q40" s="65">
        <v>193</v>
      </c>
      <c r="R40" s="50">
        <f t="shared" si="16"/>
        <v>0.72767032386984876</v>
      </c>
      <c r="S40" s="65">
        <v>199</v>
      </c>
      <c r="T40" s="50">
        <f t="shared" si="17"/>
        <v>0.75012250744468323</v>
      </c>
      <c r="U40" s="62"/>
    </row>
    <row r="41" spans="1:21" s="63" customFormat="1" x14ac:dyDescent="0.25">
      <c r="A41" s="68" t="s">
        <v>34</v>
      </c>
      <c r="B41" s="60">
        <v>247</v>
      </c>
      <c r="C41" s="20">
        <f t="shared" si="9"/>
        <v>1.6041044291466424</v>
      </c>
      <c r="D41" s="60">
        <v>221</v>
      </c>
      <c r="E41" s="48">
        <f t="shared" si="10"/>
        <v>1.5165031222123104</v>
      </c>
      <c r="F41" s="61"/>
      <c r="G41" s="47">
        <v>255</v>
      </c>
      <c r="H41" s="48">
        <f t="shared" si="11"/>
        <v>1.7382413087934561</v>
      </c>
      <c r="I41" s="47">
        <v>314</v>
      </c>
      <c r="J41" s="48">
        <f t="shared" si="12"/>
        <v>1.8627276502343242</v>
      </c>
      <c r="K41" s="47">
        <v>352</v>
      </c>
      <c r="L41" s="48">
        <f t="shared" si="13"/>
        <v>1.6813947934081683</v>
      </c>
      <c r="M41" s="66">
        <v>355</v>
      </c>
      <c r="N41" s="48">
        <f t="shared" si="14"/>
        <v>1.5392620214195898</v>
      </c>
      <c r="O41" s="66">
        <v>380</v>
      </c>
      <c r="P41" s="48">
        <f t="shared" si="15"/>
        <v>1.6749680433728567</v>
      </c>
      <c r="Q41" s="66">
        <v>487</v>
      </c>
      <c r="R41" s="48">
        <f t="shared" si="16"/>
        <v>1.8361422161897221</v>
      </c>
      <c r="S41" s="66">
        <v>564</v>
      </c>
      <c r="T41" s="48">
        <f t="shared" si="17"/>
        <v>2.1259753477326697</v>
      </c>
      <c r="U41" s="62"/>
    </row>
    <row r="42" spans="1:21" s="63" customFormat="1" x14ac:dyDescent="0.25">
      <c r="A42" s="68" t="s">
        <v>35</v>
      </c>
      <c r="B42" s="64">
        <v>73</v>
      </c>
      <c r="C42" s="20">
        <f t="shared" si="9"/>
        <v>0.47408754383686197</v>
      </c>
      <c r="D42" s="64">
        <v>67</v>
      </c>
      <c r="E42" s="48">
        <f t="shared" si="10"/>
        <v>0.45975434021821177</v>
      </c>
      <c r="F42" s="61"/>
      <c r="G42" s="47">
        <v>64</v>
      </c>
      <c r="H42" s="48">
        <f t="shared" si="11"/>
        <v>0.43626448534424001</v>
      </c>
      <c r="I42" s="47">
        <v>65</v>
      </c>
      <c r="J42" s="48">
        <f t="shared" si="12"/>
        <v>0.38559648810583141</v>
      </c>
      <c r="K42" s="47">
        <v>126</v>
      </c>
      <c r="L42" s="48">
        <f t="shared" si="13"/>
        <v>0.60186290900406014</v>
      </c>
      <c r="M42" s="66">
        <v>146</v>
      </c>
      <c r="N42" s="48">
        <f t="shared" si="14"/>
        <v>0.63304860599228197</v>
      </c>
      <c r="O42" s="66">
        <v>124</v>
      </c>
      <c r="P42" s="48">
        <f t="shared" si="15"/>
        <v>0.54656851941640583</v>
      </c>
      <c r="Q42" s="66">
        <v>136</v>
      </c>
      <c r="R42" s="48">
        <f t="shared" si="16"/>
        <v>0.51276250801191414</v>
      </c>
      <c r="S42" s="66">
        <v>169</v>
      </c>
      <c r="T42" s="48">
        <f t="shared" si="17"/>
        <v>0.63703871235251985</v>
      </c>
      <c r="U42" s="62"/>
    </row>
    <row r="43" spans="1:21" s="63" customFormat="1" x14ac:dyDescent="0.25">
      <c r="A43" s="68" t="s">
        <v>36</v>
      </c>
      <c r="B43" s="60">
        <v>344</v>
      </c>
      <c r="C43" s="20">
        <f t="shared" si="9"/>
        <v>2.2340563709572674</v>
      </c>
      <c r="D43" s="60">
        <v>301</v>
      </c>
      <c r="E43" s="48">
        <f t="shared" si="10"/>
        <v>2.065463528443011</v>
      </c>
      <c r="F43" s="61"/>
      <c r="G43" s="47">
        <v>275</v>
      </c>
      <c r="H43" s="48">
        <f t="shared" si="11"/>
        <v>1.8745739604635312</v>
      </c>
      <c r="I43" s="47">
        <v>290</v>
      </c>
      <c r="J43" s="48">
        <f t="shared" si="12"/>
        <v>1.7203535623183246</v>
      </c>
      <c r="K43" s="47">
        <v>394</v>
      </c>
      <c r="L43" s="48">
        <f t="shared" si="13"/>
        <v>1.882015763076188</v>
      </c>
      <c r="M43" s="66">
        <v>406</v>
      </c>
      <c r="N43" s="48">
        <f t="shared" si="14"/>
        <v>1.7603954385812772</v>
      </c>
      <c r="O43" s="66">
        <v>418</v>
      </c>
      <c r="P43" s="48">
        <f t="shared" si="15"/>
        <v>1.8424648477101422</v>
      </c>
      <c r="Q43" s="66">
        <v>474</v>
      </c>
      <c r="R43" s="48">
        <f t="shared" si="16"/>
        <v>1.7871281529238774</v>
      </c>
      <c r="S43" s="66">
        <v>527</v>
      </c>
      <c r="T43" s="48">
        <f t="shared" si="17"/>
        <v>1.9865053337856684</v>
      </c>
      <c r="U43" s="62"/>
    </row>
    <row r="44" spans="1:21" s="63" customFormat="1" x14ac:dyDescent="0.25">
      <c r="A44" s="68" t="s">
        <v>37</v>
      </c>
      <c r="B44" s="64">
        <v>302</v>
      </c>
      <c r="C44" s="20">
        <f t="shared" si="9"/>
        <v>1.9612936745031821</v>
      </c>
      <c r="D44" s="64">
        <v>215</v>
      </c>
      <c r="E44" s="48">
        <f t="shared" si="10"/>
        <v>1.4753310917450078</v>
      </c>
      <c r="F44" s="61"/>
      <c r="G44" s="47">
        <v>250</v>
      </c>
      <c r="H44" s="48">
        <f t="shared" si="11"/>
        <v>1.7041581458759374</v>
      </c>
      <c r="I44" s="47">
        <v>326</v>
      </c>
      <c r="J44" s="48">
        <f t="shared" si="12"/>
        <v>1.9339146941923235</v>
      </c>
      <c r="K44" s="47">
        <v>331</v>
      </c>
      <c r="L44" s="48">
        <f t="shared" si="13"/>
        <v>1.5810843085741582</v>
      </c>
      <c r="M44" s="66">
        <v>405</v>
      </c>
      <c r="N44" s="48">
        <f t="shared" si="14"/>
        <v>1.7560594892251657</v>
      </c>
      <c r="O44" s="66">
        <v>349</v>
      </c>
      <c r="P44" s="48">
        <f t="shared" si="15"/>
        <v>1.5383259135187553</v>
      </c>
      <c r="Q44" s="66">
        <v>445</v>
      </c>
      <c r="R44" s="48">
        <f t="shared" si="16"/>
        <v>1.6777890887154545</v>
      </c>
      <c r="S44" s="66">
        <v>473</v>
      </c>
      <c r="T44" s="48">
        <f t="shared" si="17"/>
        <v>1.7829545026197748</v>
      </c>
      <c r="U44" s="62"/>
    </row>
    <row r="45" spans="1:21" s="63" customFormat="1" x14ac:dyDescent="0.25">
      <c r="A45" s="68" t="s">
        <v>38</v>
      </c>
      <c r="B45" s="60">
        <v>227</v>
      </c>
      <c r="C45" s="20">
        <f t="shared" si="9"/>
        <v>1.4742174308351734</v>
      </c>
      <c r="D45" s="60">
        <v>238</v>
      </c>
      <c r="E45" s="48">
        <f t="shared" si="10"/>
        <v>1.6331572085363344</v>
      </c>
      <c r="F45" s="61"/>
      <c r="G45" s="47">
        <v>243</v>
      </c>
      <c r="H45" s="48">
        <f t="shared" si="11"/>
        <v>1.6564417177914113</v>
      </c>
      <c r="I45" s="47">
        <v>252</v>
      </c>
      <c r="J45" s="48">
        <f t="shared" si="12"/>
        <v>1.4949279231179926</v>
      </c>
      <c r="K45" s="47">
        <v>329</v>
      </c>
      <c r="L45" s="48">
        <f t="shared" si="13"/>
        <v>1.5715309290661572</v>
      </c>
      <c r="M45" s="66">
        <v>327</v>
      </c>
      <c r="N45" s="48">
        <f t="shared" si="14"/>
        <v>1.4178554394484673</v>
      </c>
      <c r="O45" s="66">
        <v>340</v>
      </c>
      <c r="P45" s="48">
        <f t="shared" si="15"/>
        <v>1.4986556177546613</v>
      </c>
      <c r="Q45" s="66">
        <v>541</v>
      </c>
      <c r="R45" s="48">
        <f t="shared" si="16"/>
        <v>2.0397390943709235</v>
      </c>
      <c r="S45" s="66">
        <v>365</v>
      </c>
      <c r="T45" s="48">
        <f t="shared" si="17"/>
        <v>1.3758528402879868</v>
      </c>
      <c r="U45" s="62"/>
    </row>
    <row r="46" spans="1:21" s="63" customFormat="1" x14ac:dyDescent="0.25">
      <c r="A46" s="67" t="s">
        <v>39</v>
      </c>
      <c r="B46" s="64">
        <v>253</v>
      </c>
      <c r="C46" s="19">
        <f t="shared" si="9"/>
        <v>1.6430705286400831</v>
      </c>
      <c r="D46" s="64">
        <v>258</v>
      </c>
      <c r="E46" s="50">
        <f t="shared" si="10"/>
        <v>1.7703973100940094</v>
      </c>
      <c r="F46" s="61"/>
      <c r="G46" s="49">
        <v>237</v>
      </c>
      <c r="H46" s="50">
        <f t="shared" si="11"/>
        <v>1.6155419222903886</v>
      </c>
      <c r="I46" s="49">
        <v>246</v>
      </c>
      <c r="J46" s="50">
        <f t="shared" si="12"/>
        <v>1.4593344011389926</v>
      </c>
      <c r="K46" s="49">
        <v>323</v>
      </c>
      <c r="L46" s="50">
        <f t="shared" si="13"/>
        <v>1.5428707905421544</v>
      </c>
      <c r="M46" s="65">
        <v>411</v>
      </c>
      <c r="N46" s="50">
        <f t="shared" si="14"/>
        <v>1.7820751853618348</v>
      </c>
      <c r="O46" s="65">
        <v>351</v>
      </c>
      <c r="P46" s="50">
        <f t="shared" si="15"/>
        <v>1.5471415347996649</v>
      </c>
      <c r="Q46" s="65">
        <v>386</v>
      </c>
      <c r="R46" s="50">
        <f t="shared" si="16"/>
        <v>1.4553406477396975</v>
      </c>
      <c r="S46" s="65">
        <v>446</v>
      </c>
      <c r="T46" s="50">
        <f t="shared" si="17"/>
        <v>1.6811790870368277</v>
      </c>
      <c r="U46" s="62"/>
    </row>
    <row r="47" spans="1:21" s="63" customFormat="1" x14ac:dyDescent="0.25">
      <c r="A47" s="34" t="s">
        <v>40</v>
      </c>
      <c r="B47" s="104">
        <f>SUM(B40:B46)</f>
        <v>1642</v>
      </c>
      <c r="C47" s="29">
        <f t="shared" si="9"/>
        <v>10.663722561371607</v>
      </c>
      <c r="D47" s="70">
        <f>SUM(D40:D46)</f>
        <v>1443</v>
      </c>
      <c r="E47" s="71">
        <f t="shared" si="10"/>
        <v>9.9018733273862622</v>
      </c>
      <c r="F47" s="61"/>
      <c r="G47" s="72">
        <f>SUM(G40:G46)</f>
        <v>1469</v>
      </c>
      <c r="H47" s="71">
        <f t="shared" si="11"/>
        <v>10.013633265167007</v>
      </c>
      <c r="I47" s="72">
        <f>SUM(I40:I46)</f>
        <v>1629</v>
      </c>
      <c r="J47" s="71">
        <f t="shared" si="12"/>
        <v>9.6636412172984514</v>
      </c>
      <c r="K47" s="72">
        <f>SUM(K40:K46)</f>
        <v>2035</v>
      </c>
      <c r="L47" s="71">
        <f t="shared" si="13"/>
        <v>9.7205636493909715</v>
      </c>
      <c r="M47" s="73">
        <v>2251</v>
      </c>
      <c r="N47" s="71">
        <f t="shared" si="14"/>
        <v>9.7602220006070333</v>
      </c>
      <c r="O47" s="73">
        <v>2168</v>
      </c>
      <c r="P47" s="71">
        <f t="shared" si="15"/>
        <v>9.5561334685061929</v>
      </c>
      <c r="Q47" s="73">
        <v>2662</v>
      </c>
      <c r="R47" s="71">
        <f t="shared" si="16"/>
        <v>10.036572031821438</v>
      </c>
      <c r="S47" s="73">
        <v>2743</v>
      </c>
      <c r="T47" s="71">
        <f t="shared" si="17"/>
        <v>10.33962833126013</v>
      </c>
      <c r="U47" s="62"/>
    </row>
    <row r="48" spans="1:21" s="63" customFormat="1" x14ac:dyDescent="0.25">
      <c r="A48" s="67" t="s">
        <v>41</v>
      </c>
      <c r="B48" s="64">
        <v>37</v>
      </c>
      <c r="C48" s="19">
        <f t="shared" si="9"/>
        <v>0.24029094687621771</v>
      </c>
      <c r="D48" s="64">
        <v>22</v>
      </c>
      <c r="E48" s="50">
        <f t="shared" si="10"/>
        <v>0.15096411171344268</v>
      </c>
      <c r="F48" s="61"/>
      <c r="G48" s="49">
        <v>30</v>
      </c>
      <c r="H48" s="50">
        <f t="shared" si="11"/>
        <v>0.20449897750511251</v>
      </c>
      <c r="I48" s="49">
        <v>35</v>
      </c>
      <c r="J48" s="50">
        <f t="shared" si="12"/>
        <v>0.20762887821083229</v>
      </c>
      <c r="K48" s="49">
        <v>48</v>
      </c>
      <c r="L48" s="50">
        <f t="shared" si="13"/>
        <v>0.22928110819202294</v>
      </c>
      <c r="M48" s="65">
        <v>38</v>
      </c>
      <c r="N48" s="50">
        <f t="shared" si="14"/>
        <v>0.16476607553223777</v>
      </c>
      <c r="O48" s="65">
        <v>33</v>
      </c>
      <c r="P48" s="50">
        <f t="shared" si="15"/>
        <v>0.14545775113501122</v>
      </c>
      <c r="Q48" s="65">
        <v>56</v>
      </c>
      <c r="R48" s="50">
        <f t="shared" si="16"/>
        <v>0.2111375032990235</v>
      </c>
      <c r="S48" s="65">
        <v>53</v>
      </c>
      <c r="T48" s="50">
        <f t="shared" si="17"/>
        <v>0.19978137132948848</v>
      </c>
      <c r="U48" s="62"/>
    </row>
    <row r="49" spans="1:21" s="63" customFormat="1" x14ac:dyDescent="0.25">
      <c r="A49" s="68" t="s">
        <v>42</v>
      </c>
      <c r="B49" s="60">
        <v>123</v>
      </c>
      <c r="C49" s="20">
        <f t="shared" si="9"/>
        <v>0.79880503961553451</v>
      </c>
      <c r="D49" s="60">
        <v>104</v>
      </c>
      <c r="E49" s="48">
        <f t="shared" si="10"/>
        <v>0.71364852809991086</v>
      </c>
      <c r="F49" s="61"/>
      <c r="G49" s="47">
        <v>92</v>
      </c>
      <c r="H49" s="48">
        <f t="shared" si="11"/>
        <v>0.6271301976823449</v>
      </c>
      <c r="I49" s="47">
        <v>129</v>
      </c>
      <c r="J49" s="48">
        <f t="shared" si="12"/>
        <v>0.7652607225484962</v>
      </c>
      <c r="K49" s="47">
        <v>113</v>
      </c>
      <c r="L49" s="48">
        <f t="shared" si="13"/>
        <v>0.53976594220205398</v>
      </c>
      <c r="M49" s="66">
        <v>139</v>
      </c>
      <c r="N49" s="48">
        <f t="shared" si="14"/>
        <v>0.60269696049950139</v>
      </c>
      <c r="O49" s="66">
        <v>128</v>
      </c>
      <c r="P49" s="48">
        <f t="shared" si="15"/>
        <v>0.56419976197822541</v>
      </c>
      <c r="Q49" s="66">
        <v>162</v>
      </c>
      <c r="R49" s="48">
        <f t="shared" si="16"/>
        <v>0.61079063454360361</v>
      </c>
      <c r="S49" s="66">
        <v>170</v>
      </c>
      <c r="T49" s="48">
        <f t="shared" si="17"/>
        <v>0.64080817218892538</v>
      </c>
      <c r="U49" s="62"/>
    </row>
    <row r="50" spans="1:21" s="63" customFormat="1" x14ac:dyDescent="0.25">
      <c r="A50" s="68" t="s">
        <v>43</v>
      </c>
      <c r="B50" s="64">
        <v>34</v>
      </c>
      <c r="C50" s="20">
        <f t="shared" si="9"/>
        <v>0.22080789712949733</v>
      </c>
      <c r="D50" s="64">
        <v>32</v>
      </c>
      <c r="E50" s="48">
        <f t="shared" si="10"/>
        <v>0.21958416249228024</v>
      </c>
      <c r="F50" s="61"/>
      <c r="G50" s="105">
        <v>30</v>
      </c>
      <c r="H50" s="48">
        <f t="shared" si="11"/>
        <v>0.20449897750511251</v>
      </c>
      <c r="I50" s="105">
        <v>61</v>
      </c>
      <c r="J50" s="48">
        <f t="shared" si="12"/>
        <v>0.36186747345316489</v>
      </c>
      <c r="K50" s="105">
        <v>60</v>
      </c>
      <c r="L50" s="48">
        <f t="shared" si="13"/>
        <v>0.28660138524002871</v>
      </c>
      <c r="M50" s="106">
        <v>65</v>
      </c>
      <c r="N50" s="48">
        <f t="shared" si="14"/>
        <v>0.28183670814724887</v>
      </c>
      <c r="O50" s="106">
        <v>69</v>
      </c>
      <c r="P50" s="48">
        <f t="shared" si="15"/>
        <v>0.30413893419138716</v>
      </c>
      <c r="Q50" s="106">
        <v>91</v>
      </c>
      <c r="R50" s="48">
        <f t="shared" si="16"/>
        <v>0.34309844286091318</v>
      </c>
      <c r="S50" s="106">
        <v>96</v>
      </c>
      <c r="T50" s="48">
        <f t="shared" si="17"/>
        <v>0.36186814429492253</v>
      </c>
      <c r="U50" s="62"/>
    </row>
    <row r="51" spans="1:21" s="63" customFormat="1" x14ac:dyDescent="0.25">
      <c r="A51" s="67" t="s">
        <v>44</v>
      </c>
      <c r="B51" s="60">
        <v>159</v>
      </c>
      <c r="C51" s="19">
        <f t="shared" si="9"/>
        <v>1.0326016365761788</v>
      </c>
      <c r="D51" s="60">
        <v>148</v>
      </c>
      <c r="E51" s="50">
        <f t="shared" si="10"/>
        <v>1.0155767515267962</v>
      </c>
      <c r="F51" s="61"/>
      <c r="G51" s="49">
        <v>152</v>
      </c>
      <c r="H51" s="50">
        <f t="shared" si="11"/>
        <v>1.0361281526925699</v>
      </c>
      <c r="I51" s="49">
        <v>170</v>
      </c>
      <c r="J51" s="50">
        <f t="shared" si="12"/>
        <v>1.0084831227383284</v>
      </c>
      <c r="K51" s="49">
        <v>227</v>
      </c>
      <c r="L51" s="50">
        <f t="shared" si="13"/>
        <v>1.0843085741581084</v>
      </c>
      <c r="M51" s="65">
        <v>259</v>
      </c>
      <c r="N51" s="50">
        <f t="shared" si="14"/>
        <v>1.1230108832328838</v>
      </c>
      <c r="O51" s="65">
        <v>228</v>
      </c>
      <c r="P51" s="50">
        <f t="shared" si="15"/>
        <v>1.0049808260237139</v>
      </c>
      <c r="Q51" s="65">
        <v>241</v>
      </c>
      <c r="R51" s="50">
        <f t="shared" si="16"/>
        <v>0.90864532669758313</v>
      </c>
      <c r="S51" s="65">
        <v>275</v>
      </c>
      <c r="T51" s="50">
        <f t="shared" si="17"/>
        <v>1.0366014550114968</v>
      </c>
      <c r="U51" s="62"/>
    </row>
    <row r="52" spans="1:21" s="63" customFormat="1" x14ac:dyDescent="0.25">
      <c r="A52" s="27" t="s">
        <v>45</v>
      </c>
      <c r="B52" s="70">
        <f>SUM(B48:B51)</f>
        <v>353</v>
      </c>
      <c r="C52" s="29">
        <f t="shared" si="9"/>
        <v>2.292505520197428</v>
      </c>
      <c r="D52" s="70">
        <f>SUM(D48:D51)</f>
        <v>306</v>
      </c>
      <c r="E52" s="71">
        <f t="shared" si="10"/>
        <v>2.09977355383243</v>
      </c>
      <c r="F52" s="61"/>
      <c r="G52" s="72">
        <f>SUM(G48:G51)</f>
        <v>304</v>
      </c>
      <c r="H52" s="71">
        <f t="shared" si="11"/>
        <v>2.0722563053851397</v>
      </c>
      <c r="I52" s="72">
        <f>SUM(I48:I51)</f>
        <v>395</v>
      </c>
      <c r="J52" s="71">
        <f t="shared" si="12"/>
        <v>2.3432401969508216</v>
      </c>
      <c r="K52" s="72">
        <f>SUM(K48:K51)</f>
        <v>448</v>
      </c>
      <c r="L52" s="71">
        <f t="shared" si="13"/>
        <v>2.139957009792214</v>
      </c>
      <c r="M52" s="73">
        <v>501</v>
      </c>
      <c r="N52" s="71">
        <f t="shared" si="14"/>
        <v>2.1723106274118722</v>
      </c>
      <c r="O52" s="73">
        <v>458</v>
      </c>
      <c r="P52" s="71">
        <f t="shared" si="15"/>
        <v>2.0187772733283378</v>
      </c>
      <c r="Q52" s="73">
        <v>550</v>
      </c>
      <c r="R52" s="71">
        <f t="shared" si="16"/>
        <v>2.0736719074011236</v>
      </c>
      <c r="S52" s="73">
        <v>594</v>
      </c>
      <c r="T52" s="71">
        <f t="shared" si="17"/>
        <v>2.239059142824833</v>
      </c>
      <c r="U52" s="62"/>
    </row>
    <row r="53" spans="1:21" s="63" customFormat="1" x14ac:dyDescent="0.25">
      <c r="A53" s="67" t="s">
        <v>46</v>
      </c>
      <c r="B53" s="64">
        <v>195</v>
      </c>
      <c r="C53" s="19">
        <f t="shared" si="9"/>
        <v>1.2663982335368231</v>
      </c>
      <c r="D53" s="64">
        <v>202</v>
      </c>
      <c r="E53" s="50">
        <f t="shared" si="10"/>
        <v>1.3861250257325191</v>
      </c>
      <c r="F53" s="61"/>
      <c r="G53" s="49">
        <v>172</v>
      </c>
      <c r="H53" s="50">
        <f t="shared" si="11"/>
        <v>1.172460804362645</v>
      </c>
      <c r="I53" s="49">
        <v>237</v>
      </c>
      <c r="J53" s="50">
        <f t="shared" si="12"/>
        <v>1.405944118170493</v>
      </c>
      <c r="K53" s="49">
        <v>294</v>
      </c>
      <c r="L53" s="50">
        <f t="shared" si="13"/>
        <v>1.4043467876761404</v>
      </c>
      <c r="M53" s="65">
        <v>333</v>
      </c>
      <c r="N53" s="50">
        <f t="shared" si="14"/>
        <v>1.4438711355851364</v>
      </c>
      <c r="O53" s="65">
        <v>390</v>
      </c>
      <c r="P53" s="50">
        <f t="shared" si="15"/>
        <v>1.7190461497774054</v>
      </c>
      <c r="Q53" s="65">
        <v>439</v>
      </c>
      <c r="R53" s="50">
        <f t="shared" si="16"/>
        <v>1.6551672133619875</v>
      </c>
      <c r="S53" s="65">
        <v>572</v>
      </c>
      <c r="T53" s="50">
        <f t="shared" si="17"/>
        <v>2.1561310264239135</v>
      </c>
      <c r="U53" s="62"/>
    </row>
    <row r="54" spans="1:21" s="63" customFormat="1" x14ac:dyDescent="0.25">
      <c r="A54" s="68" t="s">
        <v>47</v>
      </c>
      <c r="B54" s="60">
        <v>82</v>
      </c>
      <c r="C54" s="20">
        <f t="shared" si="9"/>
        <v>0.532536693077023</v>
      </c>
      <c r="D54" s="60">
        <v>58</v>
      </c>
      <c r="E54" s="48">
        <f t="shared" si="10"/>
        <v>0.39799629451725793</v>
      </c>
      <c r="F54" s="61"/>
      <c r="G54" s="47">
        <v>71</v>
      </c>
      <c r="H54" s="48">
        <f t="shared" si="11"/>
        <v>0.4839809134287662</v>
      </c>
      <c r="I54" s="47">
        <v>97</v>
      </c>
      <c r="J54" s="48">
        <f t="shared" si="12"/>
        <v>0.57542860532716378</v>
      </c>
      <c r="K54" s="47">
        <v>101</v>
      </c>
      <c r="L54" s="48">
        <f t="shared" si="13"/>
        <v>0.48244566515404824</v>
      </c>
      <c r="M54" s="66">
        <v>125</v>
      </c>
      <c r="N54" s="48">
        <f t="shared" si="14"/>
        <v>0.54199366951394012</v>
      </c>
      <c r="O54" s="66">
        <v>128</v>
      </c>
      <c r="P54" s="48">
        <f t="shared" si="15"/>
        <v>0.56419976197822541</v>
      </c>
      <c r="Q54" s="66">
        <v>137</v>
      </c>
      <c r="R54" s="48">
        <f t="shared" si="16"/>
        <v>0.51653282057082528</v>
      </c>
      <c r="S54" s="66">
        <v>169</v>
      </c>
      <c r="T54" s="48">
        <f t="shared" si="17"/>
        <v>0.63703871235251985</v>
      </c>
      <c r="U54" s="62"/>
    </row>
    <row r="55" spans="1:21" s="63" customFormat="1" x14ac:dyDescent="0.25">
      <c r="A55" s="68" t="s">
        <v>48</v>
      </c>
      <c r="B55" s="60">
        <v>123</v>
      </c>
      <c r="C55" s="20">
        <f t="shared" si="9"/>
        <v>0.79880503961553451</v>
      </c>
      <c r="D55" s="64">
        <v>108</v>
      </c>
      <c r="E55" s="48">
        <f t="shared" si="10"/>
        <v>0.74109654841144579</v>
      </c>
      <c r="F55" s="61"/>
      <c r="G55" s="47">
        <v>113</v>
      </c>
      <c r="H55" s="48">
        <f t="shared" si="11"/>
        <v>0.77027948193592366</v>
      </c>
      <c r="I55" s="47">
        <v>153</v>
      </c>
      <c r="J55" s="48">
        <f t="shared" si="12"/>
        <v>0.90763481046449535</v>
      </c>
      <c r="K55" s="47">
        <v>163</v>
      </c>
      <c r="L55" s="48">
        <f t="shared" si="13"/>
        <v>0.7786004299020779</v>
      </c>
      <c r="M55" s="66">
        <v>192</v>
      </c>
      <c r="N55" s="48">
        <f t="shared" si="14"/>
        <v>0.8325022763734119</v>
      </c>
      <c r="O55" s="66">
        <v>229</v>
      </c>
      <c r="P55" s="48">
        <f t="shared" si="15"/>
        <v>1.0093886366641689</v>
      </c>
      <c r="Q55" s="66">
        <v>281</v>
      </c>
      <c r="R55" s="48">
        <f t="shared" si="16"/>
        <v>1.0594578290540286</v>
      </c>
      <c r="S55" s="66">
        <v>237</v>
      </c>
      <c r="T55" s="48">
        <f t="shared" si="17"/>
        <v>0.89336198122809007</v>
      </c>
      <c r="U55" s="62"/>
    </row>
    <row r="56" spans="1:21" s="63" customFormat="1" x14ac:dyDescent="0.25">
      <c r="A56" s="68" t="s">
        <v>49</v>
      </c>
      <c r="B56" s="64">
        <v>156</v>
      </c>
      <c r="C56" s="20">
        <f t="shared" si="9"/>
        <v>1.0131185868294583</v>
      </c>
      <c r="D56" s="60">
        <v>145</v>
      </c>
      <c r="E56" s="48">
        <f t="shared" si="10"/>
        <v>0.99499073629314483</v>
      </c>
      <c r="F56" s="61"/>
      <c r="G56" s="47">
        <v>152</v>
      </c>
      <c r="H56" s="48">
        <f t="shared" si="11"/>
        <v>1.0361281526925699</v>
      </c>
      <c r="I56" s="47">
        <v>288</v>
      </c>
      <c r="J56" s="48">
        <f t="shared" si="12"/>
        <v>1.7084890549919913</v>
      </c>
      <c r="K56" s="47">
        <v>199</v>
      </c>
      <c r="L56" s="48">
        <f t="shared" si="13"/>
        <v>0.95056126104609506</v>
      </c>
      <c r="M56" s="66">
        <v>211</v>
      </c>
      <c r="N56" s="48">
        <f t="shared" si="14"/>
        <v>0.91488531413953089</v>
      </c>
      <c r="O56" s="66">
        <v>245</v>
      </c>
      <c r="P56" s="48">
        <f t="shared" si="15"/>
        <v>1.079913606911447</v>
      </c>
      <c r="Q56" s="66">
        <v>316</v>
      </c>
      <c r="R56" s="48">
        <f t="shared" si="16"/>
        <v>1.1914187686159183</v>
      </c>
      <c r="S56" s="66">
        <v>392</v>
      </c>
      <c r="T56" s="48">
        <f t="shared" si="17"/>
        <v>1.4776282558709337</v>
      </c>
      <c r="U56" s="62"/>
    </row>
    <row r="57" spans="1:21" s="63" customFormat="1" x14ac:dyDescent="0.25">
      <c r="A57" s="68" t="s">
        <v>50</v>
      </c>
      <c r="B57" s="60">
        <v>107</v>
      </c>
      <c r="C57" s="20">
        <f t="shared" si="9"/>
        <v>0.69489544096635925</v>
      </c>
      <c r="D57" s="64">
        <v>96</v>
      </c>
      <c r="E57" s="48">
        <f t="shared" si="10"/>
        <v>0.65875248747684068</v>
      </c>
      <c r="F57" s="61"/>
      <c r="G57" s="47">
        <v>101</v>
      </c>
      <c r="H57" s="48">
        <f t="shared" si="11"/>
        <v>0.68847989093387862</v>
      </c>
      <c r="I57" s="47">
        <v>124</v>
      </c>
      <c r="J57" s="48">
        <f t="shared" si="12"/>
        <v>0.73559945423266304</v>
      </c>
      <c r="K57" s="47">
        <v>143</v>
      </c>
      <c r="L57" s="48">
        <f t="shared" si="13"/>
        <v>0.68306663482206831</v>
      </c>
      <c r="M57" s="66">
        <v>156</v>
      </c>
      <c r="N57" s="48">
        <f t="shared" si="14"/>
        <v>0.6764080995533972</v>
      </c>
      <c r="O57" s="66">
        <v>157</v>
      </c>
      <c r="P57" s="48">
        <f t="shared" si="15"/>
        <v>0.69202627055141708</v>
      </c>
      <c r="Q57" s="66">
        <v>207</v>
      </c>
      <c r="R57" s="48">
        <f t="shared" si="16"/>
        <v>0.78045469969460468</v>
      </c>
      <c r="S57" s="66">
        <v>229</v>
      </c>
      <c r="T57" s="48">
        <f t="shared" si="17"/>
        <v>0.86320630253684649</v>
      </c>
      <c r="U57" s="62"/>
    </row>
    <row r="58" spans="1:21" s="63" customFormat="1" x14ac:dyDescent="0.25">
      <c r="A58" s="68" t="s">
        <v>51</v>
      </c>
      <c r="B58" s="60">
        <v>47</v>
      </c>
      <c r="C58" s="20">
        <f t="shared" si="9"/>
        <v>0.30523444603195221</v>
      </c>
      <c r="D58" s="60">
        <v>44</v>
      </c>
      <c r="E58" s="48">
        <f t="shared" si="10"/>
        <v>0.30192822342688536</v>
      </c>
      <c r="F58" s="61"/>
      <c r="G58" s="47">
        <v>54</v>
      </c>
      <c r="H58" s="48">
        <f t="shared" si="11"/>
        <v>0.36809815950920244</v>
      </c>
      <c r="I58" s="47">
        <v>48</v>
      </c>
      <c r="J58" s="48">
        <f t="shared" si="12"/>
        <v>0.28474817583199857</v>
      </c>
      <c r="K58" s="47">
        <v>90</v>
      </c>
      <c r="L58" s="48">
        <f t="shared" si="13"/>
        <v>0.42990207786004297</v>
      </c>
      <c r="M58" s="66">
        <v>76</v>
      </c>
      <c r="N58" s="48">
        <f t="shared" si="14"/>
        <v>0.32953215106447553</v>
      </c>
      <c r="O58" s="66">
        <v>82</v>
      </c>
      <c r="P58" s="48">
        <f t="shared" si="15"/>
        <v>0.36144047251730066</v>
      </c>
      <c r="Q58" s="66">
        <v>123</v>
      </c>
      <c r="R58" s="48">
        <f t="shared" si="16"/>
        <v>0.46374844474606941</v>
      </c>
      <c r="S58" s="66">
        <v>79</v>
      </c>
      <c r="T58" s="48">
        <f t="shared" si="17"/>
        <v>0.29778732707603001</v>
      </c>
      <c r="U58" s="62"/>
    </row>
    <row r="59" spans="1:21" s="63" customFormat="1" x14ac:dyDescent="0.25">
      <c r="A59" s="68" t="s">
        <v>52</v>
      </c>
      <c r="B59" s="64">
        <v>113</v>
      </c>
      <c r="C59" s="20">
        <f t="shared" si="9"/>
        <v>0.73386154045980001</v>
      </c>
      <c r="D59" s="64">
        <v>107</v>
      </c>
      <c r="E59" s="48">
        <f t="shared" si="10"/>
        <v>0.73423454333356208</v>
      </c>
      <c r="F59" s="61"/>
      <c r="G59" s="47">
        <v>109</v>
      </c>
      <c r="H59" s="48">
        <f t="shared" si="11"/>
        <v>0.74301295160190861</v>
      </c>
      <c r="I59" s="47">
        <v>105</v>
      </c>
      <c r="J59" s="48">
        <f t="shared" si="12"/>
        <v>0.62288663463249694</v>
      </c>
      <c r="K59" s="47">
        <v>138</v>
      </c>
      <c r="L59" s="48">
        <f t="shared" si="13"/>
        <v>0.65918318605206594</v>
      </c>
      <c r="M59" s="66">
        <v>157</v>
      </c>
      <c r="N59" s="48">
        <f t="shared" si="14"/>
        <v>0.68074404890950868</v>
      </c>
      <c r="O59" s="66">
        <v>164</v>
      </c>
      <c r="P59" s="48">
        <f t="shared" si="15"/>
        <v>0.72288094503460132</v>
      </c>
      <c r="Q59" s="66">
        <v>232</v>
      </c>
      <c r="R59" s="48">
        <f t="shared" si="16"/>
        <v>0.87471251366738301</v>
      </c>
      <c r="S59" s="66">
        <v>237</v>
      </c>
      <c r="T59" s="48">
        <f t="shared" si="17"/>
        <v>0.89336198122809007</v>
      </c>
      <c r="U59" s="62"/>
    </row>
    <row r="60" spans="1:21" s="63" customFormat="1" x14ac:dyDescent="0.25">
      <c r="A60" s="68" t="s">
        <v>53</v>
      </c>
      <c r="B60" s="60">
        <v>107</v>
      </c>
      <c r="C60" s="20">
        <f t="shared" si="9"/>
        <v>0.69489544096635925</v>
      </c>
      <c r="D60" s="60">
        <v>92</v>
      </c>
      <c r="E60" s="48">
        <f t="shared" si="10"/>
        <v>0.63130446716530575</v>
      </c>
      <c r="F60" s="61"/>
      <c r="G60" s="47">
        <v>125</v>
      </c>
      <c r="H60" s="48">
        <f t="shared" si="11"/>
        <v>0.8520790729379687</v>
      </c>
      <c r="I60" s="47">
        <v>148</v>
      </c>
      <c r="J60" s="48">
        <f t="shared" si="12"/>
        <v>0.87797354214866219</v>
      </c>
      <c r="K60" s="47">
        <v>156</v>
      </c>
      <c r="L60" s="48">
        <f t="shared" si="13"/>
        <v>0.74516360162407447</v>
      </c>
      <c r="M60" s="66">
        <v>162</v>
      </c>
      <c r="N60" s="48">
        <f t="shared" si="14"/>
        <v>0.70242379569006641</v>
      </c>
      <c r="O60" s="66">
        <v>190</v>
      </c>
      <c r="P60" s="48">
        <f t="shared" si="15"/>
        <v>0.83748402168642833</v>
      </c>
      <c r="Q60" s="66">
        <v>228</v>
      </c>
      <c r="R60" s="48">
        <f t="shared" si="16"/>
        <v>0.85963126343173846</v>
      </c>
      <c r="S60" s="66">
        <v>241</v>
      </c>
      <c r="T60" s="48">
        <f t="shared" si="17"/>
        <v>0.90843982057371175</v>
      </c>
      <c r="U60" s="62"/>
    </row>
    <row r="61" spans="1:21" s="63" customFormat="1" x14ac:dyDescent="0.25">
      <c r="A61" s="67" t="s">
        <v>54</v>
      </c>
      <c r="B61" s="60">
        <v>76</v>
      </c>
      <c r="C61" s="19">
        <f t="shared" si="9"/>
        <v>0.4935705935835823</v>
      </c>
      <c r="D61" s="64">
        <v>89</v>
      </c>
      <c r="E61" s="50">
        <f t="shared" si="10"/>
        <v>0.61071845193165442</v>
      </c>
      <c r="F61" s="61"/>
      <c r="G61" s="49">
        <v>75</v>
      </c>
      <c r="H61" s="50">
        <f t="shared" si="11"/>
        <v>0.5112474437627812</v>
      </c>
      <c r="I61" s="49">
        <v>79</v>
      </c>
      <c r="J61" s="50">
        <f t="shared" si="12"/>
        <v>0.46864803939016431</v>
      </c>
      <c r="K61" s="49">
        <v>88</v>
      </c>
      <c r="L61" s="50">
        <f t="shared" si="13"/>
        <v>0.42034869835204208</v>
      </c>
      <c r="M61" s="65">
        <v>124</v>
      </c>
      <c r="N61" s="50">
        <f t="shared" si="14"/>
        <v>0.53765772015782853</v>
      </c>
      <c r="O61" s="65">
        <v>109</v>
      </c>
      <c r="P61" s="50">
        <f t="shared" si="15"/>
        <v>0.48045135980958265</v>
      </c>
      <c r="Q61" s="65">
        <v>141</v>
      </c>
      <c r="R61" s="50">
        <f t="shared" si="16"/>
        <v>0.53161407080646983</v>
      </c>
      <c r="S61" s="65">
        <v>142</v>
      </c>
      <c r="T61" s="50">
        <f t="shared" si="17"/>
        <v>0.53526329676957296</v>
      </c>
      <c r="U61" s="62"/>
    </row>
    <row r="62" spans="1:21" s="63" customFormat="1" x14ac:dyDescent="0.25">
      <c r="A62" s="27" t="s">
        <v>55</v>
      </c>
      <c r="B62" s="70">
        <f>SUM(B53:B61)</f>
        <v>1006</v>
      </c>
      <c r="C62" s="29">
        <f t="shared" si="9"/>
        <v>6.5333160150668927</v>
      </c>
      <c r="D62" s="70">
        <f>SUM(D53:D61)</f>
        <v>941</v>
      </c>
      <c r="E62" s="71">
        <f t="shared" si="10"/>
        <v>6.4571467782886165</v>
      </c>
      <c r="F62" s="61"/>
      <c r="G62" s="72">
        <f>SUM(G53:G61)</f>
        <v>972</v>
      </c>
      <c r="H62" s="71">
        <f t="shared" si="11"/>
        <v>6.625766871165645</v>
      </c>
      <c r="I62" s="72">
        <f>SUM(I53:I61)</f>
        <v>1279</v>
      </c>
      <c r="J62" s="71">
        <f t="shared" si="12"/>
        <v>7.5873524351901285</v>
      </c>
      <c r="K62" s="72">
        <f>SUM(K53:K61)</f>
        <v>1372</v>
      </c>
      <c r="L62" s="71">
        <f t="shared" si="13"/>
        <v>6.5536183424886554</v>
      </c>
      <c r="M62" s="73">
        <v>1536</v>
      </c>
      <c r="N62" s="71">
        <f t="shared" si="14"/>
        <v>6.6600182109872952</v>
      </c>
      <c r="O62" s="73">
        <v>1694</v>
      </c>
      <c r="P62" s="71">
        <f t="shared" si="15"/>
        <v>7.4668312249305773</v>
      </c>
      <c r="Q62" s="73">
        <v>2104</v>
      </c>
      <c r="R62" s="71">
        <f t="shared" si="16"/>
        <v>7.9327376239490253</v>
      </c>
      <c r="S62" s="73">
        <v>2298</v>
      </c>
      <c r="T62" s="71">
        <f t="shared" si="17"/>
        <v>8.6622187040597076</v>
      </c>
      <c r="U62" s="62"/>
    </row>
    <row r="63" spans="1:21" s="63" customFormat="1" x14ac:dyDescent="0.25">
      <c r="A63" s="35" t="s">
        <v>140</v>
      </c>
      <c r="B63" s="70">
        <f>SUM(B62,B52,B47,B39)</f>
        <v>3929</v>
      </c>
      <c r="C63" s="29">
        <f t="shared" si="9"/>
        <v>25.516300818288091</v>
      </c>
      <c r="D63" s="70">
        <f>SUM(D62,D52,D47,D39)</f>
        <v>3536</v>
      </c>
      <c r="E63" s="71">
        <f t="shared" si="10"/>
        <v>24.264049955396967</v>
      </c>
      <c r="F63" s="61"/>
      <c r="G63" s="72">
        <f>+G62+G52+G47+G39</f>
        <v>3619</v>
      </c>
      <c r="H63" s="71">
        <f t="shared" si="11"/>
        <v>24.669393319700067</v>
      </c>
      <c r="I63" s="72">
        <f>+I62+I52+I47+I39</f>
        <v>4173</v>
      </c>
      <c r="J63" s="71">
        <f t="shared" si="12"/>
        <v>24.755294536394377</v>
      </c>
      <c r="K63" s="72">
        <f>+K62+K52+K47+K39</f>
        <v>4816</v>
      </c>
      <c r="L63" s="71">
        <f t="shared" si="13"/>
        <v>23.0045378552663</v>
      </c>
      <c r="M63" s="73">
        <f>+M62+M52+M47+M39</f>
        <v>5282</v>
      </c>
      <c r="N63" s="71">
        <f t="shared" si="14"/>
        <v>22.902484498981053</v>
      </c>
      <c r="O63" s="73">
        <f>+O62+O52+O47+O39</f>
        <v>5289</v>
      </c>
      <c r="P63" s="71">
        <f t="shared" si="15"/>
        <v>23.312910477365893</v>
      </c>
      <c r="Q63" s="73">
        <f>+Q62+Q52+Q47+Q39</f>
        <v>6327</v>
      </c>
      <c r="R63" s="71">
        <f t="shared" si="16"/>
        <v>23.854767560230744</v>
      </c>
      <c r="S63" s="73">
        <f>+S62+S52+S47+S39</f>
        <v>6638</v>
      </c>
      <c r="T63" s="71">
        <f t="shared" si="17"/>
        <v>25.021674394059328</v>
      </c>
      <c r="U63" s="62"/>
    </row>
    <row r="64" spans="1:21" s="63" customFormat="1" x14ac:dyDescent="0.25">
      <c r="A64" s="67" t="s">
        <v>56</v>
      </c>
      <c r="B64" s="64">
        <v>179</v>
      </c>
      <c r="C64" s="19">
        <f t="shared" si="9"/>
        <v>1.1624886348876478</v>
      </c>
      <c r="D64" s="64">
        <v>180</v>
      </c>
      <c r="E64" s="50">
        <f t="shared" si="10"/>
        <v>1.2351609140190762</v>
      </c>
      <c r="F64" s="61"/>
      <c r="G64" s="107">
        <v>191</v>
      </c>
      <c r="H64" s="108">
        <f t="shared" si="11"/>
        <v>1.3019768234492162</v>
      </c>
      <c r="I64" s="107">
        <v>195</v>
      </c>
      <c r="J64" s="108">
        <f t="shared" si="12"/>
        <v>1.1567894643174943</v>
      </c>
      <c r="K64" s="107">
        <v>232</v>
      </c>
      <c r="L64" s="108">
        <f t="shared" si="13"/>
        <v>1.1081920229281108</v>
      </c>
      <c r="M64" s="109">
        <v>298</v>
      </c>
      <c r="N64" s="108">
        <f t="shared" si="14"/>
        <v>1.2921129081212333</v>
      </c>
      <c r="O64" s="109">
        <v>336</v>
      </c>
      <c r="P64" s="108">
        <f t="shared" si="15"/>
        <v>1.4810243751928418</v>
      </c>
      <c r="Q64" s="109">
        <v>311</v>
      </c>
      <c r="R64" s="108">
        <f t="shared" si="16"/>
        <v>1.1725672058213625</v>
      </c>
      <c r="S64" s="109">
        <v>299</v>
      </c>
      <c r="T64" s="108">
        <f t="shared" si="17"/>
        <v>1.1270684910852276</v>
      </c>
      <c r="U64" s="62"/>
    </row>
    <row r="65" spans="1:21" s="63" customFormat="1" x14ac:dyDescent="0.25">
      <c r="A65" s="68" t="s">
        <v>57</v>
      </c>
      <c r="B65" s="60">
        <v>244</v>
      </c>
      <c r="C65" s="20">
        <f t="shared" si="9"/>
        <v>1.5846213793999222</v>
      </c>
      <c r="D65" s="60">
        <v>252</v>
      </c>
      <c r="E65" s="48">
        <f t="shared" si="10"/>
        <v>1.7292252796267071</v>
      </c>
      <c r="F65" s="61"/>
      <c r="G65" s="47">
        <v>279</v>
      </c>
      <c r="H65" s="48">
        <f t="shared" si="11"/>
        <v>1.9018404907975461</v>
      </c>
      <c r="I65" s="47">
        <v>284</v>
      </c>
      <c r="J65" s="48">
        <f t="shared" si="12"/>
        <v>1.684760040339325</v>
      </c>
      <c r="K65" s="47">
        <v>377</v>
      </c>
      <c r="L65" s="48">
        <f t="shared" si="13"/>
        <v>1.8008120372581802</v>
      </c>
      <c r="M65" s="66">
        <v>499</v>
      </c>
      <c r="N65" s="48">
        <f t="shared" si="14"/>
        <v>2.1636387286996488</v>
      </c>
      <c r="O65" s="66">
        <v>464</v>
      </c>
      <c r="P65" s="48">
        <f t="shared" si="15"/>
        <v>2.0452241371710671</v>
      </c>
      <c r="Q65" s="66">
        <v>569</v>
      </c>
      <c r="R65" s="48">
        <f t="shared" si="16"/>
        <v>2.1453078460204349</v>
      </c>
      <c r="S65" s="66">
        <v>692</v>
      </c>
      <c r="T65" s="48">
        <f t="shared" si="17"/>
        <v>2.6084662067925666</v>
      </c>
      <c r="U65" s="62"/>
    </row>
    <row r="66" spans="1:21" s="63" customFormat="1" x14ac:dyDescent="0.25">
      <c r="A66" s="111" t="s">
        <v>58</v>
      </c>
      <c r="B66" s="64">
        <v>78</v>
      </c>
      <c r="C66" s="43">
        <f t="shared" si="9"/>
        <v>0.50655929341472916</v>
      </c>
      <c r="D66" s="64">
        <v>102</v>
      </c>
      <c r="E66" s="46">
        <f t="shared" si="10"/>
        <v>0.69992451794414323</v>
      </c>
      <c r="F66" s="61"/>
      <c r="G66" s="45">
        <v>106</v>
      </c>
      <c r="H66" s="46">
        <f t="shared" si="11"/>
        <v>0.72256305385139741</v>
      </c>
      <c r="I66" s="45">
        <v>102</v>
      </c>
      <c r="J66" s="46">
        <f t="shared" si="12"/>
        <v>0.60508987364299693</v>
      </c>
      <c r="K66" s="45">
        <v>149</v>
      </c>
      <c r="L66" s="46">
        <f t="shared" si="13"/>
        <v>0.71172677334607115</v>
      </c>
      <c r="M66" s="110">
        <v>183</v>
      </c>
      <c r="N66" s="46">
        <f t="shared" si="14"/>
        <v>0.79347873216840825</v>
      </c>
      <c r="O66" s="110">
        <v>224</v>
      </c>
      <c r="P66" s="46">
        <f t="shared" si="15"/>
        <v>0.9873495834618945</v>
      </c>
      <c r="Q66" s="110">
        <v>186</v>
      </c>
      <c r="R66" s="46">
        <f t="shared" si="16"/>
        <v>0.70127813595747091</v>
      </c>
      <c r="S66" s="110">
        <v>252</v>
      </c>
      <c r="T66" s="46">
        <f t="shared" si="17"/>
        <v>0.94990387877417171</v>
      </c>
      <c r="U66" s="62"/>
    </row>
    <row r="67" spans="1:21" s="63" customFormat="1" x14ac:dyDescent="0.25">
      <c r="A67" s="68" t="s">
        <v>59</v>
      </c>
      <c r="B67" s="60">
        <v>92</v>
      </c>
      <c r="C67" s="20">
        <f t="shared" si="9"/>
        <v>0.5974801922327575</v>
      </c>
      <c r="D67" s="60">
        <v>73</v>
      </c>
      <c r="E67" s="48">
        <f t="shared" si="10"/>
        <v>0.50092637068551427</v>
      </c>
      <c r="F67" s="61"/>
      <c r="G67" s="47">
        <v>87</v>
      </c>
      <c r="H67" s="48">
        <f t="shared" si="11"/>
        <v>0.59304703476482623</v>
      </c>
      <c r="I67" s="47">
        <v>102</v>
      </c>
      <c r="J67" s="48">
        <f t="shared" si="12"/>
        <v>0.60508987364299693</v>
      </c>
      <c r="K67" s="47">
        <v>127</v>
      </c>
      <c r="L67" s="48">
        <f t="shared" si="13"/>
        <v>0.60663959875806062</v>
      </c>
      <c r="M67" s="66">
        <v>182</v>
      </c>
      <c r="N67" s="48">
        <f t="shared" si="14"/>
        <v>0.78914278281229677</v>
      </c>
      <c r="O67" s="66">
        <v>130</v>
      </c>
      <c r="P67" s="48">
        <f t="shared" si="15"/>
        <v>0.57301538325913515</v>
      </c>
      <c r="Q67" s="66">
        <v>192</v>
      </c>
      <c r="R67" s="48">
        <f t="shared" si="16"/>
        <v>0.72390001131093762</v>
      </c>
      <c r="S67" s="66">
        <v>168</v>
      </c>
      <c r="T67" s="48">
        <f t="shared" si="17"/>
        <v>0.63326925251611443</v>
      </c>
      <c r="U67" s="62"/>
    </row>
    <row r="68" spans="1:21" s="63" customFormat="1" x14ac:dyDescent="0.25">
      <c r="A68" s="68" t="s">
        <v>60</v>
      </c>
      <c r="B68" s="64">
        <v>79</v>
      </c>
      <c r="C68" s="20">
        <f t="shared" si="9"/>
        <v>0.51305364333030257</v>
      </c>
      <c r="D68" s="64">
        <v>91</v>
      </c>
      <c r="E68" s="48">
        <f t="shared" si="10"/>
        <v>0.62444246208742193</v>
      </c>
      <c r="F68" s="61"/>
      <c r="G68" s="47">
        <v>100</v>
      </c>
      <c r="H68" s="48">
        <f t="shared" si="11"/>
        <v>0.68166325835037489</v>
      </c>
      <c r="I68" s="47">
        <v>103</v>
      </c>
      <c r="J68" s="48">
        <f t="shared" si="12"/>
        <v>0.61102212730616356</v>
      </c>
      <c r="K68" s="47">
        <v>138</v>
      </c>
      <c r="L68" s="48">
        <f t="shared" si="13"/>
        <v>0.65918318605206594</v>
      </c>
      <c r="M68" s="66">
        <v>180</v>
      </c>
      <c r="N68" s="48">
        <f t="shared" si="14"/>
        <v>0.7804708841000737</v>
      </c>
      <c r="O68" s="66">
        <v>159</v>
      </c>
      <c r="P68" s="48">
        <f t="shared" si="15"/>
        <v>0.70084189183232692</v>
      </c>
      <c r="Q68" s="66">
        <v>186</v>
      </c>
      <c r="R68" s="48">
        <f t="shared" si="16"/>
        <v>0.70127813595747091</v>
      </c>
      <c r="S68" s="66">
        <v>186</v>
      </c>
      <c r="T68" s="48">
        <f t="shared" si="17"/>
        <v>0.70111952957141233</v>
      </c>
      <c r="U68" s="62"/>
    </row>
    <row r="69" spans="1:21" s="63" customFormat="1" x14ac:dyDescent="0.25">
      <c r="A69" s="68" t="s">
        <v>61</v>
      </c>
      <c r="B69" s="60">
        <v>26</v>
      </c>
      <c r="C69" s="20">
        <f t="shared" si="9"/>
        <v>0.16885309780490973</v>
      </c>
      <c r="D69" s="60">
        <v>31</v>
      </c>
      <c r="E69" s="48">
        <f t="shared" si="10"/>
        <v>0.21272215741439648</v>
      </c>
      <c r="F69" s="61"/>
      <c r="G69" s="47">
        <v>28</v>
      </c>
      <c r="H69" s="48">
        <f t="shared" si="11"/>
        <v>0.19086571233810498</v>
      </c>
      <c r="I69" s="47">
        <v>42</v>
      </c>
      <c r="J69" s="48">
        <f t="shared" si="12"/>
        <v>0.24915465385299873</v>
      </c>
      <c r="K69" s="47">
        <v>62</v>
      </c>
      <c r="L69" s="48">
        <f t="shared" si="13"/>
        <v>0.2961547647480296</v>
      </c>
      <c r="M69" s="66">
        <v>59</v>
      </c>
      <c r="N69" s="48">
        <f t="shared" si="14"/>
        <v>0.25582101201057972</v>
      </c>
      <c r="O69" s="66">
        <v>50</v>
      </c>
      <c r="P69" s="48">
        <f t="shared" si="15"/>
        <v>0.22039053202274431</v>
      </c>
      <c r="Q69" s="66">
        <v>71</v>
      </c>
      <c r="R69" s="48">
        <f t="shared" si="16"/>
        <v>0.26769219168269048</v>
      </c>
      <c r="S69" s="66">
        <v>79</v>
      </c>
      <c r="T69" s="48">
        <f t="shared" si="17"/>
        <v>0.29778732707603001</v>
      </c>
      <c r="U69" s="62"/>
    </row>
    <row r="70" spans="1:21" s="63" customFormat="1" x14ac:dyDescent="0.25">
      <c r="A70" s="68" t="s">
        <v>62</v>
      </c>
      <c r="B70" s="64">
        <v>96</v>
      </c>
      <c r="C70" s="20">
        <f t="shared" si="9"/>
        <v>0.62345759189505134</v>
      </c>
      <c r="D70" s="64">
        <v>113</v>
      </c>
      <c r="E70" s="48">
        <f t="shared" si="10"/>
        <v>0.77540657380086464</v>
      </c>
      <c r="F70" s="61"/>
      <c r="G70" s="47">
        <v>116</v>
      </c>
      <c r="H70" s="48">
        <f t="shared" si="11"/>
        <v>0.79072937968643497</v>
      </c>
      <c r="I70" s="47">
        <v>147</v>
      </c>
      <c r="J70" s="48">
        <f t="shared" si="12"/>
        <v>0.87204128848549567</v>
      </c>
      <c r="K70" s="47">
        <v>214</v>
      </c>
      <c r="L70" s="48">
        <f t="shared" si="13"/>
        <v>1.0222116073561023</v>
      </c>
      <c r="M70" s="66">
        <v>198</v>
      </c>
      <c r="N70" s="48">
        <f t="shared" si="14"/>
        <v>0.85851797251008111</v>
      </c>
      <c r="O70" s="66">
        <v>225</v>
      </c>
      <c r="P70" s="48">
        <f t="shared" si="15"/>
        <v>0.99175739410234942</v>
      </c>
      <c r="Q70" s="66">
        <v>245</v>
      </c>
      <c r="R70" s="48">
        <f t="shared" si="16"/>
        <v>0.92372657693322779</v>
      </c>
      <c r="S70" s="66">
        <v>252</v>
      </c>
      <c r="T70" s="48">
        <f t="shared" si="17"/>
        <v>0.94990387877417171</v>
      </c>
      <c r="U70" s="62"/>
    </row>
    <row r="71" spans="1:21" s="63" customFormat="1" x14ac:dyDescent="0.25">
      <c r="A71" s="68" t="s">
        <v>63</v>
      </c>
      <c r="B71" s="60">
        <v>77</v>
      </c>
      <c r="C71" s="20">
        <f t="shared" ref="C71:C102" si="18">B71/B$141*100</f>
        <v>0.50006494349915576</v>
      </c>
      <c r="D71" s="60">
        <v>60</v>
      </c>
      <c r="E71" s="48">
        <f t="shared" ref="E71:E102" si="19">D71/D$141*100</f>
        <v>0.41172030467302551</v>
      </c>
      <c r="F71" s="61"/>
      <c r="G71" s="47">
        <v>80</v>
      </c>
      <c r="H71" s="48">
        <f t="shared" ref="H71:H102" si="20">G71/G$141*100</f>
        <v>0.54533060668029998</v>
      </c>
      <c r="I71" s="47">
        <v>108</v>
      </c>
      <c r="J71" s="48">
        <f t="shared" ref="J71:J102" si="21">I71/I$141*100</f>
        <v>0.64068339562199672</v>
      </c>
      <c r="K71" s="47">
        <v>118</v>
      </c>
      <c r="L71" s="48">
        <f t="shared" ref="L71:L102" si="22">K71/K$141*100</f>
        <v>0.56364939097205635</v>
      </c>
      <c r="M71" s="66">
        <v>157</v>
      </c>
      <c r="N71" s="48">
        <f t="shared" ref="N71:N102" si="23">M71/M$141*100</f>
        <v>0.68074404890950868</v>
      </c>
      <c r="O71" s="66">
        <v>113</v>
      </c>
      <c r="P71" s="48">
        <f t="shared" ref="P71:P102" si="24">O71/O$141*100</f>
        <v>0.49808260237140212</v>
      </c>
      <c r="Q71" s="66">
        <v>152</v>
      </c>
      <c r="R71" s="48">
        <f t="shared" ref="R71:R102" si="25">Q71/Q$141*100</f>
        <v>0.57308750895449234</v>
      </c>
      <c r="S71" s="66">
        <v>171</v>
      </c>
      <c r="T71" s="48">
        <f t="shared" ref="T71:T102" si="26">S71/S$141*100</f>
        <v>0.6445776320253308</v>
      </c>
      <c r="U71" s="62"/>
    </row>
    <row r="72" spans="1:21" s="63" customFormat="1" x14ac:dyDescent="0.25">
      <c r="A72" s="68" t="s">
        <v>64</v>
      </c>
      <c r="B72" s="64">
        <v>35</v>
      </c>
      <c r="C72" s="20">
        <f t="shared" si="18"/>
        <v>0.22730224704507079</v>
      </c>
      <c r="D72" s="64">
        <v>35</v>
      </c>
      <c r="E72" s="48">
        <f t="shared" si="19"/>
        <v>0.24017017772593152</v>
      </c>
      <c r="F72" s="61"/>
      <c r="G72" s="47">
        <v>30</v>
      </c>
      <c r="H72" s="48">
        <f t="shared" si="20"/>
        <v>0.20449897750511251</v>
      </c>
      <c r="I72" s="47">
        <v>48</v>
      </c>
      <c r="J72" s="48">
        <f t="shared" si="21"/>
        <v>0.28474817583199857</v>
      </c>
      <c r="K72" s="47">
        <v>45</v>
      </c>
      <c r="L72" s="48">
        <f t="shared" si="22"/>
        <v>0.21495103893002149</v>
      </c>
      <c r="M72" s="66">
        <v>71</v>
      </c>
      <c r="N72" s="48">
        <f t="shared" si="23"/>
        <v>0.30785240428391797</v>
      </c>
      <c r="O72" s="66">
        <v>74</v>
      </c>
      <c r="P72" s="48">
        <f t="shared" si="24"/>
        <v>0.32617798739366155</v>
      </c>
      <c r="Q72" s="66">
        <v>76</v>
      </c>
      <c r="R72" s="48">
        <f t="shared" si="25"/>
        <v>0.28654375447724617</v>
      </c>
      <c r="S72" s="66">
        <v>110</v>
      </c>
      <c r="T72" s="48">
        <f t="shared" si="26"/>
        <v>0.41464058200459875</v>
      </c>
      <c r="U72" s="62"/>
    </row>
    <row r="73" spans="1:21" s="63" customFormat="1" x14ac:dyDescent="0.25">
      <c r="A73" s="67" t="s">
        <v>65</v>
      </c>
      <c r="B73" s="60">
        <v>113</v>
      </c>
      <c r="C73" s="19">
        <f t="shared" si="18"/>
        <v>0.73386154045980001</v>
      </c>
      <c r="D73" s="60">
        <v>118</v>
      </c>
      <c r="E73" s="50">
        <f t="shared" si="19"/>
        <v>0.80971659919028338</v>
      </c>
      <c r="F73" s="61"/>
      <c r="G73" s="49">
        <v>116</v>
      </c>
      <c r="H73" s="50">
        <f t="shared" si="20"/>
        <v>0.79072937968643497</v>
      </c>
      <c r="I73" s="49">
        <v>127</v>
      </c>
      <c r="J73" s="50">
        <f t="shared" si="21"/>
        <v>0.75339621522216293</v>
      </c>
      <c r="K73" s="49">
        <v>203</v>
      </c>
      <c r="L73" s="50">
        <f t="shared" si="22"/>
        <v>0.96966802006209707</v>
      </c>
      <c r="M73" s="65">
        <v>190</v>
      </c>
      <c r="N73" s="50">
        <f t="shared" si="23"/>
        <v>0.82383037766118905</v>
      </c>
      <c r="O73" s="65">
        <v>217</v>
      </c>
      <c r="P73" s="50">
        <f t="shared" si="24"/>
        <v>0.95649490897871026</v>
      </c>
      <c r="Q73" s="65">
        <v>248</v>
      </c>
      <c r="R73" s="50">
        <f t="shared" si="25"/>
        <v>0.9350375146099611</v>
      </c>
      <c r="S73" s="65">
        <v>283</v>
      </c>
      <c r="T73" s="50">
        <f t="shared" si="26"/>
        <v>1.0667571337027404</v>
      </c>
      <c r="U73" s="62"/>
    </row>
    <row r="74" spans="1:21" s="63" customFormat="1" x14ac:dyDescent="0.25">
      <c r="A74" s="27" t="s">
        <v>66</v>
      </c>
      <c r="B74" s="70">
        <f>SUM(B64:B73)</f>
        <v>1019</v>
      </c>
      <c r="C74" s="29">
        <f t="shared" si="18"/>
        <v>6.6177425639693466</v>
      </c>
      <c r="D74" s="70">
        <f>SUM(D64:D73)</f>
        <v>1055</v>
      </c>
      <c r="E74" s="71">
        <f t="shared" si="19"/>
        <v>7.2394153571673643</v>
      </c>
      <c r="F74" s="61"/>
      <c r="G74" s="72">
        <f>SUM(G64:G73)</f>
        <v>1133</v>
      </c>
      <c r="H74" s="71">
        <f t="shared" si="20"/>
        <v>7.7232447171097478</v>
      </c>
      <c r="I74" s="72">
        <f>SUM(I64:I73)</f>
        <v>1258</v>
      </c>
      <c r="J74" s="71">
        <f t="shared" si="21"/>
        <v>7.4627751082636289</v>
      </c>
      <c r="K74" s="72">
        <f>SUM(K64:K73)</f>
        <v>1665</v>
      </c>
      <c r="L74" s="71">
        <f t="shared" si="22"/>
        <v>7.9531884404107949</v>
      </c>
      <c r="M74" s="73">
        <f>SUM(M64:M73)</f>
        <v>2017</v>
      </c>
      <c r="N74" s="71">
        <f t="shared" si="23"/>
        <v>8.7456098512769369</v>
      </c>
      <c r="O74" s="73">
        <v>1992</v>
      </c>
      <c r="P74" s="71">
        <f t="shared" si="24"/>
        <v>8.7803587957861335</v>
      </c>
      <c r="Q74" s="73">
        <v>2236</v>
      </c>
      <c r="R74" s="71">
        <f t="shared" si="25"/>
        <v>8.430418881725295</v>
      </c>
      <c r="S74" s="73">
        <v>2492</v>
      </c>
      <c r="T74" s="71">
        <f t="shared" si="26"/>
        <v>9.3934939123223646</v>
      </c>
      <c r="U74" s="62"/>
    </row>
    <row r="75" spans="1:21" s="63" customFormat="1" x14ac:dyDescent="0.25">
      <c r="A75" s="67" t="s">
        <v>67</v>
      </c>
      <c r="B75" s="64">
        <v>295</v>
      </c>
      <c r="C75" s="19">
        <f t="shared" si="18"/>
        <v>1.9158332250941681</v>
      </c>
      <c r="D75" s="64">
        <v>235</v>
      </c>
      <c r="E75" s="50">
        <f t="shared" si="19"/>
        <v>1.6125711933026829</v>
      </c>
      <c r="F75" s="61"/>
      <c r="G75" s="49">
        <v>272</v>
      </c>
      <c r="H75" s="50">
        <f t="shared" si="20"/>
        <v>1.85412406271302</v>
      </c>
      <c r="I75" s="49">
        <v>261</v>
      </c>
      <c r="J75" s="50">
        <f t="shared" si="21"/>
        <v>1.5483182060864922</v>
      </c>
      <c r="K75" s="49">
        <v>391</v>
      </c>
      <c r="L75" s="50">
        <f t="shared" si="22"/>
        <v>1.8676856938141868</v>
      </c>
      <c r="M75" s="65">
        <v>365</v>
      </c>
      <c r="N75" s="50">
        <f t="shared" si="23"/>
        <v>1.582621514980705</v>
      </c>
      <c r="O75" s="65">
        <v>353</v>
      </c>
      <c r="P75" s="50">
        <f t="shared" si="24"/>
        <v>1.5559571560805749</v>
      </c>
      <c r="Q75" s="65">
        <v>458</v>
      </c>
      <c r="R75" s="50">
        <f t="shared" si="25"/>
        <v>1.7268031519812992</v>
      </c>
      <c r="S75" s="65">
        <v>387</v>
      </c>
      <c r="T75" s="50">
        <f t="shared" si="26"/>
        <v>1.4587809566889065</v>
      </c>
      <c r="U75" s="62"/>
    </row>
    <row r="76" spans="1:21" s="63" customFormat="1" x14ac:dyDescent="0.25">
      <c r="A76" s="103" t="s">
        <v>68</v>
      </c>
      <c r="B76" s="98">
        <v>92</v>
      </c>
      <c r="C76" s="42">
        <f t="shared" si="18"/>
        <v>0.5974801922327575</v>
      </c>
      <c r="D76" s="98">
        <v>77</v>
      </c>
      <c r="E76" s="99">
        <f t="shared" si="19"/>
        <v>0.5283743909970493</v>
      </c>
      <c r="F76" s="61"/>
      <c r="G76" s="100">
        <v>93</v>
      </c>
      <c r="H76" s="99">
        <f t="shared" si="20"/>
        <v>0.63394683026584864</v>
      </c>
      <c r="I76" s="100">
        <v>107</v>
      </c>
      <c r="J76" s="99">
        <f t="shared" si="21"/>
        <v>0.6347511419588302</v>
      </c>
      <c r="K76" s="100">
        <v>142</v>
      </c>
      <c r="L76" s="99">
        <f t="shared" si="22"/>
        <v>0.67828994506806783</v>
      </c>
      <c r="M76" s="101">
        <v>168</v>
      </c>
      <c r="N76" s="99">
        <f t="shared" si="23"/>
        <v>0.72843949182673551</v>
      </c>
      <c r="O76" s="101">
        <v>136</v>
      </c>
      <c r="P76" s="99">
        <f t="shared" si="24"/>
        <v>0.59946224710186446</v>
      </c>
      <c r="Q76" s="101">
        <v>171</v>
      </c>
      <c r="R76" s="99">
        <f t="shared" si="25"/>
        <v>0.64472344757380384</v>
      </c>
      <c r="S76" s="101">
        <v>161</v>
      </c>
      <c r="T76" s="99">
        <f t="shared" si="26"/>
        <v>0.60688303366127638</v>
      </c>
      <c r="U76" s="62"/>
    </row>
    <row r="77" spans="1:21" s="63" customFormat="1" x14ac:dyDescent="0.25">
      <c r="A77" s="27" t="s">
        <v>69</v>
      </c>
      <c r="B77" s="70">
        <f>SUM(B75:B76)</f>
        <v>387</v>
      </c>
      <c r="C77" s="29">
        <f t="shared" si="18"/>
        <v>2.5133134173269256</v>
      </c>
      <c r="D77" s="70">
        <f>SUM(D75:D76)</f>
        <v>312</v>
      </c>
      <c r="E77" s="71">
        <f t="shared" si="19"/>
        <v>2.140945584299732</v>
      </c>
      <c r="F77" s="61"/>
      <c r="G77" s="72">
        <f>SUM(G75:G76)</f>
        <v>365</v>
      </c>
      <c r="H77" s="71">
        <f t="shared" si="20"/>
        <v>2.4880708929788686</v>
      </c>
      <c r="I77" s="72">
        <f>SUM(I75:I76)</f>
        <v>368</v>
      </c>
      <c r="J77" s="71">
        <f t="shared" si="21"/>
        <v>2.1830693480453225</v>
      </c>
      <c r="K77" s="72">
        <f>SUM(K75:K76)</f>
        <v>533</v>
      </c>
      <c r="L77" s="71">
        <f t="shared" si="22"/>
        <v>2.5459756388822545</v>
      </c>
      <c r="M77" s="73">
        <f>SUM(M75:M76)</f>
        <v>533</v>
      </c>
      <c r="N77" s="71">
        <f t="shared" si="23"/>
        <v>2.3110610068074404</v>
      </c>
      <c r="O77" s="73">
        <v>489</v>
      </c>
      <c r="P77" s="71">
        <f t="shared" si="24"/>
        <v>2.1554194031824392</v>
      </c>
      <c r="Q77" s="73">
        <v>629</v>
      </c>
      <c r="R77" s="71">
        <f t="shared" si="25"/>
        <v>2.3715265995551031</v>
      </c>
      <c r="S77" s="73">
        <v>548</v>
      </c>
      <c r="T77" s="71">
        <f t="shared" si="26"/>
        <v>2.065663990350183</v>
      </c>
      <c r="U77" s="62"/>
    </row>
    <row r="78" spans="1:21" s="63" customFormat="1" x14ac:dyDescent="0.25">
      <c r="A78" s="67" t="s">
        <v>70</v>
      </c>
      <c r="B78" s="64">
        <v>116</v>
      </c>
      <c r="C78" s="19">
        <f t="shared" si="18"/>
        <v>0.75334459020652034</v>
      </c>
      <c r="D78" s="64">
        <v>118</v>
      </c>
      <c r="E78" s="50">
        <f t="shared" si="19"/>
        <v>0.80971659919028338</v>
      </c>
      <c r="F78" s="61"/>
      <c r="G78" s="49">
        <v>122</v>
      </c>
      <c r="H78" s="50">
        <f t="shared" si="20"/>
        <v>0.83162917518745749</v>
      </c>
      <c r="I78" s="49">
        <v>125</v>
      </c>
      <c r="J78" s="50">
        <f t="shared" si="21"/>
        <v>0.74153170789582956</v>
      </c>
      <c r="K78" s="49">
        <v>156</v>
      </c>
      <c r="L78" s="50">
        <f t="shared" si="22"/>
        <v>0.74516360162407447</v>
      </c>
      <c r="M78" s="65">
        <v>202</v>
      </c>
      <c r="N78" s="50">
        <f t="shared" si="23"/>
        <v>0.87586176993452725</v>
      </c>
      <c r="O78" s="65">
        <v>140</v>
      </c>
      <c r="P78" s="50">
        <f t="shared" si="24"/>
        <v>0.61709348966368405</v>
      </c>
      <c r="Q78" s="65">
        <v>215</v>
      </c>
      <c r="R78" s="50">
        <f t="shared" si="25"/>
        <v>0.81061720016589367</v>
      </c>
      <c r="S78" s="65">
        <v>213</v>
      </c>
      <c r="T78" s="50">
        <f t="shared" si="26"/>
        <v>0.80289494515435933</v>
      </c>
      <c r="U78" s="62"/>
    </row>
    <row r="79" spans="1:21" s="63" customFormat="1" x14ac:dyDescent="0.25">
      <c r="A79" s="68" t="s">
        <v>71</v>
      </c>
      <c r="B79" s="60">
        <v>71</v>
      </c>
      <c r="C79" s="20">
        <f t="shared" si="18"/>
        <v>0.46109884400571505</v>
      </c>
      <c r="D79" s="60">
        <v>69</v>
      </c>
      <c r="E79" s="48">
        <f t="shared" si="19"/>
        <v>0.47347835037397934</v>
      </c>
      <c r="F79" s="61"/>
      <c r="G79" s="47">
        <v>56</v>
      </c>
      <c r="H79" s="48">
        <f t="shared" si="20"/>
        <v>0.38173142467620996</v>
      </c>
      <c r="I79" s="47">
        <v>66</v>
      </c>
      <c r="J79" s="48">
        <f t="shared" si="21"/>
        <v>0.39152874176899805</v>
      </c>
      <c r="K79" s="47">
        <v>73</v>
      </c>
      <c r="L79" s="48">
        <f t="shared" si="22"/>
        <v>0.34869835204203486</v>
      </c>
      <c r="M79" s="66">
        <v>91</v>
      </c>
      <c r="N79" s="48">
        <f t="shared" si="23"/>
        <v>0.39457139140614839</v>
      </c>
      <c r="O79" s="66">
        <v>132</v>
      </c>
      <c r="P79" s="48">
        <f t="shared" si="24"/>
        <v>0.58183100454004488</v>
      </c>
      <c r="Q79" s="66">
        <v>170</v>
      </c>
      <c r="R79" s="48">
        <f t="shared" si="25"/>
        <v>0.64095313501489282</v>
      </c>
      <c r="S79" s="66">
        <v>156</v>
      </c>
      <c r="T79" s="48">
        <f t="shared" si="26"/>
        <v>0.58803573447924917</v>
      </c>
      <c r="U79" s="62"/>
    </row>
    <row r="80" spans="1:21" s="63" customFormat="1" x14ac:dyDescent="0.25">
      <c r="A80" s="112" t="s">
        <v>72</v>
      </c>
      <c r="B80" s="64">
        <v>48</v>
      </c>
      <c r="C80" s="20">
        <f t="shared" si="18"/>
        <v>0.31172879594752567</v>
      </c>
      <c r="D80" s="64">
        <v>38</v>
      </c>
      <c r="E80" s="48">
        <f t="shared" si="19"/>
        <v>0.2607561929595828</v>
      </c>
      <c r="F80" s="61"/>
      <c r="G80" s="47">
        <v>44</v>
      </c>
      <c r="H80" s="48">
        <f t="shared" si="20"/>
        <v>0.29993183367416498</v>
      </c>
      <c r="I80" s="47">
        <v>51</v>
      </c>
      <c r="J80" s="48">
        <f t="shared" si="21"/>
        <v>0.30254493682149847</v>
      </c>
      <c r="K80" s="47">
        <v>53</v>
      </c>
      <c r="L80" s="48">
        <f t="shared" si="22"/>
        <v>0.25316455696202533</v>
      </c>
      <c r="M80" s="66">
        <v>57</v>
      </c>
      <c r="N80" s="48">
        <f t="shared" si="23"/>
        <v>0.24714911329835665</v>
      </c>
      <c r="O80" s="66">
        <v>0</v>
      </c>
      <c r="P80" s="48">
        <f t="shared" si="24"/>
        <v>0</v>
      </c>
      <c r="Q80" s="66">
        <v>0</v>
      </c>
      <c r="R80" s="48">
        <f t="shared" si="25"/>
        <v>0</v>
      </c>
      <c r="S80" s="66">
        <v>0</v>
      </c>
      <c r="T80" s="48">
        <f t="shared" si="26"/>
        <v>0</v>
      </c>
      <c r="U80" s="62"/>
    </row>
    <row r="81" spans="1:21" s="63" customFormat="1" x14ac:dyDescent="0.25">
      <c r="A81" s="68" t="s">
        <v>73</v>
      </c>
      <c r="B81" s="60">
        <v>111</v>
      </c>
      <c r="C81" s="20">
        <f t="shared" si="18"/>
        <v>0.72087284062865309</v>
      </c>
      <c r="D81" s="60">
        <v>101</v>
      </c>
      <c r="E81" s="48">
        <f t="shared" si="19"/>
        <v>0.69306251286625953</v>
      </c>
      <c r="F81" s="61"/>
      <c r="G81" s="47">
        <v>90</v>
      </c>
      <c r="H81" s="48">
        <f t="shared" si="20"/>
        <v>0.61349693251533743</v>
      </c>
      <c r="I81" s="47">
        <v>103</v>
      </c>
      <c r="J81" s="48">
        <f t="shared" si="21"/>
        <v>0.61102212730616356</v>
      </c>
      <c r="K81" s="47">
        <v>122</v>
      </c>
      <c r="L81" s="48">
        <f t="shared" si="22"/>
        <v>0.58275614998805825</v>
      </c>
      <c r="M81" s="66">
        <v>137</v>
      </c>
      <c r="N81" s="48">
        <f t="shared" si="23"/>
        <v>0.59402506178727832</v>
      </c>
      <c r="O81" s="66">
        <v>129</v>
      </c>
      <c r="P81" s="48">
        <f t="shared" si="24"/>
        <v>0.56860757261868033</v>
      </c>
      <c r="Q81" s="66">
        <v>170</v>
      </c>
      <c r="R81" s="48">
        <f t="shared" si="25"/>
        <v>0.64095313501489282</v>
      </c>
      <c r="S81" s="66">
        <v>197</v>
      </c>
      <c r="T81" s="48">
        <f t="shared" si="26"/>
        <v>0.74258358777187228</v>
      </c>
      <c r="U81" s="62"/>
    </row>
    <row r="82" spans="1:21" s="63" customFormat="1" x14ac:dyDescent="0.25">
      <c r="A82" s="67" t="s">
        <v>74</v>
      </c>
      <c r="B82" s="64">
        <v>120</v>
      </c>
      <c r="C82" s="19">
        <f t="shared" si="18"/>
        <v>0.77932198986881407</v>
      </c>
      <c r="D82" s="64">
        <v>142</v>
      </c>
      <c r="E82" s="50">
        <f t="shared" si="19"/>
        <v>0.97440472105949361</v>
      </c>
      <c r="F82" s="61"/>
      <c r="G82" s="49">
        <v>137</v>
      </c>
      <c r="H82" s="50">
        <f t="shared" si="20"/>
        <v>0.93387866394001373</v>
      </c>
      <c r="I82" s="49">
        <v>124</v>
      </c>
      <c r="J82" s="50">
        <f t="shared" si="21"/>
        <v>0.73559945423266304</v>
      </c>
      <c r="K82" s="49">
        <v>168</v>
      </c>
      <c r="L82" s="50">
        <f t="shared" si="22"/>
        <v>0.80248387867208026</v>
      </c>
      <c r="M82" s="65">
        <v>181</v>
      </c>
      <c r="N82" s="50">
        <f t="shared" si="23"/>
        <v>0.78480683345618518</v>
      </c>
      <c r="O82" s="65">
        <v>179</v>
      </c>
      <c r="P82" s="50">
        <f t="shared" si="24"/>
        <v>0.78899810464142461</v>
      </c>
      <c r="Q82" s="65">
        <v>233</v>
      </c>
      <c r="R82" s="50">
        <f t="shared" si="25"/>
        <v>0.87848282622629426</v>
      </c>
      <c r="S82" s="65">
        <v>231</v>
      </c>
      <c r="T82" s="50">
        <f t="shared" si="26"/>
        <v>0.87074522220965733</v>
      </c>
      <c r="U82" s="62"/>
    </row>
    <row r="83" spans="1:21" s="63" customFormat="1" x14ac:dyDescent="0.25">
      <c r="A83" s="27" t="s">
        <v>75</v>
      </c>
      <c r="B83" s="70">
        <f>SUM(B78:B82)</f>
        <v>466</v>
      </c>
      <c r="C83" s="29">
        <f t="shared" si="18"/>
        <v>3.0263670606572282</v>
      </c>
      <c r="D83" s="70">
        <f>SUM(D78:D82)</f>
        <v>468</v>
      </c>
      <c r="E83" s="71">
        <f t="shared" si="19"/>
        <v>3.2114183764495987</v>
      </c>
      <c r="F83" s="61"/>
      <c r="G83" s="72">
        <f>SUM(G78:G82)</f>
        <v>449</v>
      </c>
      <c r="H83" s="71">
        <f t="shared" si="20"/>
        <v>3.0606680299931832</v>
      </c>
      <c r="I83" s="72">
        <f>SUM(I78:I82)</f>
        <v>469</v>
      </c>
      <c r="J83" s="71">
        <f t="shared" si="21"/>
        <v>2.782226968025153</v>
      </c>
      <c r="K83" s="72">
        <f>SUM(K78:K82)</f>
        <v>572</v>
      </c>
      <c r="L83" s="71">
        <f t="shared" si="22"/>
        <v>2.7322665392882732</v>
      </c>
      <c r="M83" s="73">
        <v>668</v>
      </c>
      <c r="N83" s="71">
        <f t="shared" si="23"/>
        <v>2.8964141698824957</v>
      </c>
      <c r="O83" s="73">
        <v>580</v>
      </c>
      <c r="P83" s="71">
        <f t="shared" si="24"/>
        <v>2.5565301714638342</v>
      </c>
      <c r="Q83" s="73">
        <v>788</v>
      </c>
      <c r="R83" s="71">
        <f t="shared" si="25"/>
        <v>2.9710062964219732</v>
      </c>
      <c r="S83" s="73">
        <v>797</v>
      </c>
      <c r="T83" s="71">
        <f t="shared" si="26"/>
        <v>3.004259489615138</v>
      </c>
      <c r="U83" s="62"/>
    </row>
    <row r="84" spans="1:21" s="113" customFormat="1" x14ac:dyDescent="0.25">
      <c r="A84" s="67" t="s">
        <v>76</v>
      </c>
      <c r="B84" s="64">
        <v>192</v>
      </c>
      <c r="C84" s="19">
        <f t="shared" si="18"/>
        <v>1.2469151837901027</v>
      </c>
      <c r="D84" s="64">
        <v>187</v>
      </c>
      <c r="E84" s="50">
        <f t="shared" si="19"/>
        <v>1.2831949495642627</v>
      </c>
      <c r="F84" s="61"/>
      <c r="G84" s="49">
        <v>166</v>
      </c>
      <c r="H84" s="50">
        <f t="shared" si="20"/>
        <v>1.1315610088616224</v>
      </c>
      <c r="I84" s="49">
        <v>189</v>
      </c>
      <c r="J84" s="50">
        <f t="shared" si="21"/>
        <v>1.1211959423384943</v>
      </c>
      <c r="K84" s="49">
        <v>200</v>
      </c>
      <c r="L84" s="50">
        <f t="shared" si="22"/>
        <v>0.95533795080009543</v>
      </c>
      <c r="M84" s="65">
        <v>199</v>
      </c>
      <c r="N84" s="50">
        <f t="shared" si="23"/>
        <v>0.86285392186619259</v>
      </c>
      <c r="O84" s="65">
        <v>198</v>
      </c>
      <c r="P84" s="50">
        <f t="shared" si="24"/>
        <v>0.87274650681006749</v>
      </c>
      <c r="Q84" s="65">
        <v>229</v>
      </c>
      <c r="R84" s="50">
        <f t="shared" si="25"/>
        <v>0.86340157599064959</v>
      </c>
      <c r="S84" s="65">
        <v>188</v>
      </c>
      <c r="T84" s="50">
        <f t="shared" si="26"/>
        <v>0.70865844924422328</v>
      </c>
      <c r="U84" s="62"/>
    </row>
    <row r="85" spans="1:21" s="113" customFormat="1" x14ac:dyDescent="0.25">
      <c r="A85" s="68" t="s">
        <v>77</v>
      </c>
      <c r="B85" s="60">
        <v>125</v>
      </c>
      <c r="C85" s="20">
        <f t="shared" si="18"/>
        <v>0.81179373944668143</v>
      </c>
      <c r="D85" s="60">
        <v>104</v>
      </c>
      <c r="E85" s="48">
        <f t="shared" si="19"/>
        <v>0.71364852809991086</v>
      </c>
      <c r="F85" s="61"/>
      <c r="G85" s="47">
        <v>115</v>
      </c>
      <c r="H85" s="48">
        <f t="shared" si="20"/>
        <v>0.78391274710293124</v>
      </c>
      <c r="I85" s="47">
        <v>131</v>
      </c>
      <c r="J85" s="48">
        <f t="shared" si="21"/>
        <v>0.77712522987482946</v>
      </c>
      <c r="K85" s="47">
        <v>182</v>
      </c>
      <c r="L85" s="48">
        <f t="shared" si="22"/>
        <v>0.86935753522808701</v>
      </c>
      <c r="M85" s="66">
        <v>165</v>
      </c>
      <c r="N85" s="48">
        <f t="shared" si="23"/>
        <v>0.71543164375840085</v>
      </c>
      <c r="O85" s="66">
        <v>192</v>
      </c>
      <c r="P85" s="48">
        <f t="shared" si="24"/>
        <v>0.84629964296733806</v>
      </c>
      <c r="Q85" s="66">
        <v>230</v>
      </c>
      <c r="R85" s="48">
        <f t="shared" si="25"/>
        <v>0.86717188854956073</v>
      </c>
      <c r="S85" s="66">
        <v>214</v>
      </c>
      <c r="T85" s="48">
        <f t="shared" si="26"/>
        <v>0.80666440499076486</v>
      </c>
      <c r="U85" s="62"/>
    </row>
    <row r="86" spans="1:21" s="63" customFormat="1" x14ac:dyDescent="0.25">
      <c r="A86" s="68" t="s">
        <v>78</v>
      </c>
      <c r="B86" s="64">
        <v>64</v>
      </c>
      <c r="C86" s="20">
        <f t="shared" si="18"/>
        <v>0.41563839459670082</v>
      </c>
      <c r="D86" s="64">
        <v>73</v>
      </c>
      <c r="E86" s="48">
        <f t="shared" si="19"/>
        <v>0.50092637068551427</v>
      </c>
      <c r="F86" s="61"/>
      <c r="G86" s="47">
        <v>71</v>
      </c>
      <c r="H86" s="48">
        <f t="shared" si="20"/>
        <v>0.4839809134287662</v>
      </c>
      <c r="I86" s="47">
        <v>60</v>
      </c>
      <c r="J86" s="48">
        <f t="shared" si="21"/>
        <v>0.3559352197899982</v>
      </c>
      <c r="K86" s="47">
        <v>119</v>
      </c>
      <c r="L86" s="48">
        <f t="shared" si="22"/>
        <v>0.56842608072605683</v>
      </c>
      <c r="M86" s="66">
        <v>102</v>
      </c>
      <c r="N86" s="48">
        <f t="shared" si="23"/>
        <v>0.44226683432337505</v>
      </c>
      <c r="O86" s="66">
        <v>100</v>
      </c>
      <c r="P86" s="48">
        <f t="shared" si="24"/>
        <v>0.44078106404548861</v>
      </c>
      <c r="Q86" s="66">
        <v>118</v>
      </c>
      <c r="R86" s="48">
        <f t="shared" si="25"/>
        <v>0.44489688195151383</v>
      </c>
      <c r="S86" s="66">
        <v>108</v>
      </c>
      <c r="T86" s="48">
        <f t="shared" si="26"/>
        <v>0.40710166233178785</v>
      </c>
      <c r="U86" s="62"/>
    </row>
    <row r="87" spans="1:21" s="63" customFormat="1" x14ac:dyDescent="0.25">
      <c r="A87" s="68" t="s">
        <v>79</v>
      </c>
      <c r="B87" s="60">
        <v>719</v>
      </c>
      <c r="C87" s="20">
        <f t="shared" si="18"/>
        <v>4.6694375892973117</v>
      </c>
      <c r="D87" s="60">
        <v>621</v>
      </c>
      <c r="E87" s="48">
        <f t="shared" si="19"/>
        <v>4.2613051533658135</v>
      </c>
      <c r="F87" s="61"/>
      <c r="G87" s="47">
        <v>698</v>
      </c>
      <c r="H87" s="48">
        <f t="shared" si="20"/>
        <v>4.7580095432856169</v>
      </c>
      <c r="I87" s="47">
        <v>793</v>
      </c>
      <c r="J87" s="48">
        <f t="shared" si="21"/>
        <v>4.7042771548911437</v>
      </c>
      <c r="K87" s="47">
        <v>1127</v>
      </c>
      <c r="L87" s="48">
        <f t="shared" si="22"/>
        <v>5.3833293527585386</v>
      </c>
      <c r="M87" s="66">
        <v>1212</v>
      </c>
      <c r="N87" s="48">
        <f t="shared" si="23"/>
        <v>5.2551706196071626</v>
      </c>
      <c r="O87" s="66">
        <v>1339</v>
      </c>
      <c r="P87" s="48">
        <f t="shared" si="24"/>
        <v>5.9020584475690923</v>
      </c>
      <c r="Q87" s="66">
        <v>1494</v>
      </c>
      <c r="R87" s="48">
        <f t="shared" si="25"/>
        <v>5.6328469630132343</v>
      </c>
      <c r="S87" s="66">
        <v>1618</v>
      </c>
      <c r="T87" s="48">
        <f t="shared" si="26"/>
        <v>6.098986015304007</v>
      </c>
      <c r="U87" s="62"/>
    </row>
    <row r="88" spans="1:21" s="63" customFormat="1" x14ac:dyDescent="0.25">
      <c r="A88" s="67" t="s">
        <v>80</v>
      </c>
      <c r="B88" s="64">
        <v>189</v>
      </c>
      <c r="C88" s="19">
        <f t="shared" si="18"/>
        <v>1.2274321340433823</v>
      </c>
      <c r="D88" s="64">
        <v>181</v>
      </c>
      <c r="E88" s="50">
        <f t="shared" si="19"/>
        <v>1.2420229190969601</v>
      </c>
      <c r="F88" s="61"/>
      <c r="G88" s="114">
        <v>189</v>
      </c>
      <c r="H88" s="115">
        <f t="shared" si="20"/>
        <v>1.2883435582822087</v>
      </c>
      <c r="I88" s="114">
        <v>204</v>
      </c>
      <c r="J88" s="115">
        <f t="shared" si="21"/>
        <v>1.2101797472859939</v>
      </c>
      <c r="K88" s="114">
        <v>256</v>
      </c>
      <c r="L88" s="115">
        <f t="shared" si="22"/>
        <v>1.2228325770241224</v>
      </c>
      <c r="M88" s="116">
        <v>332</v>
      </c>
      <c r="N88" s="115">
        <f t="shared" si="23"/>
        <v>1.4395351862290249</v>
      </c>
      <c r="O88" s="116">
        <v>267</v>
      </c>
      <c r="P88" s="115">
        <f t="shared" si="24"/>
        <v>1.1768854410014544</v>
      </c>
      <c r="Q88" s="116">
        <v>318</v>
      </c>
      <c r="R88" s="115">
        <f t="shared" si="25"/>
        <v>1.1989593937337406</v>
      </c>
      <c r="S88" s="116">
        <v>279</v>
      </c>
      <c r="T88" s="115">
        <f t="shared" si="26"/>
        <v>1.0516792943571187</v>
      </c>
      <c r="U88" s="62"/>
    </row>
    <row r="89" spans="1:21" s="63" customFormat="1" x14ac:dyDescent="0.25">
      <c r="A89" s="27" t="s">
        <v>81</v>
      </c>
      <c r="B89" s="70">
        <f>SUM(B84:B88)</f>
        <v>1289</v>
      </c>
      <c r="C89" s="29">
        <f t="shared" si="18"/>
        <v>8.3712170411741784</v>
      </c>
      <c r="D89" s="70">
        <f>SUM(D84:D88)</f>
        <v>1166</v>
      </c>
      <c r="E89" s="71">
        <f t="shared" si="19"/>
        <v>8.0010979208124606</v>
      </c>
      <c r="F89" s="61"/>
      <c r="G89" s="72">
        <f>SUM(G84:G88)</f>
        <v>1239</v>
      </c>
      <c r="H89" s="71">
        <f t="shared" si="20"/>
        <v>8.4458077709611441</v>
      </c>
      <c r="I89" s="72">
        <f>SUM(I84:I88)</f>
        <v>1377</v>
      </c>
      <c r="J89" s="71">
        <f t="shared" si="21"/>
        <v>8.1687132941804581</v>
      </c>
      <c r="K89" s="72">
        <f>SUM(K84:K88)</f>
        <v>1884</v>
      </c>
      <c r="L89" s="71">
        <f t="shared" si="22"/>
        <v>8.9992834965369006</v>
      </c>
      <c r="M89" s="73">
        <v>2010</v>
      </c>
      <c r="N89" s="71">
        <f t="shared" si="23"/>
        <v>8.7152582057841563</v>
      </c>
      <c r="O89" s="73">
        <v>2096</v>
      </c>
      <c r="P89" s="71">
        <f t="shared" si="24"/>
        <v>9.2387711023934411</v>
      </c>
      <c r="Q89" s="73">
        <v>2389</v>
      </c>
      <c r="R89" s="71">
        <f t="shared" si="25"/>
        <v>9.0072767032386984</v>
      </c>
      <c r="S89" s="73">
        <v>2407</v>
      </c>
      <c r="T89" s="71">
        <f t="shared" si="26"/>
        <v>9.0730898262279016</v>
      </c>
      <c r="U89" s="62"/>
    </row>
    <row r="90" spans="1:21" s="63" customFormat="1" x14ac:dyDescent="0.25">
      <c r="A90" s="35" t="s">
        <v>141</v>
      </c>
      <c r="B90" s="70">
        <f>SUM(B89,B83,B77,B74)</f>
        <v>3161</v>
      </c>
      <c r="C90" s="29">
        <f t="shared" si="18"/>
        <v>20.528640083127677</v>
      </c>
      <c r="D90" s="70">
        <f>SUM(D89,D83,D77,D74)</f>
        <v>3001</v>
      </c>
      <c r="E90" s="71">
        <f t="shared" si="19"/>
        <v>20.592877238729159</v>
      </c>
      <c r="F90" s="61"/>
      <c r="G90" s="72">
        <f>+G89+G83+G77+G74</f>
        <v>3186</v>
      </c>
      <c r="H90" s="71">
        <f t="shared" si="20"/>
        <v>21.717791411042946</v>
      </c>
      <c r="I90" s="72">
        <f>+I89+I83+I77+I74</f>
        <v>3472</v>
      </c>
      <c r="J90" s="71">
        <f t="shared" si="21"/>
        <v>20.596784718514563</v>
      </c>
      <c r="K90" s="72">
        <f>+K89+K83+K77+K74</f>
        <v>4654</v>
      </c>
      <c r="L90" s="71">
        <f t="shared" si="22"/>
        <v>22.230714115118221</v>
      </c>
      <c r="M90" s="73">
        <f>+M89+M83+M77+M74</f>
        <v>5228</v>
      </c>
      <c r="N90" s="71">
        <f t="shared" si="23"/>
        <v>22.668343233751028</v>
      </c>
      <c r="O90" s="73">
        <f>+O89+O83+O77+O74</f>
        <v>5157</v>
      </c>
      <c r="P90" s="71">
        <f t="shared" si="24"/>
        <v>22.731079472825847</v>
      </c>
      <c r="Q90" s="73">
        <f>+Q89+Q83+Q77+Q74</f>
        <v>6042</v>
      </c>
      <c r="R90" s="71">
        <f t="shared" si="25"/>
        <v>22.780228480941069</v>
      </c>
      <c r="S90" s="73">
        <f>+S89+S83+S77+S74</f>
        <v>6244</v>
      </c>
      <c r="T90" s="71">
        <f t="shared" si="26"/>
        <v>23.536507218515588</v>
      </c>
      <c r="U90" s="62"/>
    </row>
    <row r="91" spans="1:21" s="63" customFormat="1" x14ac:dyDescent="0.25">
      <c r="A91" s="67" t="s">
        <v>82</v>
      </c>
      <c r="B91" s="64">
        <v>116</v>
      </c>
      <c r="C91" s="19">
        <f t="shared" si="18"/>
        <v>0.75334459020652034</v>
      </c>
      <c r="D91" s="64">
        <v>117</v>
      </c>
      <c r="E91" s="50">
        <f t="shared" si="19"/>
        <v>0.80285459411239968</v>
      </c>
      <c r="F91" s="61"/>
      <c r="G91" s="49">
        <v>128</v>
      </c>
      <c r="H91" s="50">
        <f t="shared" si="20"/>
        <v>0.87252897068848001</v>
      </c>
      <c r="I91" s="49">
        <v>127</v>
      </c>
      <c r="J91" s="50">
        <f t="shared" si="21"/>
        <v>0.75339621522216293</v>
      </c>
      <c r="K91" s="49">
        <v>163</v>
      </c>
      <c r="L91" s="50">
        <f t="shared" si="22"/>
        <v>0.7786004299020779</v>
      </c>
      <c r="M91" s="65">
        <v>159</v>
      </c>
      <c r="N91" s="50">
        <f t="shared" si="23"/>
        <v>0.68941594762173175</v>
      </c>
      <c r="O91" s="65">
        <v>161</v>
      </c>
      <c r="P91" s="50">
        <f t="shared" si="24"/>
        <v>0.70965751311323666</v>
      </c>
      <c r="Q91" s="65">
        <v>206</v>
      </c>
      <c r="R91" s="50">
        <f t="shared" si="25"/>
        <v>0.77668438713569354</v>
      </c>
      <c r="S91" s="65">
        <v>174</v>
      </c>
      <c r="T91" s="50">
        <f t="shared" si="26"/>
        <v>0.65588601153454706</v>
      </c>
      <c r="U91" s="62"/>
    </row>
    <row r="92" spans="1:21" s="63" customFormat="1" x14ac:dyDescent="0.25">
      <c r="A92" s="68" t="s">
        <v>83</v>
      </c>
      <c r="B92" s="60">
        <v>95</v>
      </c>
      <c r="C92" s="20">
        <f t="shared" si="18"/>
        <v>0.61696324197947783</v>
      </c>
      <c r="D92" s="60">
        <v>101</v>
      </c>
      <c r="E92" s="48">
        <f t="shared" si="19"/>
        <v>0.69306251286625953</v>
      </c>
      <c r="F92" s="61"/>
      <c r="G92" s="47">
        <v>101</v>
      </c>
      <c r="H92" s="48">
        <f t="shared" si="20"/>
        <v>0.68847989093387862</v>
      </c>
      <c r="I92" s="47">
        <v>83</v>
      </c>
      <c r="J92" s="48">
        <f t="shared" si="21"/>
        <v>0.49237705404283089</v>
      </c>
      <c r="K92" s="47">
        <v>115</v>
      </c>
      <c r="L92" s="48">
        <f t="shared" si="22"/>
        <v>0.54931932171005493</v>
      </c>
      <c r="M92" s="66">
        <v>170</v>
      </c>
      <c r="N92" s="48">
        <f t="shared" si="23"/>
        <v>0.73711139053895847</v>
      </c>
      <c r="O92" s="66">
        <v>204</v>
      </c>
      <c r="P92" s="48">
        <f t="shared" si="24"/>
        <v>0.8991933706527967</v>
      </c>
      <c r="Q92" s="66">
        <v>129</v>
      </c>
      <c r="R92" s="48">
        <f t="shared" si="25"/>
        <v>0.48637032009953624</v>
      </c>
      <c r="S92" s="66">
        <v>141</v>
      </c>
      <c r="T92" s="48">
        <f t="shared" si="26"/>
        <v>0.53149383693316743</v>
      </c>
      <c r="U92" s="62"/>
    </row>
    <row r="93" spans="1:21" s="63" customFormat="1" x14ac:dyDescent="0.25">
      <c r="A93" s="68" t="s">
        <v>84</v>
      </c>
      <c r="B93" s="64">
        <v>81</v>
      </c>
      <c r="C93" s="20">
        <f t="shared" si="18"/>
        <v>0.52604234316144949</v>
      </c>
      <c r="D93" s="64">
        <v>91</v>
      </c>
      <c r="E93" s="48">
        <f t="shared" si="19"/>
        <v>0.62444246208742193</v>
      </c>
      <c r="F93" s="61"/>
      <c r="G93" s="47">
        <v>90</v>
      </c>
      <c r="H93" s="48">
        <f t="shared" si="20"/>
        <v>0.61349693251533743</v>
      </c>
      <c r="I93" s="47">
        <v>105</v>
      </c>
      <c r="J93" s="48">
        <f t="shared" si="21"/>
        <v>0.62288663463249694</v>
      </c>
      <c r="K93" s="47">
        <v>136</v>
      </c>
      <c r="L93" s="48">
        <f t="shared" si="22"/>
        <v>0.64962980654406499</v>
      </c>
      <c r="M93" s="66">
        <v>141</v>
      </c>
      <c r="N93" s="48">
        <f t="shared" si="23"/>
        <v>0.61136885921172446</v>
      </c>
      <c r="O93" s="66">
        <v>161</v>
      </c>
      <c r="P93" s="48">
        <f t="shared" si="24"/>
        <v>0.70965751311323666</v>
      </c>
      <c r="Q93" s="66">
        <v>144</v>
      </c>
      <c r="R93" s="48">
        <f t="shared" si="25"/>
        <v>0.54292500848320324</v>
      </c>
      <c r="S93" s="66">
        <v>188</v>
      </c>
      <c r="T93" s="48">
        <f t="shared" si="26"/>
        <v>0.70865844924422328</v>
      </c>
      <c r="U93" s="62"/>
    </row>
    <row r="94" spans="1:21" s="63" customFormat="1" x14ac:dyDescent="0.25">
      <c r="A94" s="67" t="s">
        <v>85</v>
      </c>
      <c r="B94" s="60">
        <v>73</v>
      </c>
      <c r="C94" s="19">
        <f t="shared" si="18"/>
        <v>0.47408754383686197</v>
      </c>
      <c r="D94" s="60">
        <v>60</v>
      </c>
      <c r="E94" s="50">
        <f t="shared" si="19"/>
        <v>0.41172030467302551</v>
      </c>
      <c r="F94" s="61"/>
      <c r="G94" s="49">
        <v>73</v>
      </c>
      <c r="H94" s="50">
        <f t="shared" si="20"/>
        <v>0.49761417859577373</v>
      </c>
      <c r="I94" s="49">
        <v>81</v>
      </c>
      <c r="J94" s="50">
        <f t="shared" si="21"/>
        <v>0.48051254671649762</v>
      </c>
      <c r="K94" s="49">
        <v>90</v>
      </c>
      <c r="L94" s="50">
        <f t="shared" si="22"/>
        <v>0.42990207786004297</v>
      </c>
      <c r="M94" s="65">
        <v>97</v>
      </c>
      <c r="N94" s="50">
        <f t="shared" si="23"/>
        <v>0.42058708754281748</v>
      </c>
      <c r="O94" s="65">
        <v>99</v>
      </c>
      <c r="P94" s="50">
        <f t="shared" si="24"/>
        <v>0.43637325340503375</v>
      </c>
      <c r="Q94" s="65">
        <v>100</v>
      </c>
      <c r="R94" s="50">
        <f t="shared" si="25"/>
        <v>0.37703125589111336</v>
      </c>
      <c r="S94" s="65">
        <v>141</v>
      </c>
      <c r="T94" s="50">
        <f t="shared" si="26"/>
        <v>0.53149383693316743</v>
      </c>
      <c r="U94" s="62"/>
    </row>
    <row r="95" spans="1:21" s="63" customFormat="1" x14ac:dyDescent="0.25">
      <c r="A95" s="27" t="s">
        <v>86</v>
      </c>
      <c r="B95" s="70">
        <f>SUM(B91:B94)</f>
        <v>365</v>
      </c>
      <c r="C95" s="29">
        <f t="shared" si="18"/>
        <v>2.3704377191843093</v>
      </c>
      <c r="D95" s="70">
        <f>SUM(D91:D94)</f>
        <v>369</v>
      </c>
      <c r="E95" s="71">
        <f t="shared" si="19"/>
        <v>2.5320798737391068</v>
      </c>
      <c r="F95" s="61"/>
      <c r="G95" s="72">
        <f>SUM(G91:G94)</f>
        <v>392</v>
      </c>
      <c r="H95" s="71">
        <f t="shared" si="20"/>
        <v>2.6721199727334697</v>
      </c>
      <c r="I95" s="72">
        <f>SUM(I91:I94)</f>
        <v>396</v>
      </c>
      <c r="J95" s="71">
        <f t="shared" si="21"/>
        <v>2.3491724506139882</v>
      </c>
      <c r="K95" s="72">
        <f>SUM(K91:K94)</f>
        <v>504</v>
      </c>
      <c r="L95" s="71">
        <f t="shared" si="22"/>
        <v>2.4074516360162406</v>
      </c>
      <c r="M95" s="73">
        <v>567</v>
      </c>
      <c r="N95" s="71">
        <f t="shared" si="23"/>
        <v>2.458483284915232</v>
      </c>
      <c r="O95" s="73">
        <v>625</v>
      </c>
      <c r="P95" s="71">
        <f t="shared" si="24"/>
        <v>2.7548816502843039</v>
      </c>
      <c r="Q95" s="73">
        <v>579</v>
      </c>
      <c r="R95" s="71">
        <f t="shared" si="25"/>
        <v>2.1830109716095465</v>
      </c>
      <c r="S95" s="73">
        <v>644</v>
      </c>
      <c r="T95" s="71">
        <f t="shared" si="26"/>
        <v>2.4275321346451055</v>
      </c>
      <c r="U95" s="62"/>
    </row>
    <row r="96" spans="1:21" s="63" customFormat="1" x14ac:dyDescent="0.25">
      <c r="A96" s="67" t="s">
        <v>87</v>
      </c>
      <c r="B96" s="64">
        <v>81</v>
      </c>
      <c r="C96" s="19">
        <f t="shared" si="18"/>
        <v>0.52604234316144949</v>
      </c>
      <c r="D96" s="64">
        <v>91</v>
      </c>
      <c r="E96" s="50">
        <f t="shared" si="19"/>
        <v>0.62444246208742193</v>
      </c>
      <c r="F96" s="61"/>
      <c r="G96" s="49">
        <v>54</v>
      </c>
      <c r="H96" s="50">
        <f t="shared" si="20"/>
        <v>0.36809815950920244</v>
      </c>
      <c r="I96" s="49">
        <v>62</v>
      </c>
      <c r="J96" s="50">
        <f t="shared" si="21"/>
        <v>0.36779972711633152</v>
      </c>
      <c r="K96" s="49">
        <v>69</v>
      </c>
      <c r="L96" s="50">
        <f t="shared" si="22"/>
        <v>0.32959159302603297</v>
      </c>
      <c r="M96" s="65">
        <v>95</v>
      </c>
      <c r="N96" s="50">
        <f t="shared" si="23"/>
        <v>0.41191518883059453</v>
      </c>
      <c r="O96" s="65">
        <v>78</v>
      </c>
      <c r="P96" s="50">
        <f t="shared" si="24"/>
        <v>0.34380922995548113</v>
      </c>
      <c r="Q96" s="65">
        <v>70</v>
      </c>
      <c r="R96" s="50">
        <f t="shared" si="25"/>
        <v>0.26392187912377935</v>
      </c>
      <c r="S96" s="65">
        <v>71</v>
      </c>
      <c r="T96" s="50">
        <f t="shared" si="26"/>
        <v>0.26763164838478648</v>
      </c>
      <c r="U96" s="62"/>
    </row>
    <row r="97" spans="1:21" s="63" customFormat="1" x14ac:dyDescent="0.25">
      <c r="A97" s="103" t="s">
        <v>88</v>
      </c>
      <c r="B97" s="98">
        <v>24</v>
      </c>
      <c r="C97" s="42">
        <f t="shared" si="18"/>
        <v>0.15586439797376284</v>
      </c>
      <c r="D97" s="98">
        <v>18</v>
      </c>
      <c r="E97" s="99">
        <f t="shared" si="19"/>
        <v>0.12351609140190764</v>
      </c>
      <c r="F97" s="61"/>
      <c r="G97" s="100">
        <v>23</v>
      </c>
      <c r="H97" s="99">
        <f t="shared" si="20"/>
        <v>0.15678254942058623</v>
      </c>
      <c r="I97" s="100">
        <v>31</v>
      </c>
      <c r="J97" s="99">
        <f t="shared" si="21"/>
        <v>0.18389986355816576</v>
      </c>
      <c r="K97" s="100">
        <v>32</v>
      </c>
      <c r="L97" s="99">
        <f t="shared" si="22"/>
        <v>0.1528540721280153</v>
      </c>
      <c r="M97" s="101">
        <v>37</v>
      </c>
      <c r="N97" s="99">
        <f t="shared" si="23"/>
        <v>0.16043012617612626</v>
      </c>
      <c r="O97" s="101">
        <v>35</v>
      </c>
      <c r="P97" s="99">
        <f t="shared" si="24"/>
        <v>0.15427337241592101</v>
      </c>
      <c r="Q97" s="101">
        <v>25</v>
      </c>
      <c r="R97" s="99">
        <f t="shared" si="25"/>
        <v>9.425781397277834E-2</v>
      </c>
      <c r="S97" s="101">
        <v>37</v>
      </c>
      <c r="T97" s="99">
        <f t="shared" si="26"/>
        <v>0.1394700139470014</v>
      </c>
      <c r="U97" s="62"/>
    </row>
    <row r="98" spans="1:21" s="63" customFormat="1" x14ac:dyDescent="0.25">
      <c r="A98" s="27" t="s">
        <v>89</v>
      </c>
      <c r="B98" s="70">
        <f>SUM(B96:B97)</f>
        <v>105</v>
      </c>
      <c r="C98" s="29">
        <f t="shared" si="18"/>
        <v>0.68190674113521244</v>
      </c>
      <c r="D98" s="70">
        <f>SUM(D96:D97)</f>
        <v>109</v>
      </c>
      <c r="E98" s="71">
        <f t="shared" si="19"/>
        <v>0.7479585534893296</v>
      </c>
      <c r="F98" s="61"/>
      <c r="G98" s="72">
        <f>SUM(G96:G97)</f>
        <v>77</v>
      </c>
      <c r="H98" s="71">
        <f t="shared" si="20"/>
        <v>0.52488070892978866</v>
      </c>
      <c r="I98" s="72">
        <f>SUM(I96:I97)</f>
        <v>93</v>
      </c>
      <c r="J98" s="71">
        <f t="shared" si="21"/>
        <v>0.55169959067449725</v>
      </c>
      <c r="K98" s="72">
        <f>SUM(K96:K97)</f>
        <v>101</v>
      </c>
      <c r="L98" s="71">
        <f t="shared" si="22"/>
        <v>0.48244566515404824</v>
      </c>
      <c r="M98" s="73">
        <v>132</v>
      </c>
      <c r="N98" s="71">
        <f t="shared" si="23"/>
        <v>0.5723453150067207</v>
      </c>
      <c r="O98" s="73">
        <v>113</v>
      </c>
      <c r="P98" s="71">
        <f t="shared" si="24"/>
        <v>0.49808260237140212</v>
      </c>
      <c r="Q98" s="73">
        <v>95</v>
      </c>
      <c r="R98" s="71">
        <f t="shared" si="25"/>
        <v>0.35817969309655773</v>
      </c>
      <c r="S98" s="73">
        <v>108</v>
      </c>
      <c r="T98" s="71">
        <f t="shared" si="26"/>
        <v>0.40710166233178785</v>
      </c>
      <c r="U98" s="62"/>
    </row>
    <row r="99" spans="1:21" s="63" customFormat="1" x14ac:dyDescent="0.25">
      <c r="A99" s="67" t="s">
        <v>90</v>
      </c>
      <c r="B99" s="64">
        <v>57</v>
      </c>
      <c r="C99" s="19">
        <f t="shared" si="18"/>
        <v>0.37017794518768671</v>
      </c>
      <c r="D99" s="64">
        <v>62</v>
      </c>
      <c r="E99" s="50">
        <f t="shared" si="19"/>
        <v>0.42544431482879297</v>
      </c>
      <c r="F99" s="61"/>
      <c r="G99" s="49">
        <v>52</v>
      </c>
      <c r="H99" s="50">
        <f t="shared" si="20"/>
        <v>0.35446489434219497</v>
      </c>
      <c r="I99" s="49">
        <v>60</v>
      </c>
      <c r="J99" s="50">
        <f t="shared" si="21"/>
        <v>0.3559352197899982</v>
      </c>
      <c r="K99" s="49">
        <v>64</v>
      </c>
      <c r="L99" s="50">
        <f t="shared" si="22"/>
        <v>0.3057081442560306</v>
      </c>
      <c r="M99" s="65">
        <v>80</v>
      </c>
      <c r="N99" s="50">
        <f t="shared" si="23"/>
        <v>0.34687594848892167</v>
      </c>
      <c r="O99" s="65">
        <v>78</v>
      </c>
      <c r="P99" s="50">
        <f t="shared" si="24"/>
        <v>0.34380922995548113</v>
      </c>
      <c r="Q99" s="65">
        <v>82</v>
      </c>
      <c r="R99" s="50">
        <f t="shared" si="25"/>
        <v>0.309165629830713</v>
      </c>
      <c r="S99" s="65">
        <v>71</v>
      </c>
      <c r="T99" s="50">
        <f t="shared" si="26"/>
        <v>0.26763164838478648</v>
      </c>
      <c r="U99" s="62"/>
    </row>
    <row r="100" spans="1:21" s="63" customFormat="1" x14ac:dyDescent="0.25">
      <c r="A100" s="68" t="s">
        <v>91</v>
      </c>
      <c r="B100" s="60">
        <v>40</v>
      </c>
      <c r="C100" s="20">
        <f t="shared" si="18"/>
        <v>0.25977399662293804</v>
      </c>
      <c r="D100" s="60">
        <v>33</v>
      </c>
      <c r="E100" s="48">
        <f t="shared" si="19"/>
        <v>0.22644616757016403</v>
      </c>
      <c r="F100" s="61"/>
      <c r="G100" s="47">
        <v>44</v>
      </c>
      <c r="H100" s="48">
        <f t="shared" si="20"/>
        <v>0.29993183367416498</v>
      </c>
      <c r="I100" s="47">
        <v>65</v>
      </c>
      <c r="J100" s="48">
        <f t="shared" si="21"/>
        <v>0.38559648810583141</v>
      </c>
      <c r="K100" s="47">
        <v>62</v>
      </c>
      <c r="L100" s="48">
        <f t="shared" si="22"/>
        <v>0.2961547647480296</v>
      </c>
      <c r="M100" s="66">
        <v>77</v>
      </c>
      <c r="N100" s="48">
        <f t="shared" si="23"/>
        <v>0.33386810042058707</v>
      </c>
      <c r="O100" s="66">
        <v>58</v>
      </c>
      <c r="P100" s="48">
        <f t="shared" si="24"/>
        <v>0.25565301714638339</v>
      </c>
      <c r="Q100" s="66">
        <v>56</v>
      </c>
      <c r="R100" s="48">
        <f t="shared" si="25"/>
        <v>0.2111375032990235</v>
      </c>
      <c r="S100" s="66">
        <v>62</v>
      </c>
      <c r="T100" s="48">
        <f t="shared" si="26"/>
        <v>0.23370650985713748</v>
      </c>
      <c r="U100" s="62"/>
    </row>
    <row r="101" spans="1:21" s="63" customFormat="1" x14ac:dyDescent="0.25">
      <c r="A101" s="68" t="s">
        <v>92</v>
      </c>
      <c r="B101" s="64">
        <v>100</v>
      </c>
      <c r="C101" s="20">
        <f t="shared" si="18"/>
        <v>0.64943499155734508</v>
      </c>
      <c r="D101" s="64">
        <v>92</v>
      </c>
      <c r="E101" s="48">
        <f t="shared" si="19"/>
        <v>0.63130446716530575</v>
      </c>
      <c r="F101" s="61"/>
      <c r="G101" s="47">
        <v>108</v>
      </c>
      <c r="H101" s="48">
        <f t="shared" si="20"/>
        <v>0.73619631901840488</v>
      </c>
      <c r="I101" s="47">
        <v>88</v>
      </c>
      <c r="J101" s="48">
        <f t="shared" si="21"/>
        <v>0.5220383223586641</v>
      </c>
      <c r="K101" s="47">
        <v>96</v>
      </c>
      <c r="L101" s="48">
        <f t="shared" si="22"/>
        <v>0.45856221638404587</v>
      </c>
      <c r="M101" s="66">
        <v>108</v>
      </c>
      <c r="N101" s="48">
        <f t="shared" si="23"/>
        <v>0.4682825304600442</v>
      </c>
      <c r="O101" s="66">
        <v>118</v>
      </c>
      <c r="P101" s="48">
        <f t="shared" si="24"/>
        <v>0.52012165557367651</v>
      </c>
      <c r="Q101" s="66">
        <v>146</v>
      </c>
      <c r="R101" s="48">
        <f t="shared" si="25"/>
        <v>0.55046563360102552</v>
      </c>
      <c r="S101" s="66">
        <v>117</v>
      </c>
      <c r="T101" s="48">
        <f t="shared" si="26"/>
        <v>0.44102680085943685</v>
      </c>
      <c r="U101" s="62"/>
    </row>
    <row r="102" spans="1:21" s="63" customFormat="1" x14ac:dyDescent="0.25">
      <c r="A102" s="68" t="s">
        <v>93</v>
      </c>
      <c r="B102" s="60">
        <v>117</v>
      </c>
      <c r="C102" s="20">
        <f t="shared" si="18"/>
        <v>0.75983894012209385</v>
      </c>
      <c r="D102" s="60">
        <v>92</v>
      </c>
      <c r="E102" s="48">
        <f t="shared" si="19"/>
        <v>0.63130446716530575</v>
      </c>
      <c r="F102" s="61"/>
      <c r="G102" s="47">
        <v>104</v>
      </c>
      <c r="H102" s="48">
        <f t="shared" si="20"/>
        <v>0.70892978868438994</v>
      </c>
      <c r="I102" s="47">
        <v>184</v>
      </c>
      <c r="J102" s="48">
        <f t="shared" si="21"/>
        <v>1.0915346740226612</v>
      </c>
      <c r="K102" s="47">
        <v>242</v>
      </c>
      <c r="L102" s="48">
        <f t="shared" si="22"/>
        <v>1.1559589204681155</v>
      </c>
      <c r="M102" s="66">
        <v>282</v>
      </c>
      <c r="N102" s="48">
        <f t="shared" si="23"/>
        <v>1.2227377184234489</v>
      </c>
      <c r="O102" s="66">
        <v>290</v>
      </c>
      <c r="P102" s="48">
        <f t="shared" si="24"/>
        <v>1.2782650857319171</v>
      </c>
      <c r="Q102" s="66">
        <v>331</v>
      </c>
      <c r="R102" s="48">
        <f t="shared" si="25"/>
        <v>1.2479734569995853</v>
      </c>
      <c r="S102" s="66">
        <v>419</v>
      </c>
      <c r="T102" s="48">
        <f t="shared" si="26"/>
        <v>1.5794036714538808</v>
      </c>
      <c r="U102" s="62"/>
    </row>
    <row r="103" spans="1:21" s="63" customFormat="1" x14ac:dyDescent="0.25">
      <c r="A103" s="67" t="s">
        <v>94</v>
      </c>
      <c r="B103" s="64">
        <v>169</v>
      </c>
      <c r="C103" s="19">
        <f t="shared" ref="C103:C134" si="27">B103/B$141*100</f>
        <v>1.0975451357319133</v>
      </c>
      <c r="D103" s="64">
        <v>116</v>
      </c>
      <c r="E103" s="50">
        <f t="shared" ref="E103:E134" si="28">D103/D$141*100</f>
        <v>0.79599258903451586</v>
      </c>
      <c r="F103" s="61"/>
      <c r="G103" s="49">
        <v>142</v>
      </c>
      <c r="H103" s="50">
        <f t="shared" ref="H103:H134" si="29">G103/G$141*100</f>
        <v>0.9679618268575324</v>
      </c>
      <c r="I103" s="49">
        <v>165</v>
      </c>
      <c r="J103" s="50">
        <f t="shared" ref="J103:J134" si="30">I103/I$141*100</f>
        <v>0.97882185442249514</v>
      </c>
      <c r="K103" s="49">
        <v>239</v>
      </c>
      <c r="L103" s="50">
        <f t="shared" ref="L103:L134" si="31">K103/K$141*100</f>
        <v>1.1416288512061141</v>
      </c>
      <c r="M103" s="65">
        <v>250</v>
      </c>
      <c r="N103" s="50">
        <f t="shared" ref="N103:N134" si="32">M103/M$141*100</f>
        <v>1.0839873390278802</v>
      </c>
      <c r="O103" s="65">
        <v>250</v>
      </c>
      <c r="P103" s="50">
        <f t="shared" ref="P103:P134" si="33">O103/O$141*100</f>
        <v>1.1019526601137215</v>
      </c>
      <c r="Q103" s="65">
        <v>279</v>
      </c>
      <c r="R103" s="50">
        <f t="shared" ref="R103:R134" si="34">Q103/Q$141*100</f>
        <v>1.0519172039362061</v>
      </c>
      <c r="S103" s="65">
        <v>273</v>
      </c>
      <c r="T103" s="50">
        <f t="shared" ref="T103:T134" si="35">S103/S$141*100</f>
        <v>1.029062535338686</v>
      </c>
      <c r="U103" s="62"/>
    </row>
    <row r="104" spans="1:21" s="63" customFormat="1" x14ac:dyDescent="0.25">
      <c r="A104" s="27" t="s">
        <v>95</v>
      </c>
      <c r="B104" s="70">
        <f>SUM(B99:B103)</f>
        <v>483</v>
      </c>
      <c r="C104" s="29">
        <f t="shared" si="27"/>
        <v>3.1367710092219765</v>
      </c>
      <c r="D104" s="70">
        <f>SUM(D99:D103)</f>
        <v>395</v>
      </c>
      <c r="E104" s="71">
        <f t="shared" si="28"/>
        <v>2.7104920057640842</v>
      </c>
      <c r="F104" s="61"/>
      <c r="G104" s="72">
        <f>SUM(G99:G103)</f>
        <v>450</v>
      </c>
      <c r="H104" s="71">
        <f t="shared" si="29"/>
        <v>3.0674846625766872</v>
      </c>
      <c r="I104" s="72">
        <f>SUM(I99:I103)</f>
        <v>562</v>
      </c>
      <c r="J104" s="71">
        <f t="shared" si="30"/>
        <v>3.33392655869965</v>
      </c>
      <c r="K104" s="72">
        <f>SUM(K99:K103)</f>
        <v>703</v>
      </c>
      <c r="L104" s="71">
        <f t="shared" si="31"/>
        <v>3.358012897062336</v>
      </c>
      <c r="M104" s="73">
        <v>797</v>
      </c>
      <c r="N104" s="71">
        <f t="shared" si="32"/>
        <v>3.455751636820882</v>
      </c>
      <c r="O104" s="73">
        <v>794</v>
      </c>
      <c r="P104" s="71">
        <f t="shared" si="33"/>
        <v>3.4998016485211796</v>
      </c>
      <c r="Q104" s="73">
        <v>894</v>
      </c>
      <c r="R104" s="71">
        <f t="shared" si="34"/>
        <v>3.3706594276665536</v>
      </c>
      <c r="S104" s="73">
        <v>942</v>
      </c>
      <c r="T104" s="71">
        <f t="shared" si="35"/>
        <v>3.5508311658939271</v>
      </c>
      <c r="U104" s="62"/>
    </row>
    <row r="105" spans="1:21" s="63" customFormat="1" x14ac:dyDescent="0.25">
      <c r="A105" s="111" t="s">
        <v>96</v>
      </c>
      <c r="B105" s="45">
        <v>370</v>
      </c>
      <c r="C105" s="46">
        <f t="shared" si="27"/>
        <v>2.4029094687621768</v>
      </c>
      <c r="D105" s="45">
        <v>340</v>
      </c>
      <c r="E105" s="46">
        <f t="shared" si="28"/>
        <v>2.3330817264804775</v>
      </c>
      <c r="F105" s="61"/>
      <c r="G105" s="45">
        <v>302</v>
      </c>
      <c r="H105" s="46">
        <f t="shared" si="29"/>
        <v>2.0586230402181322</v>
      </c>
      <c r="I105" s="45">
        <v>359</v>
      </c>
      <c r="J105" s="46">
        <f t="shared" si="30"/>
        <v>2.1296790650768225</v>
      </c>
      <c r="K105" s="45">
        <v>375</v>
      </c>
      <c r="L105" s="46">
        <f t="shared" si="31"/>
        <v>1.791258657750179</v>
      </c>
      <c r="M105" s="110">
        <v>460</v>
      </c>
      <c r="N105" s="46">
        <f t="shared" si="32"/>
        <v>1.9945367038112993</v>
      </c>
      <c r="O105" s="110">
        <v>491</v>
      </c>
      <c r="P105" s="46">
        <f t="shared" si="33"/>
        <v>2.1642350244633493</v>
      </c>
      <c r="Q105" s="110">
        <v>565</v>
      </c>
      <c r="R105" s="46">
        <f t="shared" si="34"/>
        <v>2.1302265957847908</v>
      </c>
      <c r="S105" s="110">
        <v>538</v>
      </c>
      <c r="T105" s="46">
        <f t="shared" si="35"/>
        <v>2.0279693919861281</v>
      </c>
      <c r="U105" s="62"/>
    </row>
    <row r="106" spans="1:21" s="63" customFormat="1" x14ac:dyDescent="0.25">
      <c r="A106" s="111" t="s">
        <v>97</v>
      </c>
      <c r="B106" s="45">
        <v>117</v>
      </c>
      <c r="C106" s="46">
        <f t="shared" si="27"/>
        <v>0.75983894012209385</v>
      </c>
      <c r="D106" s="45">
        <v>80</v>
      </c>
      <c r="E106" s="46">
        <f t="shared" si="28"/>
        <v>0.54896040623070064</v>
      </c>
      <c r="F106" s="61"/>
      <c r="G106" s="45">
        <v>85</v>
      </c>
      <c r="H106" s="46">
        <f t="shared" si="29"/>
        <v>0.57941376959781865</v>
      </c>
      <c r="I106" s="45">
        <v>77</v>
      </c>
      <c r="J106" s="46">
        <f t="shared" si="30"/>
        <v>0.45678353206383104</v>
      </c>
      <c r="K106" s="45">
        <v>95</v>
      </c>
      <c r="L106" s="46">
        <f t="shared" si="31"/>
        <v>0.45378552663004534</v>
      </c>
      <c r="M106" s="110">
        <v>52</v>
      </c>
      <c r="N106" s="46">
        <f t="shared" si="32"/>
        <v>0.22546936651779906</v>
      </c>
      <c r="O106" s="110">
        <v>0</v>
      </c>
      <c r="P106" s="46">
        <f t="shared" si="33"/>
        <v>0</v>
      </c>
      <c r="Q106" s="110">
        <v>0</v>
      </c>
      <c r="R106" s="46">
        <f t="shared" si="34"/>
        <v>0</v>
      </c>
      <c r="S106" s="110">
        <v>0</v>
      </c>
      <c r="T106" s="46">
        <f t="shared" si="35"/>
        <v>0</v>
      </c>
      <c r="U106" s="62"/>
    </row>
    <row r="107" spans="1:21" s="63" customFormat="1" x14ac:dyDescent="0.25">
      <c r="A107" s="111" t="s">
        <v>98</v>
      </c>
      <c r="B107" s="45">
        <v>176</v>
      </c>
      <c r="C107" s="46">
        <f t="shared" si="27"/>
        <v>1.1430055851409275</v>
      </c>
      <c r="D107" s="45">
        <v>120</v>
      </c>
      <c r="E107" s="46">
        <f t="shared" si="28"/>
        <v>0.82344060934605101</v>
      </c>
      <c r="F107" s="61"/>
      <c r="G107" s="45">
        <v>138</v>
      </c>
      <c r="H107" s="46">
        <f t="shared" si="29"/>
        <v>0.94069529652351747</v>
      </c>
      <c r="I107" s="45">
        <v>134</v>
      </c>
      <c r="J107" s="46">
        <f t="shared" si="30"/>
        <v>0.79492199086432924</v>
      </c>
      <c r="K107" s="45">
        <v>175</v>
      </c>
      <c r="L107" s="46">
        <f t="shared" si="31"/>
        <v>0.83592070695008358</v>
      </c>
      <c r="M107" s="110">
        <v>180</v>
      </c>
      <c r="N107" s="46">
        <f t="shared" si="32"/>
        <v>0.7804708841000737</v>
      </c>
      <c r="O107" s="110">
        <v>147</v>
      </c>
      <c r="P107" s="46">
        <f t="shared" si="33"/>
        <v>0.64794816414686829</v>
      </c>
      <c r="Q107" s="110">
        <v>168</v>
      </c>
      <c r="R107" s="46">
        <f t="shared" si="34"/>
        <v>0.63341250989707043</v>
      </c>
      <c r="S107" s="110">
        <v>145</v>
      </c>
      <c r="T107" s="46">
        <f t="shared" si="35"/>
        <v>0.54657167627878922</v>
      </c>
      <c r="U107" s="62"/>
    </row>
    <row r="108" spans="1:21" s="63" customFormat="1" x14ac:dyDescent="0.25">
      <c r="A108" s="111" t="s">
        <v>99</v>
      </c>
      <c r="B108" s="45">
        <v>139</v>
      </c>
      <c r="C108" s="46">
        <f t="shared" si="27"/>
        <v>0.90271463826470977</v>
      </c>
      <c r="D108" s="45">
        <v>108</v>
      </c>
      <c r="E108" s="46">
        <f t="shared" si="28"/>
        <v>0.74109654841144579</v>
      </c>
      <c r="F108" s="61"/>
      <c r="G108" s="45">
        <v>117</v>
      </c>
      <c r="H108" s="46">
        <f t="shared" si="29"/>
        <v>0.79754601226993871</v>
      </c>
      <c r="I108" s="45">
        <v>106</v>
      </c>
      <c r="J108" s="46">
        <f t="shared" si="30"/>
        <v>0.62881888829566346</v>
      </c>
      <c r="K108" s="45">
        <v>116</v>
      </c>
      <c r="L108" s="46">
        <f t="shared" si="31"/>
        <v>0.5540960114640554</v>
      </c>
      <c r="M108" s="110">
        <v>142</v>
      </c>
      <c r="N108" s="46">
        <f t="shared" si="32"/>
        <v>0.61570480856783594</v>
      </c>
      <c r="O108" s="110">
        <v>124</v>
      </c>
      <c r="P108" s="46">
        <f t="shared" si="33"/>
        <v>0.54656851941640583</v>
      </c>
      <c r="Q108" s="110">
        <v>156</v>
      </c>
      <c r="R108" s="46">
        <f t="shared" si="34"/>
        <v>0.58816875919013678</v>
      </c>
      <c r="S108" s="110">
        <v>138</v>
      </c>
      <c r="T108" s="46">
        <f t="shared" si="35"/>
        <v>0.52018545742395117</v>
      </c>
      <c r="U108" s="62"/>
    </row>
    <row r="109" spans="1:21" s="113" customFormat="1" x14ac:dyDescent="0.25">
      <c r="A109" s="68" t="s">
        <v>100</v>
      </c>
      <c r="B109" s="47">
        <v>364</v>
      </c>
      <c r="C109" s="48">
        <f t="shared" si="27"/>
        <v>2.3639433692687364</v>
      </c>
      <c r="D109" s="47">
        <v>350</v>
      </c>
      <c r="E109" s="48">
        <f t="shared" si="28"/>
        <v>2.4017017772593152</v>
      </c>
      <c r="F109" s="61"/>
      <c r="G109" s="47">
        <v>329</v>
      </c>
      <c r="H109" s="48">
        <f t="shared" si="29"/>
        <v>2.2426721199727337</v>
      </c>
      <c r="I109" s="47">
        <v>389</v>
      </c>
      <c r="J109" s="48">
        <f t="shared" si="30"/>
        <v>2.3076466749718216</v>
      </c>
      <c r="K109" s="47">
        <v>371</v>
      </c>
      <c r="L109" s="48">
        <f t="shared" si="31"/>
        <v>1.7721518987341773</v>
      </c>
      <c r="M109" s="66">
        <v>386</v>
      </c>
      <c r="N109" s="48">
        <f t="shared" si="32"/>
        <v>1.673676451459047</v>
      </c>
      <c r="O109" s="66">
        <v>358</v>
      </c>
      <c r="P109" s="48">
        <f t="shared" si="33"/>
        <v>1.5779962092828492</v>
      </c>
      <c r="Q109" s="66">
        <v>406</v>
      </c>
      <c r="R109" s="48">
        <f t="shared" si="34"/>
        <v>1.5307468989179203</v>
      </c>
      <c r="S109" s="66">
        <v>293</v>
      </c>
      <c r="T109" s="48">
        <f t="shared" si="35"/>
        <v>1.1044517320667948</v>
      </c>
      <c r="U109" s="62"/>
    </row>
    <row r="110" spans="1:21" s="113" customFormat="1" x14ac:dyDescent="0.25">
      <c r="A110" s="67" t="s">
        <v>101</v>
      </c>
      <c r="B110" s="49">
        <v>239</v>
      </c>
      <c r="C110" s="50">
        <f t="shared" si="27"/>
        <v>1.5521496298220547</v>
      </c>
      <c r="D110" s="49">
        <v>216</v>
      </c>
      <c r="E110" s="50">
        <f t="shared" si="28"/>
        <v>1.4821930968228916</v>
      </c>
      <c r="F110" s="61"/>
      <c r="G110" s="49">
        <v>211</v>
      </c>
      <c r="H110" s="50">
        <f t="shared" si="29"/>
        <v>1.4383094751192911</v>
      </c>
      <c r="I110" s="49">
        <v>230</v>
      </c>
      <c r="J110" s="50">
        <f t="shared" si="30"/>
        <v>1.3644183425283265</v>
      </c>
      <c r="K110" s="49">
        <v>304</v>
      </c>
      <c r="L110" s="50">
        <f t="shared" si="31"/>
        <v>1.4521136852161454</v>
      </c>
      <c r="M110" s="65">
        <v>258</v>
      </c>
      <c r="N110" s="50">
        <f t="shared" si="32"/>
        <v>1.1186749338767723</v>
      </c>
      <c r="O110" s="65">
        <v>289</v>
      </c>
      <c r="P110" s="50">
        <f t="shared" si="33"/>
        <v>1.2738572750914621</v>
      </c>
      <c r="Q110" s="65">
        <v>345</v>
      </c>
      <c r="R110" s="50">
        <f t="shared" si="34"/>
        <v>1.3007578328243412</v>
      </c>
      <c r="S110" s="65">
        <v>284</v>
      </c>
      <c r="T110" s="50">
        <f t="shared" si="35"/>
        <v>1.0705265935391459</v>
      </c>
      <c r="U110" s="62"/>
    </row>
    <row r="111" spans="1:21" s="113" customFormat="1" x14ac:dyDescent="0.25">
      <c r="A111" s="27" t="s">
        <v>102</v>
      </c>
      <c r="B111" s="70">
        <f>SUM(B105:B110)</f>
        <v>1405</v>
      </c>
      <c r="C111" s="29">
        <f t="shared" si="27"/>
        <v>9.1245616313806988</v>
      </c>
      <c r="D111" s="70">
        <f>SUM(D105:D110)</f>
        <v>1214</v>
      </c>
      <c r="E111" s="71">
        <f t="shared" si="28"/>
        <v>8.330474164550882</v>
      </c>
      <c r="F111" s="61"/>
      <c r="G111" s="72">
        <f>SUM(G105:G110)</f>
        <v>1182</v>
      </c>
      <c r="H111" s="71">
        <f t="shared" si="29"/>
        <v>8.0572597137014306</v>
      </c>
      <c r="I111" s="72">
        <f>SUM(I105:I110)</f>
        <v>1295</v>
      </c>
      <c r="J111" s="71">
        <f t="shared" si="30"/>
        <v>7.6822684938007955</v>
      </c>
      <c r="K111" s="72">
        <f>SUM(K105:K110)</f>
        <v>1436</v>
      </c>
      <c r="L111" s="71">
        <f t="shared" si="31"/>
        <v>6.8593264867446866</v>
      </c>
      <c r="M111" s="73">
        <v>1478</v>
      </c>
      <c r="N111" s="71">
        <f t="shared" si="32"/>
        <v>6.4085331483328272</v>
      </c>
      <c r="O111" s="73">
        <v>1409</v>
      </c>
      <c r="P111" s="71">
        <f t="shared" si="33"/>
        <v>6.2106051924009344</v>
      </c>
      <c r="Q111" s="73">
        <v>1640</v>
      </c>
      <c r="R111" s="71">
        <f t="shared" si="34"/>
        <v>6.1833125966142592</v>
      </c>
      <c r="S111" s="73">
        <v>1398</v>
      </c>
      <c r="T111" s="71">
        <f t="shared" si="35"/>
        <v>5.2697048512948097</v>
      </c>
      <c r="U111" s="62"/>
    </row>
    <row r="112" spans="1:21" s="63" customFormat="1" x14ac:dyDescent="0.25">
      <c r="A112" s="67" t="s">
        <v>103</v>
      </c>
      <c r="B112" s="64">
        <v>62</v>
      </c>
      <c r="C112" s="19">
        <f t="shared" si="27"/>
        <v>0.40264969476555401</v>
      </c>
      <c r="D112" s="64">
        <v>56</v>
      </c>
      <c r="E112" s="50">
        <f t="shared" si="28"/>
        <v>0.38427228436149041</v>
      </c>
      <c r="F112" s="61"/>
      <c r="G112" s="49">
        <v>44</v>
      </c>
      <c r="H112" s="50">
        <f t="shared" si="29"/>
        <v>0.29993183367416498</v>
      </c>
      <c r="I112" s="49">
        <v>70</v>
      </c>
      <c r="J112" s="50">
        <f t="shared" si="30"/>
        <v>0.41525775642166457</v>
      </c>
      <c r="K112" s="49">
        <v>85</v>
      </c>
      <c r="L112" s="50">
        <f t="shared" si="31"/>
        <v>0.40601862909004055</v>
      </c>
      <c r="M112" s="65">
        <v>81</v>
      </c>
      <c r="N112" s="50">
        <f t="shared" si="32"/>
        <v>0.35121189784503321</v>
      </c>
      <c r="O112" s="65">
        <v>90</v>
      </c>
      <c r="P112" s="50">
        <f t="shared" si="33"/>
        <v>0.39670295764093971</v>
      </c>
      <c r="Q112" s="65">
        <v>84</v>
      </c>
      <c r="R112" s="50">
        <f t="shared" si="34"/>
        <v>0.31670625494853522</v>
      </c>
      <c r="S112" s="65">
        <v>62</v>
      </c>
      <c r="T112" s="50">
        <f t="shared" si="35"/>
        <v>0.23370650985713748</v>
      </c>
      <c r="U112" s="62"/>
    </row>
    <row r="113" spans="1:21" s="63" customFormat="1" x14ac:dyDescent="0.25">
      <c r="A113" s="103" t="s">
        <v>104</v>
      </c>
      <c r="B113" s="98">
        <v>97</v>
      </c>
      <c r="C113" s="42">
        <f t="shared" si="27"/>
        <v>0.62995194181062475</v>
      </c>
      <c r="D113" s="98">
        <v>117</v>
      </c>
      <c r="E113" s="99">
        <f t="shared" si="28"/>
        <v>0.80285459411239968</v>
      </c>
      <c r="F113" s="61"/>
      <c r="G113" s="100">
        <v>71</v>
      </c>
      <c r="H113" s="99">
        <f t="shared" si="29"/>
        <v>0.4839809134287662</v>
      </c>
      <c r="I113" s="100">
        <v>96</v>
      </c>
      <c r="J113" s="99">
        <f t="shared" si="30"/>
        <v>0.56949635166399715</v>
      </c>
      <c r="K113" s="100">
        <v>98</v>
      </c>
      <c r="L113" s="99">
        <f t="shared" si="31"/>
        <v>0.46811559589204682</v>
      </c>
      <c r="M113" s="101">
        <v>138</v>
      </c>
      <c r="N113" s="99">
        <f t="shared" si="32"/>
        <v>0.59836101114338991</v>
      </c>
      <c r="O113" s="101">
        <v>109</v>
      </c>
      <c r="P113" s="99">
        <f t="shared" si="33"/>
        <v>0.48045135980958265</v>
      </c>
      <c r="Q113" s="101">
        <v>147</v>
      </c>
      <c r="R113" s="99">
        <f t="shared" si="34"/>
        <v>0.55423594615993665</v>
      </c>
      <c r="S113" s="101">
        <v>92</v>
      </c>
      <c r="T113" s="99">
        <f t="shared" si="35"/>
        <v>0.3467903049493008</v>
      </c>
      <c r="U113" s="62"/>
    </row>
    <row r="114" spans="1:21" s="63" customFormat="1" x14ac:dyDescent="0.25">
      <c r="A114" s="27" t="s">
        <v>105</v>
      </c>
      <c r="B114" s="70">
        <f>SUM(B112:B113)</f>
        <v>159</v>
      </c>
      <c r="C114" s="29">
        <f t="shared" si="27"/>
        <v>1.0326016365761788</v>
      </c>
      <c r="D114" s="70">
        <f>SUM(D112:D113)</f>
        <v>173</v>
      </c>
      <c r="E114" s="71">
        <f t="shared" si="28"/>
        <v>1.1871268784738902</v>
      </c>
      <c r="F114" s="61"/>
      <c r="G114" s="72">
        <f>SUM(G112:G113)</f>
        <v>115</v>
      </c>
      <c r="H114" s="71">
        <f t="shared" si="29"/>
        <v>0.78391274710293124</v>
      </c>
      <c r="I114" s="72">
        <f>SUM(I112:I113)</f>
        <v>166</v>
      </c>
      <c r="J114" s="71">
        <f t="shared" si="30"/>
        <v>0.98475410808566177</v>
      </c>
      <c r="K114" s="72">
        <f>SUM(K112:K113)</f>
        <v>183</v>
      </c>
      <c r="L114" s="71">
        <f t="shared" si="31"/>
        <v>0.87413422498208748</v>
      </c>
      <c r="M114" s="73">
        <v>219</v>
      </c>
      <c r="N114" s="71">
        <f t="shared" si="32"/>
        <v>0.94957290898842295</v>
      </c>
      <c r="O114" s="73">
        <v>199</v>
      </c>
      <c r="P114" s="71">
        <f t="shared" si="33"/>
        <v>0.8771543174505223</v>
      </c>
      <c r="Q114" s="73">
        <v>231</v>
      </c>
      <c r="R114" s="71">
        <f t="shared" si="34"/>
        <v>0.87094220110847198</v>
      </c>
      <c r="S114" s="73">
        <v>154</v>
      </c>
      <c r="T114" s="71">
        <f t="shared" si="35"/>
        <v>0.58049681480643822</v>
      </c>
      <c r="U114" s="62"/>
    </row>
    <row r="115" spans="1:21" s="63" customFormat="1" x14ac:dyDescent="0.25">
      <c r="A115" s="67" t="s">
        <v>106</v>
      </c>
      <c r="B115" s="64">
        <v>159</v>
      </c>
      <c r="C115" s="19">
        <f t="shared" si="27"/>
        <v>1.0326016365761788</v>
      </c>
      <c r="D115" s="64">
        <v>147</v>
      </c>
      <c r="E115" s="50">
        <f t="shared" si="28"/>
        <v>1.0087147464489123</v>
      </c>
      <c r="F115" s="61"/>
      <c r="G115" s="49">
        <v>119</v>
      </c>
      <c r="H115" s="50">
        <f t="shared" si="29"/>
        <v>0.81117927743694618</v>
      </c>
      <c r="I115" s="49">
        <v>145</v>
      </c>
      <c r="J115" s="50">
        <f t="shared" si="30"/>
        <v>0.8601767811591623</v>
      </c>
      <c r="K115" s="49">
        <v>160</v>
      </c>
      <c r="L115" s="50">
        <f t="shared" si="31"/>
        <v>0.76427036064007647</v>
      </c>
      <c r="M115" s="65">
        <v>171</v>
      </c>
      <c r="N115" s="50">
        <f t="shared" si="32"/>
        <v>0.74144733989507006</v>
      </c>
      <c r="O115" s="65">
        <v>161</v>
      </c>
      <c r="P115" s="50">
        <f t="shared" si="33"/>
        <v>0.70965751311323666</v>
      </c>
      <c r="Q115" s="65">
        <v>160</v>
      </c>
      <c r="R115" s="50">
        <f t="shared" si="34"/>
        <v>0.60325000942578144</v>
      </c>
      <c r="S115" s="65">
        <v>133</v>
      </c>
      <c r="T115" s="50">
        <f t="shared" si="35"/>
        <v>0.50133815824192396</v>
      </c>
      <c r="U115" s="62"/>
    </row>
    <row r="116" spans="1:21" s="63" customFormat="1" x14ac:dyDescent="0.25">
      <c r="A116" s="68" t="s">
        <v>107</v>
      </c>
      <c r="B116" s="60">
        <v>204</v>
      </c>
      <c r="C116" s="20">
        <f t="shared" si="27"/>
        <v>1.324847382776984</v>
      </c>
      <c r="D116" s="60">
        <v>222</v>
      </c>
      <c r="E116" s="48">
        <f t="shared" si="28"/>
        <v>1.5233651272901942</v>
      </c>
      <c r="F116" s="61"/>
      <c r="G116" s="47">
        <v>154</v>
      </c>
      <c r="H116" s="48">
        <f t="shared" si="29"/>
        <v>1.0497614178595773</v>
      </c>
      <c r="I116" s="47">
        <v>233</v>
      </c>
      <c r="J116" s="48">
        <f t="shared" si="30"/>
        <v>1.3822151035178265</v>
      </c>
      <c r="K116" s="47">
        <v>237</v>
      </c>
      <c r="L116" s="48">
        <f t="shared" si="31"/>
        <v>1.1320754716981132</v>
      </c>
      <c r="M116" s="66">
        <v>274</v>
      </c>
      <c r="N116" s="48">
        <f t="shared" si="32"/>
        <v>1.1880501235745566</v>
      </c>
      <c r="O116" s="66">
        <v>245</v>
      </c>
      <c r="P116" s="48">
        <f t="shared" si="33"/>
        <v>1.079913606911447</v>
      </c>
      <c r="Q116" s="66">
        <v>227</v>
      </c>
      <c r="R116" s="48">
        <f t="shared" si="34"/>
        <v>0.85586095087282732</v>
      </c>
      <c r="S116" s="66">
        <v>262</v>
      </c>
      <c r="T116" s="48">
        <f t="shared" si="35"/>
        <v>0.98759847713822613</v>
      </c>
      <c r="U116" s="62"/>
    </row>
    <row r="117" spans="1:21" s="63" customFormat="1" x14ac:dyDescent="0.25">
      <c r="A117" s="68" t="s">
        <v>108</v>
      </c>
      <c r="B117" s="64">
        <v>25</v>
      </c>
      <c r="C117" s="20">
        <f t="shared" si="27"/>
        <v>0.16235874788933627</v>
      </c>
      <c r="D117" s="64">
        <v>34</v>
      </c>
      <c r="E117" s="48">
        <f t="shared" si="28"/>
        <v>0.23330817264804776</v>
      </c>
      <c r="F117" s="61"/>
      <c r="G117" s="47">
        <v>23</v>
      </c>
      <c r="H117" s="48">
        <f t="shared" si="29"/>
        <v>0.15678254942058623</v>
      </c>
      <c r="I117" s="47">
        <v>25</v>
      </c>
      <c r="J117" s="48">
        <f t="shared" si="30"/>
        <v>0.14830634157916592</v>
      </c>
      <c r="K117" s="47">
        <v>49</v>
      </c>
      <c r="L117" s="48">
        <f t="shared" si="31"/>
        <v>0.23405779794602341</v>
      </c>
      <c r="M117" s="66">
        <v>34</v>
      </c>
      <c r="N117" s="48">
        <f t="shared" si="32"/>
        <v>0.14742227810779171</v>
      </c>
      <c r="O117" s="66">
        <v>53</v>
      </c>
      <c r="P117" s="48">
        <f t="shared" si="33"/>
        <v>0.23361396394410897</v>
      </c>
      <c r="Q117" s="66">
        <v>40</v>
      </c>
      <c r="R117" s="48">
        <f t="shared" si="34"/>
        <v>0.15081250235644536</v>
      </c>
      <c r="S117" s="66">
        <v>57</v>
      </c>
      <c r="T117" s="48">
        <f t="shared" si="35"/>
        <v>0.21485921067511027</v>
      </c>
      <c r="U117" s="62"/>
    </row>
    <row r="118" spans="1:21" s="63" customFormat="1" x14ac:dyDescent="0.25">
      <c r="A118" s="68" t="s">
        <v>109</v>
      </c>
      <c r="B118" s="60">
        <v>188</v>
      </c>
      <c r="C118" s="20">
        <f t="shared" si="27"/>
        <v>1.2209377841278088</v>
      </c>
      <c r="D118" s="60">
        <v>193</v>
      </c>
      <c r="E118" s="48">
        <f t="shared" si="28"/>
        <v>1.3243669800315652</v>
      </c>
      <c r="F118" s="61"/>
      <c r="G118" s="47">
        <v>196</v>
      </c>
      <c r="H118" s="48">
        <f t="shared" si="29"/>
        <v>1.3360599863667348</v>
      </c>
      <c r="I118" s="47">
        <v>171</v>
      </c>
      <c r="J118" s="48">
        <f t="shared" si="30"/>
        <v>1.0144153764014949</v>
      </c>
      <c r="K118" s="47">
        <v>234</v>
      </c>
      <c r="L118" s="48">
        <f t="shared" si="31"/>
        <v>1.1177454024361118</v>
      </c>
      <c r="M118" s="66">
        <v>254</v>
      </c>
      <c r="N118" s="48">
        <f t="shared" si="32"/>
        <v>1.1013311364523262</v>
      </c>
      <c r="O118" s="66">
        <v>170</v>
      </c>
      <c r="P118" s="48">
        <f t="shared" si="33"/>
        <v>0.74932780887733064</v>
      </c>
      <c r="Q118" s="66">
        <v>210</v>
      </c>
      <c r="R118" s="48">
        <f t="shared" si="34"/>
        <v>0.79176563737133798</v>
      </c>
      <c r="S118" s="66">
        <v>174</v>
      </c>
      <c r="T118" s="48">
        <f t="shared" si="35"/>
        <v>0.65588601153454706</v>
      </c>
      <c r="U118" s="62"/>
    </row>
    <row r="119" spans="1:21" s="63" customFormat="1" x14ac:dyDescent="0.25">
      <c r="A119" s="67" t="s">
        <v>110</v>
      </c>
      <c r="B119" s="64">
        <v>35</v>
      </c>
      <c r="C119" s="19">
        <f t="shared" si="27"/>
        <v>0.22730224704507079</v>
      </c>
      <c r="D119" s="64">
        <v>28</v>
      </c>
      <c r="E119" s="50">
        <f t="shared" si="28"/>
        <v>0.19213614218074521</v>
      </c>
      <c r="F119" s="61"/>
      <c r="G119" s="49">
        <v>31</v>
      </c>
      <c r="H119" s="50">
        <f t="shared" si="29"/>
        <v>0.21131561008861624</v>
      </c>
      <c r="I119" s="49">
        <v>40</v>
      </c>
      <c r="J119" s="50">
        <f t="shared" si="30"/>
        <v>0.23729014652666547</v>
      </c>
      <c r="K119" s="49">
        <v>58</v>
      </c>
      <c r="L119" s="50">
        <f t="shared" si="31"/>
        <v>0.2770480057320277</v>
      </c>
      <c r="M119" s="65">
        <v>45</v>
      </c>
      <c r="N119" s="50">
        <f t="shared" si="32"/>
        <v>0.19511772102501843</v>
      </c>
      <c r="O119" s="65">
        <v>38</v>
      </c>
      <c r="P119" s="50">
        <f t="shared" si="33"/>
        <v>0.16749680433728567</v>
      </c>
      <c r="Q119" s="65">
        <v>36</v>
      </c>
      <c r="R119" s="50">
        <f t="shared" si="34"/>
        <v>0.13573125212080081</v>
      </c>
      <c r="S119" s="65">
        <v>41</v>
      </c>
      <c r="T119" s="50">
        <f t="shared" si="35"/>
        <v>0.15454785329262316</v>
      </c>
      <c r="U119" s="62"/>
    </row>
    <row r="120" spans="1:21" s="63" customFormat="1" x14ac:dyDescent="0.25">
      <c r="A120" s="27" t="s">
        <v>111</v>
      </c>
      <c r="B120" s="70">
        <f>SUM(B115:B119)</f>
        <v>611</v>
      </c>
      <c r="C120" s="29">
        <f t="shared" si="27"/>
        <v>3.9680477984153786</v>
      </c>
      <c r="D120" s="70">
        <f>SUM(D115:D119)</f>
        <v>624</v>
      </c>
      <c r="E120" s="71">
        <f t="shared" si="28"/>
        <v>4.2818911685994641</v>
      </c>
      <c r="F120" s="61"/>
      <c r="G120" s="72">
        <f>SUM(G115:G119)</f>
        <v>523</v>
      </c>
      <c r="H120" s="71">
        <f t="shared" si="29"/>
        <v>3.5650988411724609</v>
      </c>
      <c r="I120" s="72">
        <f>SUM(I115:I119)</f>
        <v>614</v>
      </c>
      <c r="J120" s="71">
        <f t="shared" si="30"/>
        <v>3.6424037491843149</v>
      </c>
      <c r="K120" s="72">
        <f>SUM(K115:K119)</f>
        <v>738</v>
      </c>
      <c r="L120" s="71">
        <f t="shared" si="31"/>
        <v>3.5251970384523523</v>
      </c>
      <c r="M120" s="73">
        <v>778</v>
      </c>
      <c r="N120" s="71">
        <f t="shared" si="32"/>
        <v>3.3733685990547628</v>
      </c>
      <c r="O120" s="73">
        <v>667</v>
      </c>
      <c r="P120" s="71">
        <f t="shared" si="33"/>
        <v>2.9400096971834091</v>
      </c>
      <c r="Q120" s="73">
        <v>673</v>
      </c>
      <c r="R120" s="71">
        <f t="shared" si="34"/>
        <v>2.5374203521471927</v>
      </c>
      <c r="S120" s="73">
        <v>667</v>
      </c>
      <c r="T120" s="71">
        <f t="shared" si="35"/>
        <v>2.5142297108824305</v>
      </c>
      <c r="U120" s="62"/>
    </row>
    <row r="121" spans="1:21" s="63" customFormat="1" x14ac:dyDescent="0.25">
      <c r="A121" s="67" t="s">
        <v>112</v>
      </c>
      <c r="B121" s="64">
        <v>125</v>
      </c>
      <c r="C121" s="19">
        <f t="shared" si="27"/>
        <v>0.81179373944668143</v>
      </c>
      <c r="D121" s="64">
        <v>119</v>
      </c>
      <c r="E121" s="50">
        <f t="shared" si="28"/>
        <v>0.8165786042681672</v>
      </c>
      <c r="F121" s="61"/>
      <c r="G121" s="49">
        <v>146</v>
      </c>
      <c r="H121" s="50">
        <f t="shared" si="29"/>
        <v>0.99522835719154745</v>
      </c>
      <c r="I121" s="49">
        <v>162</v>
      </c>
      <c r="J121" s="50">
        <f t="shared" si="30"/>
        <v>0.96102509343299525</v>
      </c>
      <c r="K121" s="49">
        <v>135</v>
      </c>
      <c r="L121" s="50">
        <f t="shared" si="31"/>
        <v>0.64485311679006452</v>
      </c>
      <c r="M121" s="65">
        <v>148</v>
      </c>
      <c r="N121" s="50">
        <f t="shared" si="32"/>
        <v>0.64172050470450503</v>
      </c>
      <c r="O121" s="65">
        <v>150</v>
      </c>
      <c r="P121" s="50">
        <f t="shared" si="33"/>
        <v>0.66117159606823295</v>
      </c>
      <c r="Q121" s="65">
        <v>182</v>
      </c>
      <c r="R121" s="50">
        <f t="shared" si="34"/>
        <v>0.68619688572182636</v>
      </c>
      <c r="S121" s="65">
        <v>185</v>
      </c>
      <c r="T121" s="50">
        <f t="shared" si="35"/>
        <v>0.69735006973500702</v>
      </c>
      <c r="U121" s="62"/>
    </row>
    <row r="122" spans="1:21" s="63" customFormat="1" x14ac:dyDescent="0.25">
      <c r="A122" s="68" t="s">
        <v>113</v>
      </c>
      <c r="B122" s="60">
        <v>164</v>
      </c>
      <c r="C122" s="20">
        <f t="shared" si="27"/>
        <v>1.065073386154046</v>
      </c>
      <c r="D122" s="60">
        <v>117</v>
      </c>
      <c r="E122" s="48">
        <f t="shared" si="28"/>
        <v>0.80285459411239968</v>
      </c>
      <c r="F122" s="61"/>
      <c r="G122" s="47">
        <v>112</v>
      </c>
      <c r="H122" s="48">
        <f t="shared" si="29"/>
        <v>0.76346284935241993</v>
      </c>
      <c r="I122" s="47">
        <v>99</v>
      </c>
      <c r="J122" s="48">
        <f t="shared" si="30"/>
        <v>0.58729311265349704</v>
      </c>
      <c r="K122" s="47">
        <v>97</v>
      </c>
      <c r="L122" s="48">
        <f t="shared" si="31"/>
        <v>0.46333890613804629</v>
      </c>
      <c r="M122" s="66">
        <v>112</v>
      </c>
      <c r="N122" s="48">
        <f t="shared" si="32"/>
        <v>0.48562632788449034</v>
      </c>
      <c r="O122" s="66">
        <v>102</v>
      </c>
      <c r="P122" s="48">
        <f t="shared" si="33"/>
        <v>0.44959668532639835</v>
      </c>
      <c r="Q122" s="66">
        <v>105</v>
      </c>
      <c r="R122" s="48">
        <f t="shared" si="34"/>
        <v>0.39588281868566899</v>
      </c>
      <c r="S122" s="66">
        <v>123</v>
      </c>
      <c r="T122" s="48">
        <f t="shared" si="35"/>
        <v>0.46364355987786954</v>
      </c>
      <c r="U122" s="62"/>
    </row>
    <row r="123" spans="1:21" s="63" customFormat="1" x14ac:dyDescent="0.25">
      <c r="A123" s="68" t="s">
        <v>114</v>
      </c>
      <c r="B123" s="60">
        <v>202</v>
      </c>
      <c r="C123" s="20">
        <f t="shared" si="27"/>
        <v>1.3118586829458372</v>
      </c>
      <c r="D123" s="64">
        <v>211</v>
      </c>
      <c r="E123" s="48">
        <f t="shared" si="28"/>
        <v>1.4478830714334729</v>
      </c>
      <c r="F123" s="61"/>
      <c r="G123" s="47">
        <v>195</v>
      </c>
      <c r="H123" s="48">
        <f t="shared" si="29"/>
        <v>1.3292433537832311</v>
      </c>
      <c r="I123" s="47">
        <v>214</v>
      </c>
      <c r="J123" s="48">
        <f t="shared" si="30"/>
        <v>1.2695022839176604</v>
      </c>
      <c r="K123" s="47">
        <v>298</v>
      </c>
      <c r="L123" s="48">
        <f t="shared" si="31"/>
        <v>1.4234535466921423</v>
      </c>
      <c r="M123" s="66">
        <v>282</v>
      </c>
      <c r="N123" s="48">
        <f t="shared" si="32"/>
        <v>1.2227377184234489</v>
      </c>
      <c r="O123" s="66">
        <v>321</v>
      </c>
      <c r="P123" s="48">
        <f t="shared" si="33"/>
        <v>1.4149072155860185</v>
      </c>
      <c r="Q123" s="66">
        <v>312</v>
      </c>
      <c r="R123" s="48">
        <f t="shared" si="34"/>
        <v>1.1763375183802736</v>
      </c>
      <c r="S123" s="66">
        <v>349</v>
      </c>
      <c r="T123" s="48">
        <f t="shared" si="35"/>
        <v>1.3155414829054997</v>
      </c>
      <c r="U123" s="62"/>
    </row>
    <row r="124" spans="1:21" s="63" customFormat="1" x14ac:dyDescent="0.25">
      <c r="A124" s="68" t="s">
        <v>115</v>
      </c>
      <c r="B124" s="64">
        <v>48</v>
      </c>
      <c r="C124" s="20">
        <f t="shared" si="27"/>
        <v>0.31172879594752567</v>
      </c>
      <c r="D124" s="60">
        <v>70</v>
      </c>
      <c r="E124" s="48">
        <f t="shared" si="28"/>
        <v>0.48034035545186304</v>
      </c>
      <c r="F124" s="61"/>
      <c r="G124" s="105">
        <v>51</v>
      </c>
      <c r="H124" s="48">
        <f t="shared" si="29"/>
        <v>0.34764826175869123</v>
      </c>
      <c r="I124" s="105">
        <v>46</v>
      </c>
      <c r="J124" s="48">
        <f t="shared" si="30"/>
        <v>0.27288366850566531</v>
      </c>
      <c r="K124" s="105">
        <v>52</v>
      </c>
      <c r="L124" s="48">
        <f t="shared" si="31"/>
        <v>0.24838786720802483</v>
      </c>
      <c r="M124" s="106">
        <v>78</v>
      </c>
      <c r="N124" s="48">
        <f t="shared" si="32"/>
        <v>0.3382040497766986</v>
      </c>
      <c r="O124" s="106">
        <v>47</v>
      </c>
      <c r="P124" s="48">
        <f t="shared" si="33"/>
        <v>0.20716710010137965</v>
      </c>
      <c r="Q124" s="106">
        <v>64</v>
      </c>
      <c r="R124" s="48">
        <f t="shared" si="34"/>
        <v>0.24130000377031255</v>
      </c>
      <c r="S124" s="106">
        <v>60</v>
      </c>
      <c r="T124" s="48">
        <f t="shared" si="35"/>
        <v>0.22616759018432658</v>
      </c>
      <c r="U124" s="62"/>
    </row>
    <row r="125" spans="1:21" s="63" customFormat="1" x14ac:dyDescent="0.25">
      <c r="A125" s="68" t="s">
        <v>116</v>
      </c>
      <c r="B125" s="60">
        <v>127</v>
      </c>
      <c r="C125" s="20">
        <f t="shared" si="27"/>
        <v>0.82478243927782824</v>
      </c>
      <c r="D125" s="64">
        <v>118</v>
      </c>
      <c r="E125" s="48">
        <f t="shared" si="28"/>
        <v>0.80971659919028338</v>
      </c>
      <c r="F125" s="61"/>
      <c r="G125" s="47">
        <v>130</v>
      </c>
      <c r="H125" s="48">
        <f t="shared" si="29"/>
        <v>0.88616223585548748</v>
      </c>
      <c r="I125" s="47">
        <v>138</v>
      </c>
      <c r="J125" s="48">
        <f t="shared" si="30"/>
        <v>0.81865100551699599</v>
      </c>
      <c r="K125" s="47">
        <v>175</v>
      </c>
      <c r="L125" s="48">
        <f t="shared" si="31"/>
        <v>0.83592070695008358</v>
      </c>
      <c r="M125" s="66">
        <v>187</v>
      </c>
      <c r="N125" s="48">
        <f t="shared" si="32"/>
        <v>0.81082252959285439</v>
      </c>
      <c r="O125" s="66">
        <v>155</v>
      </c>
      <c r="P125" s="48">
        <f t="shared" si="33"/>
        <v>0.68321064927050734</v>
      </c>
      <c r="Q125" s="66">
        <v>202</v>
      </c>
      <c r="R125" s="48">
        <f t="shared" si="34"/>
        <v>0.76160313690004899</v>
      </c>
      <c r="S125" s="66">
        <v>182</v>
      </c>
      <c r="T125" s="48">
        <f t="shared" si="35"/>
        <v>0.68604169022579065</v>
      </c>
      <c r="U125" s="62"/>
    </row>
    <row r="126" spans="1:21" s="63" customFormat="1" x14ac:dyDescent="0.25">
      <c r="A126" s="68" t="s">
        <v>117</v>
      </c>
      <c r="B126" s="60">
        <v>205</v>
      </c>
      <c r="C126" s="20">
        <f t="shared" si="27"/>
        <v>1.3313417326925574</v>
      </c>
      <c r="D126" s="60">
        <v>219</v>
      </c>
      <c r="E126" s="48">
        <f t="shared" si="28"/>
        <v>1.502779112056543</v>
      </c>
      <c r="F126" s="61"/>
      <c r="G126" s="47">
        <v>234</v>
      </c>
      <c r="H126" s="48">
        <f t="shared" si="29"/>
        <v>1.5950920245398774</v>
      </c>
      <c r="I126" s="47">
        <v>269</v>
      </c>
      <c r="J126" s="48">
        <f t="shared" si="30"/>
        <v>1.5957762353918252</v>
      </c>
      <c r="K126" s="47">
        <v>338</v>
      </c>
      <c r="L126" s="48">
        <f t="shared" si="31"/>
        <v>1.6145211368521615</v>
      </c>
      <c r="M126" s="66">
        <v>422</v>
      </c>
      <c r="N126" s="48">
        <f t="shared" si="32"/>
        <v>1.8297706282790618</v>
      </c>
      <c r="O126" s="66">
        <v>290</v>
      </c>
      <c r="P126" s="48">
        <f t="shared" si="33"/>
        <v>1.2782650857319171</v>
      </c>
      <c r="Q126" s="66">
        <v>317</v>
      </c>
      <c r="R126" s="48">
        <f t="shared" si="34"/>
        <v>1.1951890811748294</v>
      </c>
      <c r="S126" s="66">
        <v>393</v>
      </c>
      <c r="T126" s="48">
        <f t="shared" si="35"/>
        <v>1.4813977157073392</v>
      </c>
      <c r="U126" s="62"/>
    </row>
    <row r="127" spans="1:21" s="63" customFormat="1" x14ac:dyDescent="0.25">
      <c r="A127" s="68" t="s">
        <v>118</v>
      </c>
      <c r="B127" s="64">
        <v>93</v>
      </c>
      <c r="C127" s="20">
        <f t="shared" si="27"/>
        <v>0.60397454214833091</v>
      </c>
      <c r="D127" s="64">
        <v>78</v>
      </c>
      <c r="E127" s="48">
        <f t="shared" si="28"/>
        <v>0.53523639607493301</v>
      </c>
      <c r="F127" s="61"/>
      <c r="G127" s="47">
        <v>102</v>
      </c>
      <c r="H127" s="48">
        <f t="shared" si="29"/>
        <v>0.69529652351738247</v>
      </c>
      <c r="I127" s="47">
        <v>121</v>
      </c>
      <c r="J127" s="48">
        <f t="shared" si="30"/>
        <v>0.71780269324316304</v>
      </c>
      <c r="K127" s="47">
        <v>150</v>
      </c>
      <c r="L127" s="48">
        <f t="shared" si="31"/>
        <v>0.71650346310007162</v>
      </c>
      <c r="M127" s="66">
        <v>126</v>
      </c>
      <c r="N127" s="48">
        <f t="shared" si="32"/>
        <v>0.5463296188700516</v>
      </c>
      <c r="O127" s="66">
        <v>171</v>
      </c>
      <c r="P127" s="48">
        <f t="shared" si="33"/>
        <v>0.75373561951778556</v>
      </c>
      <c r="Q127" s="66">
        <v>184</v>
      </c>
      <c r="R127" s="48">
        <f t="shared" si="34"/>
        <v>0.69373751083964863</v>
      </c>
      <c r="S127" s="66">
        <v>209</v>
      </c>
      <c r="T127" s="48">
        <f t="shared" si="35"/>
        <v>0.78781710580873765</v>
      </c>
      <c r="U127" s="62"/>
    </row>
    <row r="128" spans="1:21" s="63" customFormat="1" x14ac:dyDescent="0.25">
      <c r="A128" s="68" t="s">
        <v>119</v>
      </c>
      <c r="B128" s="60">
        <v>80</v>
      </c>
      <c r="C128" s="20">
        <f t="shared" si="27"/>
        <v>0.51954799324587608</v>
      </c>
      <c r="D128" s="60">
        <v>74</v>
      </c>
      <c r="E128" s="48">
        <f t="shared" si="28"/>
        <v>0.50778837576339808</v>
      </c>
      <c r="F128" s="61"/>
      <c r="G128" s="47">
        <v>73</v>
      </c>
      <c r="H128" s="48">
        <f t="shared" si="29"/>
        <v>0.49761417859577373</v>
      </c>
      <c r="I128" s="47">
        <v>93</v>
      </c>
      <c r="J128" s="48">
        <f t="shared" si="30"/>
        <v>0.55169959067449725</v>
      </c>
      <c r="K128" s="47">
        <v>130</v>
      </c>
      <c r="L128" s="48">
        <f t="shared" si="31"/>
        <v>0.62096966802006215</v>
      </c>
      <c r="M128" s="66">
        <v>141</v>
      </c>
      <c r="N128" s="48">
        <f t="shared" si="32"/>
        <v>0.61136885921172446</v>
      </c>
      <c r="O128" s="66">
        <v>183</v>
      </c>
      <c r="P128" s="48">
        <f t="shared" si="33"/>
        <v>0.80662934720324408</v>
      </c>
      <c r="Q128" s="66">
        <v>163</v>
      </c>
      <c r="R128" s="48">
        <f t="shared" si="34"/>
        <v>0.61456094710251485</v>
      </c>
      <c r="S128" s="66">
        <v>186</v>
      </c>
      <c r="T128" s="48">
        <f t="shared" si="35"/>
        <v>0.70111952957141233</v>
      </c>
      <c r="U128" s="62"/>
    </row>
    <row r="129" spans="1:21" s="63" customFormat="1" x14ac:dyDescent="0.25">
      <c r="A129" s="67" t="s">
        <v>120</v>
      </c>
      <c r="B129" s="60">
        <v>166</v>
      </c>
      <c r="C129" s="19">
        <f t="shared" si="27"/>
        <v>1.0780620859851928</v>
      </c>
      <c r="D129" s="64">
        <v>179</v>
      </c>
      <c r="E129" s="50">
        <f t="shared" si="28"/>
        <v>1.2282989089411926</v>
      </c>
      <c r="F129" s="61"/>
      <c r="G129" s="49">
        <v>173</v>
      </c>
      <c r="H129" s="50">
        <f t="shared" si="29"/>
        <v>1.1792774369461487</v>
      </c>
      <c r="I129" s="49">
        <v>204</v>
      </c>
      <c r="J129" s="50">
        <f t="shared" si="30"/>
        <v>1.2101797472859939</v>
      </c>
      <c r="K129" s="49">
        <v>231</v>
      </c>
      <c r="L129" s="50">
        <f t="shared" si="31"/>
        <v>1.1034153331741103</v>
      </c>
      <c r="M129" s="65">
        <v>319</v>
      </c>
      <c r="N129" s="50">
        <f t="shared" si="32"/>
        <v>1.383167844599575</v>
      </c>
      <c r="O129" s="65">
        <v>294</v>
      </c>
      <c r="P129" s="50">
        <f t="shared" si="33"/>
        <v>1.2958963282937366</v>
      </c>
      <c r="Q129" s="65">
        <v>311</v>
      </c>
      <c r="R129" s="50">
        <f t="shared" si="34"/>
        <v>1.1725672058213625</v>
      </c>
      <c r="S129" s="65">
        <v>357</v>
      </c>
      <c r="T129" s="50">
        <f t="shared" si="35"/>
        <v>1.3456971615967432</v>
      </c>
      <c r="U129" s="62"/>
    </row>
    <row r="130" spans="1:21" s="63" customFormat="1" x14ac:dyDescent="0.25">
      <c r="A130" s="27" t="s">
        <v>121</v>
      </c>
      <c r="B130" s="70">
        <f>SUM(B121:B129)</f>
        <v>1210</v>
      </c>
      <c r="C130" s="29">
        <f t="shared" si="27"/>
        <v>7.8581633978438763</v>
      </c>
      <c r="D130" s="70">
        <f>SUM(D121:D129)</f>
        <v>1185</v>
      </c>
      <c r="E130" s="71">
        <f t="shared" si="28"/>
        <v>8.1314760172922522</v>
      </c>
      <c r="F130" s="61"/>
      <c r="G130" s="72">
        <f>SUM(G121:G129)</f>
        <v>1216</v>
      </c>
      <c r="H130" s="71">
        <f t="shared" si="29"/>
        <v>8.2890252215405589</v>
      </c>
      <c r="I130" s="72">
        <f>SUM(I121:I129)</f>
        <v>1346</v>
      </c>
      <c r="J130" s="71">
        <f t="shared" si="30"/>
        <v>7.9848134306222933</v>
      </c>
      <c r="K130" s="72">
        <f>SUM(K121:K129)</f>
        <v>1606</v>
      </c>
      <c r="L130" s="71">
        <f t="shared" si="31"/>
        <v>7.6713637449247667</v>
      </c>
      <c r="M130" s="73">
        <f>SUM(M121:M129)</f>
        <v>1815</v>
      </c>
      <c r="N130" s="71">
        <f t="shared" si="32"/>
        <v>7.8697480813424106</v>
      </c>
      <c r="O130" s="73">
        <v>1713</v>
      </c>
      <c r="P130" s="71">
        <f t="shared" si="33"/>
        <v>7.5505796270992205</v>
      </c>
      <c r="Q130" s="73">
        <v>1840</v>
      </c>
      <c r="R130" s="71">
        <f t="shared" si="34"/>
        <v>6.9373751083964859</v>
      </c>
      <c r="S130" s="73">
        <v>2044</v>
      </c>
      <c r="T130" s="71">
        <f t="shared" si="35"/>
        <v>7.7047759056127259</v>
      </c>
      <c r="U130" s="62"/>
    </row>
    <row r="131" spans="1:21" s="63" customFormat="1" x14ac:dyDescent="0.25">
      <c r="A131" s="67" t="s">
        <v>122</v>
      </c>
      <c r="B131" s="64">
        <v>193</v>
      </c>
      <c r="C131" s="19">
        <f t="shared" si="27"/>
        <v>1.2534095337056761</v>
      </c>
      <c r="D131" s="64">
        <v>204</v>
      </c>
      <c r="E131" s="50">
        <f t="shared" si="28"/>
        <v>1.3998490358882865</v>
      </c>
      <c r="F131" s="61"/>
      <c r="G131" s="49">
        <v>175</v>
      </c>
      <c r="H131" s="50">
        <f t="shared" si="29"/>
        <v>1.1929107021131562</v>
      </c>
      <c r="I131" s="49">
        <v>221</v>
      </c>
      <c r="J131" s="50">
        <f t="shared" si="30"/>
        <v>1.3110280595598267</v>
      </c>
      <c r="K131" s="49">
        <v>304</v>
      </c>
      <c r="L131" s="50">
        <f t="shared" si="31"/>
        <v>1.4521136852161454</v>
      </c>
      <c r="M131" s="65">
        <v>331</v>
      </c>
      <c r="N131" s="50">
        <f t="shared" si="32"/>
        <v>1.4351992368729134</v>
      </c>
      <c r="O131" s="65">
        <v>312</v>
      </c>
      <c r="P131" s="50">
        <f t="shared" si="33"/>
        <v>1.3752369198219245</v>
      </c>
      <c r="Q131" s="65">
        <v>365</v>
      </c>
      <c r="R131" s="50">
        <f t="shared" si="34"/>
        <v>1.3761640840025637</v>
      </c>
      <c r="S131" s="65">
        <v>414</v>
      </c>
      <c r="T131" s="50">
        <f t="shared" si="35"/>
        <v>1.5605563722718534</v>
      </c>
      <c r="U131" s="62"/>
    </row>
    <row r="132" spans="1:21" s="63" customFormat="1" x14ac:dyDescent="0.25">
      <c r="A132" s="68" t="s">
        <v>123</v>
      </c>
      <c r="B132" s="60">
        <v>58</v>
      </c>
      <c r="C132" s="20">
        <f t="shared" si="27"/>
        <v>0.37667229510326017</v>
      </c>
      <c r="D132" s="60">
        <v>60</v>
      </c>
      <c r="E132" s="48">
        <f t="shared" si="28"/>
        <v>0.41172030467302551</v>
      </c>
      <c r="F132" s="61"/>
      <c r="G132" s="47">
        <v>37</v>
      </c>
      <c r="H132" s="48">
        <f t="shared" si="29"/>
        <v>0.25221540558963873</v>
      </c>
      <c r="I132" s="47">
        <v>52</v>
      </c>
      <c r="J132" s="48">
        <f t="shared" si="30"/>
        <v>0.3084771904846651</v>
      </c>
      <c r="K132" s="47">
        <v>84</v>
      </c>
      <c r="L132" s="48">
        <f t="shared" si="31"/>
        <v>0.40124193933604013</v>
      </c>
      <c r="M132" s="66">
        <v>90</v>
      </c>
      <c r="N132" s="48">
        <f t="shared" si="32"/>
        <v>0.39023544205003685</v>
      </c>
      <c r="O132" s="66">
        <v>98</v>
      </c>
      <c r="P132" s="48">
        <f t="shared" si="33"/>
        <v>0.43196544276457888</v>
      </c>
      <c r="Q132" s="66">
        <v>110</v>
      </c>
      <c r="R132" s="48">
        <f t="shared" si="34"/>
        <v>0.41473438148022468</v>
      </c>
      <c r="S132" s="66">
        <v>52</v>
      </c>
      <c r="T132" s="48">
        <f t="shared" si="35"/>
        <v>0.19601191149308303</v>
      </c>
      <c r="U132" s="62"/>
    </row>
    <row r="133" spans="1:21" s="63" customFormat="1" x14ac:dyDescent="0.25">
      <c r="A133" s="68" t="s">
        <v>124</v>
      </c>
      <c r="B133" s="64">
        <v>86</v>
      </c>
      <c r="C133" s="20">
        <f t="shared" si="27"/>
        <v>0.55851409273931685</v>
      </c>
      <c r="D133" s="64">
        <v>76</v>
      </c>
      <c r="E133" s="48">
        <f t="shared" si="28"/>
        <v>0.5215123859191656</v>
      </c>
      <c r="F133" s="61"/>
      <c r="G133" s="47">
        <v>83</v>
      </c>
      <c r="H133" s="48">
        <f t="shared" si="29"/>
        <v>0.56578050443081118</v>
      </c>
      <c r="I133" s="47">
        <v>78</v>
      </c>
      <c r="J133" s="48">
        <f t="shared" si="30"/>
        <v>0.46271578572699767</v>
      </c>
      <c r="K133" s="47">
        <v>86</v>
      </c>
      <c r="L133" s="48">
        <f t="shared" si="31"/>
        <v>0.41079531884404108</v>
      </c>
      <c r="M133" s="66">
        <v>95</v>
      </c>
      <c r="N133" s="48">
        <f t="shared" si="32"/>
        <v>0.41191518883059453</v>
      </c>
      <c r="O133" s="66">
        <v>100</v>
      </c>
      <c r="P133" s="48">
        <f t="shared" si="33"/>
        <v>0.44078106404548861</v>
      </c>
      <c r="Q133" s="66">
        <v>97</v>
      </c>
      <c r="R133" s="48">
        <f t="shared" si="34"/>
        <v>0.36572031821437995</v>
      </c>
      <c r="S133" s="66">
        <v>46</v>
      </c>
      <c r="T133" s="48">
        <f t="shared" si="35"/>
        <v>0.1733951524746504</v>
      </c>
      <c r="U133" s="62"/>
    </row>
    <row r="134" spans="1:21" s="63" customFormat="1" x14ac:dyDescent="0.25">
      <c r="A134" s="68" t="s">
        <v>125</v>
      </c>
      <c r="B134" s="60">
        <v>107</v>
      </c>
      <c r="C134" s="20">
        <f t="shared" si="27"/>
        <v>0.69489544096635925</v>
      </c>
      <c r="D134" s="60">
        <v>79</v>
      </c>
      <c r="E134" s="48">
        <f t="shared" si="28"/>
        <v>0.54209840115281682</v>
      </c>
      <c r="F134" s="61"/>
      <c r="G134" s="47">
        <v>97</v>
      </c>
      <c r="H134" s="48">
        <f t="shared" si="29"/>
        <v>0.66121336059986369</v>
      </c>
      <c r="I134" s="47">
        <v>119</v>
      </c>
      <c r="J134" s="48">
        <f t="shared" si="30"/>
        <v>0.70593818591682977</v>
      </c>
      <c r="K134" s="47">
        <v>128</v>
      </c>
      <c r="L134" s="48">
        <f t="shared" si="31"/>
        <v>0.6114162885120612</v>
      </c>
      <c r="M134" s="66">
        <v>145</v>
      </c>
      <c r="N134" s="48">
        <f t="shared" si="32"/>
        <v>0.62871265663617049</v>
      </c>
      <c r="O134" s="66">
        <v>137</v>
      </c>
      <c r="P134" s="48">
        <f t="shared" si="33"/>
        <v>0.60387005774231939</v>
      </c>
      <c r="Q134" s="66">
        <v>161</v>
      </c>
      <c r="R134" s="48">
        <f t="shared" si="34"/>
        <v>0.60702032198469247</v>
      </c>
      <c r="S134" s="66">
        <v>141</v>
      </c>
      <c r="T134" s="48">
        <f t="shared" si="35"/>
        <v>0.53149383693316743</v>
      </c>
      <c r="U134" s="62"/>
    </row>
    <row r="135" spans="1:21" s="63" customFormat="1" x14ac:dyDescent="0.25">
      <c r="A135" s="68" t="s">
        <v>126</v>
      </c>
      <c r="B135" s="64">
        <v>63</v>
      </c>
      <c r="C135" s="20">
        <f t="shared" ref="C135:C141" si="36">B135/B$141*100</f>
        <v>0.40914404468112747</v>
      </c>
      <c r="D135" s="64">
        <v>58</v>
      </c>
      <c r="E135" s="48">
        <f t="shared" ref="E135:E141" si="37">D135/D$141*100</f>
        <v>0.39799629451725793</v>
      </c>
      <c r="F135" s="61"/>
      <c r="G135" s="47">
        <v>45</v>
      </c>
      <c r="H135" s="48">
        <f t="shared" ref="H135:H141" si="38">G135/G$141*100</f>
        <v>0.30674846625766872</v>
      </c>
      <c r="I135" s="47">
        <v>44</v>
      </c>
      <c r="J135" s="48">
        <f t="shared" ref="J135:J141" si="39">I135/I$141*100</f>
        <v>0.26101916117933205</v>
      </c>
      <c r="K135" s="47">
        <v>68</v>
      </c>
      <c r="L135" s="48">
        <f t="shared" ref="L135:L141" si="40">K135/K$141*100</f>
        <v>0.3248149032720325</v>
      </c>
      <c r="M135" s="66">
        <v>81</v>
      </c>
      <c r="N135" s="48">
        <f t="shared" ref="N135:N141" si="41">M135/M$141*100</f>
        <v>0.35121189784503321</v>
      </c>
      <c r="O135" s="66">
        <v>77</v>
      </c>
      <c r="P135" s="48">
        <f t="shared" ref="P135:P141" si="42">O135/O$141*100</f>
        <v>0.33940141931502621</v>
      </c>
      <c r="Q135" s="66">
        <v>120</v>
      </c>
      <c r="R135" s="48">
        <f t="shared" ref="R135:R141" si="43">Q135/Q$141*100</f>
        <v>0.45243750706933605</v>
      </c>
      <c r="S135" s="66">
        <v>45</v>
      </c>
      <c r="T135" s="48">
        <f t="shared" ref="T135:T141" si="44">S135/S$141*100</f>
        <v>0.16962569263824495</v>
      </c>
      <c r="U135" s="62"/>
    </row>
    <row r="136" spans="1:21" s="63" customFormat="1" x14ac:dyDescent="0.25">
      <c r="A136" s="68" t="s">
        <v>127</v>
      </c>
      <c r="B136" s="64">
        <v>74</v>
      </c>
      <c r="C136" s="20">
        <f t="shared" si="36"/>
        <v>0.48058189375243543</v>
      </c>
      <c r="D136" s="60">
        <v>64</v>
      </c>
      <c r="E136" s="48">
        <f t="shared" si="37"/>
        <v>0.43916832498456049</v>
      </c>
      <c r="F136" s="61"/>
      <c r="G136" s="47">
        <v>82</v>
      </c>
      <c r="H136" s="48">
        <f t="shared" si="38"/>
        <v>0.55896387184730745</v>
      </c>
      <c r="I136" s="47">
        <v>115</v>
      </c>
      <c r="J136" s="48">
        <f t="shared" si="39"/>
        <v>0.68220917126416325</v>
      </c>
      <c r="K136" s="47">
        <v>125</v>
      </c>
      <c r="L136" s="48">
        <f t="shared" si="40"/>
        <v>0.59708621925005978</v>
      </c>
      <c r="M136" s="66">
        <v>134</v>
      </c>
      <c r="N136" s="48">
        <f t="shared" si="41"/>
        <v>0.58101721371894377</v>
      </c>
      <c r="O136" s="66">
        <v>155</v>
      </c>
      <c r="P136" s="48">
        <f t="shared" si="42"/>
        <v>0.68321064927050734</v>
      </c>
      <c r="Q136" s="66">
        <v>133</v>
      </c>
      <c r="R136" s="48">
        <f t="shared" si="43"/>
        <v>0.50145157033518084</v>
      </c>
      <c r="S136" s="66">
        <v>71</v>
      </c>
      <c r="T136" s="48">
        <f t="shared" si="44"/>
        <v>0.26763164838478648</v>
      </c>
      <c r="U136" s="62"/>
    </row>
    <row r="137" spans="1:21" s="63" customFormat="1" x14ac:dyDescent="0.25">
      <c r="A137" s="68" t="s">
        <v>128</v>
      </c>
      <c r="B137" s="60">
        <v>152</v>
      </c>
      <c r="C137" s="20">
        <f t="shared" si="36"/>
        <v>0.98714118716716459</v>
      </c>
      <c r="D137" s="64">
        <v>164</v>
      </c>
      <c r="E137" s="48">
        <f t="shared" si="37"/>
        <v>1.1253688327729363</v>
      </c>
      <c r="F137" s="61"/>
      <c r="G137" s="47">
        <v>150</v>
      </c>
      <c r="H137" s="48">
        <f t="shared" si="38"/>
        <v>1.0224948875255624</v>
      </c>
      <c r="I137" s="47">
        <v>153</v>
      </c>
      <c r="J137" s="48">
        <f t="shared" si="39"/>
        <v>0.90763481046449535</v>
      </c>
      <c r="K137" s="47">
        <v>195</v>
      </c>
      <c r="L137" s="48">
        <f t="shared" si="40"/>
        <v>0.93145450203009317</v>
      </c>
      <c r="M137" s="66">
        <v>172</v>
      </c>
      <c r="N137" s="48">
        <f t="shared" si="41"/>
        <v>0.74578328925118154</v>
      </c>
      <c r="O137" s="66">
        <v>184</v>
      </c>
      <c r="P137" s="48">
        <f t="shared" si="42"/>
        <v>0.81103715784369912</v>
      </c>
      <c r="Q137" s="66">
        <v>195</v>
      </c>
      <c r="R137" s="48">
        <f t="shared" si="43"/>
        <v>0.73521094898767114</v>
      </c>
      <c r="S137" s="66">
        <v>119</v>
      </c>
      <c r="T137" s="48">
        <f t="shared" si="44"/>
        <v>0.44856572053224775</v>
      </c>
      <c r="U137" s="62"/>
    </row>
    <row r="138" spans="1:21" s="63" customFormat="1" x14ac:dyDescent="0.25">
      <c r="A138" s="67" t="s">
        <v>129</v>
      </c>
      <c r="B138" s="60">
        <v>141</v>
      </c>
      <c r="C138" s="20">
        <f t="shared" si="36"/>
        <v>0.91570333809585658</v>
      </c>
      <c r="D138" s="60">
        <v>133</v>
      </c>
      <c r="E138" s="20">
        <f t="shared" si="37"/>
        <v>0.91264667535853972</v>
      </c>
      <c r="F138" s="61"/>
      <c r="G138" s="60">
        <v>114</v>
      </c>
      <c r="H138" s="20">
        <f t="shared" si="38"/>
        <v>0.77709611451942739</v>
      </c>
      <c r="I138" s="60">
        <v>242</v>
      </c>
      <c r="J138" s="20">
        <f t="shared" si="39"/>
        <v>1.4356053864863261</v>
      </c>
      <c r="K138" s="60">
        <v>289</v>
      </c>
      <c r="L138" s="20">
        <f t="shared" si="40"/>
        <v>1.380463338906138</v>
      </c>
      <c r="M138" s="60">
        <v>320</v>
      </c>
      <c r="N138" s="20">
        <f t="shared" si="41"/>
        <v>1.3875037939556867</v>
      </c>
      <c r="O138" s="60">
        <v>296</v>
      </c>
      <c r="P138" s="20">
        <f t="shared" si="42"/>
        <v>1.3047119495746462</v>
      </c>
      <c r="Q138" s="60">
        <v>309</v>
      </c>
      <c r="R138" s="20">
        <f t="shared" si="43"/>
        <v>1.1650265807035405</v>
      </c>
      <c r="S138" s="60">
        <v>351</v>
      </c>
      <c r="T138" s="20">
        <f t="shared" si="44"/>
        <v>1.3230804025783105</v>
      </c>
      <c r="U138" s="62"/>
    </row>
    <row r="139" spans="1:21" s="63" customFormat="1" x14ac:dyDescent="0.25">
      <c r="A139" s="38" t="s">
        <v>130</v>
      </c>
      <c r="B139" s="69">
        <f>SUM(B131:B138)</f>
        <v>874</v>
      </c>
      <c r="C139" s="51">
        <f t="shared" si="36"/>
        <v>5.6760618262111961</v>
      </c>
      <c r="D139" s="70">
        <f>SUM(D131:D138)</f>
        <v>838</v>
      </c>
      <c r="E139" s="71">
        <f t="shared" si="37"/>
        <v>5.7503602552665889</v>
      </c>
      <c r="F139" s="61"/>
      <c r="G139" s="72">
        <f>SUM(G131:G138)</f>
        <v>783</v>
      </c>
      <c r="H139" s="71">
        <f t="shared" si="38"/>
        <v>5.337423312883435</v>
      </c>
      <c r="I139" s="72">
        <f>SUM(I131:I138)</f>
        <v>1024</v>
      </c>
      <c r="J139" s="71">
        <f t="shared" si="39"/>
        <v>6.0746277510826365</v>
      </c>
      <c r="K139" s="72">
        <f>SUM(K131:K138)</f>
        <v>1279</v>
      </c>
      <c r="L139" s="71">
        <f t="shared" si="40"/>
        <v>6.1093861953666107</v>
      </c>
      <c r="M139" s="73">
        <f>SUM(M131:M138)</f>
        <v>1368</v>
      </c>
      <c r="N139" s="71">
        <f t="shared" si="41"/>
        <v>5.9315787191605605</v>
      </c>
      <c r="O139" s="73">
        <f>SUM(O131:O138)</f>
        <v>1359</v>
      </c>
      <c r="P139" s="71">
        <f t="shared" si="42"/>
        <v>5.9902146603781903</v>
      </c>
      <c r="Q139" s="73">
        <f>SUM(Q131:Q138)</f>
        <v>1490</v>
      </c>
      <c r="R139" s="71">
        <f t="shared" si="43"/>
        <v>5.6177657127775893</v>
      </c>
      <c r="S139" s="73">
        <f>SUM(S131:S138)</f>
        <v>1239</v>
      </c>
      <c r="T139" s="71">
        <f t="shared" si="44"/>
        <v>4.6703607373063445</v>
      </c>
      <c r="U139" s="62"/>
    </row>
    <row r="140" spans="1:21" s="63" customFormat="1" x14ac:dyDescent="0.25">
      <c r="A140" s="39" t="s">
        <v>143</v>
      </c>
      <c r="B140" s="74">
        <f>SUM(B139,B130,B120,B114,B111,B104,B98,B95)</f>
        <v>5212</v>
      </c>
      <c r="C140" s="52">
        <f t="shared" si="36"/>
        <v>33.848551759968828</v>
      </c>
      <c r="D140" s="70">
        <f>SUM(D139,D130,D120,D114,D111,D104,D98,D95)</f>
        <v>4907</v>
      </c>
      <c r="E140" s="71">
        <f t="shared" si="37"/>
        <v>33.671858917175598</v>
      </c>
      <c r="F140" s="61"/>
      <c r="G140" s="75">
        <f>+G139+G130+G120+G114+G111+G104+G98+G95</f>
        <v>4738</v>
      </c>
      <c r="H140" s="76">
        <f t="shared" si="38"/>
        <v>32.297205180640766</v>
      </c>
      <c r="I140" s="75">
        <f>+I139+I130+I120+I114+I111+I104+I98+I95</f>
        <v>5496</v>
      </c>
      <c r="J140" s="76">
        <f t="shared" si="39"/>
        <v>32.603666132763834</v>
      </c>
      <c r="K140" s="75">
        <f>+K139+K130+K120+K114+K111+K104+K98+K95</f>
        <v>6550</v>
      </c>
      <c r="L140" s="76">
        <f t="shared" si="40"/>
        <v>31.287317888703132</v>
      </c>
      <c r="M140" s="77">
        <f>+M139+M130+M120+M114+M111+M104+M98+M95</f>
        <v>7154</v>
      </c>
      <c r="N140" s="76">
        <f t="shared" si="41"/>
        <v>31.019381693621817</v>
      </c>
      <c r="O140" s="77">
        <f>+O139+O130+O120+O114+O111+O104+O98+O95</f>
        <v>6879</v>
      </c>
      <c r="P140" s="76">
        <f t="shared" si="42"/>
        <v>30.321329395689162</v>
      </c>
      <c r="Q140" s="77">
        <f>+Q139+Q130+Q120+Q114+Q111+Q104+Q98+Q95</f>
        <v>7442</v>
      </c>
      <c r="R140" s="76">
        <f t="shared" si="43"/>
        <v>28.058666063416659</v>
      </c>
      <c r="S140" s="77">
        <f>+S139+S130+S120+S114+S111+S104+S98+S95</f>
        <v>7196</v>
      </c>
      <c r="T140" s="76">
        <f t="shared" si="44"/>
        <v>27.125032982773568</v>
      </c>
      <c r="U140" s="62"/>
    </row>
    <row r="141" spans="1:21" s="63" customFormat="1" ht="22.5" customHeight="1" x14ac:dyDescent="0.25">
      <c r="A141" s="40" t="s">
        <v>142</v>
      </c>
      <c r="B141" s="70">
        <f>SUM(B36,B63,B90,B140)</f>
        <v>15398</v>
      </c>
      <c r="C141" s="78">
        <f t="shared" si="36"/>
        <v>100</v>
      </c>
      <c r="D141" s="70">
        <f>SUM(D36,D63,D90,D140)</f>
        <v>14573</v>
      </c>
      <c r="E141" s="71">
        <f t="shared" si="37"/>
        <v>100</v>
      </c>
      <c r="F141" s="61"/>
      <c r="G141" s="75">
        <f>+G140+G90+G63+G36</f>
        <v>14670</v>
      </c>
      <c r="H141" s="76">
        <f t="shared" si="38"/>
        <v>100</v>
      </c>
      <c r="I141" s="75">
        <f>+I140+I90+I63+I36</f>
        <v>16857</v>
      </c>
      <c r="J141" s="76">
        <f t="shared" si="39"/>
        <v>100</v>
      </c>
      <c r="K141" s="75">
        <f>+K140+K90+K63+K36</f>
        <v>20935</v>
      </c>
      <c r="L141" s="76">
        <f t="shared" si="40"/>
        <v>100</v>
      </c>
      <c r="M141" s="77">
        <f>+M140+M90+M63+M36</f>
        <v>23063</v>
      </c>
      <c r="N141" s="76">
        <f t="shared" si="41"/>
        <v>100</v>
      </c>
      <c r="O141" s="77">
        <f>+O140+O90+O63+O36</f>
        <v>22687</v>
      </c>
      <c r="P141" s="76">
        <f t="shared" si="42"/>
        <v>100</v>
      </c>
      <c r="Q141" s="77">
        <f>+Q140+Q90+Q63+Q36</f>
        <v>26523</v>
      </c>
      <c r="R141" s="76">
        <f t="shared" si="43"/>
        <v>100</v>
      </c>
      <c r="S141" s="77">
        <f>+S140+S90+S63+S36</f>
        <v>26529</v>
      </c>
      <c r="T141" s="76">
        <f t="shared" si="44"/>
        <v>100</v>
      </c>
    </row>
    <row r="142" spans="1:21" ht="21.75" customHeight="1" x14ac:dyDescent="0.35">
      <c r="A142" s="137" t="s">
        <v>132</v>
      </c>
      <c r="B142" s="137"/>
      <c r="C142" s="137"/>
      <c r="D142" s="137"/>
      <c r="E142" s="137"/>
      <c r="F142" s="137"/>
      <c r="G142" s="137"/>
      <c r="H142" s="137"/>
      <c r="I142" s="137"/>
      <c r="J142" s="137"/>
      <c r="K142" s="137"/>
      <c r="L142" s="137"/>
      <c r="M142" s="137"/>
      <c r="N142" s="137"/>
      <c r="O142" s="137"/>
      <c r="P142" s="137"/>
      <c r="Q142" s="137"/>
      <c r="R142" s="137"/>
      <c r="S142" s="137"/>
      <c r="T142" s="137"/>
    </row>
    <row r="143" spans="1:21" x14ac:dyDescent="0.35">
      <c r="A143" s="142" t="s">
        <v>133</v>
      </c>
      <c r="B143" s="142"/>
      <c r="C143" s="142"/>
      <c r="D143" s="142"/>
      <c r="E143" s="142"/>
      <c r="F143" s="142"/>
      <c r="G143" s="142"/>
      <c r="H143" s="142"/>
      <c r="I143" s="142"/>
      <c r="J143" s="142"/>
      <c r="K143" s="142"/>
      <c r="L143" s="142"/>
      <c r="M143" s="142"/>
      <c r="N143" s="142"/>
      <c r="O143" s="142"/>
      <c r="P143" s="142"/>
      <c r="Q143" s="142"/>
      <c r="R143" s="142"/>
      <c r="S143" s="142"/>
      <c r="T143" s="142"/>
    </row>
    <row r="144" spans="1:21" ht="21.75" customHeight="1" x14ac:dyDescent="0.35">
      <c r="A144" s="141" t="s">
        <v>138</v>
      </c>
      <c r="B144" s="141"/>
      <c r="C144" s="141"/>
      <c r="D144" s="141"/>
      <c r="E144" s="141"/>
      <c r="F144" s="141"/>
      <c r="G144" s="141"/>
      <c r="H144" s="141"/>
      <c r="I144" s="141"/>
      <c r="J144" s="141"/>
      <c r="K144" s="141"/>
      <c r="L144" s="141"/>
      <c r="M144" s="141"/>
      <c r="N144" s="141"/>
      <c r="O144" s="141"/>
      <c r="P144" s="141"/>
      <c r="Q144" s="141"/>
      <c r="R144" s="141"/>
      <c r="S144" s="141"/>
      <c r="T144" s="141"/>
    </row>
    <row r="145" spans="1:20" x14ac:dyDescent="0.35">
      <c r="A145" s="140" t="s">
        <v>134</v>
      </c>
      <c r="B145" s="140"/>
      <c r="C145" s="140"/>
      <c r="D145" s="140"/>
      <c r="E145" s="140"/>
      <c r="F145" s="140"/>
      <c r="G145" s="140"/>
      <c r="H145" s="140"/>
      <c r="I145" s="140"/>
      <c r="J145" s="140"/>
      <c r="K145" s="140"/>
      <c r="L145" s="140"/>
      <c r="M145" s="140"/>
      <c r="N145" s="140"/>
      <c r="O145" s="140"/>
      <c r="P145" s="140"/>
      <c r="Q145" s="140"/>
      <c r="R145" s="140"/>
      <c r="S145" s="140"/>
      <c r="T145" s="140"/>
    </row>
  </sheetData>
  <mergeCells count="25">
    <mergeCell ref="A2:T2"/>
    <mergeCell ref="A3:T3"/>
    <mergeCell ref="E5:E6"/>
    <mergeCell ref="G5:G6"/>
    <mergeCell ref="H5:H6"/>
    <mergeCell ref="I5:I6"/>
    <mergeCell ref="P5:P6"/>
    <mergeCell ref="A5:A6"/>
    <mergeCell ref="B5:B6"/>
    <mergeCell ref="A145:T145"/>
    <mergeCell ref="A144:T144"/>
    <mergeCell ref="A143:T143"/>
    <mergeCell ref="A142:T142"/>
    <mergeCell ref="J5:J6"/>
    <mergeCell ref="K5:K6"/>
    <mergeCell ref="L5:L6"/>
    <mergeCell ref="M5:M6"/>
    <mergeCell ref="N5:N6"/>
    <mergeCell ref="O5:O6"/>
    <mergeCell ref="C5:C6"/>
    <mergeCell ref="D5:D6"/>
    <mergeCell ref="Q5:Q6"/>
    <mergeCell ref="R5:R6"/>
    <mergeCell ref="S5:S6"/>
    <mergeCell ref="T5:T6"/>
  </mergeCells>
  <pageMargins left="0.70866141732283472" right="0.70866141732283472" top="0.43307086614173229" bottom="0.74803149606299213" header="0.31496062992125984" footer="0.31496062992125984"/>
  <pageSetup paperSize="9" scale="62" fitToHeight="3" orientation="landscape" r:id="rId1"/>
  <headerFooter>
    <oddFooter>&amp;L&amp;"Trebuchet MS,Grassetto"Statistiche Italia - IMMATRICOLAZIONI
Automobile in cifre &amp;C&amp;"Trebuchet MS,Normale"&amp;9&amp;P/&amp;N&amp;R&amp;"Trebuchet MS,Grassetto"ANFIA - Studi e statistiche</oddFooter>
  </headerFooter>
  <rowBreaks count="3" manualBreakCount="3">
    <brk id="39" max="19" man="1"/>
    <brk id="77" max="19" man="1"/>
    <brk id="111" max="19" man="1"/>
  </rowBreaks>
  <ignoredErrors>
    <ignoredError sqref="B15 L15:S15" formulaRange="1"/>
    <ignoredError sqref="C15:K15 M30 M130 O139:S139" formula="1" formulaRange="1"/>
    <ignoredError sqref="C17:J17 C30:L30 C35:M35 C36:S36 C39:K39 C47:J47 C52:J52 C62:P62 C63:S63 C74:P74 C77:N77 C83:K83 C89:R90 C95:J95 C98:J98 C104:J104 C111:K111 C114:K114 C120:K120 C130:L130 N130 C139:N139 C140:R140 C141:R141 K16:K17 K47:K52 S90 K95:K104 S140:S14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031C9-6FB8-46DF-B0E1-5A8A3EE132D9}">
  <sheetPr>
    <pageSetUpPr fitToPage="1"/>
  </sheetPr>
  <dimension ref="A1:V47"/>
  <sheetViews>
    <sheetView showGridLines="0" zoomScale="115" zoomScaleNormal="115" workbookViewId="0">
      <selection activeCell="J40" sqref="J40"/>
    </sheetView>
  </sheetViews>
  <sheetFormatPr defaultRowHeight="15" x14ac:dyDescent="0.25"/>
  <cols>
    <col min="10" max="10" width="22.7109375" style="119" customWidth="1"/>
    <col min="11" max="11" width="8.7109375" style="119" customWidth="1"/>
    <col min="12" max="12" width="5.5703125" style="119" bestFit="1" customWidth="1"/>
    <col min="13" max="13" width="5.7109375" style="119" bestFit="1" customWidth="1"/>
    <col min="14" max="14" width="5" style="119" bestFit="1" customWidth="1"/>
    <col min="15" max="15" width="5.42578125" style="119" customWidth="1"/>
    <col min="16" max="16" width="5" style="124" bestFit="1" customWidth="1"/>
    <col min="17" max="17" width="9.28515625" style="124" bestFit="1" customWidth="1"/>
    <col min="18" max="18" width="9.140625" style="124"/>
  </cols>
  <sheetData>
    <row r="1" spans="1:20" x14ac:dyDescent="0.25">
      <c r="F1" s="119"/>
      <c r="G1" s="119"/>
      <c r="H1" s="119"/>
      <c r="I1" s="119"/>
      <c r="P1" s="119"/>
      <c r="Q1" s="119"/>
      <c r="R1" s="119"/>
      <c r="S1" s="119"/>
      <c r="T1" s="119"/>
    </row>
    <row r="2" spans="1:20" x14ac:dyDescent="0.25">
      <c r="A2" s="124"/>
      <c r="B2" s="124"/>
      <c r="C2" s="124"/>
      <c r="D2" s="124"/>
      <c r="E2" s="124"/>
      <c r="F2" s="119"/>
      <c r="G2" s="119"/>
      <c r="H2" s="119"/>
      <c r="I2" s="119"/>
      <c r="J2" s="120" t="s">
        <v>144</v>
      </c>
      <c r="K2" s="121">
        <v>2022</v>
      </c>
      <c r="L2" s="121">
        <v>2021</v>
      </c>
      <c r="M2" s="121">
        <v>2020</v>
      </c>
      <c r="N2" s="121">
        <v>2019</v>
      </c>
      <c r="O2" s="121">
        <v>2018</v>
      </c>
      <c r="P2" s="121">
        <v>2017</v>
      </c>
      <c r="Q2" s="121">
        <v>2016</v>
      </c>
      <c r="R2" s="119"/>
      <c r="S2" s="119"/>
      <c r="T2" s="119"/>
    </row>
    <row r="3" spans="1:20" x14ac:dyDescent="0.25">
      <c r="A3" s="124"/>
      <c r="B3" s="124"/>
      <c r="C3" s="124"/>
      <c r="D3" s="124"/>
      <c r="E3" s="124"/>
      <c r="F3" s="119"/>
      <c r="G3" s="119"/>
      <c r="H3" s="119"/>
      <c r="I3" s="119"/>
      <c r="J3" s="122" t="s">
        <v>148</v>
      </c>
      <c r="K3" s="158">
        <v>3792</v>
      </c>
      <c r="L3" s="159">
        <v>3268</v>
      </c>
      <c r="M3" s="158">
        <v>2892</v>
      </c>
      <c r="N3" s="158">
        <v>3412</v>
      </c>
      <c r="O3" s="158">
        <v>3367</v>
      </c>
      <c r="P3" s="158">
        <v>3560</v>
      </c>
      <c r="Q3" s="158">
        <v>3450</v>
      </c>
      <c r="R3" s="159"/>
      <c r="S3" s="159"/>
      <c r="T3" s="119"/>
    </row>
    <row r="4" spans="1:20" x14ac:dyDescent="0.25">
      <c r="A4" s="124"/>
      <c r="B4" s="124"/>
      <c r="C4" s="124"/>
      <c r="D4" s="124"/>
      <c r="E4" s="124"/>
      <c r="F4" s="119"/>
      <c r="G4" s="119"/>
      <c r="H4" s="119"/>
      <c r="I4" s="119"/>
      <c r="J4" s="123" t="s">
        <v>145</v>
      </c>
      <c r="K4" s="158">
        <v>4936</v>
      </c>
      <c r="L4" s="159">
        <v>4232</v>
      </c>
      <c r="M4" s="158">
        <v>4010</v>
      </c>
      <c r="N4" s="158">
        <v>4687</v>
      </c>
      <c r="O4" s="158">
        <v>4301</v>
      </c>
      <c r="P4" s="158">
        <v>4321</v>
      </c>
      <c r="Q4" s="158">
        <v>4267</v>
      </c>
      <c r="R4" s="159"/>
      <c r="S4" s="159"/>
      <c r="T4" s="119"/>
    </row>
    <row r="5" spans="1:20" x14ac:dyDescent="0.25">
      <c r="A5" s="124"/>
      <c r="B5" s="124"/>
      <c r="C5" s="124"/>
      <c r="D5" s="124"/>
      <c r="E5" s="124"/>
      <c r="F5" s="119"/>
      <c r="G5" s="119"/>
      <c r="H5" s="119"/>
      <c r="I5" s="119"/>
      <c r="J5" s="123" t="s">
        <v>146</v>
      </c>
      <c r="K5" s="158">
        <v>2085</v>
      </c>
      <c r="L5" s="159">
        <v>1955</v>
      </c>
      <c r="M5" s="158">
        <v>2860</v>
      </c>
      <c r="N5" s="158">
        <v>3036</v>
      </c>
      <c r="O5" s="158">
        <v>3061</v>
      </c>
      <c r="P5" s="158">
        <v>3446</v>
      </c>
      <c r="Q5" s="158">
        <v>3549</v>
      </c>
      <c r="R5" s="159"/>
      <c r="S5" s="159"/>
      <c r="T5" s="119"/>
    </row>
    <row r="6" spans="1:20" x14ac:dyDescent="0.25">
      <c r="A6" s="124"/>
      <c r="B6" s="124"/>
      <c r="C6" s="124"/>
      <c r="D6" s="124"/>
      <c r="E6" s="124"/>
      <c r="F6" s="119"/>
      <c r="G6" s="119"/>
      <c r="H6" s="119"/>
      <c r="I6" s="119"/>
      <c r="J6" s="123" t="s">
        <v>147</v>
      </c>
      <c r="K6" s="158">
        <v>4558</v>
      </c>
      <c r="L6" s="159">
        <v>4121</v>
      </c>
      <c r="M6" s="158">
        <v>5025</v>
      </c>
      <c r="N6" s="158">
        <v>5184</v>
      </c>
      <c r="O6" s="158">
        <v>5058</v>
      </c>
      <c r="P6" s="158">
        <v>5509</v>
      </c>
      <c r="Q6" s="158">
        <v>5536</v>
      </c>
      <c r="R6" s="159"/>
      <c r="S6" s="159"/>
      <c r="T6" s="119"/>
    </row>
    <row r="7" spans="1:20" x14ac:dyDescent="0.25">
      <c r="A7" s="124"/>
      <c r="B7" s="124"/>
      <c r="C7" s="124"/>
      <c r="D7" s="124"/>
      <c r="E7" s="124"/>
      <c r="F7" s="119"/>
      <c r="G7" s="119"/>
      <c r="H7" s="119"/>
      <c r="I7" s="119"/>
      <c r="P7" s="119"/>
      <c r="Q7" s="119"/>
      <c r="R7" s="119"/>
      <c r="S7" s="119"/>
      <c r="T7" s="119"/>
    </row>
    <row r="8" spans="1:20" x14ac:dyDescent="0.25">
      <c r="A8" s="124"/>
      <c r="B8" s="124"/>
      <c r="C8" s="124"/>
      <c r="D8" s="124"/>
      <c r="E8" s="124"/>
      <c r="F8" s="119"/>
      <c r="G8" s="119"/>
      <c r="H8" s="119"/>
      <c r="I8" s="119"/>
      <c r="P8" s="119"/>
      <c r="Q8" s="119"/>
      <c r="R8" s="119"/>
      <c r="S8" s="119"/>
      <c r="T8" s="119"/>
    </row>
    <row r="9" spans="1:20" x14ac:dyDescent="0.25">
      <c r="A9" s="124"/>
      <c r="B9" s="124"/>
      <c r="C9" s="124"/>
      <c r="D9" s="124"/>
      <c r="E9" s="124"/>
      <c r="F9" s="119"/>
      <c r="G9" s="119"/>
      <c r="H9" s="119"/>
      <c r="I9" s="119"/>
      <c r="P9" s="119"/>
      <c r="Q9" s="119"/>
      <c r="R9" s="119"/>
      <c r="S9" s="119"/>
      <c r="T9" s="119"/>
    </row>
    <row r="10" spans="1:20" x14ac:dyDescent="0.25">
      <c r="A10" s="124"/>
      <c r="B10" s="124"/>
      <c r="C10" s="124"/>
      <c r="D10" s="124"/>
      <c r="E10" s="124"/>
      <c r="F10" s="119"/>
      <c r="G10" s="119"/>
      <c r="H10" s="119"/>
      <c r="I10" s="119"/>
      <c r="P10" s="119"/>
      <c r="Q10" s="119"/>
      <c r="R10" s="119"/>
      <c r="S10" s="119"/>
      <c r="T10" s="119"/>
    </row>
    <row r="11" spans="1:20" x14ac:dyDescent="0.25">
      <c r="A11" s="124"/>
      <c r="B11" s="124"/>
      <c r="C11" s="124"/>
      <c r="D11" s="124"/>
      <c r="E11" s="124"/>
      <c r="F11" s="119"/>
      <c r="G11" s="119"/>
      <c r="H11" s="119"/>
      <c r="I11" s="119"/>
      <c r="P11" s="119"/>
      <c r="Q11" s="119"/>
      <c r="R11" s="119"/>
      <c r="S11" s="119"/>
      <c r="T11" s="119"/>
    </row>
    <row r="12" spans="1:20" x14ac:dyDescent="0.25">
      <c r="A12" s="124"/>
      <c r="B12" s="124"/>
      <c r="C12" s="124"/>
      <c r="D12" s="124"/>
      <c r="E12" s="124"/>
      <c r="F12" s="119"/>
      <c r="G12" s="119"/>
      <c r="H12" s="119"/>
      <c r="I12" s="119"/>
      <c r="P12" s="119"/>
      <c r="Q12" s="119"/>
      <c r="R12" s="119"/>
      <c r="S12" s="119"/>
      <c r="T12" s="119"/>
    </row>
    <row r="13" spans="1:20" x14ac:dyDescent="0.25">
      <c r="A13" s="124"/>
      <c r="B13" s="124"/>
      <c r="C13" s="124"/>
      <c r="D13" s="124"/>
      <c r="E13" s="124"/>
      <c r="F13" s="119"/>
      <c r="G13" s="119"/>
      <c r="H13" s="119"/>
      <c r="I13" s="119"/>
      <c r="P13" s="119"/>
      <c r="Q13" s="119"/>
      <c r="R13" s="119"/>
      <c r="S13" s="119"/>
      <c r="T13" s="119"/>
    </row>
    <row r="14" spans="1:20" x14ac:dyDescent="0.25">
      <c r="P14" s="152"/>
      <c r="Q14" s="152"/>
      <c r="R14" s="152"/>
      <c r="S14" s="152"/>
      <c r="T14" s="152"/>
    </row>
    <row r="15" spans="1:20" x14ac:dyDescent="0.25">
      <c r="P15" s="152"/>
      <c r="Q15" s="152"/>
      <c r="R15" s="152"/>
      <c r="S15" s="152"/>
      <c r="T15" s="152"/>
    </row>
    <row r="16" spans="1:20" x14ac:dyDescent="0.25">
      <c r="P16" s="152"/>
      <c r="Q16" s="152"/>
      <c r="R16" s="152"/>
      <c r="S16" s="152"/>
      <c r="T16" s="152"/>
    </row>
    <row r="17" spans="1:22" x14ac:dyDescent="0.25">
      <c r="P17" s="152"/>
      <c r="Q17" s="152"/>
      <c r="R17" s="152"/>
      <c r="S17" s="152"/>
      <c r="T17" s="152"/>
    </row>
    <row r="18" spans="1:22" x14ac:dyDescent="0.25">
      <c r="P18" s="152"/>
      <c r="Q18" s="152"/>
      <c r="R18" s="152"/>
      <c r="S18" s="152"/>
      <c r="T18" s="152"/>
    </row>
    <row r="19" spans="1:22" x14ac:dyDescent="0.25">
      <c r="P19" s="152"/>
      <c r="Q19" s="152"/>
      <c r="R19" s="152"/>
      <c r="S19" s="152"/>
      <c r="T19" s="152"/>
    </row>
    <row r="20" spans="1:22" x14ac:dyDescent="0.25">
      <c r="P20" s="152"/>
      <c r="Q20" s="152"/>
      <c r="R20" s="152"/>
      <c r="S20" s="152"/>
      <c r="T20" s="152"/>
    </row>
    <row r="21" spans="1:22" x14ac:dyDescent="0.25">
      <c r="P21" s="152"/>
      <c r="Q21" s="152"/>
      <c r="R21" s="152"/>
      <c r="S21" s="152"/>
      <c r="T21" s="152"/>
    </row>
    <row r="22" spans="1:22" x14ac:dyDescent="0.25">
      <c r="P22" s="152"/>
      <c r="Q22" s="152"/>
      <c r="R22" s="152"/>
      <c r="S22" s="152"/>
      <c r="T22" s="152"/>
    </row>
    <row r="23" spans="1:22" x14ac:dyDescent="0.25">
      <c r="P23" s="152"/>
      <c r="Q23" s="152"/>
      <c r="R23" s="152"/>
      <c r="S23" s="152"/>
      <c r="T23" s="152"/>
    </row>
    <row r="24" spans="1:22" x14ac:dyDescent="0.25">
      <c r="P24" s="152"/>
      <c r="Q24" s="152"/>
      <c r="R24" s="152"/>
      <c r="S24" s="152"/>
      <c r="T24" s="152"/>
    </row>
    <row r="25" spans="1:22" x14ac:dyDescent="0.25">
      <c r="P25" s="152"/>
      <c r="Q25" s="152"/>
      <c r="R25" s="152"/>
      <c r="S25" s="152"/>
      <c r="T25" s="152"/>
    </row>
    <row r="29" spans="1:22" ht="15.75" x14ac:dyDescent="0.3">
      <c r="A29" s="150" t="s">
        <v>157</v>
      </c>
      <c r="B29" s="150"/>
      <c r="C29" s="150"/>
      <c r="D29" s="150"/>
      <c r="E29" s="150"/>
      <c r="F29" s="150"/>
      <c r="G29" s="150"/>
      <c r="H29" s="150"/>
      <c r="I29" s="150"/>
      <c r="J29" s="150"/>
      <c r="K29" s="150"/>
      <c r="L29" s="150"/>
      <c r="M29" s="150"/>
      <c r="N29" s="150"/>
      <c r="O29" s="150"/>
    </row>
    <row r="30" spans="1:22" x14ac:dyDescent="0.25">
      <c r="A30" s="151" t="s">
        <v>158</v>
      </c>
      <c r="B30" s="151"/>
      <c r="C30" s="151"/>
      <c r="D30" s="151"/>
      <c r="E30" s="151"/>
      <c r="F30" s="151"/>
      <c r="G30" s="151"/>
      <c r="H30" s="151"/>
      <c r="I30" s="151"/>
      <c r="J30" s="151"/>
      <c r="K30" s="151"/>
      <c r="L30" s="151"/>
      <c r="M30" s="151"/>
      <c r="N30" s="151"/>
      <c r="O30" s="151"/>
    </row>
    <row r="31" spans="1:22" x14ac:dyDescent="0.25">
      <c r="A31" s="129"/>
      <c r="B31" s="129"/>
      <c r="C31" s="129"/>
      <c r="D31" s="129"/>
      <c r="E31" s="129"/>
      <c r="F31" s="129"/>
      <c r="G31" s="129"/>
      <c r="H31" s="129"/>
      <c r="I31" s="129"/>
      <c r="J31" s="129"/>
      <c r="K31" s="129"/>
      <c r="L31" s="129"/>
      <c r="M31" s="129"/>
      <c r="N31" s="129"/>
      <c r="O31" s="129"/>
    </row>
    <row r="32" spans="1:22" x14ac:dyDescent="0.25">
      <c r="A32" s="129"/>
      <c r="B32" s="152"/>
      <c r="C32" s="152"/>
      <c r="D32" s="152"/>
      <c r="E32" s="152"/>
      <c r="F32" s="152"/>
      <c r="G32" s="152"/>
      <c r="H32" s="152"/>
      <c r="I32" s="152"/>
      <c r="J32" s="152"/>
      <c r="K32" s="152"/>
      <c r="L32" s="152"/>
      <c r="M32" s="152"/>
      <c r="N32" s="152"/>
      <c r="O32" s="152"/>
      <c r="P32" s="152"/>
      <c r="Q32" s="152"/>
      <c r="R32" s="152"/>
      <c r="S32" s="152"/>
      <c r="T32" s="152"/>
      <c r="U32" s="152"/>
      <c r="V32" s="152"/>
    </row>
    <row r="33" spans="1:22" x14ac:dyDescent="0.25">
      <c r="A33" s="129"/>
      <c r="B33" s="152"/>
      <c r="C33" s="152"/>
      <c r="D33" s="152"/>
      <c r="E33" s="152"/>
      <c r="F33" s="152"/>
      <c r="G33" s="152"/>
      <c r="H33" s="152"/>
      <c r="I33" s="152"/>
      <c r="J33" s="152"/>
      <c r="K33" s="152"/>
      <c r="L33" s="152"/>
      <c r="M33" s="152"/>
      <c r="N33" s="152"/>
      <c r="O33" s="152"/>
      <c r="P33" s="152"/>
      <c r="Q33" s="152"/>
      <c r="R33" s="152"/>
      <c r="S33" s="152"/>
      <c r="T33" s="152"/>
      <c r="U33" s="152"/>
      <c r="V33" s="152"/>
    </row>
    <row r="34" spans="1:22" x14ac:dyDescent="0.25">
      <c r="A34" s="129"/>
      <c r="B34" s="152"/>
      <c r="C34" s="152"/>
      <c r="D34" s="152"/>
      <c r="E34" s="152"/>
      <c r="F34" s="152"/>
      <c r="G34" s="152"/>
      <c r="H34" s="152"/>
      <c r="I34" s="152"/>
      <c r="J34" s="152"/>
      <c r="K34" s="152"/>
      <c r="L34" s="152"/>
      <c r="M34" s="152"/>
      <c r="N34" s="152"/>
      <c r="O34" s="152"/>
      <c r="P34" s="152"/>
      <c r="Q34" s="152"/>
      <c r="R34" s="152"/>
      <c r="S34" s="152"/>
      <c r="T34" s="152"/>
      <c r="U34" s="152"/>
      <c r="V34" s="152"/>
    </row>
    <row r="35" spans="1:22" x14ac:dyDescent="0.25">
      <c r="A35" s="129"/>
      <c r="B35" s="152"/>
      <c r="C35" s="152"/>
      <c r="D35" s="152"/>
      <c r="E35" s="152"/>
      <c r="F35" s="152"/>
      <c r="G35" s="152"/>
      <c r="H35" s="152"/>
      <c r="I35" s="152"/>
      <c r="J35" s="152"/>
      <c r="K35" s="152"/>
      <c r="L35" s="152"/>
      <c r="M35" s="152"/>
      <c r="N35" s="152"/>
      <c r="O35" s="152"/>
      <c r="P35" s="152"/>
      <c r="Q35" s="152"/>
      <c r="R35" s="152"/>
      <c r="S35" s="152"/>
      <c r="T35" s="152"/>
      <c r="U35" s="152"/>
      <c r="V35" s="152"/>
    </row>
    <row r="36" spans="1:22" x14ac:dyDescent="0.25">
      <c r="A36" s="129"/>
      <c r="B36" s="152"/>
      <c r="C36" s="152"/>
      <c r="D36" s="152"/>
      <c r="E36" s="152"/>
      <c r="F36" s="152"/>
      <c r="G36" s="152"/>
      <c r="H36" s="152"/>
      <c r="I36" s="152"/>
      <c r="J36" s="152"/>
      <c r="K36" s="152"/>
      <c r="L36" s="152"/>
      <c r="M36" s="152"/>
      <c r="N36" s="152"/>
      <c r="O36" s="152"/>
      <c r="P36" s="152"/>
      <c r="Q36" s="152"/>
      <c r="R36" s="152"/>
      <c r="S36" s="152"/>
      <c r="T36" s="152"/>
      <c r="U36" s="152"/>
      <c r="V36" s="152"/>
    </row>
    <row r="37" spans="1:22" x14ac:dyDescent="0.25">
      <c r="A37" s="129"/>
      <c r="B37" s="152"/>
      <c r="C37" s="152"/>
      <c r="D37" s="152"/>
      <c r="E37" s="152"/>
      <c r="F37" s="152"/>
      <c r="G37" s="152"/>
      <c r="H37" s="152"/>
      <c r="I37" s="152"/>
      <c r="J37" s="152"/>
      <c r="K37" s="152"/>
      <c r="L37" s="152"/>
      <c r="M37" s="152"/>
      <c r="N37" s="152"/>
      <c r="O37" s="152"/>
      <c r="P37" s="152"/>
      <c r="Q37" s="152"/>
      <c r="R37" s="152"/>
      <c r="S37" s="152"/>
      <c r="T37" s="152"/>
      <c r="U37" s="152"/>
      <c r="V37" s="152"/>
    </row>
    <row r="38" spans="1:22" x14ac:dyDescent="0.25">
      <c r="A38" s="129"/>
      <c r="B38" s="152"/>
      <c r="C38" s="152"/>
      <c r="D38" s="152"/>
      <c r="E38" s="152"/>
      <c r="F38" s="152"/>
      <c r="G38" s="152"/>
      <c r="H38" s="152"/>
      <c r="I38" s="152"/>
      <c r="J38" s="152"/>
      <c r="K38" s="152"/>
      <c r="L38" s="152"/>
      <c r="M38" s="152"/>
      <c r="N38" s="152"/>
      <c r="O38" s="152"/>
      <c r="P38" s="152"/>
      <c r="Q38" s="152"/>
      <c r="R38" s="152"/>
      <c r="S38" s="152"/>
      <c r="T38" s="152"/>
      <c r="U38" s="152"/>
      <c r="V38" s="152"/>
    </row>
    <row r="39" spans="1:22" x14ac:dyDescent="0.25">
      <c r="A39" s="129"/>
      <c r="B39" s="152"/>
      <c r="C39" s="152"/>
      <c r="D39" s="152"/>
      <c r="E39" s="152"/>
      <c r="F39" s="152"/>
      <c r="G39" s="152"/>
      <c r="H39" s="152"/>
      <c r="I39" s="152"/>
      <c r="J39" s="152"/>
      <c r="K39" s="152"/>
      <c r="L39" s="152"/>
      <c r="M39" s="152"/>
      <c r="N39" s="152"/>
      <c r="O39" s="152"/>
      <c r="P39" s="152"/>
      <c r="Q39" s="152"/>
      <c r="R39" s="152"/>
      <c r="S39" s="152"/>
      <c r="T39" s="152"/>
      <c r="U39" s="152"/>
      <c r="V39" s="152"/>
    </row>
    <row r="40" spans="1:22" x14ac:dyDescent="0.25">
      <c r="B40" s="152"/>
      <c r="C40" s="152"/>
      <c r="D40" s="152"/>
      <c r="E40" s="152"/>
      <c r="F40" s="152"/>
      <c r="G40" s="152"/>
      <c r="H40" s="152"/>
      <c r="I40" s="152"/>
      <c r="J40" s="152"/>
      <c r="K40" s="152"/>
      <c r="L40" s="152"/>
      <c r="M40" s="152"/>
      <c r="N40" s="152"/>
      <c r="O40" s="152"/>
      <c r="P40" s="152"/>
      <c r="Q40" s="152"/>
      <c r="R40" s="152"/>
      <c r="S40" s="152"/>
      <c r="T40" s="152"/>
      <c r="U40" s="152"/>
      <c r="V40" s="152"/>
    </row>
    <row r="41" spans="1:22" x14ac:dyDescent="0.25">
      <c r="B41" s="152"/>
      <c r="C41" s="152"/>
      <c r="D41" s="152"/>
      <c r="E41" s="152"/>
      <c r="F41" s="152"/>
      <c r="G41" s="152"/>
      <c r="H41" s="152"/>
      <c r="I41" s="152"/>
      <c r="J41" s="152"/>
      <c r="K41" s="152"/>
      <c r="L41" s="152"/>
      <c r="M41" s="152"/>
      <c r="N41" s="152"/>
      <c r="O41" s="152"/>
      <c r="P41" s="152"/>
      <c r="Q41" s="152"/>
      <c r="R41" s="152"/>
      <c r="S41" s="152"/>
      <c r="T41" s="152"/>
      <c r="U41" s="152"/>
      <c r="V41" s="152"/>
    </row>
    <row r="42" spans="1:22" x14ac:dyDescent="0.25">
      <c r="B42" s="152"/>
      <c r="C42" s="152"/>
      <c r="D42" s="152"/>
      <c r="E42" s="152"/>
      <c r="F42" s="152"/>
      <c r="G42" s="152"/>
      <c r="H42" s="152"/>
      <c r="I42" s="152"/>
      <c r="J42" s="152"/>
      <c r="K42" s="152"/>
      <c r="L42" s="152"/>
      <c r="M42" s="152"/>
      <c r="N42" s="152"/>
      <c r="O42" s="152"/>
      <c r="P42" s="152"/>
      <c r="Q42" s="152"/>
      <c r="R42" s="152"/>
      <c r="S42" s="152"/>
      <c r="T42" s="152"/>
      <c r="U42" s="152"/>
      <c r="V42" s="152"/>
    </row>
    <row r="43" spans="1:22" x14ac:dyDescent="0.25">
      <c r="B43" s="152"/>
      <c r="C43" s="152"/>
      <c r="D43" s="152"/>
      <c r="E43" s="152"/>
      <c r="F43" s="152"/>
      <c r="G43" s="152"/>
      <c r="H43" s="152"/>
      <c r="I43" s="152"/>
      <c r="J43" s="152"/>
      <c r="K43" s="152"/>
      <c r="L43" s="152"/>
      <c r="M43" s="152"/>
      <c r="N43" s="152"/>
      <c r="O43" s="152"/>
      <c r="P43" s="152"/>
      <c r="Q43" s="152"/>
      <c r="R43" s="152"/>
      <c r="S43" s="152"/>
      <c r="T43" s="152"/>
      <c r="U43" s="152"/>
      <c r="V43" s="152"/>
    </row>
    <row r="44" spans="1:22" x14ac:dyDescent="0.25">
      <c r="B44" s="152"/>
      <c r="C44" s="152"/>
      <c r="D44" s="152"/>
      <c r="E44" s="152"/>
      <c r="F44" s="152"/>
      <c r="G44" s="152"/>
      <c r="H44" s="152"/>
      <c r="I44" s="152"/>
      <c r="J44" s="152"/>
      <c r="K44" s="152"/>
      <c r="L44" s="152"/>
      <c r="M44" s="152"/>
      <c r="N44" s="152"/>
      <c r="O44" s="152"/>
      <c r="P44" s="152"/>
      <c r="Q44" s="152"/>
      <c r="R44" s="152"/>
      <c r="S44" s="152"/>
      <c r="T44" s="152"/>
      <c r="U44" s="152"/>
      <c r="V44" s="152"/>
    </row>
    <row r="45" spans="1:22" x14ac:dyDescent="0.25">
      <c r="B45" s="152"/>
      <c r="C45" s="152"/>
      <c r="D45" s="152"/>
      <c r="E45" s="152"/>
      <c r="F45" s="152"/>
      <c r="G45" s="152"/>
      <c r="H45" s="152"/>
      <c r="I45" s="152"/>
      <c r="J45" s="152"/>
      <c r="K45" s="152"/>
      <c r="L45" s="152"/>
      <c r="M45" s="152"/>
      <c r="N45" s="152"/>
      <c r="O45" s="152"/>
      <c r="P45" s="152"/>
      <c r="Q45" s="152"/>
      <c r="R45" s="152"/>
      <c r="S45" s="152"/>
      <c r="T45" s="152"/>
      <c r="U45" s="152"/>
      <c r="V45" s="152"/>
    </row>
    <row r="46" spans="1:22" x14ac:dyDescent="0.25">
      <c r="B46" s="152"/>
      <c r="C46" s="152"/>
      <c r="D46" s="152"/>
      <c r="E46" s="152"/>
      <c r="F46" s="152"/>
      <c r="G46" s="152"/>
      <c r="H46" s="152"/>
      <c r="I46" s="152"/>
      <c r="J46" s="152"/>
      <c r="K46" s="152"/>
      <c r="L46" s="152"/>
      <c r="M46" s="152"/>
      <c r="N46" s="152"/>
      <c r="O46" s="152"/>
      <c r="P46" s="152"/>
      <c r="Q46" s="152"/>
      <c r="R46" s="152"/>
      <c r="S46" s="152"/>
      <c r="T46" s="152"/>
      <c r="U46" s="152"/>
      <c r="V46" s="152"/>
    </row>
    <row r="47" spans="1:22" x14ac:dyDescent="0.25">
      <c r="B47" s="152"/>
      <c r="C47" s="152"/>
      <c r="D47" s="152"/>
      <c r="E47" s="152"/>
      <c r="F47" s="152"/>
      <c r="G47" s="152"/>
      <c r="H47" s="152"/>
      <c r="I47" s="152"/>
      <c r="J47" s="152"/>
      <c r="K47" s="152"/>
      <c r="L47" s="152"/>
      <c r="M47" s="152"/>
      <c r="N47" s="152"/>
      <c r="O47" s="152"/>
      <c r="P47" s="152"/>
      <c r="Q47" s="152"/>
      <c r="R47" s="152"/>
      <c r="S47" s="152"/>
      <c r="T47" s="152"/>
      <c r="U47" s="152"/>
      <c r="V47" s="152"/>
    </row>
  </sheetData>
  <mergeCells count="2">
    <mergeCell ref="A29:O29"/>
    <mergeCell ref="A30:O30"/>
  </mergeCells>
  <printOptions horizontalCentered="1"/>
  <pageMargins left="0.70866141732283472" right="0.70866141732283472" top="0.43307086614173229" bottom="0.74803149606299213" header="0.31496062992125984" footer="0.31496062992125984"/>
  <pageSetup paperSize="9" scale="97" fitToHeight="0" orientation="landscape" r:id="rId1"/>
  <headerFooter>
    <oddFooter>&amp;L&amp;"Trebuchet MS,Grassetto"Statistiche Italia - IMMATRICOLAZIONI
Automobile in cifre &amp;C&amp;"Trebuchet MS,Normale"&amp;9&amp;P/&amp;N&amp;R&amp;"Trebuchet MS,Grassetto"ANFIA - Studi e statistiche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12.R_regioni (2022-2016)</vt:lpstr>
      <vt:lpstr>12.R_regioni (2015-2007)</vt:lpstr>
      <vt:lpstr>12.R_graph_2016-2022</vt:lpstr>
      <vt:lpstr>'12.R_graph_2016-2022'!Area_stampa</vt:lpstr>
      <vt:lpstr>'12.R_regioni (2015-2007)'!Area_stampa</vt:lpstr>
      <vt:lpstr>'12.R_regioni (2022-2016)'!Area_stampa</vt:lpstr>
      <vt:lpstr>'12.R_regioni (2015-2007)'!Titoli_stampa</vt:lpstr>
      <vt:lpstr>'12.R_regioni (2022-2016)'!Titoli_stampa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2021-07-09T08:23:38Z</cp:lastPrinted>
  <dcterms:created xsi:type="dcterms:W3CDTF">2012-11-30T09:39:24Z</dcterms:created>
  <dcterms:modified xsi:type="dcterms:W3CDTF">2023-07-13T08:40:48Z</dcterms:modified>
</cp:coreProperties>
</file>