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defaultThemeVersion="124226"/>
  <mc:AlternateContent xmlns:mc="http://schemas.openxmlformats.org/markup-compatibility/2006">
    <mc:Choice Requires="x15">
      <x15ac:absPath xmlns:x15ac="http://schemas.microsoft.com/office/spreadsheetml/2010/11/ac" url="L:\07.Automobile_in_Cifre\2023\StatisticheItalia\Immat\CapitoloB\DaControllare\"/>
    </mc:Choice>
  </mc:AlternateContent>
  <xr:revisionPtr revIDLastSave="0" documentId="13_ncr:1_{CE45C03D-7975-4A26-A72D-C16F1C2E88E2}" xr6:coauthVersionLast="47" xr6:coauthVersionMax="47" xr10:uidLastSave="{00000000-0000-0000-0000-000000000000}"/>
  <bookViews>
    <workbookView xWindow="-28920" yWindow="-30" windowWidth="29040" windowHeight="15720" xr2:uid="{00000000-000D-0000-FFFF-FFFF00000000}"/>
  </bookViews>
  <sheets>
    <sheet name="14.R&amp;S_mesi" sheetId="1" r:id="rId1"/>
    <sheet name="Grafico2" sheetId="4" r:id="rId2"/>
    <sheet name="14.R&amp;S_graph_anni" sheetId="2" r:id="rId3"/>
  </sheets>
  <definedNames>
    <definedName name="_xlnm.Print_Area" localSheetId="2">'14.R&amp;S_graph_anni'!$A$1:$X$35</definedName>
    <definedName name="_xlnm.Print_Area" localSheetId="0">'14.R&amp;S_mesi'!$A$1:$AG$68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1" l="1"/>
  <c r="S49" i="1"/>
  <c r="S50" i="1"/>
  <c r="S51" i="1"/>
  <c r="S52" i="1"/>
  <c r="S53" i="1"/>
  <c r="S54" i="1"/>
  <c r="S56" i="1"/>
  <c r="S57" i="1"/>
  <c r="S58" i="1"/>
  <c r="S59" i="1"/>
  <c r="S60" i="1"/>
  <c r="S61" i="1"/>
  <c r="S28" i="1"/>
  <c r="S29" i="1"/>
  <c r="S30" i="1"/>
  <c r="S31" i="1"/>
  <c r="S32" i="1"/>
  <c r="S33" i="1"/>
  <c r="S35" i="1"/>
  <c r="S36" i="1"/>
  <c r="S37" i="1"/>
  <c r="S38" i="1"/>
  <c r="S39" i="1"/>
  <c r="S40" i="1"/>
  <c r="B41" i="1"/>
  <c r="B34" i="1"/>
  <c r="S7" i="1"/>
  <c r="S8" i="1"/>
  <c r="S9" i="1"/>
  <c r="S10" i="1"/>
  <c r="S11" i="1"/>
  <c r="S12" i="1"/>
  <c r="S14" i="1"/>
  <c r="S15" i="1"/>
  <c r="S16" i="1"/>
  <c r="S17" i="1"/>
  <c r="S18" i="1"/>
  <c r="S19" i="1"/>
  <c r="B20" i="1"/>
  <c r="B13" i="1"/>
  <c r="B62" i="1"/>
  <c r="B55" i="1"/>
  <c r="T61" i="1"/>
  <c r="T60" i="1"/>
  <c r="T59" i="1"/>
  <c r="T58" i="1"/>
  <c r="T57" i="1"/>
  <c r="T56" i="1"/>
  <c r="T54" i="1"/>
  <c r="T53" i="1"/>
  <c r="T52" i="1"/>
  <c r="T51" i="1"/>
  <c r="T50" i="1"/>
  <c r="T49" i="1"/>
  <c r="T40" i="1"/>
  <c r="T39" i="1"/>
  <c r="T38" i="1"/>
  <c r="T37" i="1"/>
  <c r="T36" i="1"/>
  <c r="T35" i="1"/>
  <c r="T33" i="1"/>
  <c r="T32" i="1"/>
  <c r="T31" i="1"/>
  <c r="T30" i="1"/>
  <c r="T29" i="1"/>
  <c r="T28" i="1"/>
  <c r="T19" i="1"/>
  <c r="T18" i="1"/>
  <c r="T17" i="1"/>
  <c r="T16" i="1"/>
  <c r="T15" i="1"/>
  <c r="T14" i="1"/>
  <c r="T12" i="1"/>
  <c r="T11" i="1"/>
  <c r="T10" i="1"/>
  <c r="T9" i="1"/>
  <c r="T8" i="1"/>
  <c r="T7" i="1"/>
  <c r="C62" i="1"/>
  <c r="C55" i="1"/>
  <c r="C41" i="1"/>
  <c r="C34" i="1"/>
  <c r="C20" i="1"/>
  <c r="C13" i="1"/>
  <c r="U61" i="1"/>
  <c r="U60" i="1"/>
  <c r="U59" i="1"/>
  <c r="U58" i="1"/>
  <c r="U57" i="1"/>
  <c r="U56" i="1"/>
  <c r="U54" i="1"/>
  <c r="U53" i="1"/>
  <c r="U52" i="1"/>
  <c r="U51" i="1"/>
  <c r="U50" i="1"/>
  <c r="U49" i="1"/>
  <c r="V49" i="1"/>
  <c r="V50" i="1"/>
  <c r="V51" i="1"/>
  <c r="V52" i="1"/>
  <c r="V53" i="1"/>
  <c r="V54" i="1"/>
  <c r="V56" i="1"/>
  <c r="V57" i="1"/>
  <c r="V58" i="1"/>
  <c r="V59" i="1"/>
  <c r="V60" i="1"/>
  <c r="V61" i="1"/>
  <c r="D62" i="1"/>
  <c r="D55" i="1"/>
  <c r="D13" i="1"/>
  <c r="U40" i="1"/>
  <c r="U39" i="1"/>
  <c r="U38" i="1"/>
  <c r="U37" i="1"/>
  <c r="U36" i="1"/>
  <c r="U35" i="1"/>
  <c r="U33" i="1"/>
  <c r="U32" i="1"/>
  <c r="U31" i="1"/>
  <c r="U30" i="1"/>
  <c r="U29" i="1"/>
  <c r="U28" i="1"/>
  <c r="V28" i="1"/>
  <c r="V29" i="1"/>
  <c r="V30" i="1"/>
  <c r="V31" i="1"/>
  <c r="V32" i="1"/>
  <c r="V33" i="1"/>
  <c r="V35" i="1"/>
  <c r="V36" i="1"/>
  <c r="V37" i="1"/>
  <c r="V38" i="1"/>
  <c r="V39" i="1"/>
  <c r="V40" i="1"/>
  <c r="U19" i="1"/>
  <c r="U18" i="1"/>
  <c r="U17" i="1"/>
  <c r="U16" i="1"/>
  <c r="U15" i="1"/>
  <c r="U14" i="1"/>
  <c r="U12" i="1"/>
  <c r="U11" i="1"/>
  <c r="U10" i="1"/>
  <c r="U9" i="1"/>
  <c r="U8" i="1"/>
  <c r="U7" i="1"/>
  <c r="D41" i="1"/>
  <c r="D34" i="1"/>
  <c r="D20" i="1"/>
  <c r="R49" i="1"/>
  <c r="S41" i="1" l="1"/>
  <c r="S20" i="1"/>
  <c r="S55" i="1"/>
  <c r="S34" i="1"/>
  <c r="S62" i="1"/>
  <c r="B21" i="1"/>
  <c r="B42" i="1"/>
  <c r="S13" i="1"/>
  <c r="B63" i="1"/>
  <c r="T62" i="1"/>
  <c r="T55" i="1"/>
  <c r="T41" i="1"/>
  <c r="T34" i="1"/>
  <c r="T20" i="1"/>
  <c r="T13" i="1"/>
  <c r="C21" i="1"/>
  <c r="S21" i="1" s="1"/>
  <c r="C42" i="1"/>
  <c r="C63" i="1"/>
  <c r="D63" i="1"/>
  <c r="D42" i="1"/>
  <c r="D21" i="1"/>
  <c r="W28" i="1"/>
  <c r="S42" i="1" l="1"/>
  <c r="S63" i="1"/>
  <c r="T63" i="1"/>
  <c r="T42" i="1"/>
  <c r="T21" i="1"/>
  <c r="X50" i="1"/>
  <c r="W50" i="1"/>
  <c r="E62" i="1"/>
  <c r="E55" i="1"/>
  <c r="O62" i="1"/>
  <c r="N62" i="1"/>
  <c r="M62" i="1"/>
  <c r="L62" i="1"/>
  <c r="J62" i="1"/>
  <c r="I62" i="1"/>
  <c r="H62" i="1"/>
  <c r="G62" i="1"/>
  <c r="F62" i="1"/>
  <c r="O55" i="1"/>
  <c r="N55" i="1"/>
  <c r="M55" i="1"/>
  <c r="L55" i="1"/>
  <c r="J55" i="1"/>
  <c r="I55" i="1"/>
  <c r="H55" i="1"/>
  <c r="G55" i="1"/>
  <c r="F55" i="1"/>
  <c r="R41" i="1"/>
  <c r="Q41" i="1"/>
  <c r="P41" i="1"/>
  <c r="O41" i="1"/>
  <c r="N41" i="1"/>
  <c r="M41" i="1"/>
  <c r="L41" i="1"/>
  <c r="J41" i="1"/>
  <c r="I41" i="1"/>
  <c r="H41" i="1"/>
  <c r="G41" i="1"/>
  <c r="F41" i="1"/>
  <c r="E41" i="1"/>
  <c r="R34" i="1"/>
  <c r="Q34" i="1"/>
  <c r="P34" i="1"/>
  <c r="O34" i="1"/>
  <c r="N34" i="1"/>
  <c r="M34" i="1"/>
  <c r="L34" i="1"/>
  <c r="J34" i="1"/>
  <c r="I34" i="1"/>
  <c r="H34" i="1"/>
  <c r="G34" i="1"/>
  <c r="F34" i="1"/>
  <c r="E34" i="1"/>
  <c r="V7" i="1"/>
  <c r="Z41" i="1" l="1"/>
  <c r="AD55" i="1"/>
  <c r="V55" i="1"/>
  <c r="U55" i="1"/>
  <c r="V62" i="1"/>
  <c r="U62" i="1"/>
  <c r="E63" i="1"/>
  <c r="V41" i="1"/>
  <c r="U41" i="1"/>
  <c r="U34" i="1"/>
  <c r="V34" i="1"/>
  <c r="H42" i="1"/>
  <c r="Y55" i="1"/>
  <c r="H63" i="1"/>
  <c r="Y41" i="1"/>
  <c r="AG41" i="1"/>
  <c r="X34" i="1"/>
  <c r="AF34" i="1"/>
  <c r="AA41" i="1"/>
  <c r="Z55" i="1"/>
  <c r="Y62" i="1"/>
  <c r="X55" i="1"/>
  <c r="M42" i="1"/>
  <c r="AB34" i="1"/>
  <c r="W41" i="1"/>
  <c r="AE41" i="1"/>
  <c r="J63" i="1"/>
  <c r="Z62" i="1"/>
  <c r="G63" i="1"/>
  <c r="Q42" i="1"/>
  <c r="AC55" i="1"/>
  <c r="AB62" i="1"/>
  <c r="I63" i="1"/>
  <c r="J42" i="1"/>
  <c r="AD41" i="1"/>
  <c r="W55" i="1"/>
  <c r="I42" i="1"/>
  <c r="F63" i="1"/>
  <c r="O63" i="1"/>
  <c r="R42" i="1"/>
  <c r="AF41" i="1"/>
  <c r="AC34" i="1"/>
  <c r="X41" i="1"/>
  <c r="X62" i="1"/>
  <c r="N42" i="1"/>
  <c r="O42" i="1"/>
  <c r="G42" i="1"/>
  <c r="P42" i="1"/>
  <c r="W34" i="1"/>
  <c r="AE34" i="1"/>
  <c r="AA62" i="1"/>
  <c r="W62" i="1"/>
  <c r="M63" i="1"/>
  <c r="AB41" i="1"/>
  <c r="AA55" i="1"/>
  <c r="AC62" i="1"/>
  <c r="N63" i="1"/>
  <c r="Z34" i="1"/>
  <c r="AC41" i="1"/>
  <c r="AB55" i="1"/>
  <c r="AD62" i="1"/>
  <c r="L42" i="1"/>
  <c r="L63" i="1"/>
  <c r="E42" i="1"/>
  <c r="F42" i="1"/>
  <c r="Y34" i="1"/>
  <c r="AG34" i="1"/>
  <c r="AA34" i="1"/>
  <c r="AD34" i="1"/>
  <c r="R20" i="1"/>
  <c r="Q20" i="1"/>
  <c r="P20" i="1"/>
  <c r="O20" i="1"/>
  <c r="N20" i="1"/>
  <c r="M20" i="1"/>
  <c r="L20" i="1"/>
  <c r="F20" i="1"/>
  <c r="E20" i="1"/>
  <c r="U20" i="1" s="1"/>
  <c r="F13" i="1"/>
  <c r="E13" i="1"/>
  <c r="U13" i="1" s="1"/>
  <c r="R13" i="1"/>
  <c r="Q13" i="1"/>
  <c r="P13" i="1"/>
  <c r="O13" i="1"/>
  <c r="N13" i="1"/>
  <c r="M13" i="1"/>
  <c r="L13" i="1"/>
  <c r="V18" i="1"/>
  <c r="V17" i="1"/>
  <c r="V16" i="1"/>
  <c r="V15" i="1"/>
  <c r="V14" i="1"/>
  <c r="V12" i="1"/>
  <c r="V11" i="1"/>
  <c r="V10" i="1"/>
  <c r="V9" i="1"/>
  <c r="V8" i="1"/>
  <c r="V63" i="1" l="1"/>
  <c r="U63" i="1"/>
  <c r="V42" i="1"/>
  <c r="U42" i="1"/>
  <c r="AB42" i="1"/>
  <c r="AG13" i="1"/>
  <c r="Z63" i="1"/>
  <c r="O21" i="1"/>
  <c r="Y63" i="1"/>
  <c r="AF20" i="1"/>
  <c r="N21" i="1"/>
  <c r="AB63" i="1"/>
  <c r="AF42" i="1"/>
  <c r="X42" i="1"/>
  <c r="AF13" i="1"/>
  <c r="W42" i="1"/>
  <c r="W63" i="1"/>
  <c r="AB20" i="1"/>
  <c r="AE42" i="1"/>
  <c r="AD20" i="1"/>
  <c r="AD42" i="1"/>
  <c r="Z42" i="1"/>
  <c r="AG42" i="1"/>
  <c r="AD63" i="1"/>
  <c r="Y42" i="1"/>
  <c r="AD13" i="1"/>
  <c r="M21" i="1"/>
  <c r="V20" i="1"/>
  <c r="X63" i="1"/>
  <c r="E21" i="1"/>
  <c r="AB13" i="1"/>
  <c r="AG20" i="1"/>
  <c r="AC42" i="1"/>
  <c r="AA63" i="1"/>
  <c r="R21" i="1"/>
  <c r="AC63" i="1"/>
  <c r="AA42" i="1"/>
  <c r="Q21" i="1"/>
  <c r="AE20" i="1"/>
  <c r="P21" i="1"/>
  <c r="AC13" i="1"/>
  <c r="AC20" i="1"/>
  <c r="L21" i="1"/>
  <c r="F21" i="1"/>
  <c r="V13" i="1"/>
  <c r="AE13" i="1"/>
  <c r="AG19" i="1" l="1"/>
  <c r="AF19" i="1"/>
  <c r="AE19" i="1"/>
  <c r="AD19" i="1"/>
  <c r="AC19" i="1"/>
  <c r="AB19" i="1"/>
  <c r="W19" i="1"/>
  <c r="V19" i="1"/>
  <c r="AA19" i="1" l="1"/>
  <c r="Z19" i="1"/>
  <c r="X19" i="1"/>
  <c r="Y19" i="1"/>
  <c r="W61" i="1" l="1"/>
  <c r="W60" i="1"/>
  <c r="W59" i="1"/>
  <c r="W58" i="1"/>
  <c r="W57" i="1"/>
  <c r="W56" i="1"/>
  <c r="W54" i="1"/>
  <c r="W53" i="1"/>
  <c r="W52" i="1"/>
  <c r="W51" i="1"/>
  <c r="W49" i="1"/>
  <c r="X61" i="1"/>
  <c r="X60" i="1"/>
  <c r="X59" i="1"/>
  <c r="X58" i="1"/>
  <c r="X57" i="1"/>
  <c r="X56" i="1"/>
  <c r="X54" i="1"/>
  <c r="X53" i="1"/>
  <c r="X52" i="1"/>
  <c r="X51" i="1"/>
  <c r="X49" i="1"/>
  <c r="W40" i="1"/>
  <c r="W39" i="1"/>
  <c r="W38" i="1"/>
  <c r="W37" i="1"/>
  <c r="W36" i="1"/>
  <c r="W35" i="1"/>
  <c r="W33" i="1"/>
  <c r="W32" i="1"/>
  <c r="W31" i="1"/>
  <c r="W30" i="1"/>
  <c r="W29" i="1"/>
  <c r="X40" i="1"/>
  <c r="X39" i="1"/>
  <c r="X38" i="1"/>
  <c r="X37" i="1"/>
  <c r="X36" i="1"/>
  <c r="X35" i="1"/>
  <c r="X33" i="1"/>
  <c r="X32" i="1"/>
  <c r="X31" i="1"/>
  <c r="X30" i="1"/>
  <c r="X29" i="1"/>
  <c r="X28" i="1"/>
  <c r="G18" i="1" l="1"/>
  <c r="G17" i="1"/>
  <c r="G16" i="1"/>
  <c r="G15" i="1"/>
  <c r="G14" i="1"/>
  <c r="G12" i="1"/>
  <c r="G11" i="1"/>
  <c r="G10" i="1"/>
  <c r="G9" i="1"/>
  <c r="G8" i="1"/>
  <c r="G7" i="1"/>
  <c r="G20" i="1" l="1"/>
  <c r="W20" i="1" s="1"/>
  <c r="W7" i="1"/>
  <c r="G13" i="1"/>
  <c r="AA37" i="1"/>
  <c r="W18" i="1"/>
  <c r="W17" i="1"/>
  <c r="W16" i="1"/>
  <c r="W15" i="1"/>
  <c r="W14" i="1"/>
  <c r="W12" i="1"/>
  <c r="W11" i="1"/>
  <c r="W10" i="1"/>
  <c r="W9" i="1"/>
  <c r="W8" i="1"/>
  <c r="J8" i="1"/>
  <c r="AA8" i="1" s="1"/>
  <c r="J18" i="1"/>
  <c r="AA18" i="1" s="1"/>
  <c r="J17" i="1"/>
  <c r="AA17" i="1" s="1"/>
  <c r="J16" i="1"/>
  <c r="AA16" i="1" s="1"/>
  <c r="J15" i="1"/>
  <c r="AA15" i="1" s="1"/>
  <c r="J14" i="1"/>
  <c r="J12" i="1"/>
  <c r="AA12" i="1" s="1"/>
  <c r="J11" i="1"/>
  <c r="AA11" i="1" s="1"/>
  <c r="J10" i="1"/>
  <c r="AA10" i="1" s="1"/>
  <c r="J9" i="1"/>
  <c r="AA9" i="1" s="1"/>
  <c r="J7" i="1"/>
  <c r="I8" i="1"/>
  <c r="I18" i="1"/>
  <c r="I17" i="1"/>
  <c r="I16" i="1"/>
  <c r="I15" i="1"/>
  <c r="I14" i="1"/>
  <c r="I12" i="1"/>
  <c r="I11" i="1"/>
  <c r="I10" i="1"/>
  <c r="I9" i="1"/>
  <c r="I7" i="1"/>
  <c r="H18" i="1"/>
  <c r="H17" i="1"/>
  <c r="H16" i="1"/>
  <c r="H15" i="1"/>
  <c r="H14" i="1"/>
  <c r="H12" i="1"/>
  <c r="X12" i="1" s="1"/>
  <c r="H11" i="1"/>
  <c r="X11" i="1" s="1"/>
  <c r="H10" i="1"/>
  <c r="X10" i="1" s="1"/>
  <c r="H9" i="1"/>
  <c r="H8" i="1"/>
  <c r="X8" i="1" s="1"/>
  <c r="H7" i="1"/>
  <c r="Y61" i="1"/>
  <c r="Y60" i="1"/>
  <c r="Y59" i="1"/>
  <c r="Y58" i="1"/>
  <c r="Y57" i="1"/>
  <c r="Y56" i="1"/>
  <c r="Y54" i="1"/>
  <c r="Y53" i="1"/>
  <c r="Y52" i="1"/>
  <c r="Y51" i="1"/>
  <c r="Y50" i="1"/>
  <c r="Y49" i="1"/>
  <c r="Y40" i="1"/>
  <c r="Y39" i="1"/>
  <c r="Y38" i="1"/>
  <c r="Y37" i="1"/>
  <c r="Y36" i="1"/>
  <c r="Y35" i="1"/>
  <c r="Y33" i="1"/>
  <c r="Y32" i="1"/>
  <c r="Y31" i="1"/>
  <c r="Y30" i="1"/>
  <c r="Y29" i="1"/>
  <c r="Y28" i="1"/>
  <c r="AB7" i="1"/>
  <c r="AC7" i="1"/>
  <c r="AD7" i="1"/>
  <c r="AE7" i="1"/>
  <c r="AF7" i="1"/>
  <c r="AG7" i="1"/>
  <c r="AB8" i="1"/>
  <c r="AC8" i="1"/>
  <c r="AD8" i="1"/>
  <c r="AE8" i="1"/>
  <c r="AF8" i="1"/>
  <c r="AG8" i="1"/>
  <c r="AB9" i="1"/>
  <c r="AC9" i="1"/>
  <c r="AD9" i="1"/>
  <c r="AE9" i="1"/>
  <c r="AF9" i="1"/>
  <c r="AG9" i="1"/>
  <c r="AB10" i="1"/>
  <c r="AC10" i="1"/>
  <c r="AD10" i="1"/>
  <c r="AE10" i="1"/>
  <c r="AF10" i="1"/>
  <c r="AG10" i="1"/>
  <c r="AB11" i="1"/>
  <c r="AC11" i="1"/>
  <c r="AD11" i="1"/>
  <c r="AE11" i="1"/>
  <c r="AF11" i="1"/>
  <c r="AG11" i="1"/>
  <c r="AB12" i="1"/>
  <c r="AC12" i="1"/>
  <c r="AD12" i="1"/>
  <c r="AE12" i="1"/>
  <c r="AF12" i="1"/>
  <c r="AG12" i="1"/>
  <c r="AB14" i="1"/>
  <c r="AC14" i="1"/>
  <c r="AD14" i="1"/>
  <c r="AE14" i="1"/>
  <c r="AF14" i="1"/>
  <c r="AG14" i="1"/>
  <c r="AB15" i="1"/>
  <c r="AC15" i="1"/>
  <c r="AD15" i="1"/>
  <c r="AE15" i="1"/>
  <c r="AF15" i="1"/>
  <c r="AG15" i="1"/>
  <c r="AB16" i="1"/>
  <c r="AC16" i="1"/>
  <c r="AD16" i="1"/>
  <c r="AE16" i="1"/>
  <c r="AF16" i="1"/>
  <c r="AG16" i="1"/>
  <c r="AB17" i="1"/>
  <c r="AC17" i="1"/>
  <c r="AD17" i="1"/>
  <c r="AE17" i="1"/>
  <c r="AF17" i="1"/>
  <c r="AG17" i="1"/>
  <c r="AB18" i="1"/>
  <c r="AC18" i="1"/>
  <c r="AD18" i="1"/>
  <c r="AE18" i="1"/>
  <c r="AF18" i="1"/>
  <c r="AG18" i="1"/>
  <c r="Z28" i="1"/>
  <c r="AA28" i="1"/>
  <c r="AB28" i="1"/>
  <c r="AC28" i="1"/>
  <c r="AD28" i="1"/>
  <c r="AE28" i="1"/>
  <c r="AF28" i="1"/>
  <c r="AG28" i="1"/>
  <c r="Z29" i="1"/>
  <c r="AA29" i="1"/>
  <c r="AB29" i="1"/>
  <c r="AC29" i="1"/>
  <c r="AD29" i="1"/>
  <c r="AE29" i="1"/>
  <c r="AF29" i="1"/>
  <c r="AG29" i="1"/>
  <c r="Z30" i="1"/>
  <c r="AA30" i="1"/>
  <c r="AB30" i="1"/>
  <c r="AC30" i="1"/>
  <c r="AD30" i="1"/>
  <c r="AE30" i="1"/>
  <c r="AF30" i="1"/>
  <c r="AG30" i="1"/>
  <c r="Z31" i="1"/>
  <c r="AA31" i="1"/>
  <c r="AB31" i="1"/>
  <c r="AC31" i="1"/>
  <c r="AD31" i="1"/>
  <c r="AE31" i="1"/>
  <c r="AF31" i="1"/>
  <c r="AG31" i="1"/>
  <c r="Z32" i="1"/>
  <c r="AA32" i="1"/>
  <c r="AB32" i="1"/>
  <c r="AC32" i="1"/>
  <c r="AD32" i="1"/>
  <c r="AE32" i="1"/>
  <c r="AF32" i="1"/>
  <c r="AG32" i="1"/>
  <c r="Z33" i="1"/>
  <c r="AA33" i="1"/>
  <c r="AB33" i="1"/>
  <c r="AC33" i="1"/>
  <c r="AD33" i="1"/>
  <c r="AE33" i="1"/>
  <c r="AF33" i="1"/>
  <c r="AG33" i="1"/>
  <c r="Z35" i="1"/>
  <c r="AA35" i="1"/>
  <c r="AB35" i="1"/>
  <c r="AC35" i="1"/>
  <c r="AD35" i="1"/>
  <c r="AE35" i="1"/>
  <c r="AF35" i="1"/>
  <c r="AG35" i="1"/>
  <c r="Z36" i="1"/>
  <c r="AA36" i="1"/>
  <c r="AB36" i="1"/>
  <c r="AC36" i="1"/>
  <c r="AD36" i="1"/>
  <c r="AE36" i="1"/>
  <c r="AF36" i="1"/>
  <c r="AG36" i="1"/>
  <c r="Z37" i="1"/>
  <c r="AB37" i="1"/>
  <c r="AC37" i="1"/>
  <c r="AD37" i="1"/>
  <c r="AE37" i="1"/>
  <c r="AF37" i="1"/>
  <c r="AG37" i="1"/>
  <c r="Z38" i="1"/>
  <c r="AA38" i="1"/>
  <c r="AB38" i="1"/>
  <c r="AC38" i="1"/>
  <c r="AD38" i="1"/>
  <c r="AE38" i="1"/>
  <c r="AF38" i="1"/>
  <c r="AG38" i="1"/>
  <c r="Z39" i="1"/>
  <c r="AA39" i="1"/>
  <c r="AB39" i="1"/>
  <c r="AC39" i="1"/>
  <c r="AD39" i="1"/>
  <c r="AE39" i="1"/>
  <c r="AF39" i="1"/>
  <c r="AG39" i="1"/>
  <c r="Z40" i="1"/>
  <c r="AA40" i="1"/>
  <c r="AB40" i="1"/>
  <c r="AC40" i="1"/>
  <c r="AD40" i="1"/>
  <c r="AE40" i="1"/>
  <c r="AF40" i="1"/>
  <c r="AG40" i="1"/>
  <c r="P49" i="1"/>
  <c r="Q49" i="1"/>
  <c r="Z49" i="1"/>
  <c r="AA49" i="1"/>
  <c r="AB49" i="1"/>
  <c r="AC49" i="1"/>
  <c r="AD49" i="1"/>
  <c r="P50" i="1"/>
  <c r="AE50" i="1" s="1"/>
  <c r="Q50" i="1"/>
  <c r="R50" i="1"/>
  <c r="Z50" i="1"/>
  <c r="AA50" i="1"/>
  <c r="AB50" i="1"/>
  <c r="AC50" i="1"/>
  <c r="AD50" i="1"/>
  <c r="P51" i="1"/>
  <c r="AE51" i="1" s="1"/>
  <c r="Q51" i="1"/>
  <c r="R51" i="1"/>
  <c r="Z51" i="1"/>
  <c r="AA51" i="1"/>
  <c r="AB51" i="1"/>
  <c r="AC51" i="1"/>
  <c r="AD51" i="1"/>
  <c r="P52" i="1"/>
  <c r="AE52" i="1" s="1"/>
  <c r="Q52" i="1"/>
  <c r="R52" i="1"/>
  <c r="Z52" i="1"/>
  <c r="AA52" i="1"/>
  <c r="AB52" i="1"/>
  <c r="AC52" i="1"/>
  <c r="AD52" i="1"/>
  <c r="P53" i="1"/>
  <c r="AE53" i="1" s="1"/>
  <c r="Q53" i="1"/>
  <c r="R53" i="1"/>
  <c r="Z53" i="1"/>
  <c r="AA53" i="1"/>
  <c r="AB53" i="1"/>
  <c r="AC53" i="1"/>
  <c r="AD53" i="1"/>
  <c r="AE54" i="1"/>
  <c r="Z54" i="1"/>
  <c r="AA54" i="1"/>
  <c r="AB54" i="1"/>
  <c r="AC54" i="1"/>
  <c r="AD54" i="1"/>
  <c r="Z56" i="1"/>
  <c r="AA56" i="1"/>
  <c r="AB56" i="1"/>
  <c r="AC56" i="1"/>
  <c r="AD56" i="1"/>
  <c r="AE57" i="1"/>
  <c r="Z57" i="1"/>
  <c r="AA57" i="1"/>
  <c r="AB57" i="1"/>
  <c r="AC57" i="1"/>
  <c r="AD57" i="1"/>
  <c r="Z58" i="1"/>
  <c r="AA58" i="1"/>
  <c r="AB58" i="1"/>
  <c r="AC58" i="1"/>
  <c r="AD58" i="1"/>
  <c r="AE59" i="1"/>
  <c r="Z59" i="1"/>
  <c r="AA59" i="1"/>
  <c r="AB59" i="1"/>
  <c r="AC59" i="1"/>
  <c r="AD59" i="1"/>
  <c r="AE60" i="1"/>
  <c r="Z60" i="1"/>
  <c r="AA60" i="1"/>
  <c r="AB60" i="1"/>
  <c r="AC60" i="1"/>
  <c r="AD60" i="1"/>
  <c r="AE61" i="1"/>
  <c r="Z61" i="1"/>
  <c r="AA61" i="1"/>
  <c r="AB61" i="1"/>
  <c r="AC61" i="1"/>
  <c r="AD61" i="1"/>
  <c r="H13" i="1" l="1"/>
  <c r="X13" i="1" s="1"/>
  <c r="I20" i="1"/>
  <c r="R62" i="1"/>
  <c r="R55" i="1"/>
  <c r="Q62" i="1"/>
  <c r="Q55" i="1"/>
  <c r="P62" i="1"/>
  <c r="AE49" i="1"/>
  <c r="P55" i="1"/>
  <c r="I13" i="1"/>
  <c r="AA14" i="1"/>
  <c r="J20" i="1"/>
  <c r="AA20" i="1" s="1"/>
  <c r="AF52" i="1"/>
  <c r="X14" i="1"/>
  <c r="H20" i="1"/>
  <c r="AA7" i="1"/>
  <c r="J13" i="1"/>
  <c r="G21" i="1"/>
  <c r="W13" i="1"/>
  <c r="X7" i="1"/>
  <c r="AG51" i="1"/>
  <c r="AG21" i="1"/>
  <c r="AC21" i="1"/>
  <c r="AG49" i="1"/>
  <c r="AB21" i="1"/>
  <c r="Y12" i="1"/>
  <c r="AE21" i="1"/>
  <c r="AG60" i="1"/>
  <c r="AG59" i="1"/>
  <c r="AG58" i="1"/>
  <c r="AG57" i="1"/>
  <c r="Z12" i="1"/>
  <c r="AF61" i="1"/>
  <c r="AF57" i="1"/>
  <c r="AF58" i="1"/>
  <c r="AG56" i="1"/>
  <c r="AG54" i="1"/>
  <c r="AG53" i="1"/>
  <c r="AG50" i="1"/>
  <c r="AG61" i="1"/>
  <c r="AF59" i="1"/>
  <c r="Y15" i="1"/>
  <c r="X15" i="1"/>
  <c r="AF51" i="1"/>
  <c r="Y7" i="1"/>
  <c r="AF60" i="1"/>
  <c r="Y17" i="1"/>
  <c r="X17" i="1"/>
  <c r="Y9" i="1"/>
  <c r="X9" i="1"/>
  <c r="Y18" i="1"/>
  <c r="X18" i="1"/>
  <c r="Y16" i="1"/>
  <c r="X16" i="1"/>
  <c r="AF49" i="1"/>
  <c r="AG52" i="1"/>
  <c r="AF21" i="1"/>
  <c r="Y11" i="1"/>
  <c r="Z8" i="1"/>
  <c r="Z9" i="1"/>
  <c r="Z16" i="1"/>
  <c r="Z15" i="1"/>
  <c r="Z11" i="1"/>
  <c r="Y14" i="1"/>
  <c r="Z7" i="1"/>
  <c r="Z17" i="1"/>
  <c r="Z14" i="1"/>
  <c r="Z10" i="1"/>
  <c r="AF53" i="1"/>
  <c r="Y8" i="1"/>
  <c r="AF54" i="1"/>
  <c r="Y10" i="1"/>
  <c r="AD21" i="1"/>
  <c r="Z18" i="1"/>
  <c r="AE56" i="1"/>
  <c r="AF50" i="1"/>
  <c r="AE58" i="1"/>
  <c r="AF56" i="1"/>
  <c r="R63" i="1" l="1"/>
  <c r="H21" i="1"/>
  <c r="AF62" i="1"/>
  <c r="AE62" i="1"/>
  <c r="AF55" i="1"/>
  <c r="P63" i="1"/>
  <c r="AE55" i="1"/>
  <c r="AG55" i="1"/>
  <c r="Q63" i="1"/>
  <c r="AG62" i="1"/>
  <c r="Z13" i="1"/>
  <c r="I21" i="1"/>
  <c r="AA13" i="1"/>
  <c r="J21" i="1"/>
  <c r="AA21" i="1" s="1"/>
  <c r="Z20" i="1"/>
  <c r="Y20" i="1"/>
  <c r="X20" i="1"/>
  <c r="Y13" i="1"/>
  <c r="W21" i="1"/>
  <c r="V21" i="1"/>
  <c r="Y21" i="1" l="1"/>
  <c r="AG63" i="1"/>
  <c r="X21" i="1"/>
  <c r="AF63" i="1"/>
  <c r="AE63" i="1"/>
  <c r="Z21" i="1"/>
</calcChain>
</file>

<file path=xl/sharedStrings.xml><?xml version="1.0" encoding="utf-8"?>
<sst xmlns="http://schemas.openxmlformats.org/spreadsheetml/2006/main" count="121" uniqueCount="49">
  <si>
    <t>NEW REGISTRATIONS OF TRAILERS AND SEMITRAILERS &gt;3.5 T. GVW - MONTHLY TREND</t>
  </si>
  <si>
    <t>11/10</t>
  </si>
  <si>
    <t>10/09</t>
  </si>
  <si>
    <t>09/08</t>
  </si>
  <si>
    <t>08/07</t>
  </si>
  <si>
    <t>12/11</t>
  </si>
  <si>
    <t>13/12</t>
  </si>
  <si>
    <t>IMMATRICOLAZIONI RIMORCHI E SEMIRIMORCHI &gt;3,5 T. - ANDAMENTO MENSILE</t>
  </si>
  <si>
    <t>14/13</t>
  </si>
  <si>
    <t>15/14</t>
  </si>
  <si>
    <t>16/15</t>
  </si>
  <si>
    <t>17/16</t>
  </si>
  <si>
    <r>
      <t xml:space="preserve">var.% / </t>
    </r>
    <r>
      <rPr>
        <b/>
        <i/>
        <sz val="9"/>
        <color theme="1" tint="0.14999847407452621"/>
        <rFont val="Trebuchet MS"/>
        <family val="2"/>
      </rPr>
      <t>%chg.</t>
    </r>
  </si>
  <si>
    <t>18/17</t>
  </si>
  <si>
    <r>
      <t>Mese/</t>
    </r>
    <r>
      <rPr>
        <b/>
        <i/>
        <sz val="9"/>
        <color theme="1" tint="0.14999847407452621"/>
        <rFont val="Trebuchet MS"/>
        <family val="2"/>
      </rPr>
      <t>Month</t>
    </r>
  </si>
  <si>
    <r>
      <t>Gennaio/</t>
    </r>
    <r>
      <rPr>
        <i/>
        <sz val="9"/>
        <color theme="1" tint="0.14999847407452621"/>
        <rFont val="Trebuchet MS"/>
        <family val="2"/>
      </rPr>
      <t>January</t>
    </r>
  </si>
  <si>
    <r>
      <t>Febbraio/</t>
    </r>
    <r>
      <rPr>
        <i/>
        <sz val="9"/>
        <color theme="1" tint="0.14999847407452621"/>
        <rFont val="Trebuchet MS"/>
        <family val="2"/>
      </rPr>
      <t>February</t>
    </r>
  </si>
  <si>
    <r>
      <t>Marzo/</t>
    </r>
    <r>
      <rPr>
        <i/>
        <sz val="9"/>
        <color theme="1" tint="0.14999847407452621"/>
        <rFont val="Trebuchet MS"/>
        <family val="2"/>
      </rPr>
      <t>March</t>
    </r>
  </si>
  <si>
    <r>
      <t>Aprile/</t>
    </r>
    <r>
      <rPr>
        <i/>
        <sz val="9"/>
        <color theme="1" tint="0.14999847407452621"/>
        <rFont val="Trebuchet MS"/>
        <family val="2"/>
      </rPr>
      <t>April</t>
    </r>
  </si>
  <si>
    <r>
      <t>Maggio/</t>
    </r>
    <r>
      <rPr>
        <i/>
        <sz val="9"/>
        <color theme="1" tint="0.14999847407452621"/>
        <rFont val="Trebuchet MS"/>
        <family val="2"/>
      </rPr>
      <t>May</t>
    </r>
  </si>
  <si>
    <r>
      <t>Giugno/</t>
    </r>
    <r>
      <rPr>
        <i/>
        <sz val="9"/>
        <color theme="1" tint="0.14999847407452621"/>
        <rFont val="Trebuchet MS"/>
        <family val="2"/>
      </rPr>
      <t>June</t>
    </r>
  </si>
  <si>
    <r>
      <t>Luglio/</t>
    </r>
    <r>
      <rPr>
        <i/>
        <sz val="9"/>
        <color theme="1" tint="0.14999847407452621"/>
        <rFont val="Trebuchet MS"/>
        <family val="2"/>
      </rPr>
      <t>July</t>
    </r>
  </si>
  <si>
    <r>
      <t>Agosto/</t>
    </r>
    <r>
      <rPr>
        <i/>
        <sz val="9"/>
        <color theme="1" tint="0.14999847407452621"/>
        <rFont val="Trebuchet MS"/>
        <family val="2"/>
      </rPr>
      <t>August</t>
    </r>
  </si>
  <si>
    <r>
      <t>Settembre/</t>
    </r>
    <r>
      <rPr>
        <i/>
        <sz val="9"/>
        <color theme="1" tint="0.14999847407452621"/>
        <rFont val="Trebuchet MS"/>
        <family val="2"/>
      </rPr>
      <t>September</t>
    </r>
  </si>
  <si>
    <r>
      <t>Ottobre/</t>
    </r>
    <r>
      <rPr>
        <i/>
        <sz val="9"/>
        <color theme="1" tint="0.14999847407452621"/>
        <rFont val="Trebuchet MS"/>
        <family val="2"/>
      </rPr>
      <t>October</t>
    </r>
  </si>
  <si>
    <r>
      <t>Novembre/</t>
    </r>
    <r>
      <rPr>
        <i/>
        <sz val="9"/>
        <color theme="1" tint="0.14999847407452621"/>
        <rFont val="Trebuchet MS"/>
        <family val="2"/>
      </rPr>
      <t>November</t>
    </r>
  </si>
  <si>
    <r>
      <t>Dicembre/</t>
    </r>
    <r>
      <rPr>
        <i/>
        <sz val="9"/>
        <color theme="1" tint="0.14999847407452621"/>
        <rFont val="Trebuchet MS"/>
        <family val="2"/>
      </rPr>
      <t>December</t>
    </r>
  </si>
  <si>
    <r>
      <t>Totale/</t>
    </r>
    <r>
      <rPr>
        <b/>
        <i/>
        <sz val="9"/>
        <color theme="1" tint="0.14999847407452621"/>
        <rFont val="Trebuchet MS"/>
        <family val="2"/>
      </rPr>
      <t>Total</t>
    </r>
  </si>
  <si>
    <t>Fino al 2013, i dati sono stati elaborati dall'Anfia in base al numero delle carte di circolazione rilasciate. Dal 2014, i dati sono elaborati in base all'effettiva data di immatricolazione.</t>
  </si>
  <si>
    <t>Up to 2013, figures result from Anfia elaborations based on the total number of registration papers issued by the Ministry of Transport. Starting from 2014, data processing is based on the date of registration.</t>
  </si>
  <si>
    <t>R&amp;S</t>
  </si>
  <si>
    <t>R</t>
  </si>
  <si>
    <t>S</t>
  </si>
  <si>
    <t>%VAR</t>
  </si>
  <si>
    <t>IMMATRICOLAZIONI RIMORCHI &gt;3,5 T. DI PTT - ANDAMENTO MENSILE</t>
  </si>
  <si>
    <t>NEW REGISTRATIONS OF TRAILERS &gt;3.5 T. GVW - MONTHLY TREND</t>
  </si>
  <si>
    <t>IMMATRICOLAZIONI SEMIRIMORCHI &gt;3,5 T. DI PTT - ANDAMENTO MENSILE</t>
  </si>
  <si>
    <t>NEW REGISTRATIONS OF SEMITRAILERS &gt;3.5 T. GVW - MONTHLY TREND</t>
  </si>
  <si>
    <t>19/18</t>
  </si>
  <si>
    <r>
      <rPr>
        <b/>
        <sz val="9"/>
        <rFont val="Trebuchet MS"/>
        <family val="2"/>
      </rPr>
      <t>I°Semestre</t>
    </r>
    <r>
      <rPr>
        <i/>
        <sz val="9"/>
        <color theme="1" tint="0.14999847407452621"/>
        <rFont val="Trebuchet MS"/>
        <family val="2"/>
      </rPr>
      <t>/the first half</t>
    </r>
  </si>
  <si>
    <r>
      <rPr>
        <b/>
        <sz val="9"/>
        <rFont val="Trebuchet MS"/>
        <family val="2"/>
      </rPr>
      <t>II°Semestre</t>
    </r>
    <r>
      <rPr>
        <i/>
        <sz val="9"/>
        <color theme="1" tint="0.14999847407452621"/>
        <rFont val="Trebuchet MS"/>
        <family val="2"/>
      </rPr>
      <t>/the second half</t>
    </r>
  </si>
  <si>
    <r>
      <t>* Dati provvisori</t>
    </r>
    <r>
      <rPr>
        <i/>
        <sz val="8"/>
        <color theme="1" tint="0.14999847407452621"/>
        <rFont val="Trebuchet MS"/>
        <family val="2"/>
      </rPr>
      <t xml:space="preserve"> / * Provisional data</t>
    </r>
  </si>
  <si>
    <t>20/19</t>
  </si>
  <si>
    <t>21/20</t>
  </si>
  <si>
    <t>SISTEMARE GRAFICI</t>
  </si>
  <si>
    <t>2022*</t>
  </si>
  <si>
    <t xml:space="preserve">Nota - Elaborazioni Anfia su dati del Ministero dei Trasporti presenti in archivio al 30/04/2023 (Aut. Min.D07161/H4). </t>
  </si>
  <si>
    <t>22/21</t>
  </si>
  <si>
    <t xml:space="preserve">Note - Prepared by Anfia on Ministry of Transports data as of April 30, 2023.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</si>
</sst>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164" formatCode="0.0"/>
    <numFmt numFmtId="165" formatCode="#,##0.0_ ;\-#,##0.0\ "/>
    <numFmt numFmtId="166" formatCode="#,##0_ ;\-#,##0\ "/>
  </numFmts>
  <fonts count="47" x14ac:knownFonts="1">
    <font>
      <sz val="11"/>
      <color indexed="8"/>
      <name val="Calibri"/>
      <family val="2"/>
    </font>
    <font>
      <sz val="11"/>
      <color indexed="8"/>
      <name val="Calibri"/>
      <family val="2"/>
    </font>
    <font>
      <sz val="11"/>
      <color indexed="9"/>
      <name val="Calibri"/>
      <family val="2"/>
    </font>
    <font>
      <b/>
      <sz val="11"/>
      <color indexed="52"/>
      <name val="Calibri"/>
      <family val="2"/>
    </font>
    <font>
      <sz val="11"/>
      <color indexed="52"/>
      <name val="Calibri"/>
      <family val="2"/>
    </font>
    <font>
      <b/>
      <sz val="11"/>
      <color indexed="9"/>
      <name val="Calibri"/>
      <family val="2"/>
    </font>
    <font>
      <sz val="11"/>
      <color indexed="62"/>
      <name val="Calibri"/>
      <family val="2"/>
    </font>
    <font>
      <sz val="11"/>
      <color indexed="60"/>
      <name val="Calibri"/>
      <family val="2"/>
    </font>
    <font>
      <sz val="10"/>
      <name val="Arial"/>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sz val="11"/>
      <color indexed="20"/>
      <name val="Calibri"/>
      <family val="2"/>
    </font>
    <font>
      <sz val="11"/>
      <color indexed="17"/>
      <name val="Calibri"/>
      <family val="2"/>
    </font>
    <font>
      <sz val="8"/>
      <name val="Calibri"/>
      <family val="2"/>
    </font>
    <font>
      <b/>
      <sz val="11"/>
      <name val="Trebuchet MS"/>
      <family val="2"/>
    </font>
    <font>
      <b/>
      <sz val="9"/>
      <name val="Trebuchet MS"/>
      <family val="2"/>
    </font>
    <font>
      <sz val="9"/>
      <color indexed="8"/>
      <name val="Trebuchet MS"/>
      <family val="2"/>
    </font>
    <font>
      <sz val="9"/>
      <name val="Trebuchet MS"/>
      <family val="2"/>
    </font>
    <font>
      <sz val="8"/>
      <color indexed="8"/>
      <name val="Trebuchet MS"/>
      <family val="2"/>
    </font>
    <font>
      <sz val="8"/>
      <name val="Trebuchet MS"/>
      <family val="2"/>
    </font>
    <font>
      <b/>
      <sz val="9"/>
      <color indexed="8"/>
      <name val="Trebuchet MS"/>
      <family val="2"/>
    </font>
    <font>
      <sz val="11"/>
      <color theme="0"/>
      <name val="Calibri"/>
      <family val="2"/>
    </font>
    <font>
      <b/>
      <i/>
      <sz val="9"/>
      <color theme="1" tint="0.14999847407452621"/>
      <name val="Trebuchet MS"/>
      <family val="2"/>
    </font>
    <font>
      <i/>
      <sz val="11"/>
      <color theme="1" tint="0.14999847407452621"/>
      <name val="Trebuchet MS"/>
      <family val="2"/>
    </font>
    <font>
      <i/>
      <sz val="9"/>
      <color theme="1" tint="0.14999847407452621"/>
      <name val="Trebuchet MS"/>
      <family val="2"/>
    </font>
    <font>
      <i/>
      <sz val="8"/>
      <color theme="1" tint="0.14999847407452621"/>
      <name val="Trebuchet MS"/>
      <family val="2"/>
    </font>
    <font>
      <sz val="11"/>
      <color rgb="FFFF0000"/>
      <name val="Calibri"/>
      <family val="2"/>
    </font>
    <font>
      <sz val="9"/>
      <color theme="0"/>
      <name val="Trebuchet MS"/>
      <family val="2"/>
    </font>
    <font>
      <sz val="9"/>
      <color indexed="10"/>
      <name val="Trebuchet MS"/>
      <family val="2"/>
    </font>
    <font>
      <i/>
      <sz val="8"/>
      <name val="Trebuchet MS"/>
      <family val="2"/>
    </font>
    <font>
      <b/>
      <sz val="10"/>
      <name val="Trebuchet MS"/>
      <family val="2"/>
    </font>
    <font>
      <sz val="10"/>
      <color indexed="8"/>
      <name val="Trebuchet MS"/>
      <family val="2"/>
    </font>
    <font>
      <i/>
      <sz val="10"/>
      <name val="Trebuchet MS"/>
      <family val="2"/>
    </font>
    <font>
      <i/>
      <sz val="10"/>
      <color theme="1" tint="0.14999847407452621"/>
      <name val="Trebuchet MS"/>
      <family val="2"/>
    </font>
    <font>
      <sz val="11"/>
      <color theme="1" tint="0.14999847407452621"/>
      <name val="Calibri"/>
      <family val="2"/>
    </font>
    <font>
      <sz val="9"/>
      <color theme="1" tint="0.14999847407452621"/>
      <name val="Trebuchet MS"/>
      <family val="2"/>
    </font>
    <font>
      <sz val="10"/>
      <color theme="0"/>
      <name val="Trebuchet MS"/>
      <family val="2"/>
    </font>
    <font>
      <sz val="9"/>
      <color rgb="FFFF0000"/>
      <name val="Trebuchet MS"/>
      <family val="2"/>
    </font>
    <font>
      <b/>
      <sz val="9"/>
      <color rgb="FFFF0000"/>
      <name val="Trebuchet MS"/>
      <family val="2"/>
    </font>
    <font>
      <sz val="10"/>
      <color rgb="FFFF0000"/>
      <name val="Trebuchet MS"/>
      <family val="2"/>
    </font>
    <font>
      <b/>
      <sz val="9"/>
      <color theme="0"/>
      <name val="Trebuchet MS"/>
      <family val="2"/>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47"/>
        <bgColor indexed="64"/>
      </patternFill>
    </fill>
    <fill>
      <patternFill patternType="solid">
        <fgColor theme="0"/>
        <bgColor indexed="64"/>
      </patternFill>
    </fill>
    <fill>
      <patternFill patternType="solid">
        <fgColor rgb="FFFFCC99"/>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style="thin">
        <color indexed="64"/>
      </right>
      <top style="thin">
        <color indexed="64"/>
      </top>
      <bottom style="hair">
        <color indexed="22"/>
      </bottom>
      <diagonal/>
    </border>
    <border>
      <left style="thin">
        <color indexed="64"/>
      </left>
      <right/>
      <top style="thin">
        <color indexed="64"/>
      </top>
      <bottom style="hair">
        <color indexed="22"/>
      </bottom>
      <diagonal/>
    </border>
    <border>
      <left style="thin">
        <color indexed="64"/>
      </left>
      <right style="thin">
        <color indexed="64"/>
      </right>
      <top style="hair">
        <color indexed="22"/>
      </top>
      <bottom style="hair">
        <color indexed="22"/>
      </bottom>
      <diagonal/>
    </border>
    <border>
      <left style="thin">
        <color indexed="64"/>
      </left>
      <right/>
      <top style="hair">
        <color indexed="22"/>
      </top>
      <bottom style="hair">
        <color indexed="22"/>
      </bottom>
      <diagonal/>
    </border>
    <border>
      <left style="thin">
        <color indexed="64"/>
      </left>
      <right style="thin">
        <color indexed="64"/>
      </right>
      <top style="hair">
        <color indexed="22"/>
      </top>
      <bottom style="thin">
        <color indexed="64"/>
      </bottom>
      <diagonal/>
    </border>
    <border>
      <left style="thin">
        <color indexed="64"/>
      </left>
      <right/>
      <top style="hair">
        <color indexed="22"/>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bottom style="hair">
        <color indexed="22"/>
      </bottom>
      <diagonal/>
    </border>
    <border>
      <left style="thin">
        <color indexed="64"/>
      </left>
      <right style="thin">
        <color indexed="64"/>
      </right>
      <top style="hair">
        <color indexed="22"/>
      </top>
      <bottom/>
      <diagonal/>
    </border>
  </borders>
  <cellStyleXfs count="43">
    <xf numFmtId="0" fontId="0"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2" fillId="12"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3" fillId="16" borderId="1" applyNumberFormat="0" applyAlignment="0" applyProtection="0"/>
    <xf numFmtId="0" fontId="4" fillId="0" borderId="2" applyNumberFormat="0" applyFill="0" applyAlignment="0" applyProtection="0"/>
    <xf numFmtId="0" fontId="5" fillId="17" borderId="3" applyNumberFormat="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6" fillId="7" borderId="1" applyNumberFormat="0" applyAlignment="0" applyProtection="0"/>
    <xf numFmtId="0" fontId="7" fillId="22" borderId="0" applyNumberFormat="0" applyBorder="0" applyAlignment="0" applyProtection="0"/>
    <xf numFmtId="0" fontId="8" fillId="0" borderId="0"/>
    <xf numFmtId="0" fontId="1" fillId="23" borderId="4" applyNumberFormat="0" applyFont="0" applyAlignment="0" applyProtection="0"/>
    <xf numFmtId="0" fontId="9" fillId="16" borderId="5" applyNumberFormat="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3" fillId="0" borderId="6" applyNumberFormat="0" applyFill="0" applyAlignment="0" applyProtection="0"/>
    <xf numFmtId="0" fontId="14" fillId="0" borderId="7" applyNumberFormat="0" applyFill="0" applyAlignment="0" applyProtection="0"/>
    <xf numFmtId="0" fontId="15" fillId="0" borderId="8"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3" borderId="0" applyNumberFormat="0" applyBorder="0" applyAlignment="0" applyProtection="0"/>
    <xf numFmtId="0" fontId="18" fillId="4" borderId="0" applyNumberFormat="0" applyBorder="0" applyAlignment="0" applyProtection="0"/>
  </cellStyleXfs>
  <cellXfs count="119">
    <xf numFmtId="0" fontId="0" fillId="0" borderId="0" xfId="0"/>
    <xf numFmtId="0" fontId="22" fillId="0" borderId="0" xfId="0" applyFont="1"/>
    <xf numFmtId="0" fontId="21" fillId="0" borderId="0" xfId="0" applyFont="1"/>
    <xf numFmtId="3" fontId="21" fillId="0" borderId="0" xfId="0" applyNumberFormat="1" applyFont="1"/>
    <xf numFmtId="164" fontId="21" fillId="0" borderId="0" xfId="0" applyNumberFormat="1" applyFont="1"/>
    <xf numFmtId="0" fontId="21" fillId="25" borderId="16" xfId="0" applyFont="1" applyFill="1" applyBorder="1" applyAlignment="1">
      <alignment horizontal="center" vertical="center"/>
    </xf>
    <xf numFmtId="0" fontId="21" fillId="25" borderId="16" xfId="0" quotePrefix="1" applyFont="1" applyFill="1" applyBorder="1" applyAlignment="1">
      <alignment horizontal="center" vertical="center"/>
    </xf>
    <xf numFmtId="16" fontId="21" fillId="25" borderId="16" xfId="0" quotePrefix="1" applyNumberFormat="1" applyFont="1" applyFill="1" applyBorder="1" applyAlignment="1">
      <alignment horizontal="center" vertical="center"/>
    </xf>
    <xf numFmtId="0" fontId="24" fillId="0" borderId="0" xfId="0" applyFont="1" applyAlignment="1">
      <alignment horizontal="left"/>
    </xf>
    <xf numFmtId="0" fontId="25" fillId="0" borderId="0" xfId="0" applyFont="1" applyAlignment="1">
      <alignment horizontal="left"/>
    </xf>
    <xf numFmtId="0" fontId="27" fillId="26" borderId="0" xfId="0" applyFont="1" applyFill="1"/>
    <xf numFmtId="16" fontId="21" fillId="25" borderId="16" xfId="0" quotePrefix="1" applyNumberFormat="1" applyFont="1" applyFill="1" applyBorder="1" applyAlignment="1">
      <alignment horizontal="right" vertical="center"/>
    </xf>
    <xf numFmtId="0" fontId="22" fillId="0" borderId="0" xfId="0" applyFont="1" applyAlignment="1">
      <alignment vertical="center"/>
    </xf>
    <xf numFmtId="0" fontId="22" fillId="26" borderId="0" xfId="0" applyFont="1" applyFill="1"/>
    <xf numFmtId="0" fontId="21" fillId="26" borderId="22" xfId="0" applyFont="1" applyFill="1" applyBorder="1" applyAlignment="1">
      <alignment horizontal="center" vertical="center"/>
    </xf>
    <xf numFmtId="0" fontId="23" fillId="26" borderId="22" xfId="0" applyFont="1" applyFill="1" applyBorder="1" applyAlignment="1">
      <alignment horizontal="center" vertical="center"/>
    </xf>
    <xf numFmtId="3" fontId="21" fillId="26" borderId="0" xfId="0" applyNumberFormat="1" applyFont="1" applyFill="1"/>
    <xf numFmtId="49" fontId="23" fillId="0" borderId="10" xfId="0" applyNumberFormat="1" applyFont="1" applyBorder="1" applyAlignment="1">
      <alignment vertical="center"/>
    </xf>
    <xf numFmtId="0" fontId="22" fillId="26" borderId="0" xfId="0" applyFont="1" applyFill="1" applyAlignment="1">
      <alignment vertical="center"/>
    </xf>
    <xf numFmtId="165" fontId="23" fillId="0" borderId="10" xfId="0" applyNumberFormat="1" applyFont="1" applyBorder="1" applyAlignment="1">
      <alignment horizontal="right" vertical="center"/>
    </xf>
    <xf numFmtId="164" fontId="23" fillId="0" borderId="10" xfId="0" applyNumberFormat="1" applyFont="1" applyBorder="1" applyAlignment="1">
      <alignment horizontal="right" vertical="center"/>
    </xf>
    <xf numFmtId="49" fontId="23" fillId="0" borderId="12" xfId="0" applyNumberFormat="1" applyFont="1" applyBorder="1" applyAlignment="1">
      <alignment vertical="center"/>
    </xf>
    <xf numFmtId="165" fontId="23" fillId="0" borderId="12" xfId="0" applyNumberFormat="1" applyFont="1" applyBorder="1" applyAlignment="1">
      <alignment horizontal="right" vertical="center"/>
    </xf>
    <xf numFmtId="164" fontId="23" fillId="0" borderId="12" xfId="0" applyNumberFormat="1" applyFont="1" applyBorder="1" applyAlignment="1">
      <alignment horizontal="right" vertical="center"/>
    </xf>
    <xf numFmtId="49" fontId="23" fillId="0" borderId="14" xfId="0" applyNumberFormat="1" applyFont="1" applyBorder="1" applyAlignment="1">
      <alignment vertical="center"/>
    </xf>
    <xf numFmtId="165" fontId="23" fillId="0" borderId="14" xfId="0" applyNumberFormat="1" applyFont="1" applyBorder="1" applyAlignment="1">
      <alignment horizontal="right" vertical="center"/>
    </xf>
    <xf numFmtId="164" fontId="23" fillId="0" borderId="14" xfId="0" applyNumberFormat="1" applyFont="1" applyBorder="1" applyAlignment="1">
      <alignment horizontal="right" vertical="center"/>
    </xf>
    <xf numFmtId="49" fontId="21" fillId="0" borderId="16" xfId="0" applyNumberFormat="1" applyFont="1" applyBorder="1" applyAlignment="1">
      <alignment vertical="center"/>
    </xf>
    <xf numFmtId="165" fontId="21" fillId="0" borderId="16" xfId="0" applyNumberFormat="1" applyFont="1" applyBorder="1" applyAlignment="1">
      <alignment vertical="center"/>
    </xf>
    <xf numFmtId="164" fontId="21" fillId="0" borderId="16" xfId="0" applyNumberFormat="1" applyFont="1" applyBorder="1" applyAlignment="1">
      <alignment vertical="center"/>
    </xf>
    <xf numFmtId="0" fontId="31" fillId="0" borderId="0" xfId="0" applyFont="1" applyAlignment="1">
      <alignment horizontal="left"/>
    </xf>
    <xf numFmtId="0" fontId="32" fillId="26" borderId="0" xfId="0" applyFont="1" applyFill="1"/>
    <xf numFmtId="0" fontId="33" fillId="0" borderId="0" xfId="0" applyFont="1"/>
    <xf numFmtId="41" fontId="23" fillId="26" borderId="23" xfId="0" applyNumberFormat="1" applyFont="1" applyFill="1" applyBorder="1" applyAlignment="1">
      <alignment vertical="center"/>
    </xf>
    <xf numFmtId="166" fontId="21" fillId="26" borderId="23" xfId="0" applyNumberFormat="1" applyFont="1" applyFill="1" applyBorder="1" applyAlignment="1">
      <alignment vertical="center"/>
    </xf>
    <xf numFmtId="165" fontId="21" fillId="0" borderId="16" xfId="0" applyNumberFormat="1" applyFont="1" applyBorder="1" applyAlignment="1">
      <alignment horizontal="right" vertical="center"/>
    </xf>
    <xf numFmtId="0" fontId="26" fillId="0" borderId="0" xfId="0" applyFont="1" applyAlignment="1">
      <alignment vertical="center"/>
    </xf>
    <xf numFmtId="165" fontId="23" fillId="0" borderId="11" xfId="0" applyNumberFormat="1" applyFont="1" applyBorder="1" applyAlignment="1">
      <alignment horizontal="right" vertical="center"/>
    </xf>
    <xf numFmtId="0" fontId="34" fillId="0" borderId="0" xfId="0" applyFont="1"/>
    <xf numFmtId="0" fontId="23" fillId="26" borderId="0" xfId="0" applyFont="1" applyFill="1"/>
    <xf numFmtId="0" fontId="23" fillId="0" borderId="0" xfId="0" applyFont="1"/>
    <xf numFmtId="0" fontId="35" fillId="0" borderId="0" xfId="0" applyFont="1" applyAlignment="1">
      <alignment horizontal="left"/>
    </xf>
    <xf numFmtId="0" fontId="37" fillId="0" borderId="0" xfId="0" applyFont="1"/>
    <xf numFmtId="0" fontId="23" fillId="0" borderId="0" xfId="0" applyFont="1" applyAlignment="1">
      <alignment horizontal="left"/>
    </xf>
    <xf numFmtId="0" fontId="40" fillId="26" borderId="0" xfId="0" applyFont="1" applyFill="1"/>
    <xf numFmtId="0" fontId="41" fillId="26" borderId="0" xfId="0" applyFont="1" applyFill="1"/>
    <xf numFmtId="0" fontId="41" fillId="0" borderId="0" xfId="0" applyFont="1"/>
    <xf numFmtId="49" fontId="23" fillId="0" borderId="25" xfId="0" applyNumberFormat="1" applyFont="1" applyBorder="1" applyAlignment="1">
      <alignment vertical="center"/>
    </xf>
    <xf numFmtId="49" fontId="23" fillId="0" borderId="24" xfId="0" applyNumberFormat="1" applyFont="1" applyBorder="1" applyAlignment="1">
      <alignment vertical="center"/>
    </xf>
    <xf numFmtId="0" fontId="29" fillId="0" borderId="0" xfId="0" applyFont="1" applyAlignment="1">
      <alignment vertical="center"/>
    </xf>
    <xf numFmtId="0" fontId="20" fillId="0" borderId="0" xfId="0" applyFont="1" applyAlignment="1">
      <alignment vertical="center"/>
    </xf>
    <xf numFmtId="164" fontId="21" fillId="0" borderId="16" xfId="0" applyNumberFormat="1" applyFont="1" applyBorder="1" applyAlignment="1">
      <alignment horizontal="right" vertical="center"/>
    </xf>
    <xf numFmtId="49" fontId="23" fillId="0" borderId="16" xfId="0" applyNumberFormat="1" applyFont="1" applyBorder="1" applyAlignment="1">
      <alignment horizontal="left"/>
    </xf>
    <xf numFmtId="164" fontId="21" fillId="0" borderId="14" xfId="0" applyNumberFormat="1" applyFont="1" applyBorder="1" applyAlignment="1">
      <alignment horizontal="right" vertical="center"/>
    </xf>
    <xf numFmtId="3" fontId="23" fillId="0" borderId="11" xfId="0" applyNumberFormat="1" applyFont="1" applyBorder="1" applyAlignment="1">
      <alignment vertical="center"/>
    </xf>
    <xf numFmtId="3" fontId="23" fillId="0" borderId="13" xfId="0" applyNumberFormat="1" applyFont="1" applyBorder="1" applyAlignment="1">
      <alignment vertical="center"/>
    </xf>
    <xf numFmtId="3" fontId="21" fillId="0" borderId="16" xfId="0" applyNumberFormat="1" applyFont="1" applyBorder="1"/>
    <xf numFmtId="3" fontId="23" fillId="0" borderId="15" xfId="0" applyNumberFormat="1" applyFont="1" applyBorder="1" applyAlignment="1">
      <alignment vertical="center"/>
    </xf>
    <xf numFmtId="3" fontId="21" fillId="0" borderId="17" xfId="0" applyNumberFormat="1" applyFont="1" applyBorder="1" applyAlignment="1">
      <alignment vertical="center"/>
    </xf>
    <xf numFmtId="3" fontId="23" fillId="24" borderId="11" xfId="0" applyNumberFormat="1" applyFont="1" applyFill="1" applyBorder="1" applyAlignment="1">
      <alignment horizontal="right" vertical="center"/>
    </xf>
    <xf numFmtId="3" fontId="23" fillId="0" borderId="10" xfId="0" applyNumberFormat="1" applyFont="1" applyBorder="1" applyAlignment="1">
      <alignment horizontal="right" vertical="center"/>
    </xf>
    <xf numFmtId="3" fontId="23" fillId="0" borderId="11" xfId="0" applyNumberFormat="1" applyFont="1" applyBorder="1" applyAlignment="1">
      <alignment horizontal="right" vertical="center"/>
    </xf>
    <xf numFmtId="3" fontId="23" fillId="24" borderId="13" xfId="0" applyNumberFormat="1" applyFont="1" applyFill="1" applyBorder="1" applyAlignment="1">
      <alignment horizontal="right" vertical="center"/>
    </xf>
    <xf numFmtId="3" fontId="23" fillId="0" borderId="12" xfId="0" applyNumberFormat="1" applyFont="1" applyBorder="1" applyAlignment="1">
      <alignment horizontal="right" vertical="center"/>
    </xf>
    <xf numFmtId="3" fontId="23" fillId="0" borderId="13" xfId="0" applyNumberFormat="1" applyFont="1" applyBorder="1" applyAlignment="1">
      <alignment horizontal="right" vertical="center"/>
    </xf>
    <xf numFmtId="3" fontId="23" fillId="24" borderId="15" xfId="0" applyNumberFormat="1" applyFont="1" applyFill="1" applyBorder="1" applyAlignment="1">
      <alignment horizontal="right" vertical="center"/>
    </xf>
    <xf numFmtId="3" fontId="23" fillId="0" borderId="14" xfId="0" applyNumberFormat="1" applyFont="1" applyBorder="1" applyAlignment="1">
      <alignment horizontal="right" vertical="center"/>
    </xf>
    <xf numFmtId="3" fontId="23" fillId="0" borderId="15" xfId="0" applyNumberFormat="1" applyFont="1" applyBorder="1" applyAlignment="1">
      <alignment horizontal="right" vertical="center"/>
    </xf>
    <xf numFmtId="3" fontId="21" fillId="0" borderId="15" xfId="0" applyNumberFormat="1" applyFont="1" applyBorder="1"/>
    <xf numFmtId="3" fontId="23" fillId="0" borderId="10" xfId="0" applyNumberFormat="1" applyFont="1" applyBorder="1" applyAlignment="1">
      <alignment vertical="center"/>
    </xf>
    <xf numFmtId="3" fontId="23" fillId="0" borderId="12" xfId="0" applyNumberFormat="1" applyFont="1" applyBorder="1" applyAlignment="1">
      <alignment vertical="center"/>
    </xf>
    <xf numFmtId="3" fontId="23" fillId="0" borderId="14" xfId="0" applyNumberFormat="1" applyFont="1" applyBorder="1" applyAlignment="1">
      <alignment vertical="center"/>
    </xf>
    <xf numFmtId="3" fontId="23" fillId="0" borderId="24" xfId="0" applyNumberFormat="1" applyFont="1" applyBorder="1" applyAlignment="1">
      <alignment horizontal="right" vertical="center"/>
    </xf>
    <xf numFmtId="0" fontId="42" fillId="0" borderId="0" xfId="0" applyFont="1"/>
    <xf numFmtId="0" fontId="33" fillId="26" borderId="0" xfId="0" applyFont="1" applyFill="1"/>
    <xf numFmtId="41" fontId="33" fillId="26" borderId="0" xfId="0" applyNumberFormat="1" applyFont="1" applyFill="1"/>
    <xf numFmtId="164" fontId="33" fillId="26" borderId="0" xfId="0" applyNumberFormat="1" applyFont="1" applyFill="1"/>
    <xf numFmtId="49" fontId="23" fillId="0" borderId="16" xfId="0" applyNumberFormat="1" applyFont="1" applyBorder="1" applyAlignment="1">
      <alignment horizontal="left" vertical="center"/>
    </xf>
    <xf numFmtId="3" fontId="21" fillId="0" borderId="16" xfId="0" applyNumberFormat="1" applyFont="1" applyBorder="1" applyAlignment="1">
      <alignment vertical="center"/>
    </xf>
    <xf numFmtId="3" fontId="21" fillId="0" borderId="15" xfId="0" applyNumberFormat="1" applyFont="1" applyBorder="1" applyAlignment="1">
      <alignment vertical="center"/>
    </xf>
    <xf numFmtId="49" fontId="25" fillId="0" borderId="0" xfId="0" applyNumberFormat="1" applyFont="1" applyAlignment="1">
      <alignment vertical="center"/>
    </xf>
    <xf numFmtId="0" fontId="25" fillId="0" borderId="0" xfId="0" applyFont="1" applyAlignment="1">
      <alignment horizontal="left" vertical="center"/>
    </xf>
    <xf numFmtId="0" fontId="31" fillId="0" borderId="0" xfId="0" applyFont="1" applyAlignment="1">
      <alignment horizontal="left" vertical="center"/>
    </xf>
    <xf numFmtId="0" fontId="23" fillId="0" borderId="0" xfId="0" applyFont="1" applyAlignment="1">
      <alignment horizontal="left" vertical="top"/>
    </xf>
    <xf numFmtId="0" fontId="30" fillId="0" borderId="0" xfId="0" applyFont="1" applyAlignment="1">
      <alignment horizontal="left"/>
    </xf>
    <xf numFmtId="0" fontId="30" fillId="0" borderId="0" xfId="0" applyFont="1" applyAlignment="1">
      <alignment horizontal="left" vertical="top"/>
    </xf>
    <xf numFmtId="0" fontId="43" fillId="0" borderId="0" xfId="0" applyFont="1" applyAlignment="1">
      <alignment vertical="center"/>
    </xf>
    <xf numFmtId="0" fontId="44" fillId="0" borderId="0" xfId="0" applyFont="1" applyAlignment="1">
      <alignment vertical="center"/>
    </xf>
    <xf numFmtId="0" fontId="43" fillId="0" borderId="0" xfId="0" applyFont="1"/>
    <xf numFmtId="0" fontId="45" fillId="0" borderId="0" xfId="0" applyFont="1"/>
    <xf numFmtId="0" fontId="33" fillId="0" borderId="0" xfId="0" applyFont="1" applyAlignment="1">
      <alignment vertical="center"/>
    </xf>
    <xf numFmtId="0" fontId="46" fillId="0" borderId="0" xfId="0" applyFont="1" applyAlignment="1">
      <alignment vertical="center"/>
    </xf>
    <xf numFmtId="0" fontId="20" fillId="0" borderId="0" xfId="0" applyFont="1" applyAlignment="1">
      <alignment horizontal="left" vertical="center"/>
    </xf>
    <xf numFmtId="0" fontId="29" fillId="0" borderId="0" xfId="0" applyFont="1" applyAlignment="1">
      <alignment horizontal="left" vertical="center"/>
    </xf>
    <xf numFmtId="0" fontId="33" fillId="0" borderId="0" xfId="0" applyFont="1" applyAlignment="1">
      <alignment horizontal="center" vertical="center"/>
    </xf>
    <xf numFmtId="3" fontId="33" fillId="0" borderId="0" xfId="0" applyNumberFormat="1" applyFont="1" applyAlignment="1">
      <alignment vertical="center"/>
    </xf>
    <xf numFmtId="166" fontId="33" fillId="0" borderId="0" xfId="0" applyNumberFormat="1" applyFont="1" applyAlignment="1">
      <alignment vertical="center"/>
    </xf>
    <xf numFmtId="164" fontId="33" fillId="0" borderId="0" xfId="0" applyNumberFormat="1" applyFont="1" applyAlignment="1">
      <alignment vertical="center"/>
    </xf>
    <xf numFmtId="164" fontId="33" fillId="0" borderId="0" xfId="0" applyNumberFormat="1" applyFont="1"/>
    <xf numFmtId="0" fontId="33" fillId="0" borderId="0" xfId="0" applyFont="1" applyAlignment="1">
      <alignment horizontal="center"/>
    </xf>
    <xf numFmtId="41" fontId="33" fillId="0" borderId="0" xfId="0" applyNumberFormat="1" applyFont="1" applyAlignment="1">
      <alignment vertical="center"/>
    </xf>
    <xf numFmtId="164" fontId="46" fillId="0" borderId="0" xfId="0" applyNumberFormat="1" applyFont="1" applyAlignment="1">
      <alignment vertical="center"/>
    </xf>
    <xf numFmtId="0" fontId="21" fillId="25" borderId="16" xfId="0" applyFont="1" applyFill="1" applyBorder="1" applyAlignment="1">
      <alignment horizontal="center" vertical="center"/>
    </xf>
    <xf numFmtId="0" fontId="23" fillId="25" borderId="16" xfId="0" applyFont="1" applyFill="1" applyBorder="1" applyAlignment="1">
      <alignment horizontal="center" vertical="center"/>
    </xf>
    <xf numFmtId="0" fontId="21" fillId="25" borderId="18" xfId="0" applyFont="1" applyFill="1" applyBorder="1" applyAlignment="1">
      <alignment horizontal="center" vertical="center"/>
    </xf>
    <xf numFmtId="0" fontId="21" fillId="25" borderId="19" xfId="0" applyFont="1" applyFill="1" applyBorder="1" applyAlignment="1">
      <alignment horizontal="center"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pplyAlignment="1">
      <alignment horizontal="left" vertical="center"/>
    </xf>
    <xf numFmtId="0" fontId="21" fillId="27" borderId="18" xfId="0" applyFont="1" applyFill="1" applyBorder="1" applyAlignment="1">
      <alignment horizontal="left" vertical="center"/>
    </xf>
    <xf numFmtId="0" fontId="23" fillId="27" borderId="19" xfId="0" applyFont="1" applyFill="1" applyBorder="1" applyAlignment="1">
      <alignment horizontal="left" vertical="center"/>
    </xf>
    <xf numFmtId="0" fontId="21" fillId="27" borderId="18" xfId="0" applyFont="1" applyFill="1" applyBorder="1" applyAlignment="1">
      <alignment horizontal="left" vertical="center" indent="1"/>
    </xf>
    <xf numFmtId="0" fontId="23" fillId="27" borderId="19" xfId="0" applyFont="1" applyFill="1" applyBorder="1" applyAlignment="1">
      <alignment horizontal="left" vertical="center" indent="1"/>
    </xf>
    <xf numFmtId="0" fontId="21" fillId="25" borderId="17" xfId="0" applyFont="1" applyFill="1" applyBorder="1" applyAlignment="1">
      <alignment horizontal="center" vertical="center"/>
    </xf>
    <xf numFmtId="0" fontId="21" fillId="25" borderId="20" xfId="0" applyFont="1" applyFill="1" applyBorder="1" applyAlignment="1">
      <alignment horizontal="center" vertical="center"/>
    </xf>
    <xf numFmtId="0" fontId="21" fillId="25" borderId="21" xfId="0" applyFont="1" applyFill="1" applyBorder="1" applyAlignment="1">
      <alignment horizontal="center" vertical="center"/>
    </xf>
    <xf numFmtId="2" fontId="21" fillId="25" borderId="17" xfId="0" applyNumberFormat="1" applyFont="1" applyFill="1" applyBorder="1" applyAlignment="1">
      <alignment horizontal="center" vertical="center"/>
    </xf>
    <xf numFmtId="2" fontId="21" fillId="25" borderId="20" xfId="0" applyNumberFormat="1" applyFont="1" applyFill="1" applyBorder="1" applyAlignment="1">
      <alignment horizontal="center" vertical="center"/>
    </xf>
    <xf numFmtId="2" fontId="21" fillId="25" borderId="21" xfId="0" applyNumberFormat="1" applyFont="1" applyFill="1" applyBorder="1" applyAlignment="1">
      <alignment horizontal="center" vertical="center"/>
    </xf>
  </cellXfs>
  <cellStyles count="43">
    <cellStyle name="20% - Colore 1" xfId="1" builtinId="30" customBuiltin="1"/>
    <cellStyle name="20% - Colore 2" xfId="2" builtinId="34" customBuiltin="1"/>
    <cellStyle name="20% - Colore 3" xfId="3" builtinId="38" customBuiltin="1"/>
    <cellStyle name="20% - Colore 4" xfId="4" builtinId="42" customBuiltin="1"/>
    <cellStyle name="20% - Colore 5" xfId="5" builtinId="46" customBuiltin="1"/>
    <cellStyle name="20% - Colore 6" xfId="6" builtinId="50" customBuiltin="1"/>
    <cellStyle name="40% - Colore 1" xfId="7" builtinId="31" customBuiltin="1"/>
    <cellStyle name="40% - Colore 2" xfId="8" builtinId="35" customBuiltin="1"/>
    <cellStyle name="40% - Colore 3" xfId="9" builtinId="39" customBuiltin="1"/>
    <cellStyle name="40% - Colore 4" xfId="10" builtinId="43" customBuiltin="1"/>
    <cellStyle name="40% - Colore 5" xfId="11" builtinId="47" customBuiltin="1"/>
    <cellStyle name="40% - Colore 6" xfId="12" builtinId="51" customBuiltin="1"/>
    <cellStyle name="60% - Colore 1" xfId="13" builtinId="32" customBuiltin="1"/>
    <cellStyle name="60% - Colore 2" xfId="14" builtinId="36" customBuiltin="1"/>
    <cellStyle name="60% - Colore 3" xfId="15" builtinId="40" customBuiltin="1"/>
    <cellStyle name="60% - Colore 4" xfId="16" builtinId="44" customBuiltin="1"/>
    <cellStyle name="60% - Colore 5" xfId="17" builtinId="48" customBuiltin="1"/>
    <cellStyle name="60% - Colore 6" xfId="18" builtinId="52" customBuiltin="1"/>
    <cellStyle name="Calcolo" xfId="19" builtinId="22" customBuiltin="1"/>
    <cellStyle name="Cella collegata" xfId="20" builtinId="24" customBuiltin="1"/>
    <cellStyle name="Cella da controllare" xfId="21" builtinId="23" customBuiltin="1"/>
    <cellStyle name="Colore 1" xfId="22" builtinId="29" customBuiltin="1"/>
    <cellStyle name="Colore 2" xfId="23" builtinId="33" customBuiltin="1"/>
    <cellStyle name="Colore 3" xfId="24" builtinId="37" customBuiltin="1"/>
    <cellStyle name="Colore 4" xfId="25" builtinId="41" customBuiltin="1"/>
    <cellStyle name="Colore 5" xfId="26" builtinId="45" customBuiltin="1"/>
    <cellStyle name="Colore 6" xfId="27" builtinId="49" customBuiltin="1"/>
    <cellStyle name="Input" xfId="28" builtinId="20" customBuiltin="1"/>
    <cellStyle name="Neutrale" xfId="29" builtinId="28" customBuiltin="1"/>
    <cellStyle name="Normale" xfId="0" builtinId="0"/>
    <cellStyle name="Normale 2 2 2" xfId="30" xr:uid="{00000000-0005-0000-0000-00001E000000}"/>
    <cellStyle name="Nota" xfId="31" builtinId="10" customBuiltin="1"/>
    <cellStyle name="Output" xfId="32" builtinId="21" customBuiltin="1"/>
    <cellStyle name="Testo avviso" xfId="33" builtinId="11" customBuiltin="1"/>
    <cellStyle name="Testo descrittivo" xfId="34" builtinId="53" customBuiltin="1"/>
    <cellStyle name="Titolo" xfId="35" builtinId="15" customBuiltin="1"/>
    <cellStyle name="Titolo 1" xfId="36" builtinId="16" customBuiltin="1"/>
    <cellStyle name="Titolo 2" xfId="37" builtinId="17" customBuiltin="1"/>
    <cellStyle name="Titolo 3" xfId="38" builtinId="18" customBuiltin="1"/>
    <cellStyle name="Titolo 4" xfId="39" builtinId="19" customBuiltin="1"/>
    <cellStyle name="Totale" xfId="40" builtinId="25" customBuiltin="1"/>
    <cellStyle name="Valore non valido" xfId="41" builtinId="27" customBuiltin="1"/>
    <cellStyle name="Valore valido" xfId="4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2.xml"/><Relationship Id="rId7" Type="http://schemas.openxmlformats.org/officeDocument/2006/relationships/calcChain" Target="calcChain.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767479481225513"/>
          <c:y val="0.19580431523081257"/>
          <c:w val="0.76279185257971871"/>
          <c:h val="0.6334848627121733"/>
        </c:manualLayout>
      </c:layout>
      <c:barChart>
        <c:barDir val="col"/>
        <c:grouping val="clustered"/>
        <c:varyColors val="0"/>
        <c:ser>
          <c:idx val="0"/>
          <c:order val="0"/>
          <c:tx>
            <c:v>Unità/Units</c:v>
          </c:tx>
          <c:spPr>
            <a:solidFill>
              <a:schemeClr val="accent6">
                <a:lumMod val="60000"/>
                <a:lumOff val="40000"/>
              </a:schemeClr>
            </a:solidFill>
          </c:spPr>
          <c:invertIfNegative val="0"/>
          <c:dLbls>
            <c:dLbl>
              <c:idx val="0"/>
              <c:numFmt formatCode="#,##0" sourceLinked="0"/>
              <c:spPr>
                <a:noFill/>
                <a:ln w="25400">
                  <a:noFill/>
                </a:ln>
              </c:spPr>
              <c:txPr>
                <a:bodyPr rot="-5400000" vert="horz"/>
                <a:lstStyle/>
                <a:p>
                  <a:pPr algn="ctr">
                    <a:defRPr sz="1000" b="1" i="0" u="none" strike="noStrike" baseline="0">
                      <a:solidFill>
                        <a:srgbClr val="000000"/>
                      </a:solidFill>
                      <a:latin typeface="Trebuchet MS"/>
                      <a:ea typeface="Trebuchet MS"/>
                      <a:cs typeface="Trebuchet MS"/>
                    </a:defRPr>
                  </a:pPr>
                  <a:endParaRPr lang="it-IT"/>
                </a:p>
              </c:txPr>
              <c:dLblPos val="inBase"/>
              <c:showLegendKey val="0"/>
              <c:showVal val="1"/>
              <c:showCatName val="0"/>
              <c:showSerName val="0"/>
              <c:showPercent val="0"/>
              <c:showBubbleSize val="0"/>
              <c:extLst>
                <c:ext xmlns:c16="http://schemas.microsoft.com/office/drawing/2014/chart" uri="{C3380CC4-5D6E-409C-BE32-E72D297353CC}">
                  <c16:uniqueId val="{00000000-9EBF-4B46-AD19-86ABAD41A240}"/>
                </c:ext>
              </c:extLst>
            </c:dLbl>
            <c:dLbl>
              <c:idx val="1"/>
              <c:layout>
                <c:manualLayout>
                  <c:x val="2.1563219099664444E-7"/>
                  <c:y val="0.54172095730350844"/>
                </c:manualLayout>
              </c:layout>
              <c:numFmt formatCode="#,##0" sourceLinked="0"/>
              <c:spPr>
                <a:noFill/>
                <a:ln w="25400">
                  <a:noFill/>
                </a:ln>
              </c:spPr>
              <c:txPr>
                <a:bodyPr rot="-5400000" vert="horz"/>
                <a:lstStyle/>
                <a:p>
                  <a:pPr algn="ctr">
                    <a:defRPr sz="1000" b="1" i="0" u="none" strike="noStrike" baseline="0">
                      <a:solidFill>
                        <a:srgbClr val="000000"/>
                      </a:solidFill>
                      <a:latin typeface="Trebuchet MS"/>
                      <a:ea typeface="Trebuchet MS"/>
                      <a:cs typeface="Trebuchet MS"/>
                    </a:defRPr>
                  </a:pPr>
                  <a:endParaRPr lang="it-IT"/>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EBF-4B46-AD19-86ABAD41A240}"/>
                </c:ext>
              </c:extLst>
            </c:dLbl>
            <c:numFmt formatCode="#,##0" sourceLinked="0"/>
            <c:spPr>
              <a:noFill/>
              <a:ln w="25400">
                <a:noFill/>
              </a:ln>
            </c:spPr>
            <c:txPr>
              <a:bodyPr rot="-5400000" vert="horz" wrap="square" lIns="38100" tIns="19050" rIns="38100" bIns="19050" anchor="ctr">
                <a:spAutoFit/>
              </a:bodyPr>
              <a:lstStyle/>
              <a:p>
                <a:pPr algn="ctr">
                  <a:defRPr sz="1000" b="1" i="0" u="none" strike="noStrike" baseline="0">
                    <a:solidFill>
                      <a:srgbClr val="000000"/>
                    </a:solidFill>
                    <a:latin typeface="Trebuchet MS"/>
                    <a:ea typeface="Trebuchet MS"/>
                    <a:cs typeface="Trebuchet MS"/>
                  </a:defRPr>
                </a:pPr>
                <a:endParaRPr lang="it-IT"/>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'14.R&amp;S_mesi'!$AI$7:$AI$22</c:f>
              <c:numCache>
                <c:formatCode>General</c:formatCode>
                <c:ptCount val="16"/>
                <c:pt idx="0">
                  <c:v>2007</c:v>
                </c:pt>
                <c:pt idx="1">
                  <c:v>2008</c:v>
                </c:pt>
                <c:pt idx="2">
                  <c:v>2009</c:v>
                </c:pt>
                <c:pt idx="3">
                  <c:v>2010</c:v>
                </c:pt>
                <c:pt idx="4">
                  <c:v>2011</c:v>
                </c:pt>
                <c:pt idx="5">
                  <c:v>2012</c:v>
                </c:pt>
                <c:pt idx="6">
                  <c:v>2013</c:v>
                </c:pt>
                <c:pt idx="7">
                  <c:v>2014</c:v>
                </c:pt>
                <c:pt idx="8">
                  <c:v>2015</c:v>
                </c:pt>
                <c:pt idx="9">
                  <c:v>2016</c:v>
                </c:pt>
                <c:pt idx="10">
                  <c:v>2017</c:v>
                </c:pt>
                <c:pt idx="11">
                  <c:v>2018</c:v>
                </c:pt>
                <c:pt idx="12">
                  <c:v>2019</c:v>
                </c:pt>
                <c:pt idx="13">
                  <c:v>2020</c:v>
                </c:pt>
                <c:pt idx="14">
                  <c:v>2021</c:v>
                </c:pt>
                <c:pt idx="15">
                  <c:v>2022</c:v>
                </c:pt>
              </c:numCache>
            </c:numRef>
          </c:cat>
          <c:val>
            <c:numRef>
              <c:f>'14.R&amp;S_mesi'!$AJ$7:$AJ$22</c:f>
              <c:numCache>
                <c:formatCode>#,##0</c:formatCode>
                <c:ptCount val="16"/>
                <c:pt idx="0">
                  <c:v>17746</c:v>
                </c:pt>
                <c:pt idx="1">
                  <c:v>17439</c:v>
                </c:pt>
                <c:pt idx="2">
                  <c:v>8340</c:v>
                </c:pt>
                <c:pt idx="3">
                  <c:v>8805</c:v>
                </c:pt>
                <c:pt idx="4">
                  <c:v>9758</c:v>
                </c:pt>
                <c:pt idx="5">
                  <c:v>6412</c:v>
                </c:pt>
                <c:pt idx="6">
                  <c:v>6525</c:v>
                </c:pt>
                <c:pt idx="7">
                  <c:v>6565</c:v>
                </c:pt>
                <c:pt idx="8">
                  <c:v>10607</c:v>
                </c:pt>
                <c:pt idx="9">
                  <c:v>14766</c:v>
                </c:pt>
                <c:pt idx="10">
                  <c:v>16149</c:v>
                </c:pt>
                <c:pt idx="11">
                  <c:v>15523</c:v>
                </c:pt>
                <c:pt idx="12">
                  <c:v>14431</c:v>
                </c:pt>
                <c:pt idx="13">
                  <c:v>11370</c:v>
                </c:pt>
                <c:pt idx="14">
                  <c:v>14953</c:v>
                </c:pt>
                <c:pt idx="15">
                  <c:v>16739</c:v>
                </c:pt>
              </c:numCache>
            </c:numRef>
          </c:val>
          <c:extLst>
            <c:ext xmlns:c16="http://schemas.microsoft.com/office/drawing/2014/chart" uri="{C3380CC4-5D6E-409C-BE32-E72D297353CC}">
              <c16:uniqueId val="{00000002-9EBF-4B46-AD19-86ABAD41A240}"/>
            </c:ext>
          </c:extLst>
        </c:ser>
        <c:dLbls>
          <c:showLegendKey val="0"/>
          <c:showVal val="0"/>
          <c:showCatName val="0"/>
          <c:showSerName val="0"/>
          <c:showPercent val="0"/>
          <c:showBubbleSize val="0"/>
        </c:dLbls>
        <c:gapWidth val="98"/>
        <c:axId val="919456543"/>
        <c:axId val="1"/>
      </c:barChart>
      <c:lineChart>
        <c:grouping val="standard"/>
        <c:varyColors val="0"/>
        <c:ser>
          <c:idx val="2"/>
          <c:order val="1"/>
          <c:tx>
            <c:v>var.% / %chg.</c:v>
          </c:tx>
          <c:spPr>
            <a:ln>
              <a:solidFill>
                <a:srgbClr val="C00000"/>
              </a:solidFill>
            </a:ln>
          </c:spPr>
          <c:marker>
            <c:symbol val="none"/>
          </c:marker>
          <c:dLbls>
            <c:dLbl>
              <c:idx val="1"/>
              <c:layout>
                <c:manualLayout>
                  <c:x val="-3.4118403420444067E-2"/>
                  <c:y val="2.176063107121649E-2"/>
                </c:manualLayout>
              </c:layout>
              <c:numFmt formatCode="#,##0.0" sourceLinked="0"/>
              <c:spPr>
                <a:solidFill>
                  <a:schemeClr val="accent6">
                    <a:lumMod val="20000"/>
                    <a:lumOff val="80000"/>
                  </a:schemeClr>
                </a:solidFill>
                <a:ln w="12700">
                  <a:solidFill>
                    <a:srgbClr val="C00000"/>
                  </a:solidFill>
                </a:ln>
              </c:spPr>
              <c:txPr>
                <a:bodyPr/>
                <a:lstStyle/>
                <a:p>
                  <a:pPr>
                    <a:defRPr sz="1000" b="1" i="0" u="none" strike="noStrike" baseline="0">
                      <a:solidFill>
                        <a:srgbClr val="000000"/>
                      </a:solidFill>
                      <a:latin typeface="Trebuchet MS"/>
                      <a:ea typeface="Trebuchet MS"/>
                      <a:cs typeface="Trebuchet MS"/>
                    </a:defRPr>
                  </a:pPr>
                  <a:endParaRPr lang="it-IT"/>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EBF-4B46-AD19-86ABAD41A240}"/>
                </c:ext>
              </c:extLst>
            </c:dLbl>
            <c:dLbl>
              <c:idx val="2"/>
              <c:layout>
                <c:manualLayout>
                  <c:x val="-2.8778033073678193E-2"/>
                  <c:y val="-7.091949391996635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F60-46C3-8BF8-4335CDE8AC3F}"/>
                </c:ext>
              </c:extLst>
            </c:dLbl>
            <c:dLbl>
              <c:idx val="4"/>
              <c:layout>
                <c:manualLayout>
                  <c:x val="-2.2760248494118143E-2"/>
                  <c:y val="-4.1577769811740564E-2"/>
                </c:manualLayout>
              </c:layout>
              <c:numFmt formatCode="#,##0.0" sourceLinked="0"/>
              <c:spPr>
                <a:solidFill>
                  <a:schemeClr val="accent6">
                    <a:lumMod val="20000"/>
                    <a:lumOff val="80000"/>
                  </a:schemeClr>
                </a:solidFill>
                <a:ln w="12700">
                  <a:solidFill>
                    <a:srgbClr val="C00000"/>
                  </a:solidFill>
                </a:ln>
              </c:spPr>
              <c:txPr>
                <a:bodyPr/>
                <a:lstStyle/>
                <a:p>
                  <a:pPr>
                    <a:defRPr sz="1000" b="1" i="0" u="none" strike="noStrike" baseline="0">
                      <a:solidFill>
                        <a:srgbClr val="000000"/>
                      </a:solidFill>
                      <a:latin typeface="Trebuchet MS"/>
                      <a:ea typeface="Trebuchet MS"/>
                      <a:cs typeface="Trebuchet MS"/>
                    </a:defRPr>
                  </a:pPr>
                  <a:endParaRPr lang="it-IT"/>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EBF-4B46-AD19-86ABAD41A240}"/>
                </c:ext>
              </c:extLst>
            </c:dLbl>
            <c:numFmt formatCode="#,##0.0" sourceLinked="0"/>
            <c:spPr>
              <a:solidFill>
                <a:schemeClr val="accent6">
                  <a:lumMod val="20000"/>
                  <a:lumOff val="80000"/>
                </a:schemeClr>
              </a:solidFill>
              <a:ln w="12700">
                <a:solidFill>
                  <a:srgbClr val="C00000"/>
                </a:solidFill>
              </a:ln>
            </c:spPr>
            <c:txPr>
              <a:bodyPr wrap="square" lIns="38100" tIns="19050" rIns="38100" bIns="19050" anchor="ctr">
                <a:spAutoFit/>
              </a:bodyPr>
              <a:lstStyle/>
              <a:p>
                <a:pPr>
                  <a:defRPr sz="1000" b="1" i="0" u="none" strike="noStrike" baseline="0">
                    <a:solidFill>
                      <a:srgbClr val="000000"/>
                    </a:solidFill>
                    <a:latin typeface="Trebuchet MS"/>
                    <a:ea typeface="Trebuchet MS"/>
                    <a:cs typeface="Trebuchet MS"/>
                  </a:defRPr>
                </a:pPr>
                <a:endParaRPr lang="it-IT"/>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'14.R&amp;S_mesi'!$F$5:$R$6</c:f>
              <c:multiLvlStrCache>
                <c:ptCount val="1"/>
                <c:lvl>
                  <c:pt idx="0">
                    <c:v>2007</c:v>
                  </c:pt>
                </c:lvl>
                <c:lvl>
                  <c:pt idx="0">
                    <c:v>2008</c:v>
                  </c:pt>
                </c:lvl>
                <c:lvl>
                  <c:pt idx="0">
                    <c:v>2009</c:v>
                  </c:pt>
                </c:lvl>
                <c:lvl>
                  <c:pt idx="0">
                    <c:v>2010</c:v>
                  </c:pt>
                </c:lvl>
                <c:lvl>
                  <c:pt idx="0">
                    <c:v>2011</c:v>
                  </c:pt>
                </c:lvl>
                <c:lvl>
                  <c:pt idx="0">
                    <c:v>2012</c:v>
                  </c:pt>
                </c:lvl>
                <c:lvl>
                  <c:pt idx="0">
                    <c:v>2013</c:v>
                  </c:pt>
                </c:lvl>
                <c:lvl>
                  <c:pt idx="0">
                    <c:v>2014</c:v>
                  </c:pt>
                </c:lvl>
                <c:lvl>
                  <c:pt idx="0">
                    <c:v>2015</c:v>
                  </c:pt>
                </c:lvl>
                <c:lvl>
                  <c:pt idx="0">
                    <c:v>2016</c:v>
                  </c:pt>
                </c:lvl>
                <c:lvl>
                  <c:pt idx="0">
                    <c:v>2017</c:v>
                  </c:pt>
                </c:lvl>
                <c:lvl>
                  <c:pt idx="0">
                    <c:v>2018</c:v>
                  </c:pt>
                </c:lvl>
              </c:multiLvlStrCache>
            </c:multiLvlStrRef>
          </c:cat>
          <c:val>
            <c:numRef>
              <c:f>'14.R&amp;S_mesi'!$AK$7:$AK$22</c:f>
              <c:numCache>
                <c:formatCode>0.0</c:formatCode>
                <c:ptCount val="16"/>
                <c:pt idx="1">
                  <c:v>-1.729967316578384</c:v>
                </c:pt>
                <c:pt idx="2">
                  <c:v>-52.176156889729917</c:v>
                </c:pt>
                <c:pt idx="3">
                  <c:v>5.5755395683453237</c:v>
                </c:pt>
                <c:pt idx="4">
                  <c:v>10.823395797842135</c:v>
                </c:pt>
                <c:pt idx="5">
                  <c:v>-34.289813486370157</c:v>
                </c:pt>
                <c:pt idx="6">
                  <c:v>1.762320648783531</c:v>
                </c:pt>
                <c:pt idx="7">
                  <c:v>2.2528735632183907</c:v>
                </c:pt>
                <c:pt idx="8">
                  <c:v>58.977817745803364</c:v>
                </c:pt>
                <c:pt idx="9">
                  <c:v>39.209955689638917</c:v>
                </c:pt>
                <c:pt idx="10">
                  <c:v>9.3661113368549369</c:v>
                </c:pt>
                <c:pt idx="11">
                  <c:v>-3.8764010155427582</c:v>
                </c:pt>
                <c:pt idx="12">
                  <c:v>-7</c:v>
                </c:pt>
                <c:pt idx="13">
                  <c:v>-21.211281269489294</c:v>
                </c:pt>
                <c:pt idx="14">
                  <c:v>31.512752858399296</c:v>
                </c:pt>
                <c:pt idx="15">
                  <c:v>11.944091486658195</c:v>
                </c:pt>
              </c:numCache>
            </c:numRef>
          </c:val>
          <c:smooth val="0"/>
          <c:extLst>
            <c:ext xmlns:c16="http://schemas.microsoft.com/office/drawing/2014/chart" uri="{C3380CC4-5D6E-409C-BE32-E72D297353CC}">
              <c16:uniqueId val="{00000005-9EBF-4B46-AD19-86ABAD41A240}"/>
            </c:ext>
          </c:extLst>
        </c:ser>
        <c:dLbls>
          <c:showLegendKey val="0"/>
          <c:showVal val="0"/>
          <c:showCatName val="0"/>
          <c:showSerName val="0"/>
          <c:showPercent val="0"/>
          <c:showBubbleSize val="0"/>
        </c:dLbls>
        <c:marker val="1"/>
        <c:smooth val="0"/>
        <c:axId val="3"/>
        <c:axId val="4"/>
      </c:lineChart>
      <c:catAx>
        <c:axId val="919456543"/>
        <c:scaling>
          <c:orientation val="minMax"/>
        </c:scaling>
        <c:delete val="0"/>
        <c:axPos val="b"/>
        <c:numFmt formatCode="General" sourceLinked="1"/>
        <c:majorTickMark val="in"/>
        <c:minorTickMark val="none"/>
        <c:tickLblPos val="nextTo"/>
        <c:txPr>
          <a:bodyPr rot="0" vert="horz"/>
          <a:lstStyle/>
          <a:p>
            <a:pPr>
              <a:defRPr sz="800" b="1" i="0" u="none" strike="noStrike" baseline="0">
                <a:solidFill>
                  <a:schemeClr val="tx2"/>
                </a:solidFill>
                <a:latin typeface="Trebuchet MS"/>
                <a:ea typeface="Trebuchet MS"/>
                <a:cs typeface="Trebuchet MS"/>
              </a:defRPr>
            </a:pPr>
            <a:endParaRPr lang="it-IT"/>
          </a:p>
        </c:txPr>
        <c:crossAx val="1"/>
        <c:crosses val="autoZero"/>
        <c:auto val="1"/>
        <c:lblAlgn val="ctr"/>
        <c:lblOffset val="100"/>
        <c:noMultiLvlLbl val="0"/>
      </c:catAx>
      <c:valAx>
        <c:axId val="1"/>
        <c:scaling>
          <c:orientation val="minMax"/>
        </c:scaling>
        <c:delete val="0"/>
        <c:axPos val="l"/>
        <c:majorGridlines/>
        <c:numFmt formatCode="#,##0" sourceLinked="1"/>
        <c:majorTickMark val="in"/>
        <c:minorTickMark val="none"/>
        <c:tickLblPos val="nextTo"/>
        <c:txPr>
          <a:bodyPr rot="0" vert="horz"/>
          <a:lstStyle/>
          <a:p>
            <a:pPr>
              <a:defRPr sz="800" b="1" i="0" u="none" strike="noStrike" baseline="0">
                <a:solidFill>
                  <a:schemeClr val="tx2"/>
                </a:solidFill>
                <a:latin typeface="Trebuchet MS"/>
                <a:ea typeface="Trebuchet MS"/>
                <a:cs typeface="Trebuchet MS"/>
              </a:defRPr>
            </a:pPr>
            <a:endParaRPr lang="it-IT"/>
          </a:p>
        </c:txPr>
        <c:crossAx val="919456543"/>
        <c:crosses val="autoZero"/>
        <c:crossBetween val="between"/>
      </c:valAx>
      <c:catAx>
        <c:axId val="3"/>
        <c:scaling>
          <c:orientation val="minMax"/>
        </c:scaling>
        <c:delete val="1"/>
        <c:axPos val="b"/>
        <c:numFmt formatCode="General" sourceLinked="1"/>
        <c:majorTickMark val="out"/>
        <c:minorTickMark val="none"/>
        <c:tickLblPos val="nextTo"/>
        <c:crossAx val="4"/>
        <c:crosses val="autoZero"/>
        <c:auto val="1"/>
        <c:lblAlgn val="ctr"/>
        <c:lblOffset val="100"/>
        <c:noMultiLvlLbl val="0"/>
      </c:catAx>
      <c:valAx>
        <c:axId val="4"/>
        <c:scaling>
          <c:orientation val="minMax"/>
        </c:scaling>
        <c:delete val="0"/>
        <c:axPos val="r"/>
        <c:numFmt formatCode="#,##0_ ;\-#,##0\ " sourceLinked="1"/>
        <c:majorTickMark val="none"/>
        <c:minorTickMark val="none"/>
        <c:tickLblPos val="nextTo"/>
        <c:txPr>
          <a:bodyPr rot="0" vert="horz"/>
          <a:lstStyle/>
          <a:p>
            <a:pPr>
              <a:defRPr sz="800" b="1" i="0" u="none" strike="noStrike" baseline="0">
                <a:solidFill>
                  <a:srgbClr val="003366"/>
                </a:solidFill>
                <a:latin typeface="Trebuchet MS"/>
                <a:ea typeface="Trebuchet MS"/>
                <a:cs typeface="Trebuchet MS"/>
              </a:defRPr>
            </a:pPr>
            <a:endParaRPr lang="it-IT"/>
          </a:p>
        </c:txPr>
        <c:crossAx val="3"/>
        <c:crosses val="max"/>
        <c:crossBetween val="between"/>
      </c:valAx>
    </c:plotArea>
    <c:legend>
      <c:legendPos val="r"/>
      <c:layout>
        <c:manualLayout>
          <c:xMode val="edge"/>
          <c:yMode val="edge"/>
          <c:x val="0.41719239275306585"/>
          <c:y val="0.11740421959305922"/>
          <c:w val="0.12351023883894979"/>
          <c:h val="7.3755403297368349E-2"/>
        </c:manualLayout>
      </c:layout>
      <c:overlay val="0"/>
      <c:txPr>
        <a:bodyPr/>
        <a:lstStyle/>
        <a:p>
          <a:pPr>
            <a:defRPr baseline="0">
              <a:solidFill>
                <a:schemeClr val="tx1"/>
              </a:solidFill>
            </a:defRPr>
          </a:pPr>
          <a:endParaRPr lang="it-IT"/>
        </a:p>
      </c:txPr>
    </c:legend>
    <c:plotVisOnly val="1"/>
    <c:dispBlanksAs val="gap"/>
    <c:showDLblsOverMax val="0"/>
  </c:chart>
  <c:spPr>
    <a:solidFill>
      <a:srgbClr val="FFFFFF"/>
    </a:solidFill>
    <a:ln w="12700">
      <a:noFill/>
      <a:prstDash val="solid"/>
    </a:ln>
  </c:spPr>
  <c:txPr>
    <a:bodyPr/>
    <a:lstStyle/>
    <a:p>
      <a:pPr>
        <a:defRPr sz="1000" b="0" i="0" u="none" strike="noStrike" baseline="0">
          <a:solidFill>
            <a:srgbClr val="333399"/>
          </a:solidFill>
          <a:latin typeface="Trebuchet MS"/>
          <a:ea typeface="Trebuchet MS"/>
          <a:cs typeface="Trebuchet MS"/>
        </a:defRPr>
      </a:pPr>
      <a:endParaRPr lang="it-IT"/>
    </a:p>
  </c:txPr>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b" anchorCtr="0"/>
          <a:lstStyle/>
          <a:p>
            <a:pPr algn="l">
              <a:defRPr sz="1100" b="0" i="0" u="none" strike="noStrike" baseline="0">
                <a:solidFill>
                  <a:srgbClr val="000000"/>
                </a:solidFill>
                <a:latin typeface="Trebuchet MS" panose="020B0603020202020204" pitchFamily="34" charset="0"/>
                <a:ea typeface="Trebuchet MS"/>
                <a:cs typeface="Trebuchet MS"/>
              </a:defRPr>
            </a:pPr>
            <a:r>
              <a:rPr lang="it-IT" sz="1100" b="1" i="0" u="none" strike="noStrike" baseline="0">
                <a:solidFill>
                  <a:schemeClr val="tx1"/>
                </a:solidFill>
                <a:latin typeface="Trebuchet MS" panose="020B0603020202020204" pitchFamily="34" charset="0"/>
              </a:rPr>
              <a:t>ITALIA - IMMATRICOLAZIONI RIMORCHI ptt &gt;3500 Kg - Trend Annuale 2007-2022</a:t>
            </a:r>
          </a:p>
          <a:p>
            <a:pPr algn="l">
              <a:defRPr sz="1100" b="0" i="0" u="none" strike="noStrike" baseline="0">
                <a:solidFill>
                  <a:srgbClr val="000000"/>
                </a:solidFill>
                <a:latin typeface="Trebuchet MS" panose="020B0603020202020204" pitchFamily="34" charset="0"/>
                <a:ea typeface="Trebuchet MS"/>
                <a:cs typeface="Trebuchet MS"/>
              </a:defRPr>
            </a:pPr>
            <a:r>
              <a:rPr lang="it-IT" sz="1100" b="0" i="1" u="none" strike="noStrike" baseline="0">
                <a:solidFill>
                  <a:schemeClr val="tx1">
                    <a:lumMod val="85000"/>
                    <a:lumOff val="15000"/>
                  </a:schemeClr>
                </a:solidFill>
                <a:latin typeface="Trebuchet MS" panose="020B0603020202020204" pitchFamily="34" charset="0"/>
              </a:rPr>
              <a:t>Italy - New registrations of trailers &gt;3500 kg GVW - Annual trend 2007 to 2022</a:t>
            </a:r>
          </a:p>
          <a:p>
            <a:pPr algn="l">
              <a:defRPr sz="1100" b="0" i="0" u="none" strike="noStrike" baseline="0">
                <a:solidFill>
                  <a:srgbClr val="000000"/>
                </a:solidFill>
                <a:latin typeface="Trebuchet MS" panose="020B0603020202020204" pitchFamily="34" charset="0"/>
                <a:ea typeface="Trebuchet MS"/>
                <a:cs typeface="Trebuchet MS"/>
              </a:defRPr>
            </a:pPr>
            <a:endParaRPr lang="it-IT" sz="1100" b="1" i="1" u="none" strike="noStrike" baseline="0">
              <a:solidFill>
                <a:srgbClr val="003366"/>
              </a:solidFill>
              <a:latin typeface="Trebuchet MS" panose="020B0603020202020204" pitchFamily="34" charset="0"/>
            </a:endParaRPr>
          </a:p>
        </c:rich>
      </c:tx>
      <c:layout>
        <c:manualLayout>
          <c:xMode val="edge"/>
          <c:yMode val="edge"/>
          <c:x val="1.5465113589647746E-3"/>
          <c:y val="1.6666676624768947E-2"/>
        </c:manualLayout>
      </c:layout>
      <c:overlay val="0"/>
    </c:title>
    <c:autoTitleDeleted val="0"/>
    <c:plotArea>
      <c:layout>
        <c:manualLayout>
          <c:layoutTarget val="inner"/>
          <c:xMode val="edge"/>
          <c:yMode val="edge"/>
          <c:x val="4.7903599678906117E-2"/>
          <c:y val="0.2309259842519685"/>
          <c:w val="0.94997726239199631"/>
          <c:h val="0.68674431321084861"/>
        </c:manualLayout>
      </c:layout>
      <c:barChart>
        <c:barDir val="col"/>
        <c:grouping val="clustered"/>
        <c:varyColors val="0"/>
        <c:ser>
          <c:idx val="0"/>
          <c:order val="0"/>
          <c:tx>
            <c:v>Unità/Units</c:v>
          </c:tx>
          <c:spPr>
            <a:solidFill>
              <a:schemeClr val="accent6">
                <a:lumMod val="60000"/>
                <a:lumOff val="40000"/>
              </a:schemeClr>
            </a:solidFill>
          </c:spPr>
          <c:invertIfNegative val="0"/>
          <c:dLbls>
            <c:numFmt formatCode="#,##0" sourceLinked="0"/>
            <c:spPr>
              <a:noFill/>
              <a:ln w="25400">
                <a:noFill/>
              </a:ln>
            </c:spPr>
            <c:txPr>
              <a:bodyPr rot="-5400000" vert="horz" wrap="square" lIns="38100" tIns="19050" rIns="38100" bIns="19050" anchor="ctr">
                <a:spAutoFit/>
              </a:bodyPr>
              <a:lstStyle/>
              <a:p>
                <a:pPr algn="ctr">
                  <a:defRPr sz="1200" b="1" i="0" u="none" strike="noStrike" baseline="0">
                    <a:solidFill>
                      <a:srgbClr val="333300"/>
                    </a:solidFill>
                    <a:latin typeface="Trebuchet MS"/>
                    <a:ea typeface="Trebuchet MS"/>
                    <a:cs typeface="Trebuchet MS"/>
                  </a:defRPr>
                </a:pPr>
                <a:endParaRPr lang="it-IT"/>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'14.R&amp;S_mesi'!$AI$28:$AI$43</c:f>
              <c:numCache>
                <c:formatCode>General</c:formatCode>
                <c:ptCount val="16"/>
                <c:pt idx="0">
                  <c:v>2007</c:v>
                </c:pt>
                <c:pt idx="1">
                  <c:v>2008</c:v>
                </c:pt>
                <c:pt idx="2">
                  <c:v>2009</c:v>
                </c:pt>
                <c:pt idx="3">
                  <c:v>2010</c:v>
                </c:pt>
                <c:pt idx="4">
                  <c:v>2011</c:v>
                </c:pt>
                <c:pt idx="5">
                  <c:v>2012</c:v>
                </c:pt>
                <c:pt idx="6">
                  <c:v>2013</c:v>
                </c:pt>
                <c:pt idx="7">
                  <c:v>2014</c:v>
                </c:pt>
                <c:pt idx="8">
                  <c:v>2015</c:v>
                </c:pt>
                <c:pt idx="9">
                  <c:v>2016</c:v>
                </c:pt>
                <c:pt idx="10">
                  <c:v>2017</c:v>
                </c:pt>
                <c:pt idx="11">
                  <c:v>2018</c:v>
                </c:pt>
                <c:pt idx="12">
                  <c:v>2019</c:v>
                </c:pt>
                <c:pt idx="13">
                  <c:v>2020</c:v>
                </c:pt>
                <c:pt idx="14">
                  <c:v>2021</c:v>
                </c:pt>
                <c:pt idx="15">
                  <c:v>2022</c:v>
                </c:pt>
              </c:numCache>
            </c:numRef>
          </c:cat>
          <c:val>
            <c:numRef>
              <c:f>'14.R&amp;S_mesi'!$AJ$28:$AJ$43</c:f>
              <c:numCache>
                <c:formatCode>#,##0</c:formatCode>
                <c:ptCount val="16"/>
                <c:pt idx="0">
                  <c:v>2349</c:v>
                </c:pt>
                <c:pt idx="1">
                  <c:v>2531</c:v>
                </c:pt>
                <c:pt idx="2">
                  <c:v>1319</c:v>
                </c:pt>
                <c:pt idx="3">
                  <c:v>1250</c:v>
                </c:pt>
                <c:pt idx="4">
                  <c:v>1392</c:v>
                </c:pt>
                <c:pt idx="5">
                  <c:v>923</c:v>
                </c:pt>
                <c:pt idx="6">
                  <c:v>674</c:v>
                </c:pt>
                <c:pt idx="7">
                  <c:v>746</c:v>
                </c:pt>
                <c:pt idx="8">
                  <c:v>921</c:v>
                </c:pt>
                <c:pt idx="9">
                  <c:v>1403</c:v>
                </c:pt>
                <c:pt idx="10">
                  <c:v>1540</c:v>
                </c:pt>
                <c:pt idx="11">
                  <c:v>1432</c:v>
                </c:pt>
                <c:pt idx="12">
                  <c:v>1386</c:v>
                </c:pt>
                <c:pt idx="13">
                  <c:v>1116</c:v>
                </c:pt>
                <c:pt idx="14">
                  <c:v>1377</c:v>
                </c:pt>
                <c:pt idx="15">
                  <c:v>1368</c:v>
                </c:pt>
              </c:numCache>
            </c:numRef>
          </c:val>
          <c:extLst>
            <c:ext xmlns:c16="http://schemas.microsoft.com/office/drawing/2014/chart" uri="{C3380CC4-5D6E-409C-BE32-E72D297353CC}">
              <c16:uniqueId val="{00000001-53A1-485A-A7E7-8B88DFF153C9}"/>
            </c:ext>
          </c:extLst>
        </c:ser>
        <c:dLbls>
          <c:showLegendKey val="0"/>
          <c:showVal val="0"/>
          <c:showCatName val="0"/>
          <c:showSerName val="0"/>
          <c:showPercent val="0"/>
          <c:showBubbleSize val="0"/>
        </c:dLbls>
        <c:gapWidth val="56"/>
        <c:axId val="1893110128"/>
        <c:axId val="1"/>
      </c:barChart>
      <c:catAx>
        <c:axId val="1893110128"/>
        <c:scaling>
          <c:orientation val="minMax"/>
        </c:scaling>
        <c:delete val="0"/>
        <c:axPos val="b"/>
        <c:numFmt formatCode="General" sourceLinked="1"/>
        <c:majorTickMark val="none"/>
        <c:minorTickMark val="none"/>
        <c:tickLblPos val="nextTo"/>
        <c:txPr>
          <a:bodyPr rot="0" vert="horz"/>
          <a:lstStyle/>
          <a:p>
            <a:pPr>
              <a:defRPr sz="1000" b="1" i="0" u="none" strike="noStrike" baseline="0">
                <a:solidFill>
                  <a:schemeClr val="tx2"/>
                </a:solidFill>
                <a:latin typeface="Trebuchet MS"/>
                <a:ea typeface="Trebuchet MS"/>
                <a:cs typeface="Trebuchet MS"/>
              </a:defRPr>
            </a:pPr>
            <a:endParaRPr lang="it-IT"/>
          </a:p>
        </c:txPr>
        <c:crossAx val="1"/>
        <c:crosses val="autoZero"/>
        <c:auto val="1"/>
        <c:lblAlgn val="ctr"/>
        <c:lblOffset val="100"/>
        <c:noMultiLvlLbl val="0"/>
      </c:catAx>
      <c:valAx>
        <c:axId val="1"/>
        <c:scaling>
          <c:orientation val="minMax"/>
        </c:scaling>
        <c:delete val="0"/>
        <c:axPos val="l"/>
        <c:majorGridlines/>
        <c:numFmt formatCode="#,##0" sourceLinked="1"/>
        <c:majorTickMark val="out"/>
        <c:minorTickMark val="none"/>
        <c:tickLblPos val="nextTo"/>
        <c:txPr>
          <a:bodyPr/>
          <a:lstStyle/>
          <a:p>
            <a:pPr>
              <a:defRPr sz="1000" b="1" i="0" baseline="0">
                <a:solidFill>
                  <a:schemeClr val="tx2"/>
                </a:solidFill>
              </a:defRPr>
            </a:pPr>
            <a:endParaRPr lang="it-IT"/>
          </a:p>
        </c:txPr>
        <c:crossAx val="1893110128"/>
        <c:crosses val="autoZero"/>
        <c:crossBetween val="between"/>
      </c:valAx>
    </c:plotArea>
    <c:legend>
      <c:legendPos val="t"/>
      <c:layout>
        <c:manualLayout>
          <c:xMode val="edge"/>
          <c:yMode val="edge"/>
          <c:x val="0.43601771832871128"/>
          <c:y val="0.13487811382389733"/>
          <c:w val="0.1317545905527614"/>
          <c:h val="4.3872809541136627E-2"/>
        </c:manualLayout>
      </c:layout>
      <c:overlay val="0"/>
    </c:legend>
    <c:plotVisOnly val="1"/>
    <c:dispBlanksAs val="gap"/>
    <c:showDLblsOverMax val="0"/>
  </c:chart>
  <c:spPr>
    <a:ln>
      <a:noFill/>
    </a:ln>
  </c:spPr>
  <c:txPr>
    <a:bodyPr/>
    <a:lstStyle/>
    <a:p>
      <a:pPr>
        <a:defRPr sz="900" b="0" i="0" u="none" strike="noStrike" baseline="0">
          <a:solidFill>
            <a:srgbClr val="000000"/>
          </a:solidFill>
          <a:latin typeface="Trebuchet MS"/>
          <a:ea typeface="Trebuchet MS"/>
          <a:cs typeface="Trebuchet MS"/>
        </a:defRPr>
      </a:pPr>
      <a:endParaRPr lang="it-IT"/>
    </a:p>
  </c:txPr>
  <c:printSettings>
    <c:headerFooter/>
    <c:pageMargins b="0.75" l="0.7" r="0.7" t="0.75"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b" anchorCtr="0"/>
          <a:lstStyle/>
          <a:p>
            <a:pPr algn="l">
              <a:defRPr sz="1100" b="0" i="0" u="none" strike="noStrike" baseline="0">
                <a:solidFill>
                  <a:srgbClr val="000000"/>
                </a:solidFill>
                <a:latin typeface="Trebuchet MS" panose="020B0603020202020204" pitchFamily="34" charset="0"/>
                <a:ea typeface="Trebuchet MS"/>
                <a:cs typeface="Trebuchet MS"/>
              </a:defRPr>
            </a:pPr>
            <a:r>
              <a:rPr lang="it-IT" sz="1100" b="1" i="0" u="none" strike="noStrike" baseline="0">
                <a:solidFill>
                  <a:schemeClr val="tx1"/>
                </a:solidFill>
                <a:latin typeface="Trebuchet MS" panose="020B0603020202020204" pitchFamily="34" charset="0"/>
              </a:rPr>
              <a:t>ITALIA - IMMATRICOLAZIONI SEMIRIMORCHI ptt &gt;3500 Kg - Trend Annuale 2007-2022</a:t>
            </a:r>
          </a:p>
          <a:p>
            <a:pPr algn="l">
              <a:defRPr sz="1100" b="0" i="0" u="none" strike="noStrike" baseline="0">
                <a:solidFill>
                  <a:srgbClr val="000000"/>
                </a:solidFill>
                <a:latin typeface="Trebuchet MS" panose="020B0603020202020204" pitchFamily="34" charset="0"/>
                <a:ea typeface="Trebuchet MS"/>
                <a:cs typeface="Trebuchet MS"/>
              </a:defRPr>
            </a:pPr>
            <a:r>
              <a:rPr lang="it-IT" sz="1100" b="0" i="1" u="none" strike="noStrike" baseline="0">
                <a:solidFill>
                  <a:schemeClr val="tx1">
                    <a:lumMod val="85000"/>
                    <a:lumOff val="15000"/>
                  </a:schemeClr>
                </a:solidFill>
                <a:latin typeface="Trebuchet MS" panose="020B0603020202020204" pitchFamily="34" charset="0"/>
              </a:rPr>
              <a:t>Italy - New registrations of semirailers &gt;3500 Kg GVW - Annual trend 2007 to 2022</a:t>
            </a:r>
          </a:p>
          <a:p>
            <a:pPr algn="l">
              <a:defRPr sz="1100" b="0" i="0" u="none" strike="noStrike" baseline="0">
                <a:solidFill>
                  <a:srgbClr val="000000"/>
                </a:solidFill>
                <a:latin typeface="Trebuchet MS" panose="020B0603020202020204" pitchFamily="34" charset="0"/>
                <a:ea typeface="Trebuchet MS"/>
                <a:cs typeface="Trebuchet MS"/>
              </a:defRPr>
            </a:pPr>
            <a:endParaRPr lang="it-IT" sz="1100" b="1" i="1" u="none" strike="noStrike" baseline="0">
              <a:solidFill>
                <a:srgbClr val="003366"/>
              </a:solidFill>
              <a:latin typeface="Trebuchet MS" panose="020B0603020202020204" pitchFamily="34" charset="0"/>
            </a:endParaRPr>
          </a:p>
        </c:rich>
      </c:tx>
      <c:layout>
        <c:manualLayout>
          <c:xMode val="edge"/>
          <c:yMode val="edge"/>
          <c:x val="8.1564601825925018E-4"/>
          <c:y val="1.6666676624768947E-2"/>
        </c:manualLayout>
      </c:layout>
      <c:overlay val="0"/>
    </c:title>
    <c:autoTitleDeleted val="0"/>
    <c:plotArea>
      <c:layout>
        <c:manualLayout>
          <c:layoutTarget val="inner"/>
          <c:xMode val="edge"/>
          <c:yMode val="edge"/>
          <c:x val="4.7903599678906117E-2"/>
          <c:y val="0.2309259842519685"/>
          <c:w val="0.94997726239199631"/>
          <c:h val="0.68674431321084861"/>
        </c:manualLayout>
      </c:layout>
      <c:barChart>
        <c:barDir val="col"/>
        <c:grouping val="clustered"/>
        <c:varyColors val="0"/>
        <c:ser>
          <c:idx val="0"/>
          <c:order val="0"/>
          <c:tx>
            <c:v>Unità/units</c:v>
          </c:tx>
          <c:spPr>
            <a:solidFill>
              <a:schemeClr val="accent6">
                <a:lumMod val="60000"/>
                <a:lumOff val="40000"/>
              </a:schemeClr>
            </a:solidFill>
          </c:spPr>
          <c:invertIfNegative val="0"/>
          <c:dLbls>
            <c:numFmt formatCode="#,##0" sourceLinked="0"/>
            <c:spPr>
              <a:noFill/>
              <a:ln w="25400">
                <a:noFill/>
              </a:ln>
            </c:spPr>
            <c:txPr>
              <a:bodyPr rot="-5400000" vert="horz" wrap="square" lIns="38100" tIns="19050" rIns="38100" bIns="19050" anchor="ctr">
                <a:spAutoFit/>
              </a:bodyPr>
              <a:lstStyle/>
              <a:p>
                <a:pPr algn="ctr">
                  <a:defRPr sz="1200" b="1" i="0" u="none" strike="noStrike" baseline="0">
                    <a:solidFill>
                      <a:srgbClr val="333300"/>
                    </a:solidFill>
                    <a:latin typeface="Trebuchet MS"/>
                    <a:ea typeface="Trebuchet MS"/>
                    <a:cs typeface="Trebuchet MS"/>
                  </a:defRPr>
                </a:pPr>
                <a:endParaRPr lang="it-IT"/>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'14.R&amp;S_mesi'!$AI$49:$AI$64</c:f>
              <c:numCache>
                <c:formatCode>General</c:formatCode>
                <c:ptCount val="16"/>
                <c:pt idx="0">
                  <c:v>2007</c:v>
                </c:pt>
                <c:pt idx="1">
                  <c:v>2008</c:v>
                </c:pt>
                <c:pt idx="2">
                  <c:v>2009</c:v>
                </c:pt>
                <c:pt idx="3">
                  <c:v>2010</c:v>
                </c:pt>
                <c:pt idx="4">
                  <c:v>2011</c:v>
                </c:pt>
                <c:pt idx="5">
                  <c:v>2012</c:v>
                </c:pt>
                <c:pt idx="6">
                  <c:v>2013</c:v>
                </c:pt>
                <c:pt idx="7">
                  <c:v>2014</c:v>
                </c:pt>
                <c:pt idx="8">
                  <c:v>2015</c:v>
                </c:pt>
                <c:pt idx="9">
                  <c:v>2016</c:v>
                </c:pt>
                <c:pt idx="10">
                  <c:v>2017</c:v>
                </c:pt>
                <c:pt idx="11">
                  <c:v>2018</c:v>
                </c:pt>
                <c:pt idx="12">
                  <c:v>2019</c:v>
                </c:pt>
                <c:pt idx="13">
                  <c:v>2020</c:v>
                </c:pt>
                <c:pt idx="14">
                  <c:v>2021</c:v>
                </c:pt>
                <c:pt idx="15">
                  <c:v>2022</c:v>
                </c:pt>
              </c:numCache>
            </c:numRef>
          </c:cat>
          <c:val>
            <c:numRef>
              <c:f>'14.R&amp;S_mesi'!$AJ$49:$AJ$64</c:f>
              <c:numCache>
                <c:formatCode>#,##0</c:formatCode>
                <c:ptCount val="16"/>
                <c:pt idx="0">
                  <c:v>15397</c:v>
                </c:pt>
                <c:pt idx="1">
                  <c:v>14908</c:v>
                </c:pt>
                <c:pt idx="2">
                  <c:v>7021</c:v>
                </c:pt>
                <c:pt idx="3">
                  <c:v>7555</c:v>
                </c:pt>
                <c:pt idx="4">
                  <c:v>8366</c:v>
                </c:pt>
                <c:pt idx="5">
                  <c:v>5489</c:v>
                </c:pt>
                <c:pt idx="6">
                  <c:v>5851</c:v>
                </c:pt>
                <c:pt idx="7">
                  <c:v>5926</c:v>
                </c:pt>
                <c:pt idx="8">
                  <c:v>9686</c:v>
                </c:pt>
                <c:pt idx="9">
                  <c:v>13363</c:v>
                </c:pt>
                <c:pt idx="10">
                  <c:v>14609</c:v>
                </c:pt>
                <c:pt idx="11">
                  <c:v>14091</c:v>
                </c:pt>
                <c:pt idx="12">
                  <c:v>13045</c:v>
                </c:pt>
                <c:pt idx="13">
                  <c:v>10254</c:v>
                </c:pt>
                <c:pt idx="14">
                  <c:v>13576</c:v>
                </c:pt>
                <c:pt idx="15">
                  <c:v>15371</c:v>
                </c:pt>
              </c:numCache>
            </c:numRef>
          </c:val>
          <c:extLst>
            <c:ext xmlns:c16="http://schemas.microsoft.com/office/drawing/2014/chart" uri="{C3380CC4-5D6E-409C-BE32-E72D297353CC}">
              <c16:uniqueId val="{00000001-FB12-4E0C-BAA1-22A3B0BE07D6}"/>
            </c:ext>
          </c:extLst>
        </c:ser>
        <c:dLbls>
          <c:showLegendKey val="0"/>
          <c:showVal val="0"/>
          <c:showCatName val="0"/>
          <c:showSerName val="0"/>
          <c:showPercent val="0"/>
          <c:showBubbleSize val="0"/>
        </c:dLbls>
        <c:gapWidth val="56"/>
        <c:axId val="1893110128"/>
        <c:axId val="1"/>
      </c:barChart>
      <c:catAx>
        <c:axId val="1893110128"/>
        <c:scaling>
          <c:orientation val="minMax"/>
        </c:scaling>
        <c:delete val="0"/>
        <c:axPos val="b"/>
        <c:numFmt formatCode="General" sourceLinked="1"/>
        <c:majorTickMark val="none"/>
        <c:minorTickMark val="none"/>
        <c:tickLblPos val="nextTo"/>
        <c:txPr>
          <a:bodyPr rot="0" vert="horz"/>
          <a:lstStyle/>
          <a:p>
            <a:pPr>
              <a:defRPr sz="1000" b="1" i="0" u="none" strike="noStrike" baseline="0">
                <a:solidFill>
                  <a:schemeClr val="tx2"/>
                </a:solidFill>
                <a:latin typeface="Trebuchet MS"/>
                <a:ea typeface="Trebuchet MS"/>
                <a:cs typeface="Trebuchet MS"/>
              </a:defRPr>
            </a:pPr>
            <a:endParaRPr lang="it-IT"/>
          </a:p>
        </c:txPr>
        <c:crossAx val="1"/>
        <c:crosses val="autoZero"/>
        <c:auto val="1"/>
        <c:lblAlgn val="ctr"/>
        <c:lblOffset val="100"/>
        <c:noMultiLvlLbl val="0"/>
      </c:catAx>
      <c:valAx>
        <c:axId val="1"/>
        <c:scaling>
          <c:orientation val="minMax"/>
        </c:scaling>
        <c:delete val="0"/>
        <c:axPos val="l"/>
        <c:majorGridlines/>
        <c:numFmt formatCode="#,##0" sourceLinked="1"/>
        <c:majorTickMark val="out"/>
        <c:minorTickMark val="none"/>
        <c:tickLblPos val="nextTo"/>
        <c:txPr>
          <a:bodyPr/>
          <a:lstStyle/>
          <a:p>
            <a:pPr>
              <a:defRPr sz="1000" b="1" i="0" baseline="0">
                <a:solidFill>
                  <a:schemeClr val="tx2"/>
                </a:solidFill>
              </a:defRPr>
            </a:pPr>
            <a:endParaRPr lang="it-IT"/>
          </a:p>
        </c:txPr>
        <c:crossAx val="1893110128"/>
        <c:crosses val="autoZero"/>
        <c:crossBetween val="between"/>
      </c:valAx>
    </c:plotArea>
    <c:legend>
      <c:legendPos val="t"/>
      <c:layout>
        <c:manualLayout>
          <c:xMode val="edge"/>
          <c:yMode val="edge"/>
          <c:x val="0.44069141067509326"/>
          <c:y val="0.13487811382389733"/>
          <c:w val="0.12397460877077922"/>
          <c:h val="4.6402167520374772E-2"/>
        </c:manualLayout>
      </c:layout>
      <c:overlay val="0"/>
    </c:legend>
    <c:plotVisOnly val="1"/>
    <c:dispBlanksAs val="gap"/>
    <c:showDLblsOverMax val="0"/>
  </c:chart>
  <c:spPr>
    <a:ln>
      <a:noFill/>
    </a:ln>
  </c:spPr>
  <c:txPr>
    <a:bodyPr/>
    <a:lstStyle/>
    <a:p>
      <a:pPr>
        <a:defRPr sz="900" b="0" i="0" u="none" strike="noStrike" baseline="0">
          <a:solidFill>
            <a:srgbClr val="000000"/>
          </a:solidFill>
          <a:latin typeface="Trebuchet MS"/>
          <a:ea typeface="Trebuchet MS"/>
          <a:cs typeface="Trebuchet MS"/>
        </a:defRPr>
      </a:pPr>
      <a:endParaRPr lang="it-IT"/>
    </a:p>
  </c:txPr>
  <c:printSettings>
    <c:headerFooter/>
    <c:pageMargins b="0.75" l="0.7" r="0.7" t="0.75" header="0.3" footer="0.3"/>
    <c:pageSetup/>
  </c:printSettings>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751B6FF-3B2D-4BBA-9C3D-98FFF427DF98}">
  <sheetPr/>
  <sheetViews>
    <sheetView zoomScale="115" workbookViewId="0"/>
  </sheetViews>
  <pageMargins left="0.70866141732283472" right="0.70866141732283472" top="0.74803149606299213" bottom="0.78740157480314965" header="0.31496062992125984" footer="0.31496062992125984"/>
  <pageSetup paperSize="9" orientation="landscape" r:id="rId1"/>
  <headerFooter>
    <oddFooter>&amp;L&amp;"Trebuchet MS,Grassetto"&amp;9Statistiche Italia - IMMATRICOLAZIONI
Automobile in cifre&amp;C&amp;"Trebuchet MS,Normale"&amp;9&amp;P/&amp;N&amp;R&amp;"Trebuchet MS,Grassetto"&amp;9ANFIA - Studi e statistiche</oddFooter>
  </headerFooter>
  <drawing r:id="rId2"/>
</chartsheet>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editAs="oneCell">
    <xdr:from>
      <xdr:col>0</xdr:col>
      <xdr:colOff>19051</xdr:colOff>
      <xdr:row>0</xdr:row>
      <xdr:rowOff>19050</xdr:rowOff>
    </xdr:from>
    <xdr:to>
      <xdr:col>0</xdr:col>
      <xdr:colOff>1028701</xdr:colOff>
      <xdr:row>3</xdr:row>
      <xdr:rowOff>29405</xdr:rowOff>
    </xdr:to>
    <xdr:pic>
      <xdr:nvPicPr>
        <xdr:cNvPr id="2" name="Picture 5" descr="Logo ANFIA PANTONE">
          <a:extLst>
            <a:ext uri="{FF2B5EF4-FFF2-40B4-BE49-F238E27FC236}">
              <a16:creationId xmlns:a16="http://schemas.microsoft.com/office/drawing/2014/main" id="{DAE66540-A505-4715-9251-536F81A8C66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1" y="19050"/>
          <a:ext cx="1009650" cy="6199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11595652" cy="7553739"/>
    <xdr:graphicFrame macro="">
      <xdr:nvGraphicFramePr>
        <xdr:cNvPr id="2" name="Grafico 1">
          <a:extLst>
            <a:ext uri="{FF2B5EF4-FFF2-40B4-BE49-F238E27FC236}">
              <a16:creationId xmlns:a16="http://schemas.microsoft.com/office/drawing/2014/main" id="{ED4CBB0C-68FA-4450-AB5E-DD1E6ECA58FA}"/>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c:userShapes xmlns:c="http://schemas.openxmlformats.org/drawingml/2006/chart">
  <cdr:relSizeAnchor xmlns:cdr="http://schemas.openxmlformats.org/drawingml/2006/chartDrawing">
    <cdr:from>
      <cdr:x>0.08373</cdr:x>
      <cdr:y>0.02925</cdr:y>
    </cdr:from>
    <cdr:to>
      <cdr:x>0.85003</cdr:x>
      <cdr:y>0.1154</cdr:y>
    </cdr:to>
    <cdr:sp macro="" textlink="">
      <cdr:nvSpPr>
        <cdr:cNvPr id="2" name="CasellaDiTesto 1"/>
        <cdr:cNvSpPr txBox="1"/>
      </cdr:nvSpPr>
      <cdr:spPr>
        <a:xfrm xmlns:a="http://schemas.openxmlformats.org/drawingml/2006/main">
          <a:off x="777054" y="176953"/>
          <a:ext cx="7111601" cy="52117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it-IT" sz="1050" b="1">
              <a:solidFill>
                <a:schemeClr val="tx1"/>
              </a:solidFill>
              <a:latin typeface="Trebuchet MS" pitchFamily="34" charset="0"/>
            </a:rPr>
            <a:t>ITALIA</a:t>
          </a:r>
          <a:r>
            <a:rPr lang="it-IT" sz="1050" b="1" baseline="0">
              <a:solidFill>
                <a:schemeClr val="tx1"/>
              </a:solidFill>
              <a:latin typeface="Trebuchet MS" pitchFamily="34" charset="0"/>
            </a:rPr>
            <a:t> - IMMATRICOLAZIONI RIMORCHI E SEMIRIMORCHI ptt &gt;3500 kg - Trend annuale 2007-2023</a:t>
          </a:r>
        </a:p>
        <a:p xmlns:a="http://schemas.openxmlformats.org/drawingml/2006/main">
          <a:r>
            <a:rPr lang="it-IT" sz="1050" b="0" i="1" baseline="0">
              <a:solidFill>
                <a:schemeClr val="tx1">
                  <a:lumMod val="85000"/>
                  <a:lumOff val="15000"/>
                </a:schemeClr>
              </a:solidFill>
              <a:latin typeface="Trebuchet MS" pitchFamily="34" charset="0"/>
            </a:rPr>
            <a:t>Italy - New registrations of trailers and semitrailers &gt;3500 kg GVW - Annual trend 2007-2023</a:t>
          </a:r>
          <a:endParaRPr lang="it-IT" sz="1050" b="0" i="1">
            <a:solidFill>
              <a:schemeClr val="tx1">
                <a:lumMod val="85000"/>
                <a:lumOff val="15000"/>
              </a:schemeClr>
            </a:solidFill>
            <a:latin typeface="Trebuchet MS" pitchFamily="34" charset="0"/>
          </a:endParaRPr>
        </a:p>
      </cdr:txBody>
    </cdr:sp>
  </cdr:relSizeAnchor>
  <cdr:relSizeAnchor xmlns:cdr="http://schemas.openxmlformats.org/drawingml/2006/chartDrawing">
    <cdr:from>
      <cdr:x>0.86666</cdr:x>
      <cdr:y>0.01403</cdr:y>
    </cdr:from>
    <cdr:to>
      <cdr:x>0.9815</cdr:x>
      <cdr:y>0.12174</cdr:y>
    </cdr:to>
    <cdr:pic>
      <cdr:nvPicPr>
        <cdr:cNvPr id="3" name="Picture 5" descr="Logo ANFIA PANTONE">
          <a:extLst xmlns:a="http://schemas.openxmlformats.org/drawingml/2006/main">
            <a:ext uri="{FF2B5EF4-FFF2-40B4-BE49-F238E27FC236}">
              <a16:creationId xmlns:a16="http://schemas.microsoft.com/office/drawing/2014/main" id="{06C1C0C8-A0B5-41C3-85C9-F6FAB8304113}"/>
            </a:ext>
          </a:extLst>
        </cdr:cNvPr>
        <cdr:cNvPicPr>
          <a:picLocks xmlns:a="http://schemas.openxmlformats.org/drawingml/2006/main" noChangeAspect="1" noChangeArrowheads="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rcRect xmlns:a="http://schemas.openxmlformats.org/drawingml/2006/main"/>
        <a:stretch xmlns:a="http://schemas.openxmlformats.org/drawingml/2006/main">
          <a:fillRect/>
        </a:stretch>
      </cdr:blipFill>
      <cdr:spPr bwMode="auto">
        <a:xfrm xmlns:a="http://schemas.openxmlformats.org/drawingml/2006/main">
          <a:off x="8032058" y="85126"/>
          <a:ext cx="1064317" cy="653522"/>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pic>
  </cdr:relSizeAnchor>
  <cdr:relSizeAnchor xmlns:cdr="http://schemas.openxmlformats.org/drawingml/2006/chartDrawing">
    <cdr:from>
      <cdr:x>0.07778</cdr:x>
      <cdr:y>0.89408</cdr:y>
    </cdr:from>
    <cdr:to>
      <cdr:x>0.97346</cdr:x>
      <cdr:y>0.96447</cdr:y>
    </cdr:to>
    <cdr:sp macro="" textlink="">
      <cdr:nvSpPr>
        <cdr:cNvPr id="4" name="CasellaDiTesto 3">
          <a:extLst xmlns:a="http://schemas.openxmlformats.org/drawingml/2006/main">
            <a:ext uri="{FF2B5EF4-FFF2-40B4-BE49-F238E27FC236}">
              <a16:creationId xmlns:a16="http://schemas.microsoft.com/office/drawing/2014/main" id="{033B4E91-F465-4B73-B736-980D0E1FE1B5}"/>
            </a:ext>
          </a:extLst>
        </cdr:cNvPr>
        <cdr:cNvSpPr txBox="1"/>
      </cdr:nvSpPr>
      <cdr:spPr>
        <a:xfrm xmlns:a="http://schemas.openxmlformats.org/drawingml/2006/main">
          <a:off x="721087" y="5393530"/>
          <a:ext cx="8303851" cy="424655"/>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it-IT" sz="800">
              <a:solidFill>
                <a:schemeClr val="tx1"/>
              </a:solidFill>
              <a:latin typeface="Trebuchet MS" panose="020B0603020202020204" pitchFamily="34" charset="0"/>
            </a:rPr>
            <a:t>Nota - Elaborazioni Anfia su dati del Ministero dei Trasporti presenti in archivio al 30/04/2023 (Aut. Min.D07161/H4).</a:t>
          </a:r>
        </a:p>
        <a:p xmlns:a="http://schemas.openxmlformats.org/drawingml/2006/main">
          <a:r>
            <a:rPr lang="it-IT" sz="800" i="1">
              <a:solidFill>
                <a:schemeClr val="tx1">
                  <a:lumMod val="85000"/>
                  <a:lumOff val="15000"/>
                </a:schemeClr>
              </a:solidFill>
              <a:latin typeface="Trebuchet MS" panose="020B0603020202020204" pitchFamily="34" charset="0"/>
            </a:rPr>
            <a:t>Note - Prepared by Anfia on Ministry of Transports data as of April 30, 2023. </a:t>
          </a:r>
          <a:r>
            <a:rPr lang="it-IT" sz="800">
              <a:solidFill>
                <a:schemeClr val="tx1">
                  <a:lumMod val="85000"/>
                  <a:lumOff val="15000"/>
                </a:schemeClr>
              </a:solidFill>
              <a:latin typeface="Trebuchet MS" panose="020B0603020202020204" pitchFamily="34" charset="0"/>
            </a:rPr>
            <a:t> </a:t>
          </a:r>
        </a:p>
        <a:p xmlns:a="http://schemas.openxmlformats.org/drawingml/2006/main">
          <a:endParaRPr lang="it-IT" sz="800" i="1">
            <a:solidFill>
              <a:schemeClr val="tx1">
                <a:lumMod val="85000"/>
                <a:lumOff val="15000"/>
              </a:schemeClr>
            </a:solidFill>
            <a:latin typeface="Trebuchet MS" panose="020B0603020202020204" pitchFamily="34" charset="0"/>
          </a:endParaRPr>
        </a:p>
      </cdr:txBody>
    </cdr:sp>
  </cdr:relSizeAnchor>
</c:userShapes>
</file>

<file path=xl/drawings/drawing4.xml><?xml version="1.0" encoding="utf-8"?>
<xdr:wsDr xmlns:xdr="http://schemas.openxmlformats.org/drawingml/2006/spreadsheetDrawing" xmlns:a="http://schemas.openxmlformats.org/drawingml/2006/main">
  <xdr:twoCellAnchor>
    <xdr:from>
      <xdr:col>0</xdr:col>
      <xdr:colOff>54412</xdr:colOff>
      <xdr:row>2</xdr:row>
      <xdr:rowOff>163282</xdr:rowOff>
    </xdr:from>
    <xdr:to>
      <xdr:col>11</xdr:col>
      <xdr:colOff>136072</xdr:colOff>
      <xdr:row>29</xdr:row>
      <xdr:rowOff>0</xdr:rowOff>
    </xdr:to>
    <xdr:graphicFrame macro="">
      <xdr:nvGraphicFramePr>
        <xdr:cNvPr id="1129" name="Grafico 2">
          <a:extLst>
            <a:ext uri="{FF2B5EF4-FFF2-40B4-BE49-F238E27FC236}">
              <a16:creationId xmlns:a16="http://schemas.microsoft.com/office/drawing/2014/main" id="{01C63F9B-E86E-4CF3-94FE-5E0890F2CD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428626</xdr:colOff>
      <xdr:row>2</xdr:row>
      <xdr:rowOff>149676</xdr:rowOff>
    </xdr:from>
    <xdr:to>
      <xdr:col>23</xdr:col>
      <xdr:colOff>408214</xdr:colOff>
      <xdr:row>29</xdr:row>
      <xdr:rowOff>0</xdr:rowOff>
    </xdr:to>
    <xdr:graphicFrame macro="">
      <xdr:nvGraphicFramePr>
        <xdr:cNvPr id="8" name="Grafico 2">
          <a:extLst>
            <a:ext uri="{FF2B5EF4-FFF2-40B4-BE49-F238E27FC236}">
              <a16:creationId xmlns:a16="http://schemas.microsoft.com/office/drawing/2014/main" id="{30867C5E-7710-4260-B3BE-41EF379FE3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21</xdr:col>
      <xdr:colOff>585087</xdr:colOff>
      <xdr:row>0</xdr:row>
      <xdr:rowOff>146276</xdr:rowOff>
    </xdr:from>
    <xdr:to>
      <xdr:col>23</xdr:col>
      <xdr:colOff>429863</xdr:colOff>
      <xdr:row>4</xdr:row>
      <xdr:rowOff>37798</xdr:rowOff>
    </xdr:to>
    <xdr:pic>
      <xdr:nvPicPr>
        <xdr:cNvPr id="10" name="Picture 5" descr="Logo ANFIA PANTONE">
          <a:extLst>
            <a:ext uri="{FF2B5EF4-FFF2-40B4-BE49-F238E27FC236}">
              <a16:creationId xmlns:a16="http://schemas.microsoft.com/office/drawing/2014/main" id="{12B17F24-49E1-4F4C-AAC6-F82F9882E80F}"/>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3122368" y="146276"/>
          <a:ext cx="1059214" cy="65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AY84"/>
  <sheetViews>
    <sheetView showGridLines="0" tabSelected="1" zoomScaleNormal="100" workbookViewId="0">
      <selection activeCell="B21" sqref="B21:I21"/>
    </sheetView>
  </sheetViews>
  <sheetFormatPr defaultColWidth="9.44140625" defaultRowHeight="13.2" x14ac:dyDescent="0.3"/>
  <cols>
    <col min="1" max="1" width="23" style="1" customWidth="1"/>
    <col min="2" max="9" width="6.5546875" style="1" bestFit="1" customWidth="1"/>
    <col min="10" max="10" width="5.5546875" style="13" bestFit="1" customWidth="1"/>
    <col min="11" max="11" width="1.44140625" style="1" customWidth="1"/>
    <col min="12" max="16" width="5.5546875" style="1" bestFit="1" customWidth="1"/>
    <col min="17" max="18" width="6.5546875" style="1" bestFit="1" customWidth="1"/>
    <col min="19" max="19" width="6.5546875" style="1" customWidth="1"/>
    <col min="20" max="21" width="6.6640625" style="1" customWidth="1"/>
    <col min="22" max="31" width="5.6640625" style="1" customWidth="1"/>
    <col min="32" max="32" width="5.6640625" style="1" bestFit="1" customWidth="1"/>
    <col min="33" max="33" width="5.6640625" style="32" bestFit="1" customWidth="1"/>
    <col min="34" max="36" width="6.88671875" style="32" customWidth="1"/>
    <col min="37" max="40" width="9.44140625" style="32"/>
    <col min="41" max="45" width="9.44140625" style="88"/>
    <col min="46" max="16384" width="9.44140625" style="1"/>
  </cols>
  <sheetData>
    <row r="2" spans="1:51" ht="14.4" x14ac:dyDescent="0.3">
      <c r="B2" s="92" t="s">
        <v>7</v>
      </c>
      <c r="D2" s="92"/>
      <c r="E2" s="92"/>
      <c r="F2" s="92"/>
      <c r="G2" s="92"/>
      <c r="H2" s="92"/>
      <c r="I2" s="92"/>
      <c r="J2" s="92"/>
      <c r="K2" s="92"/>
      <c r="L2" s="92"/>
      <c r="M2" s="92"/>
      <c r="N2" s="92"/>
      <c r="O2" s="92"/>
      <c r="P2" s="92"/>
      <c r="Q2" s="92"/>
      <c r="R2" s="50"/>
      <c r="S2" s="50"/>
      <c r="T2" s="50"/>
      <c r="U2" s="50"/>
      <c r="V2" s="50"/>
      <c r="W2" s="50"/>
      <c r="X2" s="50"/>
      <c r="Y2" s="50"/>
      <c r="AA2" s="32"/>
      <c r="AB2" s="32"/>
      <c r="AC2" s="50"/>
      <c r="AD2" s="50"/>
      <c r="AE2" s="50"/>
      <c r="AL2" s="88"/>
      <c r="AM2" s="88"/>
      <c r="AN2" s="88"/>
      <c r="AT2" s="88"/>
      <c r="AU2" s="88"/>
      <c r="AV2" s="88"/>
      <c r="AW2" s="88"/>
      <c r="AX2" s="88"/>
      <c r="AY2" s="88"/>
    </row>
    <row r="3" spans="1:51" ht="14.4" x14ac:dyDescent="0.3">
      <c r="B3" s="93" t="s">
        <v>0</v>
      </c>
      <c r="D3" s="93"/>
      <c r="E3" s="93"/>
      <c r="F3" s="93"/>
      <c r="G3" s="93"/>
      <c r="H3" s="93"/>
      <c r="I3" s="93"/>
      <c r="J3" s="93"/>
      <c r="K3" s="93"/>
      <c r="L3" s="93"/>
      <c r="M3" s="93"/>
      <c r="N3" s="93"/>
      <c r="O3" s="93"/>
      <c r="P3" s="93"/>
      <c r="Q3" s="93"/>
      <c r="R3" s="49"/>
      <c r="S3" s="49"/>
      <c r="T3" s="49"/>
      <c r="U3" s="49"/>
      <c r="V3" s="49"/>
      <c r="W3" s="49"/>
      <c r="X3" s="49"/>
      <c r="Y3" s="49"/>
      <c r="AA3" s="32"/>
      <c r="AB3" s="32"/>
      <c r="AC3" s="49"/>
      <c r="AD3" s="49"/>
      <c r="AE3" s="49"/>
      <c r="AT3" s="88"/>
      <c r="AU3" s="88"/>
      <c r="AV3" s="88"/>
      <c r="AW3" s="88"/>
      <c r="AX3" s="88"/>
      <c r="AY3" s="88"/>
    </row>
    <row r="4" spans="1:51" x14ac:dyDescent="0.3">
      <c r="AT4" s="88"/>
      <c r="AU4" s="88"/>
      <c r="AV4" s="88"/>
      <c r="AW4" s="88"/>
      <c r="AX4" s="88"/>
      <c r="AY4" s="88"/>
    </row>
    <row r="5" spans="1:51" s="12" customFormat="1" ht="15" customHeight="1" x14ac:dyDescent="0.3">
      <c r="A5" s="109" t="s">
        <v>14</v>
      </c>
      <c r="B5" s="104" t="s">
        <v>45</v>
      </c>
      <c r="C5" s="104">
        <v>2021</v>
      </c>
      <c r="D5" s="104">
        <v>2020</v>
      </c>
      <c r="E5" s="104">
        <v>2019</v>
      </c>
      <c r="F5" s="104">
        <v>2018</v>
      </c>
      <c r="G5" s="104">
        <v>2017</v>
      </c>
      <c r="H5" s="104">
        <v>2016</v>
      </c>
      <c r="I5" s="104">
        <v>2015</v>
      </c>
      <c r="J5" s="102">
        <v>2014</v>
      </c>
      <c r="K5" s="14"/>
      <c r="L5" s="102">
        <v>2013</v>
      </c>
      <c r="M5" s="102">
        <v>2012</v>
      </c>
      <c r="N5" s="102">
        <v>2011</v>
      </c>
      <c r="O5" s="102">
        <v>2010</v>
      </c>
      <c r="P5" s="102">
        <v>2009</v>
      </c>
      <c r="Q5" s="102">
        <v>2008</v>
      </c>
      <c r="R5" s="102">
        <v>2007</v>
      </c>
      <c r="S5" s="113" t="s">
        <v>12</v>
      </c>
      <c r="T5" s="114"/>
      <c r="U5" s="114"/>
      <c r="V5" s="114"/>
      <c r="W5" s="114"/>
      <c r="X5" s="114"/>
      <c r="Y5" s="114"/>
      <c r="Z5" s="114"/>
      <c r="AA5" s="114"/>
      <c r="AB5" s="114"/>
      <c r="AC5" s="114"/>
      <c r="AD5" s="114"/>
      <c r="AE5" s="114"/>
      <c r="AF5" s="114"/>
      <c r="AG5" s="115"/>
      <c r="AH5" s="90"/>
      <c r="AI5" s="90"/>
      <c r="AJ5" s="90"/>
      <c r="AK5" s="90"/>
      <c r="AL5" s="90"/>
      <c r="AM5" s="90"/>
      <c r="AN5" s="90"/>
      <c r="AO5" s="86"/>
      <c r="AP5" s="86"/>
      <c r="AQ5" s="86"/>
      <c r="AR5" s="86"/>
      <c r="AS5" s="86"/>
      <c r="AT5" s="86"/>
      <c r="AU5" s="86"/>
      <c r="AV5" s="86"/>
      <c r="AW5" s="86"/>
      <c r="AX5" s="86"/>
      <c r="AY5" s="86"/>
    </row>
    <row r="6" spans="1:51" s="12" customFormat="1" ht="15" customHeight="1" x14ac:dyDescent="0.3">
      <c r="A6" s="110"/>
      <c r="B6" s="105"/>
      <c r="C6" s="105"/>
      <c r="D6" s="105"/>
      <c r="E6" s="105"/>
      <c r="F6" s="105"/>
      <c r="G6" s="105"/>
      <c r="H6" s="105"/>
      <c r="I6" s="105"/>
      <c r="J6" s="103"/>
      <c r="K6" s="15"/>
      <c r="L6" s="103"/>
      <c r="M6" s="103"/>
      <c r="N6" s="103"/>
      <c r="O6" s="103"/>
      <c r="P6" s="103"/>
      <c r="Q6" s="103"/>
      <c r="R6" s="103"/>
      <c r="S6" s="5" t="s">
        <v>47</v>
      </c>
      <c r="T6" s="5" t="s">
        <v>43</v>
      </c>
      <c r="U6" s="5" t="s">
        <v>42</v>
      </c>
      <c r="V6" s="5" t="s">
        <v>38</v>
      </c>
      <c r="W6" s="5" t="s">
        <v>13</v>
      </c>
      <c r="X6" s="5" t="s">
        <v>11</v>
      </c>
      <c r="Y6" s="11" t="s">
        <v>10</v>
      </c>
      <c r="Z6" s="11" t="s">
        <v>9</v>
      </c>
      <c r="AA6" s="11" t="s">
        <v>8</v>
      </c>
      <c r="AB6" s="11" t="s">
        <v>6</v>
      </c>
      <c r="AC6" s="11" t="s">
        <v>5</v>
      </c>
      <c r="AD6" s="11" t="s">
        <v>1</v>
      </c>
      <c r="AE6" s="11" t="s">
        <v>2</v>
      </c>
      <c r="AF6" s="11" t="s">
        <v>3</v>
      </c>
      <c r="AG6" s="11" t="s">
        <v>4</v>
      </c>
      <c r="AH6" s="90"/>
      <c r="AI6" s="90"/>
      <c r="AJ6" s="94" t="s">
        <v>30</v>
      </c>
      <c r="AK6" s="90" t="s">
        <v>33</v>
      </c>
      <c r="AL6" s="90"/>
      <c r="AM6" s="90"/>
      <c r="AN6" s="90"/>
      <c r="AO6" s="86"/>
      <c r="AP6" s="86"/>
      <c r="AQ6" s="86"/>
      <c r="AR6" s="86"/>
      <c r="AS6" s="86"/>
      <c r="AT6" s="86"/>
      <c r="AU6" s="86"/>
      <c r="AV6" s="86"/>
      <c r="AW6" s="86"/>
      <c r="AX6" s="86"/>
      <c r="AY6" s="86"/>
    </row>
    <row r="7" spans="1:51" s="12" customFormat="1" ht="15" customHeight="1" x14ac:dyDescent="0.3">
      <c r="A7" s="17" t="s">
        <v>15</v>
      </c>
      <c r="B7" s="55">
        <v>1199</v>
      </c>
      <c r="C7" s="54">
        <v>1159</v>
      </c>
      <c r="D7" s="54">
        <v>1100</v>
      </c>
      <c r="E7" s="54">
        <v>1433</v>
      </c>
      <c r="F7" s="54">
        <v>1381</v>
      </c>
      <c r="G7" s="54">
        <f t="shared" ref="G7:J12" si="0">G28+G49</f>
        <v>1166</v>
      </c>
      <c r="H7" s="54">
        <f t="shared" si="0"/>
        <v>981</v>
      </c>
      <c r="I7" s="54">
        <f t="shared" si="0"/>
        <v>966</v>
      </c>
      <c r="J7" s="54">
        <f t="shared" si="0"/>
        <v>405</v>
      </c>
      <c r="K7" s="33"/>
      <c r="L7" s="59">
        <v>372</v>
      </c>
      <c r="M7" s="59">
        <v>662</v>
      </c>
      <c r="N7" s="59">
        <v>903</v>
      </c>
      <c r="O7" s="59">
        <v>582</v>
      </c>
      <c r="P7" s="60">
        <v>1113</v>
      </c>
      <c r="Q7" s="61">
        <v>1895</v>
      </c>
      <c r="R7" s="60">
        <v>1575</v>
      </c>
      <c r="S7" s="19">
        <f t="shared" ref="S7:S21" si="1">(B7-C7)/C7*100</f>
        <v>3.4512510785159622</v>
      </c>
      <c r="T7" s="19">
        <f t="shared" ref="T7:T21" si="2">(C7-D7)/D7*100</f>
        <v>5.3636363636363633</v>
      </c>
      <c r="U7" s="19">
        <f t="shared" ref="U7:Z7" si="3">(D7-E7)/E7*100</f>
        <v>-23.237962316817864</v>
      </c>
      <c r="V7" s="19">
        <f t="shared" si="3"/>
        <v>3.7653874004344683</v>
      </c>
      <c r="W7" s="19">
        <f t="shared" si="3"/>
        <v>18.439108061749572</v>
      </c>
      <c r="X7" s="19">
        <f t="shared" si="3"/>
        <v>18.858307849133539</v>
      </c>
      <c r="Y7" s="19">
        <f t="shared" si="3"/>
        <v>1.5527950310559007</v>
      </c>
      <c r="Z7" s="19">
        <f t="shared" si="3"/>
        <v>138.5185185185185</v>
      </c>
      <c r="AA7" s="19">
        <f t="shared" ref="AA7:AA21" si="4">(J7-L7)/L7*100</f>
        <v>8.870967741935484</v>
      </c>
      <c r="AB7" s="19">
        <f t="shared" ref="AB7:AG21" si="5">(L7-M7)/M7*100</f>
        <v>-43.80664652567976</v>
      </c>
      <c r="AC7" s="19">
        <f t="shared" si="5"/>
        <v>-26.688815060908084</v>
      </c>
      <c r="AD7" s="20">
        <f t="shared" si="5"/>
        <v>55.154639175257735</v>
      </c>
      <c r="AE7" s="20">
        <f t="shared" ref="AE7:AE21" si="6">(O7-P7)/P7*100</f>
        <v>-47.708894878706197</v>
      </c>
      <c r="AF7" s="20">
        <f t="shared" ref="AF7:AF21" si="7">(P7-Q7)/Q7*100</f>
        <v>-41.266490765171504</v>
      </c>
      <c r="AG7" s="20">
        <f t="shared" ref="AG7:AG21" si="8">(Q7-R7)/R7*100</f>
        <v>20.317460317460316</v>
      </c>
      <c r="AH7" s="90"/>
      <c r="AI7" s="90">
        <v>2007</v>
      </c>
      <c r="AJ7" s="95">
        <v>17746</v>
      </c>
      <c r="AK7" s="96"/>
      <c r="AL7" s="96"/>
      <c r="AM7" s="90"/>
      <c r="AN7" s="90"/>
      <c r="AO7" s="86"/>
      <c r="AP7" s="86"/>
      <c r="AQ7" s="86"/>
      <c r="AR7" s="86"/>
      <c r="AS7" s="86"/>
      <c r="AT7" s="86"/>
      <c r="AU7" s="86"/>
      <c r="AV7" s="86"/>
      <c r="AW7" s="86"/>
      <c r="AX7" s="86"/>
      <c r="AY7" s="86"/>
    </row>
    <row r="8" spans="1:51" s="12" customFormat="1" ht="15" customHeight="1" x14ac:dyDescent="0.3">
      <c r="A8" s="21" t="s">
        <v>16</v>
      </c>
      <c r="B8" s="55">
        <v>1320</v>
      </c>
      <c r="C8" s="55">
        <v>1272</v>
      </c>
      <c r="D8" s="55">
        <v>1025</v>
      </c>
      <c r="E8" s="55">
        <v>1298</v>
      </c>
      <c r="F8" s="55">
        <v>1369</v>
      </c>
      <c r="G8" s="55">
        <f t="shared" si="0"/>
        <v>1156</v>
      </c>
      <c r="H8" s="55">
        <f t="shared" si="0"/>
        <v>1238</v>
      </c>
      <c r="I8" s="55">
        <f t="shared" si="0"/>
        <v>970</v>
      </c>
      <c r="J8" s="55">
        <f t="shared" si="0"/>
        <v>462</v>
      </c>
      <c r="K8" s="33"/>
      <c r="L8" s="62">
        <v>357</v>
      </c>
      <c r="M8" s="62">
        <v>563</v>
      </c>
      <c r="N8" s="62">
        <v>844</v>
      </c>
      <c r="O8" s="62">
        <v>525</v>
      </c>
      <c r="P8" s="63">
        <v>778</v>
      </c>
      <c r="Q8" s="64">
        <v>1558</v>
      </c>
      <c r="R8" s="63">
        <v>1428</v>
      </c>
      <c r="S8" s="22">
        <f t="shared" si="1"/>
        <v>3.7735849056603774</v>
      </c>
      <c r="T8" s="22">
        <f t="shared" si="2"/>
        <v>24.097560975609756</v>
      </c>
      <c r="U8" s="22">
        <f>(D8-E8)/E8*100</f>
        <v>-21.032357473035439</v>
      </c>
      <c r="V8" s="22">
        <f>(E8-F8)/F8*100</f>
        <v>-5.186267348429511</v>
      </c>
      <c r="W8" s="22">
        <f>(F8-G8)/G8*100</f>
        <v>18.425605536332178</v>
      </c>
      <c r="X8" s="22">
        <f>(G8-H8)/H8*100</f>
        <v>-6.6235864297253633</v>
      </c>
      <c r="Y8" s="22">
        <f t="shared" ref="Y8:Y21" si="9">(H8-I8)/I8*100</f>
        <v>27.628865979381445</v>
      </c>
      <c r="Z8" s="22">
        <f t="shared" ref="Z8:Z21" si="10">(I8-J8)/J8*100</f>
        <v>109.95670995670996</v>
      </c>
      <c r="AA8" s="22">
        <f t="shared" si="4"/>
        <v>29.411764705882355</v>
      </c>
      <c r="AB8" s="22">
        <f t="shared" si="5"/>
        <v>-36.589698046181176</v>
      </c>
      <c r="AC8" s="22">
        <f t="shared" si="5"/>
        <v>-33.293838862559241</v>
      </c>
      <c r="AD8" s="23">
        <f t="shared" si="5"/>
        <v>60.761904761904759</v>
      </c>
      <c r="AE8" s="23">
        <f t="shared" si="6"/>
        <v>-32.519280205655527</v>
      </c>
      <c r="AF8" s="23">
        <f t="shared" si="7"/>
        <v>-50.064184852374837</v>
      </c>
      <c r="AG8" s="23">
        <f t="shared" si="8"/>
        <v>9.1036414565826327</v>
      </c>
      <c r="AH8" s="90"/>
      <c r="AI8" s="90">
        <v>2008</v>
      </c>
      <c r="AJ8" s="95">
        <v>17439</v>
      </c>
      <c r="AK8" s="97">
        <v>-1.729967316578384</v>
      </c>
      <c r="AL8" s="96"/>
      <c r="AM8" s="90"/>
      <c r="AN8" s="90"/>
      <c r="AO8" s="86"/>
      <c r="AP8" s="86"/>
      <c r="AQ8" s="86"/>
      <c r="AR8" s="86"/>
      <c r="AS8" s="86"/>
      <c r="AT8" s="86"/>
      <c r="AU8" s="86"/>
      <c r="AV8" s="86"/>
      <c r="AW8" s="86"/>
      <c r="AX8" s="86"/>
      <c r="AY8" s="86"/>
    </row>
    <row r="9" spans="1:51" s="12" customFormat="1" ht="15" customHeight="1" x14ac:dyDescent="0.3">
      <c r="A9" s="21" t="s">
        <v>17</v>
      </c>
      <c r="B9" s="55">
        <v>1658</v>
      </c>
      <c r="C9" s="55">
        <v>1438</v>
      </c>
      <c r="D9" s="55">
        <v>672</v>
      </c>
      <c r="E9" s="55">
        <v>1854</v>
      </c>
      <c r="F9" s="55">
        <v>2031</v>
      </c>
      <c r="G9" s="55">
        <f t="shared" si="0"/>
        <v>1968</v>
      </c>
      <c r="H9" s="55">
        <f t="shared" si="0"/>
        <v>2244</v>
      </c>
      <c r="I9" s="55">
        <f t="shared" si="0"/>
        <v>928</v>
      </c>
      <c r="J9" s="55">
        <f t="shared" si="0"/>
        <v>470</v>
      </c>
      <c r="K9" s="33"/>
      <c r="L9" s="62">
        <v>477</v>
      </c>
      <c r="M9" s="62">
        <v>600</v>
      </c>
      <c r="N9" s="62">
        <v>870</v>
      </c>
      <c r="O9" s="62">
        <v>841</v>
      </c>
      <c r="P9" s="63">
        <v>753</v>
      </c>
      <c r="Q9" s="64">
        <v>1285</v>
      </c>
      <c r="R9" s="63">
        <v>1818</v>
      </c>
      <c r="S9" s="22">
        <f t="shared" si="1"/>
        <v>15.299026425591098</v>
      </c>
      <c r="T9" s="22">
        <f t="shared" si="2"/>
        <v>113.98809523809523</v>
      </c>
      <c r="U9" s="22">
        <f t="shared" ref="U9:W18" si="11">(D9-E9)/E9*100</f>
        <v>-63.754045307443363</v>
      </c>
      <c r="V9" s="22">
        <f t="shared" si="11"/>
        <v>-8.7149187592319066</v>
      </c>
      <c r="W9" s="22">
        <f t="shared" si="11"/>
        <v>3.2012195121951219</v>
      </c>
      <c r="X9" s="22">
        <f t="shared" ref="X9:X18" si="12">(G9-H9)/H9*100</f>
        <v>-12.299465240641712</v>
      </c>
      <c r="Y9" s="22">
        <f t="shared" si="9"/>
        <v>141.81034482758622</v>
      </c>
      <c r="Z9" s="22">
        <f t="shared" si="10"/>
        <v>97.446808510638292</v>
      </c>
      <c r="AA9" s="22">
        <f t="shared" si="4"/>
        <v>-1.4675052410901468</v>
      </c>
      <c r="AB9" s="22">
        <f t="shared" si="5"/>
        <v>-20.5</v>
      </c>
      <c r="AC9" s="22">
        <f t="shared" si="5"/>
        <v>-31.03448275862069</v>
      </c>
      <c r="AD9" s="23">
        <f t="shared" si="5"/>
        <v>3.4482758620689653</v>
      </c>
      <c r="AE9" s="23">
        <f t="shared" si="6"/>
        <v>11.686586985391765</v>
      </c>
      <c r="AF9" s="23">
        <f t="shared" si="7"/>
        <v>-41.400778210116727</v>
      </c>
      <c r="AG9" s="23">
        <f t="shared" si="8"/>
        <v>-29.317931793179319</v>
      </c>
      <c r="AH9" s="90"/>
      <c r="AI9" s="90">
        <v>2009</v>
      </c>
      <c r="AJ9" s="95">
        <v>8340</v>
      </c>
      <c r="AK9" s="97">
        <v>-52.176156889729917</v>
      </c>
      <c r="AL9" s="96"/>
      <c r="AM9" s="90"/>
      <c r="AN9" s="90"/>
      <c r="AO9" s="86"/>
      <c r="AP9" s="86"/>
      <c r="AQ9" s="86"/>
      <c r="AR9" s="86"/>
      <c r="AS9" s="86"/>
      <c r="AT9" s="86"/>
      <c r="AU9" s="86"/>
      <c r="AV9" s="86"/>
      <c r="AW9" s="86"/>
      <c r="AX9" s="86"/>
      <c r="AY9" s="86"/>
    </row>
    <row r="10" spans="1:51" s="12" customFormat="1" ht="15" customHeight="1" x14ac:dyDescent="0.3">
      <c r="A10" s="21" t="s">
        <v>18</v>
      </c>
      <c r="B10" s="55">
        <v>1256</v>
      </c>
      <c r="C10" s="55">
        <v>1533</v>
      </c>
      <c r="D10" s="55">
        <v>564</v>
      </c>
      <c r="E10" s="55">
        <v>2018</v>
      </c>
      <c r="F10" s="55">
        <v>2171</v>
      </c>
      <c r="G10" s="55">
        <f t="shared" si="0"/>
        <v>2195</v>
      </c>
      <c r="H10" s="55">
        <f t="shared" si="0"/>
        <v>971</v>
      </c>
      <c r="I10" s="55">
        <f t="shared" si="0"/>
        <v>876</v>
      </c>
      <c r="J10" s="55">
        <f t="shared" si="0"/>
        <v>483</v>
      </c>
      <c r="K10" s="33"/>
      <c r="L10" s="62">
        <v>379</v>
      </c>
      <c r="M10" s="62">
        <v>541</v>
      </c>
      <c r="N10" s="62">
        <v>861</v>
      </c>
      <c r="O10" s="62">
        <v>656</v>
      </c>
      <c r="P10" s="63">
        <v>706</v>
      </c>
      <c r="Q10" s="64">
        <v>1609</v>
      </c>
      <c r="R10" s="63">
        <v>1095</v>
      </c>
      <c r="S10" s="22">
        <f t="shared" si="1"/>
        <v>-18.06914546640574</v>
      </c>
      <c r="T10" s="22">
        <f t="shared" si="2"/>
        <v>171.80851063829786</v>
      </c>
      <c r="U10" s="22">
        <f t="shared" si="11"/>
        <v>-72.051536174430126</v>
      </c>
      <c r="V10" s="22">
        <f t="shared" si="11"/>
        <v>-7.0474435743896819</v>
      </c>
      <c r="W10" s="22">
        <f t="shared" si="11"/>
        <v>-1.0933940774487472</v>
      </c>
      <c r="X10" s="22">
        <f t="shared" si="12"/>
        <v>126.05561277033985</v>
      </c>
      <c r="Y10" s="22">
        <f t="shared" si="9"/>
        <v>10.844748858447488</v>
      </c>
      <c r="Z10" s="22">
        <f t="shared" si="10"/>
        <v>81.366459627329192</v>
      </c>
      <c r="AA10" s="22">
        <f t="shared" si="4"/>
        <v>27.440633245382585</v>
      </c>
      <c r="AB10" s="22">
        <f t="shared" si="5"/>
        <v>-29.944547134935306</v>
      </c>
      <c r="AC10" s="22">
        <f t="shared" si="5"/>
        <v>-37.166085946573752</v>
      </c>
      <c r="AD10" s="23">
        <f t="shared" si="5"/>
        <v>31.25</v>
      </c>
      <c r="AE10" s="23">
        <f t="shared" si="6"/>
        <v>-7.0821529745042495</v>
      </c>
      <c r="AF10" s="23">
        <f t="shared" si="7"/>
        <v>-56.12181479179614</v>
      </c>
      <c r="AG10" s="23">
        <f t="shared" si="8"/>
        <v>46.94063926940639</v>
      </c>
      <c r="AH10" s="90"/>
      <c r="AI10" s="90">
        <v>2010</v>
      </c>
      <c r="AJ10" s="95">
        <v>8805</v>
      </c>
      <c r="AK10" s="97">
        <v>5.5755395683453237</v>
      </c>
      <c r="AL10" s="96"/>
      <c r="AM10" s="90"/>
      <c r="AN10" s="90"/>
      <c r="AO10" s="86"/>
      <c r="AP10" s="86"/>
      <c r="AQ10" s="86"/>
      <c r="AR10" s="86"/>
      <c r="AS10" s="86"/>
      <c r="AT10" s="86"/>
      <c r="AU10" s="86"/>
      <c r="AV10" s="86"/>
      <c r="AW10" s="86"/>
      <c r="AX10" s="86"/>
      <c r="AY10" s="86"/>
    </row>
    <row r="11" spans="1:51" s="12" customFormat="1" ht="15" customHeight="1" x14ac:dyDescent="0.3">
      <c r="A11" s="21" t="s">
        <v>19</v>
      </c>
      <c r="B11" s="55">
        <v>1770</v>
      </c>
      <c r="C11" s="55">
        <v>1204</v>
      </c>
      <c r="D11" s="55">
        <v>958</v>
      </c>
      <c r="E11" s="55">
        <v>998</v>
      </c>
      <c r="F11" s="55">
        <v>1066</v>
      </c>
      <c r="G11" s="55">
        <f t="shared" si="0"/>
        <v>1165</v>
      </c>
      <c r="H11" s="55">
        <f t="shared" si="0"/>
        <v>1080</v>
      </c>
      <c r="I11" s="55">
        <f t="shared" si="0"/>
        <v>1072</v>
      </c>
      <c r="J11" s="55">
        <f t="shared" si="0"/>
        <v>490</v>
      </c>
      <c r="K11" s="33"/>
      <c r="L11" s="62">
        <v>484</v>
      </c>
      <c r="M11" s="62">
        <v>518</v>
      </c>
      <c r="N11" s="62">
        <v>1080</v>
      </c>
      <c r="O11" s="62">
        <v>707</v>
      </c>
      <c r="P11" s="63">
        <v>824</v>
      </c>
      <c r="Q11" s="64">
        <v>1683</v>
      </c>
      <c r="R11" s="63">
        <v>1579</v>
      </c>
      <c r="S11" s="22">
        <f t="shared" si="1"/>
        <v>47.009966777408643</v>
      </c>
      <c r="T11" s="22">
        <f t="shared" si="2"/>
        <v>25.678496868475992</v>
      </c>
      <c r="U11" s="22">
        <f t="shared" si="11"/>
        <v>-4.0080160320641278</v>
      </c>
      <c r="V11" s="22">
        <f t="shared" si="11"/>
        <v>-6.3789868667917444</v>
      </c>
      <c r="W11" s="22">
        <f t="shared" si="11"/>
        <v>-8.4978540772532174</v>
      </c>
      <c r="X11" s="22">
        <f t="shared" si="12"/>
        <v>7.8703703703703702</v>
      </c>
      <c r="Y11" s="22">
        <f t="shared" si="9"/>
        <v>0.74626865671641784</v>
      </c>
      <c r="Z11" s="22">
        <f t="shared" si="10"/>
        <v>118.77551020408164</v>
      </c>
      <c r="AA11" s="22">
        <f t="shared" si="4"/>
        <v>1.2396694214876034</v>
      </c>
      <c r="AB11" s="22">
        <f t="shared" si="5"/>
        <v>-6.563706563706563</v>
      </c>
      <c r="AC11" s="22">
        <f t="shared" si="5"/>
        <v>-52.037037037037038</v>
      </c>
      <c r="AD11" s="23">
        <f t="shared" si="5"/>
        <v>52.758132956152757</v>
      </c>
      <c r="AE11" s="23">
        <f t="shared" si="6"/>
        <v>-14.199029126213592</v>
      </c>
      <c r="AF11" s="23">
        <f t="shared" si="7"/>
        <v>-51.039809863339279</v>
      </c>
      <c r="AG11" s="23">
        <f t="shared" si="8"/>
        <v>6.5864471184293851</v>
      </c>
      <c r="AH11" s="90"/>
      <c r="AI11" s="90">
        <v>2011</v>
      </c>
      <c r="AJ11" s="95">
        <v>9758</v>
      </c>
      <c r="AK11" s="97">
        <v>10.823395797842135</v>
      </c>
      <c r="AL11" s="96"/>
      <c r="AM11" s="90"/>
      <c r="AN11" s="90"/>
      <c r="AO11" s="86"/>
      <c r="AP11" s="86"/>
      <c r="AQ11" s="86"/>
      <c r="AR11" s="86"/>
      <c r="AS11" s="86"/>
      <c r="AT11" s="86"/>
      <c r="AU11" s="86"/>
      <c r="AV11" s="86"/>
      <c r="AW11" s="86"/>
      <c r="AX11" s="86"/>
      <c r="AY11" s="86"/>
    </row>
    <row r="12" spans="1:51" s="12" customFormat="1" ht="15" customHeight="1" x14ac:dyDescent="0.3">
      <c r="A12" s="47" t="s">
        <v>20</v>
      </c>
      <c r="B12" s="55">
        <v>1526</v>
      </c>
      <c r="C12" s="55">
        <v>1274</v>
      </c>
      <c r="D12" s="55">
        <v>1140</v>
      </c>
      <c r="E12" s="55">
        <v>1061</v>
      </c>
      <c r="F12" s="55">
        <v>1085</v>
      </c>
      <c r="G12" s="55">
        <f t="shared" si="0"/>
        <v>1119</v>
      </c>
      <c r="H12" s="55">
        <f t="shared" si="0"/>
        <v>1191</v>
      </c>
      <c r="I12" s="55">
        <f t="shared" si="0"/>
        <v>801</v>
      </c>
      <c r="J12" s="55">
        <f t="shared" si="0"/>
        <v>663</v>
      </c>
      <c r="K12" s="33"/>
      <c r="L12" s="62">
        <v>426</v>
      </c>
      <c r="M12" s="62">
        <v>603</v>
      </c>
      <c r="N12" s="62">
        <v>744</v>
      </c>
      <c r="O12" s="62">
        <v>658</v>
      </c>
      <c r="P12" s="63">
        <v>676</v>
      </c>
      <c r="Q12" s="64">
        <v>1267</v>
      </c>
      <c r="R12" s="63">
        <v>1300</v>
      </c>
      <c r="S12" s="22">
        <f t="shared" si="1"/>
        <v>19.780219780219781</v>
      </c>
      <c r="T12" s="22">
        <f t="shared" si="2"/>
        <v>11.754385964912281</v>
      </c>
      <c r="U12" s="22">
        <f t="shared" si="11"/>
        <v>7.4458058435438259</v>
      </c>
      <c r="V12" s="22">
        <f t="shared" si="11"/>
        <v>-2.2119815668202767</v>
      </c>
      <c r="W12" s="22">
        <f t="shared" si="11"/>
        <v>-3.0384271671134941</v>
      </c>
      <c r="X12" s="22">
        <f t="shared" si="12"/>
        <v>-6.0453400503778338</v>
      </c>
      <c r="Y12" s="22">
        <f t="shared" si="9"/>
        <v>48.68913857677903</v>
      </c>
      <c r="Z12" s="22">
        <f t="shared" si="10"/>
        <v>20.81447963800905</v>
      </c>
      <c r="AA12" s="22">
        <f t="shared" si="4"/>
        <v>55.633802816901415</v>
      </c>
      <c r="AB12" s="22">
        <f t="shared" si="5"/>
        <v>-29.35323383084577</v>
      </c>
      <c r="AC12" s="22">
        <f t="shared" si="5"/>
        <v>-18.951612903225808</v>
      </c>
      <c r="AD12" s="23">
        <f t="shared" si="5"/>
        <v>13.069908814589665</v>
      </c>
      <c r="AE12" s="23">
        <f t="shared" si="6"/>
        <v>-2.6627218934911245</v>
      </c>
      <c r="AF12" s="23">
        <f t="shared" si="7"/>
        <v>-46.645619573796374</v>
      </c>
      <c r="AG12" s="23">
        <f t="shared" si="8"/>
        <v>-2.5384615384615383</v>
      </c>
      <c r="AH12" s="90"/>
      <c r="AI12" s="90">
        <v>2012</v>
      </c>
      <c r="AJ12" s="95">
        <v>6412</v>
      </c>
      <c r="AK12" s="97">
        <v>-34.289813486370157</v>
      </c>
      <c r="AL12" s="96"/>
      <c r="AM12" s="90"/>
      <c r="AN12" s="90"/>
      <c r="AO12" s="86"/>
      <c r="AP12" s="86"/>
      <c r="AQ12" s="86"/>
      <c r="AR12" s="86"/>
      <c r="AS12" s="86"/>
      <c r="AT12" s="86"/>
      <c r="AU12" s="86"/>
      <c r="AV12" s="86"/>
      <c r="AW12" s="86"/>
      <c r="AX12" s="86"/>
      <c r="AY12" s="86"/>
    </row>
    <row r="13" spans="1:51" s="12" customFormat="1" ht="17.100000000000001" customHeight="1" x14ac:dyDescent="0.3">
      <c r="A13" s="52" t="s">
        <v>39</v>
      </c>
      <c r="B13" s="56">
        <f>SUM(B7:B12)</f>
        <v>8729</v>
      </c>
      <c r="C13" s="56">
        <f>SUM(C7:C12)</f>
        <v>7880</v>
      </c>
      <c r="D13" s="56">
        <f>SUM(D7:D12)</f>
        <v>5459</v>
      </c>
      <c r="E13" s="56">
        <f>SUM(E7:E12)</f>
        <v>8662</v>
      </c>
      <c r="F13" s="56">
        <f t="shared" ref="F13:J13" si="13">SUM(F7:F12)</f>
        <v>9103</v>
      </c>
      <c r="G13" s="56">
        <f t="shared" si="13"/>
        <v>8769</v>
      </c>
      <c r="H13" s="56">
        <f t="shared" si="13"/>
        <v>7705</v>
      </c>
      <c r="I13" s="56">
        <f t="shared" si="13"/>
        <v>5613</v>
      </c>
      <c r="J13" s="56">
        <f t="shared" si="13"/>
        <v>2973</v>
      </c>
      <c r="K13" s="33"/>
      <c r="L13" s="56">
        <f t="shared" ref="L13:R13" si="14">SUM(L7:L12)</f>
        <v>2495</v>
      </c>
      <c r="M13" s="56">
        <f t="shared" si="14"/>
        <v>3487</v>
      </c>
      <c r="N13" s="56">
        <f t="shared" si="14"/>
        <v>5302</v>
      </c>
      <c r="O13" s="56">
        <f t="shared" si="14"/>
        <v>3969</v>
      </c>
      <c r="P13" s="56">
        <f t="shared" si="14"/>
        <v>4850</v>
      </c>
      <c r="Q13" s="56">
        <f t="shared" si="14"/>
        <v>9297</v>
      </c>
      <c r="R13" s="56">
        <f t="shared" si="14"/>
        <v>8795</v>
      </c>
      <c r="S13" s="35">
        <f t="shared" si="1"/>
        <v>10.774111675126903</v>
      </c>
      <c r="T13" s="35">
        <f t="shared" si="2"/>
        <v>44.348781828173657</v>
      </c>
      <c r="U13" s="35">
        <f t="shared" ref="U13:Y13" si="15">(D13-E13)/E13*100</f>
        <v>-36.977603324867239</v>
      </c>
      <c r="V13" s="35">
        <f t="shared" si="15"/>
        <v>-4.8445567395364169</v>
      </c>
      <c r="W13" s="35">
        <f t="shared" si="15"/>
        <v>3.8088721633025431</v>
      </c>
      <c r="X13" s="35">
        <f t="shared" si="15"/>
        <v>13.80921479558728</v>
      </c>
      <c r="Y13" s="35">
        <f t="shared" si="15"/>
        <v>37.270621770889008</v>
      </c>
      <c r="Z13" s="35">
        <f t="shared" si="10"/>
        <v>88.799192734611495</v>
      </c>
      <c r="AA13" s="35">
        <f t="shared" si="4"/>
        <v>19.158316633266534</v>
      </c>
      <c r="AB13" s="51">
        <f t="shared" si="5"/>
        <v>-28.448523085747063</v>
      </c>
      <c r="AC13" s="51">
        <f t="shared" si="5"/>
        <v>-34.232365145228215</v>
      </c>
      <c r="AD13" s="51">
        <f t="shared" si="5"/>
        <v>33.585285966238345</v>
      </c>
      <c r="AE13" s="51">
        <f t="shared" si="5"/>
        <v>-18.164948453608247</v>
      </c>
      <c r="AF13" s="51">
        <f t="shared" si="5"/>
        <v>-47.832634183069807</v>
      </c>
      <c r="AG13" s="51">
        <f t="shared" si="5"/>
        <v>5.7077885162023874</v>
      </c>
      <c r="AH13" s="90"/>
      <c r="AI13" s="90">
        <v>2013</v>
      </c>
      <c r="AJ13" s="95">
        <v>6525</v>
      </c>
      <c r="AK13" s="97">
        <v>1.762320648783531</v>
      </c>
      <c r="AL13" s="96"/>
      <c r="AM13" s="90"/>
      <c r="AN13" s="90"/>
      <c r="AO13" s="86"/>
      <c r="AP13" s="86"/>
      <c r="AQ13" s="86"/>
      <c r="AR13" s="86"/>
      <c r="AS13" s="86"/>
      <c r="AT13" s="86"/>
      <c r="AU13" s="86"/>
      <c r="AV13" s="86"/>
      <c r="AW13" s="86"/>
      <c r="AX13" s="86"/>
      <c r="AY13" s="86"/>
    </row>
    <row r="14" spans="1:51" s="12" customFormat="1" x14ac:dyDescent="0.3">
      <c r="A14" s="48" t="s">
        <v>21</v>
      </c>
      <c r="B14" s="55">
        <v>1588</v>
      </c>
      <c r="C14" s="55">
        <v>1376</v>
      </c>
      <c r="D14" s="55">
        <v>1094</v>
      </c>
      <c r="E14" s="55">
        <v>1167</v>
      </c>
      <c r="F14" s="55">
        <v>1132</v>
      </c>
      <c r="G14" s="55">
        <f t="shared" ref="G14:J18" si="16">G35+G56</f>
        <v>1232</v>
      </c>
      <c r="H14" s="55">
        <f t="shared" si="16"/>
        <v>1218</v>
      </c>
      <c r="I14" s="55">
        <f t="shared" si="16"/>
        <v>1108</v>
      </c>
      <c r="J14" s="55">
        <f t="shared" si="16"/>
        <v>708</v>
      </c>
      <c r="K14" s="33"/>
      <c r="L14" s="62">
        <v>630</v>
      </c>
      <c r="M14" s="62">
        <v>604</v>
      </c>
      <c r="N14" s="62">
        <v>857</v>
      </c>
      <c r="O14" s="62">
        <v>824</v>
      </c>
      <c r="P14" s="63">
        <v>788</v>
      </c>
      <c r="Q14" s="64">
        <v>1651</v>
      </c>
      <c r="R14" s="63">
        <v>1280</v>
      </c>
      <c r="S14" s="22">
        <f t="shared" si="1"/>
        <v>15.406976744186046</v>
      </c>
      <c r="T14" s="22">
        <f t="shared" si="2"/>
        <v>25.776965265082268</v>
      </c>
      <c r="U14" s="22">
        <f t="shared" si="11"/>
        <v>-6.2553556126820915</v>
      </c>
      <c r="V14" s="22">
        <f t="shared" si="11"/>
        <v>3.0918727915194348</v>
      </c>
      <c r="W14" s="22">
        <f t="shared" si="11"/>
        <v>-8.1168831168831161</v>
      </c>
      <c r="X14" s="22">
        <f t="shared" si="12"/>
        <v>1.1494252873563218</v>
      </c>
      <c r="Y14" s="22">
        <f t="shared" si="9"/>
        <v>9.927797833935017</v>
      </c>
      <c r="Z14" s="22">
        <f t="shared" si="10"/>
        <v>56.497175141242941</v>
      </c>
      <c r="AA14" s="22">
        <f t="shared" si="4"/>
        <v>12.380952380952381</v>
      </c>
      <c r="AB14" s="22">
        <f t="shared" si="5"/>
        <v>4.3046357615894042</v>
      </c>
      <c r="AC14" s="22">
        <f t="shared" si="5"/>
        <v>-29.521586931155191</v>
      </c>
      <c r="AD14" s="23">
        <f t="shared" si="5"/>
        <v>4.0048543689320395</v>
      </c>
      <c r="AE14" s="23">
        <f t="shared" si="6"/>
        <v>4.5685279187817258</v>
      </c>
      <c r="AF14" s="23">
        <f t="shared" si="7"/>
        <v>-52.27135069654755</v>
      </c>
      <c r="AG14" s="23">
        <f t="shared" si="8"/>
        <v>28.984375</v>
      </c>
      <c r="AH14" s="90"/>
      <c r="AI14" s="90">
        <v>2014</v>
      </c>
      <c r="AJ14" s="95">
        <v>6565</v>
      </c>
      <c r="AK14" s="97">
        <v>2.2528735632183907</v>
      </c>
      <c r="AL14" s="96"/>
      <c r="AM14" s="90"/>
      <c r="AN14" s="90"/>
      <c r="AO14" s="86"/>
      <c r="AP14" s="86"/>
      <c r="AQ14" s="86"/>
      <c r="AR14" s="86"/>
      <c r="AS14" s="86"/>
      <c r="AT14" s="86"/>
      <c r="AU14" s="86"/>
      <c r="AV14" s="86"/>
      <c r="AW14" s="86"/>
      <c r="AX14" s="86"/>
      <c r="AY14" s="86"/>
    </row>
    <row r="15" spans="1:51" s="12" customFormat="1" x14ac:dyDescent="0.3">
      <c r="A15" s="21" t="s">
        <v>22</v>
      </c>
      <c r="B15" s="55">
        <v>1167</v>
      </c>
      <c r="C15" s="55">
        <v>1114</v>
      </c>
      <c r="D15" s="55">
        <v>589</v>
      </c>
      <c r="E15" s="55">
        <v>591</v>
      </c>
      <c r="F15" s="55">
        <v>672</v>
      </c>
      <c r="G15" s="55">
        <f t="shared" si="16"/>
        <v>732</v>
      </c>
      <c r="H15" s="55">
        <f t="shared" si="16"/>
        <v>641</v>
      </c>
      <c r="I15" s="55">
        <f t="shared" si="16"/>
        <v>533</v>
      </c>
      <c r="J15" s="55">
        <f t="shared" si="16"/>
        <v>333</v>
      </c>
      <c r="K15" s="33"/>
      <c r="L15" s="62">
        <v>706</v>
      </c>
      <c r="M15" s="62">
        <v>533</v>
      </c>
      <c r="N15" s="62">
        <v>863</v>
      </c>
      <c r="O15" s="62">
        <v>856</v>
      </c>
      <c r="P15" s="63">
        <v>468</v>
      </c>
      <c r="Q15" s="64">
        <v>1508</v>
      </c>
      <c r="R15" s="63">
        <v>1508</v>
      </c>
      <c r="S15" s="22">
        <f t="shared" si="1"/>
        <v>4.7576301615798924</v>
      </c>
      <c r="T15" s="22">
        <f t="shared" si="2"/>
        <v>89.134125636672323</v>
      </c>
      <c r="U15" s="22">
        <f t="shared" si="11"/>
        <v>-0.33840947546531303</v>
      </c>
      <c r="V15" s="22">
        <f t="shared" si="11"/>
        <v>-12.053571428571429</v>
      </c>
      <c r="W15" s="22">
        <f t="shared" si="11"/>
        <v>-8.1967213114754092</v>
      </c>
      <c r="X15" s="22">
        <f t="shared" si="12"/>
        <v>14.19656786271451</v>
      </c>
      <c r="Y15" s="22">
        <f t="shared" si="9"/>
        <v>20.262664165103189</v>
      </c>
      <c r="Z15" s="22">
        <f t="shared" si="10"/>
        <v>60.06006006006006</v>
      </c>
      <c r="AA15" s="22">
        <f t="shared" si="4"/>
        <v>-52.832861189801697</v>
      </c>
      <c r="AB15" s="22">
        <f t="shared" si="5"/>
        <v>32.457786116322701</v>
      </c>
      <c r="AC15" s="22">
        <f t="shared" si="5"/>
        <v>-38.238702201622246</v>
      </c>
      <c r="AD15" s="23">
        <f t="shared" si="5"/>
        <v>0.81775700934579432</v>
      </c>
      <c r="AE15" s="23">
        <f t="shared" si="6"/>
        <v>82.90598290598291</v>
      </c>
      <c r="AF15" s="23">
        <f t="shared" si="7"/>
        <v>-68.965517241379317</v>
      </c>
      <c r="AG15" s="23">
        <f t="shared" si="8"/>
        <v>0</v>
      </c>
      <c r="AH15" s="90"/>
      <c r="AI15" s="90">
        <v>2015</v>
      </c>
      <c r="AJ15" s="95">
        <v>10607</v>
      </c>
      <c r="AK15" s="97">
        <v>58.977817745803364</v>
      </c>
      <c r="AL15" s="100"/>
      <c r="AM15" s="90"/>
      <c r="AN15" s="90"/>
      <c r="AO15" s="86"/>
      <c r="AP15" s="86"/>
      <c r="AQ15" s="86"/>
      <c r="AR15" s="86"/>
      <c r="AS15" s="86"/>
      <c r="AT15" s="86"/>
      <c r="AU15" s="86"/>
      <c r="AV15" s="86"/>
      <c r="AW15" s="86"/>
      <c r="AX15" s="86"/>
      <c r="AY15" s="86"/>
    </row>
    <row r="16" spans="1:51" s="12" customFormat="1" x14ac:dyDescent="0.3">
      <c r="A16" s="21" t="s">
        <v>23</v>
      </c>
      <c r="B16" s="55">
        <v>1366</v>
      </c>
      <c r="C16" s="55">
        <v>1081</v>
      </c>
      <c r="D16" s="55">
        <v>822</v>
      </c>
      <c r="E16" s="55">
        <v>700</v>
      </c>
      <c r="F16" s="55">
        <v>892</v>
      </c>
      <c r="G16" s="55">
        <f t="shared" si="16"/>
        <v>998</v>
      </c>
      <c r="H16" s="55">
        <f t="shared" si="16"/>
        <v>990</v>
      </c>
      <c r="I16" s="55">
        <f t="shared" si="16"/>
        <v>704</v>
      </c>
      <c r="J16" s="55">
        <f t="shared" si="16"/>
        <v>436</v>
      </c>
      <c r="K16" s="33"/>
      <c r="L16" s="62">
        <v>404</v>
      </c>
      <c r="M16" s="62">
        <v>455</v>
      </c>
      <c r="N16" s="62">
        <v>732</v>
      </c>
      <c r="O16" s="62">
        <v>873</v>
      </c>
      <c r="P16" s="63">
        <v>520</v>
      </c>
      <c r="Q16" s="64">
        <v>1210</v>
      </c>
      <c r="R16" s="63">
        <v>1332</v>
      </c>
      <c r="S16" s="22">
        <f t="shared" si="1"/>
        <v>26.364477335800185</v>
      </c>
      <c r="T16" s="22">
        <f t="shared" si="2"/>
        <v>31.508515815085158</v>
      </c>
      <c r="U16" s="22">
        <f t="shared" si="11"/>
        <v>17.428571428571431</v>
      </c>
      <c r="V16" s="22">
        <f t="shared" si="11"/>
        <v>-21.524663677130047</v>
      </c>
      <c r="W16" s="22">
        <f t="shared" si="11"/>
        <v>-10.62124248496994</v>
      </c>
      <c r="X16" s="22">
        <f t="shared" si="12"/>
        <v>0.80808080808080807</v>
      </c>
      <c r="Y16" s="22">
        <f t="shared" si="9"/>
        <v>40.625</v>
      </c>
      <c r="Z16" s="22">
        <f t="shared" si="10"/>
        <v>61.467889908256879</v>
      </c>
      <c r="AA16" s="22">
        <f t="shared" si="4"/>
        <v>7.9207920792079207</v>
      </c>
      <c r="AB16" s="22">
        <f t="shared" si="5"/>
        <v>-11.20879120879121</v>
      </c>
      <c r="AC16" s="22">
        <f t="shared" si="5"/>
        <v>-37.841530054644807</v>
      </c>
      <c r="AD16" s="23">
        <f t="shared" si="5"/>
        <v>-16.151202749140893</v>
      </c>
      <c r="AE16" s="23">
        <f t="shared" si="6"/>
        <v>67.884615384615387</v>
      </c>
      <c r="AF16" s="23">
        <f t="shared" si="7"/>
        <v>-57.02479338842975</v>
      </c>
      <c r="AG16" s="23">
        <f t="shared" si="8"/>
        <v>-9.1591591591591595</v>
      </c>
      <c r="AH16" s="90"/>
      <c r="AI16" s="90">
        <v>2016</v>
      </c>
      <c r="AJ16" s="95">
        <v>14766</v>
      </c>
      <c r="AK16" s="97">
        <v>39.209955689638917</v>
      </c>
      <c r="AL16" s="100"/>
      <c r="AM16" s="90"/>
      <c r="AN16" s="90"/>
      <c r="AO16" s="86"/>
      <c r="AP16" s="86"/>
      <c r="AQ16" s="86"/>
      <c r="AR16" s="86"/>
      <c r="AS16" s="86"/>
      <c r="AT16" s="86"/>
      <c r="AU16" s="86"/>
      <c r="AV16" s="86"/>
      <c r="AW16" s="86"/>
      <c r="AX16" s="86"/>
      <c r="AY16" s="86"/>
    </row>
    <row r="17" spans="1:51" s="12" customFormat="1" x14ac:dyDescent="0.3">
      <c r="A17" s="21" t="s">
        <v>24</v>
      </c>
      <c r="B17" s="55">
        <v>1291</v>
      </c>
      <c r="C17" s="55">
        <v>934</v>
      </c>
      <c r="D17" s="55">
        <v>1064</v>
      </c>
      <c r="E17" s="55">
        <v>1137</v>
      </c>
      <c r="F17" s="55">
        <v>1232</v>
      </c>
      <c r="G17" s="55">
        <f t="shared" si="16"/>
        <v>1476</v>
      </c>
      <c r="H17" s="55">
        <f t="shared" si="16"/>
        <v>1150</v>
      </c>
      <c r="I17" s="55">
        <f t="shared" si="16"/>
        <v>887</v>
      </c>
      <c r="J17" s="55">
        <f t="shared" si="16"/>
        <v>869</v>
      </c>
      <c r="K17" s="33"/>
      <c r="L17" s="62">
        <v>626</v>
      </c>
      <c r="M17" s="62">
        <v>512</v>
      </c>
      <c r="N17" s="62">
        <v>855</v>
      </c>
      <c r="O17" s="62">
        <v>925</v>
      </c>
      <c r="P17" s="63">
        <v>705</v>
      </c>
      <c r="Q17" s="64">
        <v>1526</v>
      </c>
      <c r="R17" s="63">
        <v>1852</v>
      </c>
      <c r="S17" s="22">
        <f t="shared" si="1"/>
        <v>38.222698072805137</v>
      </c>
      <c r="T17" s="22">
        <f t="shared" si="2"/>
        <v>-12.218045112781954</v>
      </c>
      <c r="U17" s="22">
        <f t="shared" si="11"/>
        <v>-6.4204045734388746</v>
      </c>
      <c r="V17" s="22">
        <f t="shared" si="11"/>
        <v>-7.7110389610389616</v>
      </c>
      <c r="W17" s="22">
        <f t="shared" si="11"/>
        <v>-16.531165311653119</v>
      </c>
      <c r="X17" s="22">
        <f t="shared" si="12"/>
        <v>28.347826086956523</v>
      </c>
      <c r="Y17" s="22">
        <f t="shared" si="9"/>
        <v>29.650507328072152</v>
      </c>
      <c r="Z17" s="22">
        <f t="shared" si="10"/>
        <v>2.0713463751438432</v>
      </c>
      <c r="AA17" s="22">
        <f t="shared" si="4"/>
        <v>38.817891373801913</v>
      </c>
      <c r="AB17" s="22">
        <f t="shared" si="5"/>
        <v>22.265625</v>
      </c>
      <c r="AC17" s="22">
        <f t="shared" si="5"/>
        <v>-40.116959064327482</v>
      </c>
      <c r="AD17" s="23">
        <f t="shared" si="5"/>
        <v>-7.5675675675675684</v>
      </c>
      <c r="AE17" s="23">
        <f t="shared" si="6"/>
        <v>31.205673758865249</v>
      </c>
      <c r="AF17" s="23">
        <f t="shared" si="7"/>
        <v>-53.800786369593709</v>
      </c>
      <c r="AG17" s="23">
        <f t="shared" si="8"/>
        <v>-17.60259179265659</v>
      </c>
      <c r="AH17" s="90"/>
      <c r="AI17" s="90">
        <v>2017</v>
      </c>
      <c r="AJ17" s="95">
        <v>16149</v>
      </c>
      <c r="AK17" s="97">
        <v>9.3661113368549369</v>
      </c>
      <c r="AL17" s="100"/>
      <c r="AM17" s="90"/>
      <c r="AN17" s="90"/>
      <c r="AO17" s="86"/>
      <c r="AP17" s="86"/>
      <c r="AQ17" s="86"/>
      <c r="AR17" s="86"/>
      <c r="AS17" s="86"/>
      <c r="AT17" s="86"/>
      <c r="AU17" s="86"/>
      <c r="AV17" s="86"/>
      <c r="AW17" s="86"/>
      <c r="AX17" s="86"/>
      <c r="AY17" s="86"/>
    </row>
    <row r="18" spans="1:51" s="12" customFormat="1" x14ac:dyDescent="0.3">
      <c r="A18" s="21" t="s">
        <v>25</v>
      </c>
      <c r="B18" s="55">
        <v>1284</v>
      </c>
      <c r="C18" s="55">
        <v>1212</v>
      </c>
      <c r="D18" s="55">
        <v>1328</v>
      </c>
      <c r="E18" s="55">
        <v>1116</v>
      </c>
      <c r="F18" s="55">
        <v>1210</v>
      </c>
      <c r="G18" s="55">
        <f t="shared" si="16"/>
        <v>1420</v>
      </c>
      <c r="H18" s="55">
        <f t="shared" si="16"/>
        <v>1327</v>
      </c>
      <c r="I18" s="55">
        <f t="shared" si="16"/>
        <v>909</v>
      </c>
      <c r="J18" s="55">
        <f t="shared" si="16"/>
        <v>623</v>
      </c>
      <c r="K18" s="33"/>
      <c r="L18" s="62">
        <v>690</v>
      </c>
      <c r="M18" s="62">
        <v>474</v>
      </c>
      <c r="N18" s="62">
        <v>608</v>
      </c>
      <c r="O18" s="62">
        <v>732</v>
      </c>
      <c r="P18" s="63">
        <v>574</v>
      </c>
      <c r="Q18" s="64">
        <v>1302</v>
      </c>
      <c r="R18" s="63">
        <v>1669</v>
      </c>
      <c r="S18" s="22">
        <f t="shared" si="1"/>
        <v>5.9405940594059405</v>
      </c>
      <c r="T18" s="22">
        <f t="shared" si="2"/>
        <v>-8.7349397590361448</v>
      </c>
      <c r="U18" s="22">
        <f t="shared" si="11"/>
        <v>18.996415770609318</v>
      </c>
      <c r="V18" s="22">
        <f t="shared" si="11"/>
        <v>-7.7685950413223139</v>
      </c>
      <c r="W18" s="22">
        <f t="shared" si="11"/>
        <v>-14.788732394366196</v>
      </c>
      <c r="X18" s="22">
        <f t="shared" si="12"/>
        <v>7.0082893745290127</v>
      </c>
      <c r="Y18" s="22">
        <f t="shared" si="9"/>
        <v>45.984598459845984</v>
      </c>
      <c r="Z18" s="22">
        <f t="shared" si="10"/>
        <v>45.90690208667737</v>
      </c>
      <c r="AA18" s="22">
        <f t="shared" si="4"/>
        <v>-9.7101449275362324</v>
      </c>
      <c r="AB18" s="22">
        <f t="shared" si="5"/>
        <v>45.569620253164558</v>
      </c>
      <c r="AC18" s="22">
        <f t="shared" si="5"/>
        <v>-22.039473684210524</v>
      </c>
      <c r="AD18" s="23">
        <f t="shared" si="5"/>
        <v>-16.939890710382514</v>
      </c>
      <c r="AE18" s="23">
        <f t="shared" si="6"/>
        <v>27.526132404181187</v>
      </c>
      <c r="AF18" s="23">
        <f t="shared" si="7"/>
        <v>-55.913978494623649</v>
      </c>
      <c r="AG18" s="23">
        <f t="shared" si="8"/>
        <v>-21.989215098861596</v>
      </c>
      <c r="AH18" s="90"/>
      <c r="AI18" s="90">
        <v>2018</v>
      </c>
      <c r="AJ18" s="95">
        <v>15523</v>
      </c>
      <c r="AK18" s="97">
        <v>-3.8764010155427582</v>
      </c>
      <c r="AL18" s="100"/>
      <c r="AM18" s="90"/>
      <c r="AN18" s="90"/>
      <c r="AO18" s="86"/>
      <c r="AP18" s="86"/>
      <c r="AQ18" s="86"/>
      <c r="AR18" s="86"/>
      <c r="AS18" s="86"/>
      <c r="AT18" s="86"/>
      <c r="AU18" s="86"/>
      <c r="AV18" s="86"/>
      <c r="AW18" s="86"/>
      <c r="AX18" s="86"/>
      <c r="AY18" s="86"/>
    </row>
    <row r="19" spans="1:51" s="12" customFormat="1" x14ac:dyDescent="0.3">
      <c r="A19" s="47" t="s">
        <v>26</v>
      </c>
      <c r="B19" s="55">
        <v>1314</v>
      </c>
      <c r="C19" s="55">
        <v>1356</v>
      </c>
      <c r="D19" s="55">
        <v>1014</v>
      </c>
      <c r="E19" s="55">
        <v>1058</v>
      </c>
      <c r="F19" s="55">
        <v>1282</v>
      </c>
      <c r="G19" s="57">
        <v>1522</v>
      </c>
      <c r="H19" s="57">
        <v>1735</v>
      </c>
      <c r="I19" s="57">
        <v>853</v>
      </c>
      <c r="J19" s="57">
        <v>730</v>
      </c>
      <c r="K19" s="33"/>
      <c r="L19" s="65">
        <v>974</v>
      </c>
      <c r="M19" s="65">
        <v>347</v>
      </c>
      <c r="N19" s="65">
        <v>541</v>
      </c>
      <c r="O19" s="65">
        <v>626</v>
      </c>
      <c r="P19" s="66">
        <v>435</v>
      </c>
      <c r="Q19" s="67">
        <v>945</v>
      </c>
      <c r="R19" s="66">
        <v>1310</v>
      </c>
      <c r="S19" s="22">
        <f t="shared" si="1"/>
        <v>-3.0973451327433628</v>
      </c>
      <c r="T19" s="22">
        <f t="shared" si="2"/>
        <v>33.727810650887577</v>
      </c>
      <c r="U19" s="22">
        <f t="shared" ref="U19:Z20" si="17">(D19-E19)/E19*100</f>
        <v>-4.1587901701323249</v>
      </c>
      <c r="V19" s="22">
        <f t="shared" si="17"/>
        <v>-17.472698907956318</v>
      </c>
      <c r="W19" s="22">
        <f t="shared" si="17"/>
        <v>-15.768725361366624</v>
      </c>
      <c r="X19" s="22">
        <f t="shared" ref="X19" si="18">(G19-H19)/H19*100</f>
        <v>-12.276657060518732</v>
      </c>
      <c r="Y19" s="25">
        <f t="shared" ref="Y19" si="19">(H19-I19)/I19*100</f>
        <v>103.39976553341148</v>
      </c>
      <c r="Z19" s="25">
        <f t="shared" ref="Z19" si="20">(I19-J19)/J19*100</f>
        <v>16.849315068493151</v>
      </c>
      <c r="AA19" s="25">
        <f t="shared" ref="AA19:AA20" si="21">(J19-L19)/L19*100</f>
        <v>-25.051334702258725</v>
      </c>
      <c r="AB19" s="25">
        <f t="shared" ref="AB19:AG20" si="22">(L19-M19)/M19*100</f>
        <v>180.69164265129683</v>
      </c>
      <c r="AC19" s="25">
        <f t="shared" ref="AC19" si="23">(M19-N19)/N19*100</f>
        <v>-35.85951940850277</v>
      </c>
      <c r="AD19" s="26">
        <f t="shared" ref="AD19" si="24">(N19-O19)/O19*100</f>
        <v>-13.578274760383385</v>
      </c>
      <c r="AE19" s="26">
        <f t="shared" ref="AE19" si="25">(O19-P19)/P19*100</f>
        <v>43.908045977011497</v>
      </c>
      <c r="AF19" s="26">
        <f t="shared" ref="AF19" si="26">(P19-Q19)/Q19*100</f>
        <v>-53.968253968253968</v>
      </c>
      <c r="AG19" s="26">
        <f t="shared" ref="AG19" si="27">(Q19-R19)/R19*100</f>
        <v>-27.862595419847331</v>
      </c>
      <c r="AH19" s="90"/>
      <c r="AI19" s="90">
        <v>2019</v>
      </c>
      <c r="AJ19" s="95">
        <v>14431</v>
      </c>
      <c r="AK19" s="97">
        <v>-7</v>
      </c>
      <c r="AL19" s="100"/>
      <c r="AM19" s="90"/>
      <c r="AN19" s="90"/>
      <c r="AO19" s="86"/>
      <c r="AP19" s="86"/>
      <c r="AQ19" s="86"/>
      <c r="AR19" s="86"/>
      <c r="AS19" s="86"/>
      <c r="AT19" s="86"/>
      <c r="AU19" s="86"/>
      <c r="AV19" s="86"/>
      <c r="AW19" s="86"/>
      <c r="AX19" s="86"/>
      <c r="AY19" s="86"/>
    </row>
    <row r="20" spans="1:51" s="12" customFormat="1" ht="17.100000000000001" customHeight="1" x14ac:dyDescent="0.3">
      <c r="A20" s="52" t="s">
        <v>40</v>
      </c>
      <c r="B20" s="56">
        <f>SUM(B14:B19)</f>
        <v>8010</v>
      </c>
      <c r="C20" s="56">
        <f>SUM(C14:C19)</f>
        <v>7073</v>
      </c>
      <c r="D20" s="56">
        <f>SUM(D14:D19)</f>
        <v>5911</v>
      </c>
      <c r="E20" s="56">
        <f>SUM(E14:E19)</f>
        <v>5769</v>
      </c>
      <c r="F20" s="56">
        <f t="shared" ref="F20:J20" si="28">SUM(F14:F19)</f>
        <v>6420</v>
      </c>
      <c r="G20" s="56">
        <f t="shared" si="28"/>
        <v>7380</v>
      </c>
      <c r="H20" s="56">
        <f t="shared" si="28"/>
        <v>7061</v>
      </c>
      <c r="I20" s="56">
        <f t="shared" si="28"/>
        <v>4994</v>
      </c>
      <c r="J20" s="56">
        <f t="shared" si="28"/>
        <v>3699</v>
      </c>
      <c r="K20" s="33"/>
      <c r="L20" s="68">
        <f t="shared" ref="L20:R20" si="29">SUM(L14:L19)</f>
        <v>4030</v>
      </c>
      <c r="M20" s="68">
        <f t="shared" si="29"/>
        <v>2925</v>
      </c>
      <c r="N20" s="68">
        <f t="shared" si="29"/>
        <v>4456</v>
      </c>
      <c r="O20" s="68">
        <f t="shared" si="29"/>
        <v>4836</v>
      </c>
      <c r="P20" s="68">
        <f t="shared" si="29"/>
        <v>3490</v>
      </c>
      <c r="Q20" s="68">
        <f t="shared" si="29"/>
        <v>8142</v>
      </c>
      <c r="R20" s="56">
        <f t="shared" si="29"/>
        <v>8951</v>
      </c>
      <c r="S20" s="35">
        <f t="shared" si="1"/>
        <v>13.247561148027712</v>
      </c>
      <c r="T20" s="35">
        <f t="shared" si="2"/>
        <v>19.658264253087466</v>
      </c>
      <c r="U20" s="35">
        <f t="shared" si="17"/>
        <v>2.4614317906049576</v>
      </c>
      <c r="V20" s="35">
        <f t="shared" si="17"/>
        <v>-10.140186915887849</v>
      </c>
      <c r="W20" s="35">
        <f>(F20-G20)/G20*100</f>
        <v>-13.008130081300814</v>
      </c>
      <c r="X20" s="35">
        <f t="shared" si="17"/>
        <v>4.5177736864466782</v>
      </c>
      <c r="Y20" s="35">
        <f t="shared" si="17"/>
        <v>41.389667601121346</v>
      </c>
      <c r="Z20" s="35">
        <f t="shared" si="17"/>
        <v>35.00946201676129</v>
      </c>
      <c r="AA20" s="35">
        <f t="shared" si="21"/>
        <v>-8.2133995037220835</v>
      </c>
      <c r="AB20" s="53">
        <f t="shared" si="22"/>
        <v>37.777777777777779</v>
      </c>
      <c r="AC20" s="53">
        <f t="shared" si="22"/>
        <v>-34.358168761220824</v>
      </c>
      <c r="AD20" s="53">
        <f t="shared" si="22"/>
        <v>-7.857733664185278</v>
      </c>
      <c r="AE20" s="53">
        <f t="shared" si="22"/>
        <v>38.567335243553011</v>
      </c>
      <c r="AF20" s="53">
        <f t="shared" si="22"/>
        <v>-57.135838860230905</v>
      </c>
      <c r="AG20" s="53">
        <f t="shared" si="22"/>
        <v>-9.0380963020891514</v>
      </c>
      <c r="AH20" s="90"/>
      <c r="AI20" s="90">
        <v>2020</v>
      </c>
      <c r="AJ20" s="95">
        <v>11370</v>
      </c>
      <c r="AK20" s="97">
        <v>-21.211281269489294</v>
      </c>
      <c r="AL20" s="100"/>
      <c r="AM20" s="90"/>
      <c r="AN20" s="90"/>
      <c r="AO20" s="86"/>
      <c r="AP20" s="86"/>
      <c r="AQ20" s="86"/>
      <c r="AR20" s="86"/>
      <c r="AS20" s="86"/>
      <c r="AT20" s="86"/>
      <c r="AU20" s="86"/>
      <c r="AV20" s="86"/>
      <c r="AW20" s="86"/>
      <c r="AX20" s="86"/>
      <c r="AY20" s="86"/>
    </row>
    <row r="21" spans="1:51" s="36" customFormat="1" ht="17.100000000000001" customHeight="1" x14ac:dyDescent="0.3">
      <c r="A21" s="27" t="s">
        <v>27</v>
      </c>
      <c r="B21" s="58">
        <f t="shared" ref="B21" si="30">+B13+B20</f>
        <v>16739</v>
      </c>
      <c r="C21" s="58">
        <f>+C13+C20</f>
        <v>14953</v>
      </c>
      <c r="D21" s="58">
        <f t="shared" ref="D21" si="31">+D13+D20</f>
        <v>11370</v>
      </c>
      <c r="E21" s="58">
        <f t="shared" ref="E21:J21" si="32">+E13+E20</f>
        <v>14431</v>
      </c>
      <c r="F21" s="58">
        <f t="shared" si="32"/>
        <v>15523</v>
      </c>
      <c r="G21" s="58">
        <f t="shared" si="32"/>
        <v>16149</v>
      </c>
      <c r="H21" s="58">
        <f t="shared" si="32"/>
        <v>14766</v>
      </c>
      <c r="I21" s="58">
        <f t="shared" si="32"/>
        <v>10607</v>
      </c>
      <c r="J21" s="58">
        <f t="shared" si="32"/>
        <v>6672</v>
      </c>
      <c r="K21" s="34"/>
      <c r="L21" s="58">
        <f t="shared" ref="L21:R21" si="33">+L13+L20</f>
        <v>6525</v>
      </c>
      <c r="M21" s="58">
        <f t="shared" si="33"/>
        <v>6412</v>
      </c>
      <c r="N21" s="58">
        <f t="shared" si="33"/>
        <v>9758</v>
      </c>
      <c r="O21" s="58">
        <f t="shared" si="33"/>
        <v>8805</v>
      </c>
      <c r="P21" s="58">
        <f t="shared" si="33"/>
        <v>8340</v>
      </c>
      <c r="Q21" s="58">
        <f t="shared" si="33"/>
        <v>17439</v>
      </c>
      <c r="R21" s="58">
        <f t="shared" si="33"/>
        <v>17746</v>
      </c>
      <c r="S21" s="35">
        <f t="shared" si="1"/>
        <v>11.944091486658195</v>
      </c>
      <c r="T21" s="35">
        <f t="shared" si="2"/>
        <v>31.512752858399296</v>
      </c>
      <c r="U21" s="35">
        <f>(D21-E21)/E21*100</f>
        <v>-21.211281269489294</v>
      </c>
      <c r="V21" s="35">
        <f>(E21-F21)/F21*100</f>
        <v>-7.0347226695870635</v>
      </c>
      <c r="W21" s="35">
        <f>(F21-G21)/G21*100</f>
        <v>-3.8764010155427582</v>
      </c>
      <c r="X21" s="35">
        <f>(G21-H21)/H21*100</f>
        <v>9.3661113368549369</v>
      </c>
      <c r="Y21" s="35">
        <f t="shared" si="9"/>
        <v>39.209955689638917</v>
      </c>
      <c r="Z21" s="28">
        <f t="shared" si="10"/>
        <v>58.977817745803364</v>
      </c>
      <c r="AA21" s="28">
        <f t="shared" si="4"/>
        <v>2.2528735632183907</v>
      </c>
      <c r="AB21" s="28">
        <f t="shared" si="5"/>
        <v>1.762320648783531</v>
      </c>
      <c r="AC21" s="28">
        <f>(M21-N21)/N21*100</f>
        <v>-34.289813486370157</v>
      </c>
      <c r="AD21" s="29">
        <f>(N21-O21)/O21*100</f>
        <v>10.823395797842135</v>
      </c>
      <c r="AE21" s="29">
        <f t="shared" si="6"/>
        <v>5.5755395683453237</v>
      </c>
      <c r="AF21" s="29">
        <f t="shared" si="7"/>
        <v>-52.176156889729917</v>
      </c>
      <c r="AG21" s="29">
        <f t="shared" si="8"/>
        <v>-1.729967316578384</v>
      </c>
      <c r="AH21" s="91"/>
      <c r="AI21" s="32">
        <v>2021</v>
      </c>
      <c r="AJ21" s="95">
        <v>14953</v>
      </c>
      <c r="AK21" s="98">
        <v>31.512752858399296</v>
      </c>
      <c r="AL21" s="32"/>
      <c r="AM21" s="91"/>
      <c r="AN21" s="91"/>
      <c r="AO21" s="87"/>
      <c r="AP21" s="87"/>
      <c r="AQ21" s="87"/>
      <c r="AR21" s="87"/>
      <c r="AS21" s="87"/>
      <c r="AT21" s="87"/>
      <c r="AU21" s="87"/>
      <c r="AV21" s="87"/>
      <c r="AW21" s="87"/>
      <c r="AX21" s="87"/>
      <c r="AY21" s="87"/>
    </row>
    <row r="22" spans="1:51" ht="14.4" x14ac:dyDescent="0.35">
      <c r="A22" s="2"/>
      <c r="B22" s="2"/>
      <c r="C22" s="3"/>
      <c r="D22" s="3"/>
      <c r="E22" s="3"/>
      <c r="F22" s="3"/>
      <c r="G22" s="3"/>
      <c r="H22" s="3"/>
      <c r="I22" s="3"/>
      <c r="J22" s="16"/>
      <c r="K22" s="4"/>
      <c r="AG22" s="73"/>
      <c r="AH22" s="73"/>
      <c r="AI22" s="32">
        <v>2022</v>
      </c>
      <c r="AJ22" s="95">
        <v>16739</v>
      </c>
      <c r="AK22" s="98">
        <v>11.944091486658195</v>
      </c>
      <c r="AL22" s="91"/>
      <c r="AT22" s="88"/>
      <c r="AU22" s="88"/>
      <c r="AV22" s="88"/>
      <c r="AW22" s="88"/>
      <c r="AX22" s="88"/>
      <c r="AY22" s="88"/>
    </row>
    <row r="23" spans="1:51" s="42" customFormat="1" ht="12.9" customHeight="1" x14ac:dyDescent="0.35">
      <c r="A23" s="107" t="s">
        <v>34</v>
      </c>
      <c r="B23" s="107"/>
      <c r="C23" s="107"/>
      <c r="D23" s="107"/>
      <c r="E23" s="107"/>
      <c r="F23" s="107"/>
      <c r="G23" s="107"/>
      <c r="H23" s="107"/>
      <c r="I23" s="107"/>
      <c r="J23" s="107"/>
      <c r="K23" s="107"/>
      <c r="L23" s="107"/>
      <c r="M23" s="107"/>
      <c r="N23" s="107"/>
      <c r="O23" s="107"/>
      <c r="P23" s="107"/>
      <c r="Q23" s="107"/>
      <c r="R23" s="107"/>
      <c r="S23" s="107"/>
      <c r="T23" s="107"/>
      <c r="U23" s="107"/>
      <c r="V23" s="107"/>
      <c r="W23" s="107"/>
      <c r="X23" s="107"/>
      <c r="Y23" s="107"/>
      <c r="Z23" s="107"/>
      <c r="AA23" s="107"/>
      <c r="AB23" s="107"/>
      <c r="AC23" s="107"/>
      <c r="AD23" s="107"/>
      <c r="AE23" s="107"/>
      <c r="AG23" s="73"/>
      <c r="AH23" s="73"/>
      <c r="AI23" s="73"/>
      <c r="AJ23" s="73"/>
      <c r="AK23" s="73"/>
      <c r="AL23" s="73"/>
      <c r="AM23" s="73"/>
      <c r="AN23" s="73"/>
      <c r="AO23" s="89"/>
      <c r="AP23" s="89"/>
      <c r="AQ23" s="89"/>
      <c r="AR23" s="89"/>
      <c r="AS23" s="89"/>
      <c r="AT23" s="89"/>
      <c r="AU23" s="89"/>
      <c r="AV23" s="89"/>
      <c r="AW23" s="89"/>
      <c r="AX23" s="89"/>
      <c r="AY23" s="89"/>
    </row>
    <row r="24" spans="1:51" s="42" customFormat="1" ht="12.9" customHeight="1" x14ac:dyDescent="0.35">
      <c r="A24" s="106" t="s">
        <v>35</v>
      </c>
      <c r="B24" s="106"/>
      <c r="C24" s="106"/>
      <c r="D24" s="106"/>
      <c r="E24" s="106"/>
      <c r="F24" s="106"/>
      <c r="G24" s="106"/>
      <c r="H24" s="106"/>
      <c r="I24" s="106"/>
      <c r="J24" s="106"/>
      <c r="K24" s="106"/>
      <c r="L24" s="106"/>
      <c r="M24" s="106"/>
      <c r="N24" s="106"/>
      <c r="O24" s="106"/>
      <c r="P24" s="106"/>
      <c r="Q24" s="106"/>
      <c r="R24" s="106"/>
      <c r="S24" s="106"/>
      <c r="T24" s="106"/>
      <c r="U24" s="106"/>
      <c r="V24" s="106"/>
      <c r="W24" s="106"/>
      <c r="X24" s="106"/>
      <c r="Y24" s="106"/>
      <c r="Z24" s="106"/>
      <c r="AA24" s="106"/>
      <c r="AB24" s="106"/>
      <c r="AC24" s="106"/>
      <c r="AD24" s="106"/>
      <c r="AE24" s="106"/>
      <c r="AG24" s="32"/>
      <c r="AH24" s="32"/>
      <c r="AI24" s="32"/>
      <c r="AJ24" s="73"/>
      <c r="AK24" s="73"/>
      <c r="AL24" s="73"/>
      <c r="AM24" s="73"/>
      <c r="AN24" s="73"/>
      <c r="AO24" s="89"/>
      <c r="AP24" s="89"/>
      <c r="AQ24" s="89"/>
      <c r="AR24" s="89"/>
      <c r="AS24" s="89"/>
      <c r="AT24" s="89"/>
      <c r="AU24" s="89"/>
      <c r="AV24" s="89"/>
      <c r="AW24" s="89"/>
      <c r="AX24" s="89"/>
      <c r="AY24" s="89"/>
    </row>
    <row r="25" spans="1:51" ht="11.1" customHeight="1" x14ac:dyDescent="0.3">
      <c r="AT25" s="88"/>
      <c r="AU25" s="88"/>
      <c r="AV25" s="88"/>
      <c r="AW25" s="88"/>
      <c r="AX25" s="88"/>
      <c r="AY25" s="88"/>
    </row>
    <row r="26" spans="1:51" ht="14.1" customHeight="1" x14ac:dyDescent="0.3">
      <c r="A26" s="111" t="s">
        <v>14</v>
      </c>
      <c r="B26" s="104" t="s">
        <v>45</v>
      </c>
      <c r="C26" s="104">
        <v>2021</v>
      </c>
      <c r="D26" s="104">
        <v>2020</v>
      </c>
      <c r="E26" s="104">
        <v>2019</v>
      </c>
      <c r="F26" s="104">
        <v>2018</v>
      </c>
      <c r="G26" s="104">
        <v>2017</v>
      </c>
      <c r="H26" s="104">
        <v>2016</v>
      </c>
      <c r="I26" s="104">
        <v>2015</v>
      </c>
      <c r="J26" s="102">
        <v>2014</v>
      </c>
      <c r="K26" s="13"/>
      <c r="L26" s="102">
        <v>2013</v>
      </c>
      <c r="M26" s="102">
        <v>2012</v>
      </c>
      <c r="N26" s="102">
        <v>2011</v>
      </c>
      <c r="O26" s="102">
        <v>2010</v>
      </c>
      <c r="P26" s="102">
        <v>2009</v>
      </c>
      <c r="Q26" s="102">
        <v>2008</v>
      </c>
      <c r="R26" s="102">
        <v>2007</v>
      </c>
      <c r="S26" s="113" t="s">
        <v>12</v>
      </c>
      <c r="T26" s="114"/>
      <c r="U26" s="114"/>
      <c r="V26" s="114"/>
      <c r="W26" s="114"/>
      <c r="X26" s="114"/>
      <c r="Y26" s="114"/>
      <c r="Z26" s="114"/>
      <c r="AA26" s="114"/>
      <c r="AB26" s="114"/>
      <c r="AC26" s="114"/>
      <c r="AD26" s="114"/>
      <c r="AE26" s="114"/>
      <c r="AF26" s="114"/>
      <c r="AG26" s="115"/>
      <c r="AT26" s="88"/>
      <c r="AU26" s="88"/>
      <c r="AV26" s="88"/>
      <c r="AW26" s="88"/>
      <c r="AX26" s="88"/>
      <c r="AY26" s="88"/>
    </row>
    <row r="27" spans="1:51" ht="14.1" customHeight="1" x14ac:dyDescent="0.3">
      <c r="A27" s="112"/>
      <c r="B27" s="105"/>
      <c r="C27" s="105"/>
      <c r="D27" s="105"/>
      <c r="E27" s="105"/>
      <c r="F27" s="105"/>
      <c r="G27" s="105"/>
      <c r="H27" s="105"/>
      <c r="I27" s="105"/>
      <c r="J27" s="103"/>
      <c r="K27" s="13"/>
      <c r="L27" s="103"/>
      <c r="M27" s="103"/>
      <c r="N27" s="103"/>
      <c r="O27" s="103"/>
      <c r="P27" s="103"/>
      <c r="Q27" s="103"/>
      <c r="R27" s="103"/>
      <c r="S27" s="5" t="s">
        <v>47</v>
      </c>
      <c r="T27" s="5" t="s">
        <v>43</v>
      </c>
      <c r="U27" s="5" t="s">
        <v>42</v>
      </c>
      <c r="V27" s="5" t="s">
        <v>38</v>
      </c>
      <c r="W27" s="5" t="s">
        <v>13</v>
      </c>
      <c r="X27" s="5" t="s">
        <v>11</v>
      </c>
      <c r="Y27" s="5" t="s">
        <v>10</v>
      </c>
      <c r="Z27" s="5" t="s">
        <v>9</v>
      </c>
      <c r="AA27" s="5" t="s">
        <v>8</v>
      </c>
      <c r="AB27" s="6" t="s">
        <v>6</v>
      </c>
      <c r="AC27" s="6" t="s">
        <v>5</v>
      </c>
      <c r="AD27" s="7" t="s">
        <v>1</v>
      </c>
      <c r="AE27" s="7" t="s">
        <v>2</v>
      </c>
      <c r="AF27" s="7" t="s">
        <v>3</v>
      </c>
      <c r="AG27" s="7" t="s">
        <v>4</v>
      </c>
      <c r="AJ27" s="99" t="s">
        <v>31</v>
      </c>
      <c r="AK27" s="32" t="s">
        <v>33</v>
      </c>
      <c r="AT27" s="88"/>
      <c r="AU27" s="88"/>
      <c r="AV27" s="88"/>
      <c r="AW27" s="88"/>
      <c r="AX27" s="88"/>
      <c r="AY27" s="88"/>
    </row>
    <row r="28" spans="1:51" s="12" customFormat="1" ht="15" customHeight="1" x14ac:dyDescent="0.3">
      <c r="A28" s="17" t="s">
        <v>15</v>
      </c>
      <c r="B28" s="55">
        <v>99</v>
      </c>
      <c r="C28" s="55">
        <v>115</v>
      </c>
      <c r="D28" s="54">
        <v>90</v>
      </c>
      <c r="E28" s="54">
        <v>105</v>
      </c>
      <c r="F28" s="54">
        <v>116</v>
      </c>
      <c r="G28" s="54">
        <v>103</v>
      </c>
      <c r="H28" s="54">
        <v>83</v>
      </c>
      <c r="I28" s="54">
        <v>57</v>
      </c>
      <c r="J28" s="69">
        <v>42</v>
      </c>
      <c r="K28" s="18"/>
      <c r="L28" s="59">
        <v>62</v>
      </c>
      <c r="M28" s="59">
        <v>91</v>
      </c>
      <c r="N28" s="59">
        <v>114</v>
      </c>
      <c r="O28" s="59">
        <v>96</v>
      </c>
      <c r="P28" s="60">
        <v>187</v>
      </c>
      <c r="Q28" s="61">
        <v>266</v>
      </c>
      <c r="R28" s="60">
        <v>168</v>
      </c>
      <c r="S28" s="19">
        <f>(B28-C28)/C28*100</f>
        <v>-13.913043478260869</v>
      </c>
      <c r="T28" s="19">
        <f>(C28-D28)/D28*100</f>
        <v>27.777777777777779</v>
      </c>
      <c r="U28" s="19">
        <f>(D28-E28)/E28*100</f>
        <v>-14.285714285714285</v>
      </c>
      <c r="V28" s="19">
        <f>(E28-F28)/F28*100</f>
        <v>-9.4827586206896548</v>
      </c>
      <c r="W28" s="19">
        <f>(F28-G28)/G28*100</f>
        <v>12.621359223300971</v>
      </c>
      <c r="X28" s="19">
        <f t="shared" ref="S28:X29" si="34">(G28-H28)/H28*100</f>
        <v>24.096385542168676</v>
      </c>
      <c r="Y28" s="19">
        <f t="shared" ref="Y28:Y42" si="35">(H28-I28)/I28*100</f>
        <v>45.614035087719294</v>
      </c>
      <c r="Z28" s="19">
        <f t="shared" ref="Z28:Z42" si="36">(I28-J28)/J28*100</f>
        <v>35.714285714285715</v>
      </c>
      <c r="AA28" s="19">
        <f t="shared" ref="AA28:AA42" si="37">(J28-L28)/L28*100</f>
        <v>-32.258064516129032</v>
      </c>
      <c r="AB28" s="20">
        <f t="shared" ref="AB28:AB42" si="38">(L28-M28)/M28*100</f>
        <v>-31.868131868131865</v>
      </c>
      <c r="AC28" s="20">
        <f t="shared" ref="AC28:AC41" si="39">(M28-N28)/N28*100</f>
        <v>-20.175438596491226</v>
      </c>
      <c r="AD28" s="20">
        <f t="shared" ref="AD28:AD41" si="40">(N28-O28)/O28*100</f>
        <v>18.75</v>
      </c>
      <c r="AE28" s="20">
        <f t="shared" ref="AE28:AE42" si="41">(O28-P28)/P28*100</f>
        <v>-48.663101604278076</v>
      </c>
      <c r="AF28" s="20">
        <f t="shared" ref="AF28:AF42" si="42">(P28-Q28)/Q28*100</f>
        <v>-29.699248120300751</v>
      </c>
      <c r="AG28" s="20">
        <f t="shared" ref="AG28:AG42" si="43">(Q28-R28)/R28*100</f>
        <v>58.333333333333336</v>
      </c>
      <c r="AH28" s="90"/>
      <c r="AI28" s="90">
        <v>2007</v>
      </c>
      <c r="AJ28" s="95">
        <v>2349</v>
      </c>
      <c r="AK28" s="90"/>
      <c r="AL28" s="90"/>
      <c r="AM28" s="90"/>
      <c r="AN28" s="90"/>
      <c r="AO28" s="86"/>
      <c r="AP28" s="86"/>
      <c r="AQ28" s="86"/>
      <c r="AR28" s="86"/>
      <c r="AS28" s="86"/>
      <c r="AT28" s="86"/>
      <c r="AU28" s="86"/>
      <c r="AV28" s="86"/>
      <c r="AW28" s="86"/>
      <c r="AX28" s="86"/>
      <c r="AY28" s="86"/>
    </row>
    <row r="29" spans="1:51" s="12" customFormat="1" ht="15" customHeight="1" x14ac:dyDescent="0.3">
      <c r="A29" s="21" t="s">
        <v>16</v>
      </c>
      <c r="B29" s="55">
        <v>113</v>
      </c>
      <c r="C29" s="55">
        <v>92</v>
      </c>
      <c r="D29" s="55">
        <v>67</v>
      </c>
      <c r="E29" s="55">
        <v>119</v>
      </c>
      <c r="F29" s="55">
        <v>85</v>
      </c>
      <c r="G29" s="55">
        <v>102</v>
      </c>
      <c r="H29" s="55">
        <v>88</v>
      </c>
      <c r="I29" s="55">
        <v>53</v>
      </c>
      <c r="J29" s="70">
        <v>59</v>
      </c>
      <c r="K29" s="18"/>
      <c r="L29" s="62">
        <v>44</v>
      </c>
      <c r="M29" s="62">
        <v>85</v>
      </c>
      <c r="N29" s="62">
        <v>115</v>
      </c>
      <c r="O29" s="62">
        <v>71</v>
      </c>
      <c r="P29" s="63">
        <v>115</v>
      </c>
      <c r="Q29" s="64">
        <v>200</v>
      </c>
      <c r="R29" s="63">
        <v>215</v>
      </c>
      <c r="S29" s="22">
        <f t="shared" si="34"/>
        <v>22.826086956521738</v>
      </c>
      <c r="T29" s="22">
        <f t="shared" si="34"/>
        <v>37.313432835820898</v>
      </c>
      <c r="U29" s="22">
        <f t="shared" si="34"/>
        <v>-43.69747899159664</v>
      </c>
      <c r="V29" s="22">
        <f t="shared" si="34"/>
        <v>40</v>
      </c>
      <c r="W29" s="22">
        <f t="shared" si="34"/>
        <v>-16.666666666666664</v>
      </c>
      <c r="X29" s="22">
        <f t="shared" si="34"/>
        <v>15.909090909090908</v>
      </c>
      <c r="Y29" s="22">
        <f t="shared" si="35"/>
        <v>66.037735849056602</v>
      </c>
      <c r="Z29" s="22">
        <f t="shared" si="36"/>
        <v>-10.16949152542373</v>
      </c>
      <c r="AA29" s="22">
        <f t="shared" si="37"/>
        <v>34.090909090909086</v>
      </c>
      <c r="AB29" s="23">
        <f t="shared" si="38"/>
        <v>-48.235294117647058</v>
      </c>
      <c r="AC29" s="23">
        <f t="shared" si="39"/>
        <v>-26.086956521739129</v>
      </c>
      <c r="AD29" s="23">
        <f t="shared" si="40"/>
        <v>61.971830985915489</v>
      </c>
      <c r="AE29" s="23">
        <f t="shared" si="41"/>
        <v>-38.260869565217391</v>
      </c>
      <c r="AF29" s="23">
        <f t="shared" si="42"/>
        <v>-42.5</v>
      </c>
      <c r="AG29" s="23">
        <f t="shared" si="43"/>
        <v>-6.9767441860465116</v>
      </c>
      <c r="AH29" s="90"/>
      <c r="AI29" s="90">
        <v>2008</v>
      </c>
      <c r="AJ29" s="95">
        <v>2531</v>
      </c>
      <c r="AK29" s="97">
        <v>7.7479778629203908</v>
      </c>
      <c r="AL29" s="90"/>
      <c r="AM29" s="90"/>
      <c r="AN29" s="90"/>
      <c r="AO29" s="86"/>
      <c r="AP29" s="86"/>
      <c r="AQ29" s="86"/>
      <c r="AR29" s="86"/>
      <c r="AS29" s="86"/>
      <c r="AT29" s="86"/>
      <c r="AU29" s="86"/>
      <c r="AV29" s="86"/>
      <c r="AW29" s="86"/>
      <c r="AX29" s="86"/>
      <c r="AY29" s="86"/>
    </row>
    <row r="30" spans="1:51" s="12" customFormat="1" ht="15" customHeight="1" x14ac:dyDescent="0.3">
      <c r="A30" s="21" t="s">
        <v>17</v>
      </c>
      <c r="B30" s="55">
        <v>142</v>
      </c>
      <c r="C30" s="55">
        <v>132</v>
      </c>
      <c r="D30" s="55">
        <v>67</v>
      </c>
      <c r="E30" s="55">
        <v>158</v>
      </c>
      <c r="F30" s="55">
        <v>147</v>
      </c>
      <c r="G30" s="55">
        <v>149</v>
      </c>
      <c r="H30" s="55">
        <v>106</v>
      </c>
      <c r="I30" s="55">
        <v>86</v>
      </c>
      <c r="J30" s="70">
        <v>53</v>
      </c>
      <c r="K30" s="18"/>
      <c r="L30" s="62">
        <v>59</v>
      </c>
      <c r="M30" s="62">
        <v>84</v>
      </c>
      <c r="N30" s="62">
        <v>137</v>
      </c>
      <c r="O30" s="62">
        <v>105</v>
      </c>
      <c r="P30" s="63">
        <v>97</v>
      </c>
      <c r="Q30" s="64">
        <v>180</v>
      </c>
      <c r="R30" s="63">
        <v>213</v>
      </c>
      <c r="S30" s="22">
        <f t="shared" ref="S30:W41" si="44">(B30-C30)/C30*100</f>
        <v>7.5757575757575761</v>
      </c>
      <c r="T30" s="22">
        <f t="shared" si="44"/>
        <v>97.014925373134332</v>
      </c>
      <c r="U30" s="22">
        <f t="shared" si="44"/>
        <v>-57.594936708860757</v>
      </c>
      <c r="V30" s="22">
        <f t="shared" si="44"/>
        <v>7.4829931972789119</v>
      </c>
      <c r="W30" s="22">
        <f t="shared" si="44"/>
        <v>-1.3422818791946309</v>
      </c>
      <c r="X30" s="22">
        <f t="shared" ref="X30:X41" si="45">(G30-H30)/H30*100</f>
        <v>40.566037735849058</v>
      </c>
      <c r="Y30" s="22">
        <f t="shared" si="35"/>
        <v>23.255813953488371</v>
      </c>
      <c r="Z30" s="22">
        <f t="shared" si="36"/>
        <v>62.264150943396224</v>
      </c>
      <c r="AA30" s="22">
        <f t="shared" si="37"/>
        <v>-10.16949152542373</v>
      </c>
      <c r="AB30" s="23">
        <f t="shared" si="38"/>
        <v>-29.761904761904763</v>
      </c>
      <c r="AC30" s="23">
        <f t="shared" si="39"/>
        <v>-38.686131386861319</v>
      </c>
      <c r="AD30" s="23">
        <f t="shared" si="40"/>
        <v>30.476190476190478</v>
      </c>
      <c r="AE30" s="23">
        <f t="shared" si="41"/>
        <v>8.2474226804123703</v>
      </c>
      <c r="AF30" s="23">
        <f t="shared" si="42"/>
        <v>-46.111111111111114</v>
      </c>
      <c r="AG30" s="23">
        <f t="shared" si="43"/>
        <v>-15.492957746478872</v>
      </c>
      <c r="AH30" s="90"/>
      <c r="AI30" s="90">
        <v>2009</v>
      </c>
      <c r="AJ30" s="95">
        <v>1319</v>
      </c>
      <c r="AK30" s="97">
        <v>-47.886210983800872</v>
      </c>
      <c r="AL30" s="90"/>
      <c r="AM30" s="90"/>
      <c r="AN30" s="90"/>
      <c r="AO30" s="86"/>
      <c r="AP30" s="86"/>
      <c r="AQ30" s="86"/>
      <c r="AR30" s="86"/>
      <c r="AS30" s="86"/>
      <c r="AT30" s="86"/>
      <c r="AU30" s="86"/>
      <c r="AV30" s="86"/>
      <c r="AW30" s="86"/>
      <c r="AX30" s="86"/>
      <c r="AY30" s="86"/>
    </row>
    <row r="31" spans="1:51" s="12" customFormat="1" ht="15" customHeight="1" x14ac:dyDescent="0.3">
      <c r="A31" s="21" t="s">
        <v>18</v>
      </c>
      <c r="B31" s="55">
        <v>82</v>
      </c>
      <c r="C31" s="55">
        <v>139</v>
      </c>
      <c r="D31" s="55">
        <v>52</v>
      </c>
      <c r="E31" s="55">
        <v>121</v>
      </c>
      <c r="F31" s="55">
        <v>128</v>
      </c>
      <c r="G31" s="55">
        <v>117</v>
      </c>
      <c r="H31" s="55">
        <v>97</v>
      </c>
      <c r="I31" s="55">
        <v>66</v>
      </c>
      <c r="J31" s="70">
        <v>68</v>
      </c>
      <c r="K31" s="18"/>
      <c r="L31" s="62">
        <v>48</v>
      </c>
      <c r="M31" s="62">
        <v>78</v>
      </c>
      <c r="N31" s="62">
        <v>117</v>
      </c>
      <c r="O31" s="62">
        <v>96</v>
      </c>
      <c r="P31" s="63">
        <v>109</v>
      </c>
      <c r="Q31" s="64">
        <v>245</v>
      </c>
      <c r="R31" s="63">
        <v>219</v>
      </c>
      <c r="S31" s="22">
        <f t="shared" si="44"/>
        <v>-41.007194244604314</v>
      </c>
      <c r="T31" s="22">
        <f t="shared" si="44"/>
        <v>167.30769230769232</v>
      </c>
      <c r="U31" s="22">
        <f t="shared" si="44"/>
        <v>-57.02479338842975</v>
      </c>
      <c r="V31" s="22">
        <f t="shared" si="44"/>
        <v>-5.46875</v>
      </c>
      <c r="W31" s="22">
        <f t="shared" si="44"/>
        <v>9.4017094017094021</v>
      </c>
      <c r="X31" s="22">
        <f t="shared" si="45"/>
        <v>20.618556701030926</v>
      </c>
      <c r="Y31" s="22">
        <f t="shared" si="35"/>
        <v>46.969696969696969</v>
      </c>
      <c r="Z31" s="22">
        <f t="shared" si="36"/>
        <v>-2.9411764705882351</v>
      </c>
      <c r="AA31" s="22">
        <f t="shared" si="37"/>
        <v>41.666666666666671</v>
      </c>
      <c r="AB31" s="23">
        <f t="shared" si="38"/>
        <v>-38.461538461538467</v>
      </c>
      <c r="AC31" s="23">
        <f t="shared" si="39"/>
        <v>-33.333333333333329</v>
      </c>
      <c r="AD31" s="23">
        <f t="shared" si="40"/>
        <v>21.875</v>
      </c>
      <c r="AE31" s="23">
        <f t="shared" si="41"/>
        <v>-11.926605504587156</v>
      </c>
      <c r="AF31" s="23">
        <f t="shared" si="42"/>
        <v>-55.510204081632651</v>
      </c>
      <c r="AG31" s="23">
        <f t="shared" si="43"/>
        <v>11.87214611872146</v>
      </c>
      <c r="AH31" s="90"/>
      <c r="AI31" s="90">
        <v>2010</v>
      </c>
      <c r="AJ31" s="95">
        <v>1250</v>
      </c>
      <c r="AK31" s="97">
        <v>-5.2312357846853672</v>
      </c>
      <c r="AL31" s="90"/>
      <c r="AM31" s="90"/>
      <c r="AN31" s="90"/>
      <c r="AO31" s="86"/>
      <c r="AP31" s="86"/>
      <c r="AQ31" s="86"/>
      <c r="AR31" s="86"/>
      <c r="AS31" s="86"/>
      <c r="AT31" s="86"/>
      <c r="AU31" s="86"/>
      <c r="AV31" s="86"/>
      <c r="AW31" s="86"/>
      <c r="AX31" s="86"/>
      <c r="AY31" s="86"/>
    </row>
    <row r="32" spans="1:51" s="12" customFormat="1" ht="15" customHeight="1" x14ac:dyDescent="0.3">
      <c r="A32" s="21" t="s">
        <v>19</v>
      </c>
      <c r="B32" s="55">
        <v>108</v>
      </c>
      <c r="C32" s="55">
        <v>133</v>
      </c>
      <c r="D32" s="55">
        <v>81</v>
      </c>
      <c r="E32" s="55">
        <v>139</v>
      </c>
      <c r="F32" s="55">
        <v>139</v>
      </c>
      <c r="G32" s="55">
        <v>146</v>
      </c>
      <c r="H32" s="55">
        <v>126</v>
      </c>
      <c r="I32" s="55">
        <v>86</v>
      </c>
      <c r="J32" s="70">
        <v>71</v>
      </c>
      <c r="K32" s="18"/>
      <c r="L32" s="62">
        <v>79</v>
      </c>
      <c r="M32" s="62">
        <v>111</v>
      </c>
      <c r="N32" s="62">
        <v>132</v>
      </c>
      <c r="O32" s="62">
        <v>115</v>
      </c>
      <c r="P32" s="63">
        <v>163</v>
      </c>
      <c r="Q32" s="64">
        <v>246</v>
      </c>
      <c r="R32" s="63">
        <v>227</v>
      </c>
      <c r="S32" s="22">
        <f t="shared" si="44"/>
        <v>-18.796992481203006</v>
      </c>
      <c r="T32" s="22">
        <f t="shared" si="44"/>
        <v>64.197530864197532</v>
      </c>
      <c r="U32" s="22">
        <f t="shared" si="44"/>
        <v>-41.726618705035975</v>
      </c>
      <c r="V32" s="22">
        <f t="shared" si="44"/>
        <v>0</v>
      </c>
      <c r="W32" s="22">
        <f t="shared" si="44"/>
        <v>-4.7945205479452051</v>
      </c>
      <c r="X32" s="22">
        <f t="shared" si="45"/>
        <v>15.873015873015872</v>
      </c>
      <c r="Y32" s="22">
        <f t="shared" si="35"/>
        <v>46.511627906976742</v>
      </c>
      <c r="Z32" s="22">
        <f t="shared" si="36"/>
        <v>21.12676056338028</v>
      </c>
      <c r="AA32" s="22">
        <f t="shared" si="37"/>
        <v>-10.126582278481013</v>
      </c>
      <c r="AB32" s="23">
        <f t="shared" si="38"/>
        <v>-28.828828828828829</v>
      </c>
      <c r="AC32" s="23">
        <f t="shared" si="39"/>
        <v>-15.909090909090908</v>
      </c>
      <c r="AD32" s="23">
        <f t="shared" si="40"/>
        <v>14.782608695652174</v>
      </c>
      <c r="AE32" s="23">
        <f t="shared" si="41"/>
        <v>-29.447852760736197</v>
      </c>
      <c r="AF32" s="23">
        <f t="shared" si="42"/>
        <v>-33.739837398373986</v>
      </c>
      <c r="AG32" s="23">
        <f t="shared" si="43"/>
        <v>8.3700440528634363</v>
      </c>
      <c r="AH32" s="90"/>
      <c r="AI32" s="90">
        <v>2011</v>
      </c>
      <c r="AJ32" s="95">
        <v>1392</v>
      </c>
      <c r="AK32" s="97">
        <v>11.360000000000001</v>
      </c>
      <c r="AL32" s="90"/>
      <c r="AM32" s="90"/>
      <c r="AN32" s="90"/>
      <c r="AO32" s="86"/>
      <c r="AP32" s="86"/>
      <c r="AQ32" s="86"/>
      <c r="AR32" s="86"/>
      <c r="AS32" s="86"/>
      <c r="AT32" s="86"/>
      <c r="AU32" s="86"/>
      <c r="AV32" s="86"/>
      <c r="AW32" s="86"/>
      <c r="AX32" s="86"/>
      <c r="AY32" s="86"/>
    </row>
    <row r="33" spans="1:51" s="12" customFormat="1" ht="15" customHeight="1" x14ac:dyDescent="0.3">
      <c r="A33" s="21" t="s">
        <v>20</v>
      </c>
      <c r="B33" s="55">
        <v>139</v>
      </c>
      <c r="C33" s="55">
        <v>121</v>
      </c>
      <c r="D33" s="55">
        <v>104</v>
      </c>
      <c r="E33" s="55">
        <v>170</v>
      </c>
      <c r="F33" s="55">
        <v>176</v>
      </c>
      <c r="G33" s="55">
        <v>147</v>
      </c>
      <c r="H33" s="55">
        <v>120</v>
      </c>
      <c r="I33" s="55">
        <v>88</v>
      </c>
      <c r="J33" s="70">
        <v>81</v>
      </c>
      <c r="K33" s="18"/>
      <c r="L33" s="62">
        <v>52</v>
      </c>
      <c r="M33" s="62">
        <v>73</v>
      </c>
      <c r="N33" s="62">
        <v>100</v>
      </c>
      <c r="O33" s="62">
        <v>79</v>
      </c>
      <c r="P33" s="63">
        <v>129</v>
      </c>
      <c r="Q33" s="64">
        <v>166</v>
      </c>
      <c r="R33" s="63">
        <v>154</v>
      </c>
      <c r="S33" s="22">
        <f t="shared" si="44"/>
        <v>14.87603305785124</v>
      </c>
      <c r="T33" s="22">
        <f t="shared" si="44"/>
        <v>16.346153846153847</v>
      </c>
      <c r="U33" s="22">
        <f t="shared" si="44"/>
        <v>-38.82352941176471</v>
      </c>
      <c r="V33" s="22">
        <f t="shared" si="44"/>
        <v>-3.4090909090909087</v>
      </c>
      <c r="W33" s="22">
        <f t="shared" si="44"/>
        <v>19.727891156462583</v>
      </c>
      <c r="X33" s="22">
        <f t="shared" si="45"/>
        <v>22.5</v>
      </c>
      <c r="Y33" s="22">
        <f t="shared" si="35"/>
        <v>36.363636363636367</v>
      </c>
      <c r="Z33" s="22">
        <f t="shared" si="36"/>
        <v>8.6419753086419746</v>
      </c>
      <c r="AA33" s="22">
        <f t="shared" si="37"/>
        <v>55.769230769230774</v>
      </c>
      <c r="AB33" s="23">
        <f t="shared" si="38"/>
        <v>-28.767123287671232</v>
      </c>
      <c r="AC33" s="23">
        <f t="shared" si="39"/>
        <v>-27</v>
      </c>
      <c r="AD33" s="23">
        <f t="shared" si="40"/>
        <v>26.582278481012654</v>
      </c>
      <c r="AE33" s="23">
        <f t="shared" si="41"/>
        <v>-38.759689922480625</v>
      </c>
      <c r="AF33" s="23">
        <f t="shared" si="42"/>
        <v>-22.289156626506024</v>
      </c>
      <c r="AG33" s="23">
        <f t="shared" si="43"/>
        <v>7.7922077922077921</v>
      </c>
      <c r="AH33" s="90"/>
      <c r="AI33" s="90">
        <v>2012</v>
      </c>
      <c r="AJ33" s="95">
        <v>923</v>
      </c>
      <c r="AK33" s="97">
        <v>-33.69252873563218</v>
      </c>
      <c r="AL33" s="90"/>
      <c r="AM33" s="90"/>
      <c r="AN33" s="90"/>
      <c r="AO33" s="86"/>
      <c r="AP33" s="86"/>
      <c r="AQ33" s="86"/>
      <c r="AR33" s="86"/>
      <c r="AS33" s="86"/>
      <c r="AT33" s="86"/>
      <c r="AU33" s="86"/>
      <c r="AV33" s="86"/>
      <c r="AW33" s="86"/>
      <c r="AX33" s="86"/>
      <c r="AY33" s="86"/>
    </row>
    <row r="34" spans="1:51" s="12" customFormat="1" ht="17.100000000000001" customHeight="1" x14ac:dyDescent="0.3">
      <c r="A34" s="52" t="s">
        <v>39</v>
      </c>
      <c r="B34" s="56">
        <f>SUM(B28:B33)</f>
        <v>683</v>
      </c>
      <c r="C34" s="56">
        <f>SUM(C28:C33)</f>
        <v>732</v>
      </c>
      <c r="D34" s="56">
        <f>SUM(D28:D33)</f>
        <v>461</v>
      </c>
      <c r="E34" s="56">
        <f>SUM(E28:E33)</f>
        <v>812</v>
      </c>
      <c r="F34" s="56">
        <f t="shared" ref="F34:J34" si="46">SUM(F28:F33)</f>
        <v>791</v>
      </c>
      <c r="G34" s="56">
        <f t="shared" si="46"/>
        <v>764</v>
      </c>
      <c r="H34" s="56">
        <f t="shared" si="46"/>
        <v>620</v>
      </c>
      <c r="I34" s="56">
        <f t="shared" si="46"/>
        <v>436</v>
      </c>
      <c r="J34" s="56">
        <f t="shared" si="46"/>
        <v>374</v>
      </c>
      <c r="K34" s="33"/>
      <c r="L34" s="56">
        <f t="shared" ref="L34:R34" si="47">SUM(L28:L33)</f>
        <v>344</v>
      </c>
      <c r="M34" s="56">
        <f t="shared" si="47"/>
        <v>522</v>
      </c>
      <c r="N34" s="56">
        <f t="shared" si="47"/>
        <v>715</v>
      </c>
      <c r="O34" s="56">
        <f t="shared" si="47"/>
        <v>562</v>
      </c>
      <c r="P34" s="56">
        <f t="shared" si="47"/>
        <v>800</v>
      </c>
      <c r="Q34" s="56">
        <f t="shared" si="47"/>
        <v>1303</v>
      </c>
      <c r="R34" s="56">
        <f t="shared" si="47"/>
        <v>1196</v>
      </c>
      <c r="S34" s="35">
        <f t="shared" ref="S34:Y34" si="48">(B34-C34)/C34*100</f>
        <v>-6.6939890710382519</v>
      </c>
      <c r="T34" s="35">
        <f t="shared" si="48"/>
        <v>58.785249457700651</v>
      </c>
      <c r="U34" s="35">
        <f t="shared" si="48"/>
        <v>-43.226600985221673</v>
      </c>
      <c r="V34" s="35">
        <f t="shared" si="48"/>
        <v>2.6548672566371683</v>
      </c>
      <c r="W34" s="35">
        <f t="shared" si="48"/>
        <v>3.5340314136125657</v>
      </c>
      <c r="X34" s="35">
        <f t="shared" si="48"/>
        <v>23.225806451612904</v>
      </c>
      <c r="Y34" s="35">
        <f t="shared" si="48"/>
        <v>42.201834862385326</v>
      </c>
      <c r="Z34" s="35">
        <f t="shared" si="36"/>
        <v>16.577540106951872</v>
      </c>
      <c r="AA34" s="35">
        <f t="shared" si="37"/>
        <v>8.720930232558139</v>
      </c>
      <c r="AB34" s="51">
        <f t="shared" si="38"/>
        <v>-34.099616858237546</v>
      </c>
      <c r="AC34" s="51">
        <f t="shared" si="39"/>
        <v>-26.99300699300699</v>
      </c>
      <c r="AD34" s="51">
        <f t="shared" si="40"/>
        <v>27.22419928825623</v>
      </c>
      <c r="AE34" s="51">
        <f t="shared" si="41"/>
        <v>-29.75</v>
      </c>
      <c r="AF34" s="51">
        <f t="shared" si="42"/>
        <v>-38.60322333077513</v>
      </c>
      <c r="AG34" s="51">
        <f t="shared" si="43"/>
        <v>8.9464882943143813</v>
      </c>
      <c r="AH34" s="90"/>
      <c r="AI34" s="90">
        <v>2013</v>
      </c>
      <c r="AJ34" s="95">
        <v>674</v>
      </c>
      <c r="AK34" s="97">
        <v>-26.977248104008666</v>
      </c>
      <c r="AL34" s="96"/>
      <c r="AM34" s="90"/>
      <c r="AN34" s="90"/>
      <c r="AO34" s="86"/>
      <c r="AP34" s="86"/>
      <c r="AQ34" s="86"/>
      <c r="AR34" s="86"/>
      <c r="AS34" s="86"/>
      <c r="AT34" s="86"/>
      <c r="AU34" s="86"/>
      <c r="AV34" s="86"/>
      <c r="AW34" s="86"/>
      <c r="AX34" s="86"/>
      <c r="AY34" s="86"/>
    </row>
    <row r="35" spans="1:51" s="12" customFormat="1" ht="15" customHeight="1" x14ac:dyDescent="0.3">
      <c r="A35" s="21" t="s">
        <v>21</v>
      </c>
      <c r="B35" s="55">
        <v>112</v>
      </c>
      <c r="C35" s="55">
        <v>137</v>
      </c>
      <c r="D35" s="55">
        <v>145</v>
      </c>
      <c r="E35" s="55">
        <v>121</v>
      </c>
      <c r="F35" s="55">
        <v>132</v>
      </c>
      <c r="G35" s="55">
        <v>149</v>
      </c>
      <c r="H35" s="55">
        <v>104</v>
      </c>
      <c r="I35" s="55">
        <v>105</v>
      </c>
      <c r="J35" s="70">
        <v>99</v>
      </c>
      <c r="K35" s="18"/>
      <c r="L35" s="62">
        <v>51</v>
      </c>
      <c r="M35" s="62">
        <v>74</v>
      </c>
      <c r="N35" s="62">
        <v>130</v>
      </c>
      <c r="O35" s="62">
        <v>115</v>
      </c>
      <c r="P35" s="63">
        <v>130</v>
      </c>
      <c r="Q35" s="64">
        <v>246</v>
      </c>
      <c r="R35" s="63">
        <v>153</v>
      </c>
      <c r="S35" s="22">
        <f t="shared" si="44"/>
        <v>-18.248175182481752</v>
      </c>
      <c r="T35" s="22">
        <f t="shared" si="44"/>
        <v>-5.5172413793103452</v>
      </c>
      <c r="U35" s="22">
        <f t="shared" si="44"/>
        <v>19.834710743801654</v>
      </c>
      <c r="V35" s="22">
        <f t="shared" si="44"/>
        <v>-8.3333333333333321</v>
      </c>
      <c r="W35" s="22">
        <f t="shared" si="44"/>
        <v>-11.409395973154362</v>
      </c>
      <c r="X35" s="22">
        <f t="shared" si="45"/>
        <v>43.269230769230774</v>
      </c>
      <c r="Y35" s="22">
        <f t="shared" si="35"/>
        <v>-0.95238095238095244</v>
      </c>
      <c r="Z35" s="22">
        <f t="shared" si="36"/>
        <v>6.0606060606060606</v>
      </c>
      <c r="AA35" s="22">
        <f t="shared" si="37"/>
        <v>94.117647058823522</v>
      </c>
      <c r="AB35" s="23">
        <f t="shared" si="38"/>
        <v>-31.081081081081081</v>
      </c>
      <c r="AC35" s="23">
        <f t="shared" si="39"/>
        <v>-43.07692307692308</v>
      </c>
      <c r="AD35" s="23">
        <f t="shared" si="40"/>
        <v>13.043478260869565</v>
      </c>
      <c r="AE35" s="23">
        <f t="shared" si="41"/>
        <v>-11.538461538461538</v>
      </c>
      <c r="AF35" s="23">
        <f t="shared" si="42"/>
        <v>-47.154471544715449</v>
      </c>
      <c r="AG35" s="23">
        <f t="shared" si="43"/>
        <v>60.784313725490193</v>
      </c>
      <c r="AH35" s="90"/>
      <c r="AI35" s="90">
        <v>2014</v>
      </c>
      <c r="AJ35" s="95">
        <v>746</v>
      </c>
      <c r="AK35" s="97">
        <v>10.682492581602373</v>
      </c>
      <c r="AL35" s="90"/>
      <c r="AM35" s="90"/>
      <c r="AN35" s="90"/>
      <c r="AO35" s="86"/>
      <c r="AP35" s="86"/>
      <c r="AQ35" s="86"/>
      <c r="AR35" s="86"/>
      <c r="AS35" s="86"/>
      <c r="AT35" s="86"/>
      <c r="AU35" s="86"/>
      <c r="AV35" s="86"/>
      <c r="AW35" s="86"/>
      <c r="AX35" s="86"/>
      <c r="AY35" s="86"/>
    </row>
    <row r="36" spans="1:51" s="12" customFormat="1" ht="15" customHeight="1" x14ac:dyDescent="0.3">
      <c r="A36" s="21" t="s">
        <v>22</v>
      </c>
      <c r="B36" s="55">
        <v>88</v>
      </c>
      <c r="C36" s="55">
        <v>89</v>
      </c>
      <c r="D36" s="55">
        <v>67</v>
      </c>
      <c r="E36" s="55">
        <v>57</v>
      </c>
      <c r="F36" s="55">
        <v>78</v>
      </c>
      <c r="G36" s="55">
        <v>90</v>
      </c>
      <c r="H36" s="55">
        <v>78</v>
      </c>
      <c r="I36" s="55">
        <v>46</v>
      </c>
      <c r="J36" s="70">
        <v>45</v>
      </c>
      <c r="K36" s="18"/>
      <c r="L36" s="62">
        <v>71</v>
      </c>
      <c r="M36" s="62">
        <v>91</v>
      </c>
      <c r="N36" s="62">
        <v>108</v>
      </c>
      <c r="O36" s="62">
        <v>114</v>
      </c>
      <c r="P36" s="63">
        <v>73</v>
      </c>
      <c r="Q36" s="64">
        <v>228</v>
      </c>
      <c r="R36" s="63">
        <v>168</v>
      </c>
      <c r="S36" s="22">
        <f t="shared" si="44"/>
        <v>-1.1235955056179776</v>
      </c>
      <c r="T36" s="22">
        <f t="shared" si="44"/>
        <v>32.835820895522389</v>
      </c>
      <c r="U36" s="22">
        <f t="shared" si="44"/>
        <v>17.543859649122805</v>
      </c>
      <c r="V36" s="22">
        <f t="shared" si="44"/>
        <v>-26.923076923076923</v>
      </c>
      <c r="W36" s="22">
        <f t="shared" si="44"/>
        <v>-13.333333333333334</v>
      </c>
      <c r="X36" s="22">
        <f t="shared" si="45"/>
        <v>15.384615384615385</v>
      </c>
      <c r="Y36" s="22">
        <f t="shared" si="35"/>
        <v>69.565217391304344</v>
      </c>
      <c r="Z36" s="22">
        <f t="shared" si="36"/>
        <v>2.2222222222222223</v>
      </c>
      <c r="AA36" s="22">
        <f t="shared" si="37"/>
        <v>-36.619718309859159</v>
      </c>
      <c r="AB36" s="23">
        <f t="shared" si="38"/>
        <v>-21.978021978021978</v>
      </c>
      <c r="AC36" s="23">
        <f t="shared" si="39"/>
        <v>-15.74074074074074</v>
      </c>
      <c r="AD36" s="23">
        <f t="shared" si="40"/>
        <v>-5.2631578947368416</v>
      </c>
      <c r="AE36" s="23">
        <f t="shared" si="41"/>
        <v>56.164383561643838</v>
      </c>
      <c r="AF36" s="23">
        <f t="shared" si="42"/>
        <v>-67.982456140350877</v>
      </c>
      <c r="AG36" s="23">
        <f t="shared" si="43"/>
        <v>35.714285714285715</v>
      </c>
      <c r="AH36" s="90"/>
      <c r="AI36" s="90">
        <v>2015</v>
      </c>
      <c r="AJ36" s="95">
        <v>921</v>
      </c>
      <c r="AK36" s="97">
        <v>23.458445040214475</v>
      </c>
      <c r="AL36" s="90"/>
      <c r="AM36" s="90"/>
      <c r="AN36" s="90"/>
      <c r="AO36" s="86"/>
      <c r="AP36" s="86"/>
      <c r="AQ36" s="86"/>
      <c r="AR36" s="86"/>
      <c r="AS36" s="86"/>
      <c r="AT36" s="86"/>
      <c r="AU36" s="86"/>
      <c r="AV36" s="86"/>
      <c r="AW36" s="86"/>
      <c r="AX36" s="86"/>
      <c r="AY36" s="86"/>
    </row>
    <row r="37" spans="1:51" s="12" customFormat="1" ht="15" customHeight="1" x14ac:dyDescent="0.3">
      <c r="A37" s="21" t="s">
        <v>23</v>
      </c>
      <c r="B37" s="55">
        <v>117</v>
      </c>
      <c r="C37" s="55">
        <v>92</v>
      </c>
      <c r="D37" s="55">
        <v>102</v>
      </c>
      <c r="E37" s="55">
        <v>63</v>
      </c>
      <c r="F37" s="55">
        <v>120</v>
      </c>
      <c r="G37" s="55">
        <v>107</v>
      </c>
      <c r="H37" s="55">
        <v>88</v>
      </c>
      <c r="I37" s="55">
        <v>92</v>
      </c>
      <c r="J37" s="70">
        <v>44</v>
      </c>
      <c r="K37" s="18"/>
      <c r="L37" s="62">
        <v>39</v>
      </c>
      <c r="M37" s="62">
        <v>57</v>
      </c>
      <c r="N37" s="62">
        <v>111</v>
      </c>
      <c r="O37" s="62">
        <v>111</v>
      </c>
      <c r="P37" s="63">
        <v>71</v>
      </c>
      <c r="Q37" s="64">
        <v>176</v>
      </c>
      <c r="R37" s="63">
        <v>173</v>
      </c>
      <c r="S37" s="22">
        <f t="shared" si="44"/>
        <v>27.173913043478258</v>
      </c>
      <c r="T37" s="22">
        <f t="shared" si="44"/>
        <v>-9.8039215686274517</v>
      </c>
      <c r="U37" s="22">
        <f t="shared" si="44"/>
        <v>61.904761904761905</v>
      </c>
      <c r="V37" s="22">
        <f t="shared" si="44"/>
        <v>-47.5</v>
      </c>
      <c r="W37" s="22">
        <f t="shared" si="44"/>
        <v>12.149532710280374</v>
      </c>
      <c r="X37" s="22">
        <f t="shared" si="45"/>
        <v>21.59090909090909</v>
      </c>
      <c r="Y37" s="22">
        <f t="shared" si="35"/>
        <v>-4.3478260869565215</v>
      </c>
      <c r="Z37" s="22">
        <f t="shared" si="36"/>
        <v>109.09090909090908</v>
      </c>
      <c r="AA37" s="22">
        <f t="shared" si="37"/>
        <v>12.820512820512819</v>
      </c>
      <c r="AB37" s="23">
        <f t="shared" si="38"/>
        <v>-31.578947368421051</v>
      </c>
      <c r="AC37" s="23">
        <f t="shared" si="39"/>
        <v>-48.648648648648653</v>
      </c>
      <c r="AD37" s="23">
        <f t="shared" si="40"/>
        <v>0</v>
      </c>
      <c r="AE37" s="23">
        <f t="shared" si="41"/>
        <v>56.338028169014088</v>
      </c>
      <c r="AF37" s="23">
        <f t="shared" si="42"/>
        <v>-59.659090909090907</v>
      </c>
      <c r="AG37" s="23">
        <f t="shared" si="43"/>
        <v>1.7341040462427744</v>
      </c>
      <c r="AH37" s="90"/>
      <c r="AI37" s="90">
        <v>2016</v>
      </c>
      <c r="AJ37" s="95">
        <v>1403</v>
      </c>
      <c r="AK37" s="97">
        <v>52.334419109663408</v>
      </c>
      <c r="AL37" s="90"/>
      <c r="AM37" s="90"/>
      <c r="AN37" s="90"/>
      <c r="AO37" s="86"/>
      <c r="AP37" s="86"/>
      <c r="AQ37" s="86"/>
      <c r="AR37" s="86"/>
      <c r="AS37" s="86"/>
      <c r="AT37" s="86"/>
      <c r="AU37" s="86"/>
      <c r="AV37" s="86"/>
      <c r="AW37" s="86"/>
      <c r="AX37" s="86"/>
      <c r="AY37" s="86"/>
    </row>
    <row r="38" spans="1:51" s="12" customFormat="1" ht="15" customHeight="1" x14ac:dyDescent="0.3">
      <c r="A38" s="21" t="s">
        <v>24</v>
      </c>
      <c r="B38" s="55">
        <v>135</v>
      </c>
      <c r="C38" s="55">
        <v>91</v>
      </c>
      <c r="D38" s="55">
        <v>118</v>
      </c>
      <c r="E38" s="55">
        <v>112</v>
      </c>
      <c r="F38" s="55">
        <v>105</v>
      </c>
      <c r="G38" s="55">
        <v>138</v>
      </c>
      <c r="H38" s="55">
        <v>121</v>
      </c>
      <c r="I38" s="55">
        <v>73</v>
      </c>
      <c r="J38" s="70">
        <v>72</v>
      </c>
      <c r="K38" s="18"/>
      <c r="L38" s="62">
        <v>52</v>
      </c>
      <c r="M38" s="62">
        <v>75</v>
      </c>
      <c r="N38" s="62">
        <v>105</v>
      </c>
      <c r="O38" s="62">
        <v>142</v>
      </c>
      <c r="P38" s="63">
        <v>104</v>
      </c>
      <c r="Q38" s="64">
        <v>207</v>
      </c>
      <c r="R38" s="63">
        <v>271</v>
      </c>
      <c r="S38" s="22">
        <f t="shared" si="44"/>
        <v>48.35164835164835</v>
      </c>
      <c r="T38" s="22">
        <f t="shared" si="44"/>
        <v>-22.881355932203391</v>
      </c>
      <c r="U38" s="22">
        <f t="shared" si="44"/>
        <v>5.3571428571428568</v>
      </c>
      <c r="V38" s="22">
        <f t="shared" si="44"/>
        <v>6.666666666666667</v>
      </c>
      <c r="W38" s="22">
        <f t="shared" si="44"/>
        <v>-23.913043478260871</v>
      </c>
      <c r="X38" s="22">
        <f t="shared" si="45"/>
        <v>14.049586776859504</v>
      </c>
      <c r="Y38" s="22">
        <f t="shared" si="35"/>
        <v>65.753424657534239</v>
      </c>
      <c r="Z38" s="22">
        <f t="shared" si="36"/>
        <v>1.3888888888888888</v>
      </c>
      <c r="AA38" s="22">
        <f t="shared" si="37"/>
        <v>38.461538461538467</v>
      </c>
      <c r="AB38" s="23">
        <f t="shared" si="38"/>
        <v>-30.666666666666664</v>
      </c>
      <c r="AC38" s="23">
        <f t="shared" si="39"/>
        <v>-28.571428571428569</v>
      </c>
      <c r="AD38" s="23">
        <f t="shared" si="40"/>
        <v>-26.056338028169012</v>
      </c>
      <c r="AE38" s="23">
        <f t="shared" si="41"/>
        <v>36.538461538461533</v>
      </c>
      <c r="AF38" s="23">
        <f t="shared" si="42"/>
        <v>-49.75845410628019</v>
      </c>
      <c r="AG38" s="23">
        <f t="shared" si="43"/>
        <v>-23.616236162361623</v>
      </c>
      <c r="AH38" s="90"/>
      <c r="AI38" s="90">
        <v>2017</v>
      </c>
      <c r="AJ38" s="95">
        <v>1540</v>
      </c>
      <c r="AK38" s="97">
        <v>9.7647897362794023</v>
      </c>
      <c r="AL38" s="90"/>
      <c r="AM38" s="90"/>
      <c r="AN38" s="90"/>
      <c r="AO38" s="86"/>
      <c r="AP38" s="86"/>
      <c r="AQ38" s="86"/>
      <c r="AR38" s="86"/>
      <c r="AS38" s="86"/>
      <c r="AT38" s="86"/>
      <c r="AU38" s="86"/>
      <c r="AV38" s="86"/>
      <c r="AW38" s="86"/>
      <c r="AX38" s="86"/>
      <c r="AY38" s="86"/>
    </row>
    <row r="39" spans="1:51" s="12" customFormat="1" ht="15" customHeight="1" x14ac:dyDescent="0.3">
      <c r="A39" s="21" t="s">
        <v>25</v>
      </c>
      <c r="B39" s="55">
        <v>110</v>
      </c>
      <c r="C39" s="55">
        <v>102</v>
      </c>
      <c r="D39" s="55">
        <v>105</v>
      </c>
      <c r="E39" s="55">
        <v>99</v>
      </c>
      <c r="F39" s="55">
        <v>107</v>
      </c>
      <c r="G39" s="55">
        <v>118</v>
      </c>
      <c r="H39" s="55">
        <v>120</v>
      </c>
      <c r="I39" s="55">
        <v>86</v>
      </c>
      <c r="J39" s="70">
        <v>55</v>
      </c>
      <c r="K39" s="18"/>
      <c r="L39" s="62">
        <v>55</v>
      </c>
      <c r="M39" s="62">
        <v>62</v>
      </c>
      <c r="N39" s="62">
        <v>158</v>
      </c>
      <c r="O39" s="62">
        <v>110</v>
      </c>
      <c r="P39" s="63">
        <v>75</v>
      </c>
      <c r="Q39" s="64">
        <v>206</v>
      </c>
      <c r="R39" s="63">
        <v>226</v>
      </c>
      <c r="S39" s="22">
        <f t="shared" si="44"/>
        <v>7.8431372549019605</v>
      </c>
      <c r="T39" s="22">
        <f t="shared" si="44"/>
        <v>-2.8571428571428572</v>
      </c>
      <c r="U39" s="22">
        <f t="shared" si="44"/>
        <v>6.0606060606060606</v>
      </c>
      <c r="V39" s="22">
        <f t="shared" si="44"/>
        <v>-7.4766355140186906</v>
      </c>
      <c r="W39" s="22">
        <f t="shared" si="44"/>
        <v>-9.3220338983050848</v>
      </c>
      <c r="X39" s="22">
        <f t="shared" si="45"/>
        <v>-1.6666666666666667</v>
      </c>
      <c r="Y39" s="22">
        <f t="shared" si="35"/>
        <v>39.534883720930232</v>
      </c>
      <c r="Z39" s="22">
        <f t="shared" si="36"/>
        <v>56.36363636363636</v>
      </c>
      <c r="AA39" s="22">
        <f t="shared" si="37"/>
        <v>0</v>
      </c>
      <c r="AB39" s="23">
        <f t="shared" si="38"/>
        <v>-11.29032258064516</v>
      </c>
      <c r="AC39" s="23">
        <f t="shared" si="39"/>
        <v>-60.75949367088608</v>
      </c>
      <c r="AD39" s="23">
        <f t="shared" si="40"/>
        <v>43.636363636363633</v>
      </c>
      <c r="AE39" s="23">
        <f t="shared" si="41"/>
        <v>46.666666666666664</v>
      </c>
      <c r="AF39" s="23">
        <f t="shared" si="42"/>
        <v>-63.592233009708742</v>
      </c>
      <c r="AG39" s="23">
        <f t="shared" si="43"/>
        <v>-8.8495575221238933</v>
      </c>
      <c r="AH39" s="90"/>
      <c r="AI39" s="90">
        <v>2018</v>
      </c>
      <c r="AJ39" s="95">
        <v>1432</v>
      </c>
      <c r="AK39" s="97">
        <v>-7.0129870129870122</v>
      </c>
      <c r="AL39" s="90"/>
      <c r="AM39" s="90"/>
      <c r="AN39" s="90"/>
      <c r="AO39" s="86"/>
      <c r="AP39" s="86"/>
      <c r="AQ39" s="86"/>
      <c r="AR39" s="86"/>
      <c r="AS39" s="86"/>
      <c r="AT39" s="86"/>
      <c r="AU39" s="86"/>
      <c r="AV39" s="86"/>
      <c r="AW39" s="86"/>
      <c r="AX39" s="86"/>
      <c r="AY39" s="86"/>
    </row>
    <row r="40" spans="1:51" s="12" customFormat="1" ht="15" customHeight="1" x14ac:dyDescent="0.3">
      <c r="A40" s="24" t="s">
        <v>26</v>
      </c>
      <c r="B40" s="55">
        <v>123</v>
      </c>
      <c r="C40" s="55">
        <v>134</v>
      </c>
      <c r="D40" s="57">
        <v>118</v>
      </c>
      <c r="E40" s="57">
        <v>122</v>
      </c>
      <c r="F40" s="57">
        <v>99</v>
      </c>
      <c r="G40" s="57">
        <v>174</v>
      </c>
      <c r="H40" s="57">
        <v>272</v>
      </c>
      <c r="I40" s="57">
        <v>83</v>
      </c>
      <c r="J40" s="71">
        <v>57</v>
      </c>
      <c r="K40" s="18"/>
      <c r="L40" s="65">
        <v>62</v>
      </c>
      <c r="M40" s="65">
        <v>42</v>
      </c>
      <c r="N40" s="65">
        <v>65</v>
      </c>
      <c r="O40" s="65">
        <v>96</v>
      </c>
      <c r="P40" s="66">
        <v>66</v>
      </c>
      <c r="Q40" s="67">
        <v>165</v>
      </c>
      <c r="R40" s="66">
        <v>162</v>
      </c>
      <c r="S40" s="22">
        <f t="shared" si="44"/>
        <v>-8.2089552238805972</v>
      </c>
      <c r="T40" s="22">
        <f t="shared" si="44"/>
        <v>13.559322033898304</v>
      </c>
      <c r="U40" s="22">
        <f t="shared" si="44"/>
        <v>-3.278688524590164</v>
      </c>
      <c r="V40" s="22">
        <f t="shared" si="44"/>
        <v>23.232323232323232</v>
      </c>
      <c r="W40" s="22">
        <f t="shared" si="44"/>
        <v>-43.103448275862064</v>
      </c>
      <c r="X40" s="22">
        <f t="shared" si="45"/>
        <v>-36.029411764705884</v>
      </c>
      <c r="Y40" s="25">
        <f t="shared" si="35"/>
        <v>227.71084337349396</v>
      </c>
      <c r="Z40" s="25">
        <f t="shared" si="36"/>
        <v>45.614035087719294</v>
      </c>
      <c r="AA40" s="25">
        <f t="shared" si="37"/>
        <v>-8.064516129032258</v>
      </c>
      <c r="AB40" s="26">
        <f t="shared" si="38"/>
        <v>47.619047619047613</v>
      </c>
      <c r="AC40" s="26">
        <f t="shared" si="39"/>
        <v>-35.384615384615387</v>
      </c>
      <c r="AD40" s="26">
        <f t="shared" si="40"/>
        <v>-32.291666666666671</v>
      </c>
      <c r="AE40" s="26">
        <f t="shared" si="41"/>
        <v>45.454545454545453</v>
      </c>
      <c r="AF40" s="26">
        <f t="shared" si="42"/>
        <v>-60</v>
      </c>
      <c r="AG40" s="26">
        <f t="shared" si="43"/>
        <v>1.8518518518518516</v>
      </c>
      <c r="AH40" s="90"/>
      <c r="AI40" s="90">
        <v>2019</v>
      </c>
      <c r="AJ40" s="95">
        <v>1386</v>
      </c>
      <c r="AK40" s="97">
        <v>-3.2122905027932962</v>
      </c>
      <c r="AL40" s="90"/>
      <c r="AM40" s="90"/>
      <c r="AN40" s="90"/>
      <c r="AO40" s="86"/>
      <c r="AP40" s="86"/>
      <c r="AQ40" s="86"/>
      <c r="AR40" s="86"/>
      <c r="AS40" s="86"/>
      <c r="AT40" s="86"/>
      <c r="AU40" s="86"/>
      <c r="AV40" s="86"/>
      <c r="AW40" s="86"/>
      <c r="AX40" s="86"/>
      <c r="AY40" s="86"/>
    </row>
    <row r="41" spans="1:51" s="12" customFormat="1" ht="17.100000000000001" customHeight="1" x14ac:dyDescent="0.3">
      <c r="A41" s="52" t="s">
        <v>40</v>
      </c>
      <c r="B41" s="56">
        <f>SUM(B35:B40)</f>
        <v>685</v>
      </c>
      <c r="C41" s="56">
        <f>SUM(C35:C40)</f>
        <v>645</v>
      </c>
      <c r="D41" s="56">
        <f>SUM(D35:D40)</f>
        <v>655</v>
      </c>
      <c r="E41" s="56">
        <f>SUM(E35:E40)</f>
        <v>574</v>
      </c>
      <c r="F41" s="56">
        <f t="shared" ref="F41:J41" si="49">SUM(F35:F40)</f>
        <v>641</v>
      </c>
      <c r="G41" s="56">
        <f t="shared" si="49"/>
        <v>776</v>
      </c>
      <c r="H41" s="56">
        <f t="shared" si="49"/>
        <v>783</v>
      </c>
      <c r="I41" s="56">
        <f t="shared" si="49"/>
        <v>485</v>
      </c>
      <c r="J41" s="56">
        <f t="shared" si="49"/>
        <v>372</v>
      </c>
      <c r="K41" s="33"/>
      <c r="L41" s="68">
        <f t="shared" ref="L41:R41" si="50">SUM(L35:L40)</f>
        <v>330</v>
      </c>
      <c r="M41" s="68">
        <f t="shared" si="50"/>
        <v>401</v>
      </c>
      <c r="N41" s="68">
        <f t="shared" si="50"/>
        <v>677</v>
      </c>
      <c r="O41" s="68">
        <f t="shared" si="50"/>
        <v>688</v>
      </c>
      <c r="P41" s="68">
        <f t="shared" si="50"/>
        <v>519</v>
      </c>
      <c r="Q41" s="68">
        <f t="shared" si="50"/>
        <v>1228</v>
      </c>
      <c r="R41" s="56">
        <f t="shared" si="50"/>
        <v>1153</v>
      </c>
      <c r="S41" s="35">
        <f t="shared" si="44"/>
        <v>6.2015503875968996</v>
      </c>
      <c r="T41" s="35">
        <f t="shared" si="44"/>
        <v>-1.5267175572519083</v>
      </c>
      <c r="U41" s="35">
        <f t="shared" si="44"/>
        <v>14.111498257839722</v>
      </c>
      <c r="V41" s="35">
        <f t="shared" si="44"/>
        <v>-10.452418096723868</v>
      </c>
      <c r="W41" s="35">
        <f t="shared" si="44"/>
        <v>-17.396907216494846</v>
      </c>
      <c r="X41" s="35">
        <f t="shared" si="45"/>
        <v>-0.89399744572158357</v>
      </c>
      <c r="Y41" s="35">
        <f t="shared" si="35"/>
        <v>61.443298969072167</v>
      </c>
      <c r="Z41" s="35">
        <f t="shared" si="36"/>
        <v>30.376344086021508</v>
      </c>
      <c r="AA41" s="35">
        <f t="shared" si="37"/>
        <v>12.727272727272727</v>
      </c>
      <c r="AB41" s="53">
        <f t="shared" si="38"/>
        <v>-17.705735660847878</v>
      </c>
      <c r="AC41" s="53">
        <f t="shared" si="39"/>
        <v>-40.768094534711963</v>
      </c>
      <c r="AD41" s="53">
        <f t="shared" si="40"/>
        <v>-1.5988372093023258</v>
      </c>
      <c r="AE41" s="53">
        <f t="shared" si="41"/>
        <v>32.562620423892099</v>
      </c>
      <c r="AF41" s="53">
        <f t="shared" si="42"/>
        <v>-57.736156351791536</v>
      </c>
      <c r="AG41" s="53">
        <f t="shared" si="43"/>
        <v>6.5047701647875114</v>
      </c>
      <c r="AH41" s="90"/>
      <c r="AI41" s="90">
        <v>2020</v>
      </c>
      <c r="AJ41" s="95">
        <v>1116</v>
      </c>
      <c r="AK41" s="97">
        <v>-19.480519480519483</v>
      </c>
      <c r="AL41" s="100"/>
      <c r="AM41" s="90"/>
      <c r="AN41" s="90"/>
      <c r="AO41" s="86"/>
      <c r="AP41" s="86"/>
      <c r="AQ41" s="86"/>
      <c r="AR41" s="86"/>
      <c r="AS41" s="86"/>
      <c r="AT41" s="86"/>
      <c r="AU41" s="86"/>
      <c r="AV41" s="86"/>
      <c r="AW41" s="86"/>
      <c r="AX41" s="86"/>
      <c r="AY41" s="86"/>
    </row>
    <row r="42" spans="1:51" s="36" customFormat="1" ht="17.100000000000001" customHeight="1" x14ac:dyDescent="0.3">
      <c r="A42" s="27" t="s">
        <v>27</v>
      </c>
      <c r="B42" s="58">
        <f t="shared" ref="B42" si="51">+B34+B41</f>
        <v>1368</v>
      </c>
      <c r="C42" s="58">
        <f>+C34+C41</f>
        <v>1377</v>
      </c>
      <c r="D42" s="58">
        <f t="shared" ref="D42" si="52">+D34+D41</f>
        <v>1116</v>
      </c>
      <c r="E42" s="58">
        <f t="shared" ref="E42:J42" si="53">+E34+E41</f>
        <v>1386</v>
      </c>
      <c r="F42" s="58">
        <f t="shared" si="53"/>
        <v>1432</v>
      </c>
      <c r="G42" s="58">
        <f t="shared" si="53"/>
        <v>1540</v>
      </c>
      <c r="H42" s="58">
        <f>+H34+H41</f>
        <v>1403</v>
      </c>
      <c r="I42" s="58">
        <f t="shared" si="53"/>
        <v>921</v>
      </c>
      <c r="J42" s="58">
        <f t="shared" si="53"/>
        <v>746</v>
      </c>
      <c r="K42" s="34"/>
      <c r="L42" s="58">
        <f t="shared" ref="L42:R42" si="54">+L34+L41</f>
        <v>674</v>
      </c>
      <c r="M42" s="58">
        <f t="shared" si="54"/>
        <v>923</v>
      </c>
      <c r="N42" s="58">
        <f t="shared" si="54"/>
        <v>1392</v>
      </c>
      <c r="O42" s="58">
        <f t="shared" si="54"/>
        <v>1250</v>
      </c>
      <c r="P42" s="58">
        <f t="shared" si="54"/>
        <v>1319</v>
      </c>
      <c r="Q42" s="58">
        <f t="shared" si="54"/>
        <v>2531</v>
      </c>
      <c r="R42" s="58">
        <f t="shared" si="54"/>
        <v>2349</v>
      </c>
      <c r="S42" s="35">
        <f t="shared" ref="S42:X42" si="55">(B42-C42)/C42*100</f>
        <v>-0.65359477124183007</v>
      </c>
      <c r="T42" s="35">
        <f t="shared" si="55"/>
        <v>23.387096774193548</v>
      </c>
      <c r="U42" s="35">
        <f t="shared" si="55"/>
        <v>-19.480519480519483</v>
      </c>
      <c r="V42" s="35">
        <f t="shared" si="55"/>
        <v>-3.2122905027932962</v>
      </c>
      <c r="W42" s="35">
        <f t="shared" si="55"/>
        <v>-7.0129870129870122</v>
      </c>
      <c r="X42" s="35">
        <f t="shared" si="55"/>
        <v>9.7647897362794023</v>
      </c>
      <c r="Y42" s="35">
        <f t="shared" si="35"/>
        <v>52.334419109663408</v>
      </c>
      <c r="Z42" s="28">
        <f t="shared" si="36"/>
        <v>23.458445040214475</v>
      </c>
      <c r="AA42" s="28">
        <f t="shared" si="37"/>
        <v>10.682492581602373</v>
      </c>
      <c r="AB42" s="28">
        <f t="shared" si="38"/>
        <v>-26.977248104008666</v>
      </c>
      <c r="AC42" s="28">
        <f>(M42-N42)/N42*100</f>
        <v>-33.69252873563218</v>
      </c>
      <c r="AD42" s="29">
        <f>(N42-O42)/O42*100</f>
        <v>11.360000000000001</v>
      </c>
      <c r="AE42" s="29">
        <f t="shared" si="41"/>
        <v>-5.2312357846853672</v>
      </c>
      <c r="AF42" s="29">
        <f t="shared" si="42"/>
        <v>-47.886210983800872</v>
      </c>
      <c r="AG42" s="29">
        <f t="shared" si="43"/>
        <v>7.7479778629203908</v>
      </c>
      <c r="AH42" s="91"/>
      <c r="AI42" s="32">
        <v>2021</v>
      </c>
      <c r="AJ42" s="95">
        <v>1377</v>
      </c>
      <c r="AK42" s="98">
        <v>23.387096774193548</v>
      </c>
      <c r="AL42" s="91"/>
      <c r="AM42" s="91"/>
      <c r="AN42" s="91"/>
      <c r="AO42" s="87"/>
      <c r="AP42" s="87"/>
      <c r="AQ42" s="87"/>
      <c r="AR42" s="87"/>
      <c r="AS42" s="87"/>
      <c r="AT42" s="87"/>
      <c r="AU42" s="87"/>
      <c r="AV42" s="87"/>
      <c r="AW42" s="87"/>
      <c r="AX42" s="87"/>
      <c r="AY42" s="87"/>
    </row>
    <row r="43" spans="1:51" ht="14.4" x14ac:dyDescent="0.35">
      <c r="A43" s="2"/>
      <c r="B43" s="2"/>
      <c r="C43" s="3"/>
      <c r="D43" s="3"/>
      <c r="E43" s="3"/>
      <c r="F43" s="3"/>
      <c r="G43" s="3"/>
      <c r="H43" s="3"/>
      <c r="I43" s="3"/>
      <c r="K43" s="4"/>
      <c r="AG43" s="73"/>
      <c r="AH43" s="73"/>
      <c r="AI43" s="90">
        <v>2022</v>
      </c>
      <c r="AJ43" s="95">
        <v>1368</v>
      </c>
      <c r="AK43" s="98">
        <v>-0.65359477124183007</v>
      </c>
      <c r="AT43" s="88"/>
      <c r="AU43" s="88"/>
      <c r="AV43" s="88"/>
      <c r="AW43" s="88"/>
      <c r="AX43" s="88"/>
      <c r="AY43" s="88"/>
    </row>
    <row r="44" spans="1:51" s="42" customFormat="1" ht="12.9" customHeight="1" x14ac:dyDescent="0.35">
      <c r="A44" s="107" t="s">
        <v>36</v>
      </c>
      <c r="B44" s="107"/>
      <c r="C44" s="107"/>
      <c r="D44" s="107"/>
      <c r="E44" s="107"/>
      <c r="F44" s="107"/>
      <c r="G44" s="107"/>
      <c r="H44" s="107"/>
      <c r="I44" s="107"/>
      <c r="J44" s="107"/>
      <c r="K44" s="107"/>
      <c r="L44" s="107"/>
      <c r="M44" s="107"/>
      <c r="N44" s="107"/>
      <c r="O44" s="107"/>
      <c r="P44" s="107"/>
      <c r="Q44" s="107"/>
      <c r="R44" s="107"/>
      <c r="S44" s="107"/>
      <c r="T44" s="107"/>
      <c r="U44" s="107"/>
      <c r="V44" s="107"/>
      <c r="W44" s="107"/>
      <c r="X44" s="107"/>
      <c r="Y44" s="107"/>
      <c r="Z44" s="107"/>
      <c r="AA44" s="107"/>
      <c r="AB44" s="107"/>
      <c r="AC44" s="107"/>
      <c r="AD44" s="107"/>
      <c r="AE44" s="107"/>
      <c r="AG44" s="73"/>
      <c r="AH44" s="73"/>
      <c r="AI44" s="73"/>
      <c r="AJ44" s="73"/>
      <c r="AK44" s="73"/>
      <c r="AL44" s="73"/>
      <c r="AM44" s="73"/>
      <c r="AN44" s="73"/>
      <c r="AO44" s="89"/>
      <c r="AP44" s="89"/>
      <c r="AQ44" s="89"/>
      <c r="AR44" s="89"/>
      <c r="AS44" s="89"/>
      <c r="AT44" s="89"/>
      <c r="AU44" s="89"/>
      <c r="AV44" s="89"/>
      <c r="AW44" s="89"/>
      <c r="AX44" s="89"/>
      <c r="AY44" s="89"/>
    </row>
    <row r="45" spans="1:51" s="42" customFormat="1" ht="12.9" customHeight="1" x14ac:dyDescent="0.35">
      <c r="A45" s="108" t="s">
        <v>37</v>
      </c>
      <c r="B45" s="108"/>
      <c r="C45" s="108"/>
      <c r="D45" s="108"/>
      <c r="E45" s="108"/>
      <c r="F45" s="108"/>
      <c r="G45" s="108"/>
      <c r="H45" s="108"/>
      <c r="I45" s="108"/>
      <c r="J45" s="108"/>
      <c r="K45" s="108"/>
      <c r="L45" s="108"/>
      <c r="M45" s="108"/>
      <c r="N45" s="108"/>
      <c r="O45" s="108"/>
      <c r="P45" s="108"/>
      <c r="Q45" s="108"/>
      <c r="R45" s="108"/>
      <c r="S45" s="108"/>
      <c r="T45" s="108"/>
      <c r="U45" s="108"/>
      <c r="V45" s="108"/>
      <c r="W45" s="108"/>
      <c r="X45" s="108"/>
      <c r="Y45" s="108"/>
      <c r="Z45" s="108"/>
      <c r="AA45" s="108"/>
      <c r="AB45" s="108"/>
      <c r="AC45" s="108"/>
      <c r="AD45" s="108"/>
      <c r="AE45" s="108"/>
      <c r="AG45" s="32"/>
      <c r="AH45" s="32"/>
      <c r="AI45" s="32"/>
      <c r="AJ45" s="73"/>
      <c r="AK45" s="73"/>
      <c r="AL45" s="73"/>
      <c r="AM45" s="73"/>
      <c r="AN45" s="73"/>
      <c r="AO45" s="89"/>
      <c r="AP45" s="89"/>
      <c r="AQ45" s="89"/>
      <c r="AR45" s="89"/>
      <c r="AS45" s="89"/>
      <c r="AT45" s="89"/>
      <c r="AU45" s="89"/>
      <c r="AV45" s="89"/>
      <c r="AW45" s="89"/>
      <c r="AX45" s="89"/>
      <c r="AY45" s="89"/>
    </row>
    <row r="46" spans="1:51" ht="11.1" customHeight="1" x14ac:dyDescent="0.3">
      <c r="AG46" s="88"/>
      <c r="AT46" s="88"/>
      <c r="AU46" s="88"/>
      <c r="AV46" s="88"/>
      <c r="AW46" s="88"/>
      <c r="AX46" s="88"/>
      <c r="AY46" s="88"/>
    </row>
    <row r="47" spans="1:51" s="12" customFormat="1" ht="14.1" customHeight="1" x14ac:dyDescent="0.3">
      <c r="A47" s="109" t="s">
        <v>14</v>
      </c>
      <c r="B47" s="104" t="s">
        <v>45</v>
      </c>
      <c r="C47" s="104">
        <v>2021</v>
      </c>
      <c r="D47" s="104">
        <v>2020</v>
      </c>
      <c r="E47" s="104">
        <v>2019</v>
      </c>
      <c r="F47" s="104">
        <v>2018</v>
      </c>
      <c r="G47" s="104">
        <v>2017</v>
      </c>
      <c r="H47" s="104">
        <v>2016</v>
      </c>
      <c r="I47" s="104">
        <v>2015</v>
      </c>
      <c r="J47" s="102">
        <v>2014</v>
      </c>
      <c r="K47" s="18"/>
      <c r="L47" s="102">
        <v>2013</v>
      </c>
      <c r="M47" s="102">
        <v>2012</v>
      </c>
      <c r="N47" s="102">
        <v>2011</v>
      </c>
      <c r="O47" s="102">
        <v>2010</v>
      </c>
      <c r="P47" s="102">
        <v>2009</v>
      </c>
      <c r="Q47" s="102">
        <v>2008</v>
      </c>
      <c r="R47" s="102">
        <v>2007</v>
      </c>
      <c r="S47" s="116" t="s">
        <v>12</v>
      </c>
      <c r="T47" s="117"/>
      <c r="U47" s="117"/>
      <c r="V47" s="117"/>
      <c r="W47" s="117"/>
      <c r="X47" s="117"/>
      <c r="Y47" s="117"/>
      <c r="Z47" s="117"/>
      <c r="AA47" s="117"/>
      <c r="AB47" s="117"/>
      <c r="AC47" s="117"/>
      <c r="AD47" s="117"/>
      <c r="AE47" s="117"/>
      <c r="AF47" s="117"/>
      <c r="AG47" s="118"/>
      <c r="AH47" s="90"/>
      <c r="AI47" s="90"/>
      <c r="AJ47" s="90"/>
      <c r="AK47" s="90"/>
      <c r="AL47" s="90"/>
      <c r="AM47" s="90"/>
      <c r="AN47" s="90"/>
      <c r="AO47" s="86"/>
      <c r="AP47" s="86"/>
      <c r="AQ47" s="86"/>
      <c r="AR47" s="86"/>
      <c r="AS47" s="86"/>
      <c r="AT47" s="86"/>
      <c r="AU47" s="86"/>
      <c r="AV47" s="86"/>
      <c r="AW47" s="86"/>
      <c r="AX47" s="86"/>
      <c r="AY47" s="86"/>
    </row>
    <row r="48" spans="1:51" s="12" customFormat="1" ht="14.1" customHeight="1" x14ac:dyDescent="0.3">
      <c r="A48" s="110"/>
      <c r="B48" s="105"/>
      <c r="C48" s="105"/>
      <c r="D48" s="105"/>
      <c r="E48" s="105"/>
      <c r="F48" s="105"/>
      <c r="G48" s="105"/>
      <c r="H48" s="105"/>
      <c r="I48" s="105"/>
      <c r="J48" s="103"/>
      <c r="K48" s="18"/>
      <c r="L48" s="103"/>
      <c r="M48" s="103"/>
      <c r="N48" s="103"/>
      <c r="O48" s="103"/>
      <c r="P48" s="103"/>
      <c r="Q48" s="103"/>
      <c r="R48" s="103"/>
      <c r="S48" s="5" t="s">
        <v>47</v>
      </c>
      <c r="T48" s="5" t="s">
        <v>43</v>
      </c>
      <c r="U48" s="5" t="s">
        <v>42</v>
      </c>
      <c r="V48" s="5" t="s">
        <v>38</v>
      </c>
      <c r="W48" s="5" t="s">
        <v>13</v>
      </c>
      <c r="X48" s="5" t="s">
        <v>11</v>
      </c>
      <c r="Y48" s="5" t="s">
        <v>10</v>
      </c>
      <c r="Z48" s="5" t="s">
        <v>9</v>
      </c>
      <c r="AA48" s="5" t="s">
        <v>8</v>
      </c>
      <c r="AB48" s="6" t="s">
        <v>6</v>
      </c>
      <c r="AC48" s="6" t="s">
        <v>5</v>
      </c>
      <c r="AD48" s="7" t="s">
        <v>1</v>
      </c>
      <c r="AE48" s="7" t="s">
        <v>2</v>
      </c>
      <c r="AF48" s="7" t="s">
        <v>3</v>
      </c>
      <c r="AG48" s="7" t="s">
        <v>4</v>
      </c>
      <c r="AH48" s="90"/>
      <c r="AI48" s="90"/>
      <c r="AJ48" s="94" t="s">
        <v>32</v>
      </c>
      <c r="AK48" s="32" t="s">
        <v>33</v>
      </c>
      <c r="AL48" s="94"/>
      <c r="AM48" s="90"/>
      <c r="AN48" s="90"/>
      <c r="AO48" s="86"/>
      <c r="AP48" s="86"/>
      <c r="AQ48" s="86"/>
      <c r="AR48" s="86"/>
      <c r="AS48" s="86"/>
      <c r="AT48" s="86"/>
      <c r="AU48" s="86"/>
      <c r="AV48" s="86"/>
      <c r="AW48" s="86"/>
      <c r="AX48" s="86"/>
      <c r="AY48" s="86"/>
    </row>
    <row r="49" spans="1:51" s="12" customFormat="1" ht="15" customHeight="1" x14ac:dyDescent="0.3">
      <c r="A49" s="17" t="s">
        <v>15</v>
      </c>
      <c r="B49" s="55">
        <v>1100</v>
      </c>
      <c r="C49" s="54">
        <v>1044</v>
      </c>
      <c r="D49" s="54">
        <v>1010</v>
      </c>
      <c r="E49" s="54">
        <v>1328</v>
      </c>
      <c r="F49" s="54">
        <v>1265</v>
      </c>
      <c r="G49" s="54">
        <v>1063</v>
      </c>
      <c r="H49" s="54">
        <v>898</v>
      </c>
      <c r="I49" s="54">
        <v>909</v>
      </c>
      <c r="J49" s="69">
        <v>363</v>
      </c>
      <c r="K49" s="18"/>
      <c r="L49" s="59">
        <v>310</v>
      </c>
      <c r="M49" s="59">
        <v>571</v>
      </c>
      <c r="N49" s="59">
        <v>789</v>
      </c>
      <c r="O49" s="59">
        <v>486</v>
      </c>
      <c r="P49" s="61">
        <f t="shared" ref="P49:R53" si="56">+P7-P28</f>
        <v>926</v>
      </c>
      <c r="Q49" s="61">
        <f t="shared" si="56"/>
        <v>1629</v>
      </c>
      <c r="R49" s="72">
        <f t="shared" si="56"/>
        <v>1407</v>
      </c>
      <c r="S49" s="37">
        <f t="shared" ref="S49:X50" si="57">(B49-C49)/C49*100</f>
        <v>5.3639846743295019</v>
      </c>
      <c r="T49" s="37">
        <f t="shared" si="57"/>
        <v>3.3663366336633667</v>
      </c>
      <c r="U49" s="37">
        <f t="shared" si="57"/>
        <v>-23.945783132530121</v>
      </c>
      <c r="V49" s="37">
        <f t="shared" si="57"/>
        <v>4.9802371541501973</v>
      </c>
      <c r="W49" s="37">
        <f t="shared" si="57"/>
        <v>19.002822201317027</v>
      </c>
      <c r="X49" s="37">
        <f t="shared" si="57"/>
        <v>18.374164810690424</v>
      </c>
      <c r="Y49" s="37">
        <f t="shared" ref="Y49:Y62" si="58">(H49-I49)/I49*100</f>
        <v>-1.21012101210121</v>
      </c>
      <c r="Z49" s="37">
        <f t="shared" ref="Z49:Z63" si="59">(I49-J49)/J49*100</f>
        <v>150.41322314049589</v>
      </c>
      <c r="AA49" s="37">
        <f t="shared" ref="AA49:AA63" si="60">(J49-L49)/L49*100</f>
        <v>17.096774193548388</v>
      </c>
      <c r="AB49" s="37">
        <f t="shared" ref="AB49:AB63" si="61">(L49-M49)/M49*100</f>
        <v>-45.709281961471106</v>
      </c>
      <c r="AC49" s="37">
        <f t="shared" ref="AC49:AC62" si="62">(M49-N49)/N49*100</f>
        <v>-27.629911280101393</v>
      </c>
      <c r="AD49" s="20">
        <f t="shared" ref="AD49:AD62" si="63">(N49-O49)/O49*100</f>
        <v>62.345679012345677</v>
      </c>
      <c r="AE49" s="20">
        <f t="shared" ref="AE49:AE63" si="64">(O49-P49)/P49*100</f>
        <v>-47.516198704103672</v>
      </c>
      <c r="AF49" s="20">
        <f t="shared" ref="AF49:AF63" si="65">(P49-Q49)/Q49*100</f>
        <v>-43.155310006138734</v>
      </c>
      <c r="AG49" s="20">
        <f t="shared" ref="AG49:AG63" si="66">(Q49-R49)/R49*100</f>
        <v>15.778251599147122</v>
      </c>
      <c r="AH49" s="90"/>
      <c r="AI49" s="90">
        <v>2007</v>
      </c>
      <c r="AJ49" s="95">
        <v>15397</v>
      </c>
      <c r="AK49" s="90"/>
      <c r="AL49" s="90"/>
      <c r="AM49" s="90"/>
      <c r="AN49" s="90"/>
      <c r="AO49" s="86"/>
      <c r="AP49" s="86"/>
      <c r="AQ49" s="86"/>
      <c r="AR49" s="86"/>
      <c r="AS49" s="86"/>
      <c r="AT49" s="86"/>
      <c r="AU49" s="86"/>
      <c r="AV49" s="86"/>
      <c r="AW49" s="86"/>
      <c r="AX49" s="86"/>
      <c r="AY49" s="86"/>
    </row>
    <row r="50" spans="1:51" s="12" customFormat="1" ht="15" customHeight="1" x14ac:dyDescent="0.3">
      <c r="A50" s="21" t="s">
        <v>16</v>
      </c>
      <c r="B50" s="55">
        <v>1207</v>
      </c>
      <c r="C50" s="55">
        <v>1180</v>
      </c>
      <c r="D50" s="55">
        <v>958</v>
      </c>
      <c r="E50" s="55">
        <v>1179</v>
      </c>
      <c r="F50" s="55">
        <v>1284</v>
      </c>
      <c r="G50" s="55">
        <v>1054</v>
      </c>
      <c r="H50" s="55">
        <v>1150</v>
      </c>
      <c r="I50" s="55">
        <v>917</v>
      </c>
      <c r="J50" s="70">
        <v>403</v>
      </c>
      <c r="K50" s="18"/>
      <c r="L50" s="62">
        <v>313</v>
      </c>
      <c r="M50" s="62">
        <v>478</v>
      </c>
      <c r="N50" s="62">
        <v>729</v>
      </c>
      <c r="O50" s="62">
        <v>454</v>
      </c>
      <c r="P50" s="63">
        <f t="shared" si="56"/>
        <v>663</v>
      </c>
      <c r="Q50" s="64">
        <f t="shared" si="56"/>
        <v>1358</v>
      </c>
      <c r="R50" s="72">
        <f t="shared" si="56"/>
        <v>1213</v>
      </c>
      <c r="S50" s="22">
        <f t="shared" si="57"/>
        <v>2.2881355932203391</v>
      </c>
      <c r="T50" s="22">
        <f t="shared" si="57"/>
        <v>23.173277661795407</v>
      </c>
      <c r="U50" s="22">
        <f t="shared" si="57"/>
        <v>-18.744698897370654</v>
      </c>
      <c r="V50" s="22">
        <f t="shared" si="57"/>
        <v>-8.1775700934579429</v>
      </c>
      <c r="W50" s="22">
        <f t="shared" si="57"/>
        <v>21.821631878557877</v>
      </c>
      <c r="X50" s="22">
        <f t="shared" si="57"/>
        <v>-8.3478260869565233</v>
      </c>
      <c r="Y50" s="22">
        <f t="shared" si="58"/>
        <v>25.408942202835334</v>
      </c>
      <c r="Z50" s="22">
        <f t="shared" si="59"/>
        <v>127.54342431761788</v>
      </c>
      <c r="AA50" s="22">
        <f t="shared" si="60"/>
        <v>28.753993610223645</v>
      </c>
      <c r="AB50" s="22">
        <f t="shared" si="61"/>
        <v>-34.518828451882847</v>
      </c>
      <c r="AC50" s="22">
        <f t="shared" si="62"/>
        <v>-34.430727023319619</v>
      </c>
      <c r="AD50" s="23">
        <f t="shared" si="63"/>
        <v>60.572687224669608</v>
      </c>
      <c r="AE50" s="23">
        <f t="shared" si="64"/>
        <v>-31.52337858220211</v>
      </c>
      <c r="AF50" s="23">
        <f t="shared" si="65"/>
        <v>-51.178203240058906</v>
      </c>
      <c r="AG50" s="23">
        <f t="shared" si="66"/>
        <v>11.953833470733718</v>
      </c>
      <c r="AH50" s="90"/>
      <c r="AI50" s="90">
        <v>2008</v>
      </c>
      <c r="AJ50" s="95">
        <v>14908</v>
      </c>
      <c r="AK50" s="97">
        <v>-3.1759433655907001</v>
      </c>
      <c r="AL50" s="97"/>
      <c r="AM50" s="90"/>
      <c r="AN50" s="90"/>
      <c r="AO50" s="86"/>
      <c r="AP50" s="86"/>
      <c r="AQ50" s="86"/>
      <c r="AR50" s="86"/>
      <c r="AS50" s="86"/>
      <c r="AT50" s="86"/>
      <c r="AU50" s="86"/>
      <c r="AV50" s="86"/>
      <c r="AW50" s="86"/>
      <c r="AX50" s="86"/>
      <c r="AY50" s="86"/>
    </row>
    <row r="51" spans="1:51" s="12" customFormat="1" ht="15" customHeight="1" x14ac:dyDescent="0.3">
      <c r="A51" s="21" t="s">
        <v>17</v>
      </c>
      <c r="B51" s="55">
        <v>1516</v>
      </c>
      <c r="C51" s="55">
        <v>1306</v>
      </c>
      <c r="D51" s="55">
        <v>605</v>
      </c>
      <c r="E51" s="55">
        <v>1696</v>
      </c>
      <c r="F51" s="55">
        <v>1884</v>
      </c>
      <c r="G51" s="55">
        <v>1819</v>
      </c>
      <c r="H51" s="55">
        <v>2138</v>
      </c>
      <c r="I51" s="55">
        <v>842</v>
      </c>
      <c r="J51" s="70">
        <v>417</v>
      </c>
      <c r="K51" s="18"/>
      <c r="L51" s="62">
        <v>418</v>
      </c>
      <c r="M51" s="62">
        <v>516</v>
      </c>
      <c r="N51" s="62">
        <v>733</v>
      </c>
      <c r="O51" s="62">
        <v>736</v>
      </c>
      <c r="P51" s="63">
        <f t="shared" si="56"/>
        <v>656</v>
      </c>
      <c r="Q51" s="64">
        <f t="shared" si="56"/>
        <v>1105</v>
      </c>
      <c r="R51" s="63">
        <f t="shared" si="56"/>
        <v>1605</v>
      </c>
      <c r="S51" s="22">
        <f t="shared" ref="S51:W62" si="67">(B51-C51)/C51*100</f>
        <v>16.079632465543643</v>
      </c>
      <c r="T51" s="22">
        <f t="shared" si="67"/>
        <v>115.86776859504133</v>
      </c>
      <c r="U51" s="22">
        <f t="shared" si="67"/>
        <v>-64.327830188679243</v>
      </c>
      <c r="V51" s="22">
        <f t="shared" si="67"/>
        <v>-9.9787685774946926</v>
      </c>
      <c r="W51" s="22">
        <f t="shared" si="67"/>
        <v>3.5733919736118747</v>
      </c>
      <c r="X51" s="22">
        <f t="shared" ref="X51:X62" si="68">(G51-H51)/H51*100</f>
        <v>-14.92048643592142</v>
      </c>
      <c r="Y51" s="22">
        <f t="shared" si="58"/>
        <v>153.91923990498813</v>
      </c>
      <c r="Z51" s="22">
        <f t="shared" si="59"/>
        <v>101.91846522781776</v>
      </c>
      <c r="AA51" s="22">
        <f t="shared" si="60"/>
        <v>-0.23923444976076555</v>
      </c>
      <c r="AB51" s="22">
        <f t="shared" si="61"/>
        <v>-18.992248062015506</v>
      </c>
      <c r="AC51" s="22">
        <f t="shared" si="62"/>
        <v>-29.604365620736701</v>
      </c>
      <c r="AD51" s="23">
        <f t="shared" si="63"/>
        <v>-0.40760869565217389</v>
      </c>
      <c r="AE51" s="23">
        <f t="shared" si="64"/>
        <v>12.195121951219512</v>
      </c>
      <c r="AF51" s="23">
        <f t="shared" si="65"/>
        <v>-40.633484162895925</v>
      </c>
      <c r="AG51" s="23">
        <f t="shared" si="66"/>
        <v>-31.15264797507788</v>
      </c>
      <c r="AH51" s="90"/>
      <c r="AI51" s="90">
        <v>2009</v>
      </c>
      <c r="AJ51" s="95">
        <v>7021</v>
      </c>
      <c r="AK51" s="97">
        <v>-52.904480815669444</v>
      </c>
      <c r="AL51" s="97"/>
      <c r="AM51" s="90"/>
      <c r="AN51" s="90"/>
      <c r="AO51" s="86"/>
      <c r="AP51" s="86"/>
      <c r="AQ51" s="86"/>
      <c r="AR51" s="86"/>
      <c r="AS51" s="86"/>
      <c r="AT51" s="86"/>
      <c r="AU51" s="86"/>
      <c r="AV51" s="86"/>
      <c r="AW51" s="86"/>
      <c r="AX51" s="86"/>
      <c r="AY51" s="86"/>
    </row>
    <row r="52" spans="1:51" s="12" customFormat="1" ht="15" customHeight="1" x14ac:dyDescent="0.3">
      <c r="A52" s="21" t="s">
        <v>18</v>
      </c>
      <c r="B52" s="55">
        <v>1174</v>
      </c>
      <c r="C52" s="55">
        <v>1394</v>
      </c>
      <c r="D52" s="55">
        <v>512</v>
      </c>
      <c r="E52" s="55">
        <v>1897</v>
      </c>
      <c r="F52" s="55">
        <v>2043</v>
      </c>
      <c r="G52" s="55">
        <v>2078</v>
      </c>
      <c r="H52" s="55">
        <v>874</v>
      </c>
      <c r="I52" s="55">
        <v>810</v>
      </c>
      <c r="J52" s="70">
        <v>415</v>
      </c>
      <c r="K52" s="18"/>
      <c r="L52" s="62">
        <v>331</v>
      </c>
      <c r="M52" s="62">
        <v>463</v>
      </c>
      <c r="N52" s="62">
        <v>744</v>
      </c>
      <c r="O52" s="62">
        <v>560</v>
      </c>
      <c r="P52" s="63">
        <f t="shared" si="56"/>
        <v>597</v>
      </c>
      <c r="Q52" s="64">
        <f t="shared" si="56"/>
        <v>1364</v>
      </c>
      <c r="R52" s="63">
        <f t="shared" si="56"/>
        <v>876</v>
      </c>
      <c r="S52" s="22">
        <f t="shared" si="67"/>
        <v>-15.781922525107603</v>
      </c>
      <c r="T52" s="22">
        <f t="shared" si="67"/>
        <v>172.265625</v>
      </c>
      <c r="U52" s="22">
        <f t="shared" si="67"/>
        <v>-73.010015814443861</v>
      </c>
      <c r="V52" s="22">
        <f t="shared" si="67"/>
        <v>-7.1463534018600106</v>
      </c>
      <c r="W52" s="22">
        <f t="shared" si="67"/>
        <v>-1.6843118383060636</v>
      </c>
      <c r="X52" s="22">
        <f t="shared" si="68"/>
        <v>137.75743707093821</v>
      </c>
      <c r="Y52" s="22">
        <f t="shared" si="58"/>
        <v>7.9012345679012341</v>
      </c>
      <c r="Z52" s="22">
        <f t="shared" si="59"/>
        <v>95.180722891566262</v>
      </c>
      <c r="AA52" s="22">
        <f t="shared" si="60"/>
        <v>25.377643504531722</v>
      </c>
      <c r="AB52" s="22">
        <f t="shared" si="61"/>
        <v>-28.509719222462206</v>
      </c>
      <c r="AC52" s="22">
        <f t="shared" si="62"/>
        <v>-37.768817204301072</v>
      </c>
      <c r="AD52" s="23">
        <f t="shared" si="63"/>
        <v>32.857142857142854</v>
      </c>
      <c r="AE52" s="23">
        <f t="shared" si="64"/>
        <v>-6.1976549413735347</v>
      </c>
      <c r="AF52" s="23">
        <f t="shared" si="65"/>
        <v>-56.231671554252195</v>
      </c>
      <c r="AG52" s="23">
        <f t="shared" si="66"/>
        <v>55.707762557077622</v>
      </c>
      <c r="AH52" s="90"/>
      <c r="AI52" s="90">
        <v>2010</v>
      </c>
      <c r="AJ52" s="95">
        <v>7555</v>
      </c>
      <c r="AK52" s="97">
        <v>7.6057541660732086</v>
      </c>
      <c r="AL52" s="97"/>
      <c r="AM52" s="90"/>
      <c r="AN52" s="90"/>
      <c r="AO52" s="86"/>
      <c r="AP52" s="86"/>
      <c r="AQ52" s="86"/>
      <c r="AR52" s="86"/>
      <c r="AS52" s="86"/>
      <c r="AT52" s="86"/>
      <c r="AU52" s="86"/>
      <c r="AV52" s="86"/>
      <c r="AW52" s="86"/>
      <c r="AX52" s="86"/>
      <c r="AY52" s="86"/>
    </row>
    <row r="53" spans="1:51" s="12" customFormat="1" ht="15" customHeight="1" x14ac:dyDescent="0.3">
      <c r="A53" s="21" t="s">
        <v>19</v>
      </c>
      <c r="B53" s="55">
        <v>1662</v>
      </c>
      <c r="C53" s="55">
        <v>1071</v>
      </c>
      <c r="D53" s="55">
        <v>877</v>
      </c>
      <c r="E53" s="55">
        <v>859</v>
      </c>
      <c r="F53" s="55">
        <v>927</v>
      </c>
      <c r="G53" s="55">
        <v>1019</v>
      </c>
      <c r="H53" s="55">
        <v>954</v>
      </c>
      <c r="I53" s="55">
        <v>986</v>
      </c>
      <c r="J53" s="70">
        <v>419</v>
      </c>
      <c r="K53" s="18"/>
      <c r="L53" s="62">
        <v>405</v>
      </c>
      <c r="M53" s="62">
        <v>407</v>
      </c>
      <c r="N53" s="62">
        <v>948</v>
      </c>
      <c r="O53" s="62">
        <v>592</v>
      </c>
      <c r="P53" s="63">
        <f t="shared" si="56"/>
        <v>661</v>
      </c>
      <c r="Q53" s="64">
        <f t="shared" si="56"/>
        <v>1437</v>
      </c>
      <c r="R53" s="63">
        <f t="shared" si="56"/>
        <v>1352</v>
      </c>
      <c r="S53" s="22">
        <f t="shared" si="67"/>
        <v>55.182072829131656</v>
      </c>
      <c r="T53" s="22">
        <f t="shared" si="67"/>
        <v>22.120866590649943</v>
      </c>
      <c r="U53" s="22">
        <f t="shared" si="67"/>
        <v>2.0954598370197903</v>
      </c>
      <c r="V53" s="22">
        <f t="shared" si="67"/>
        <v>-7.335490830636461</v>
      </c>
      <c r="W53" s="22">
        <f t="shared" si="67"/>
        <v>-9.0284592737978411</v>
      </c>
      <c r="X53" s="22">
        <f t="shared" si="68"/>
        <v>6.8134171907756809</v>
      </c>
      <c r="Y53" s="22">
        <f t="shared" si="58"/>
        <v>-3.2454361054766734</v>
      </c>
      <c r="Z53" s="22">
        <f t="shared" si="59"/>
        <v>135.32219570405729</v>
      </c>
      <c r="AA53" s="22">
        <f t="shared" si="60"/>
        <v>3.4567901234567899</v>
      </c>
      <c r="AB53" s="22">
        <f t="shared" si="61"/>
        <v>-0.49140049140049141</v>
      </c>
      <c r="AC53" s="22">
        <f t="shared" si="62"/>
        <v>-57.067510548523202</v>
      </c>
      <c r="AD53" s="23">
        <f t="shared" si="63"/>
        <v>60.13513513513513</v>
      </c>
      <c r="AE53" s="23">
        <f t="shared" si="64"/>
        <v>-10.43872919818457</v>
      </c>
      <c r="AF53" s="23">
        <f t="shared" si="65"/>
        <v>-54.00139178844816</v>
      </c>
      <c r="AG53" s="23">
        <f t="shared" si="66"/>
        <v>6.2869822485207099</v>
      </c>
      <c r="AH53" s="90"/>
      <c r="AI53" s="90">
        <v>2011</v>
      </c>
      <c r="AJ53" s="95">
        <v>8366</v>
      </c>
      <c r="AK53" s="97">
        <v>10.734612839179352</v>
      </c>
      <c r="AL53" s="97"/>
      <c r="AM53" s="90"/>
      <c r="AN53" s="90"/>
      <c r="AO53" s="86"/>
      <c r="AP53" s="86"/>
      <c r="AQ53" s="86"/>
      <c r="AR53" s="86"/>
      <c r="AS53" s="86"/>
      <c r="AT53" s="86"/>
      <c r="AU53" s="86"/>
      <c r="AV53" s="86"/>
      <c r="AW53" s="86"/>
      <c r="AX53" s="86"/>
      <c r="AY53" s="86"/>
    </row>
    <row r="54" spans="1:51" s="12" customFormat="1" ht="15" customHeight="1" x14ac:dyDescent="0.3">
      <c r="A54" s="21" t="s">
        <v>20</v>
      </c>
      <c r="B54" s="55">
        <v>1387</v>
      </c>
      <c r="C54" s="55">
        <v>1153</v>
      </c>
      <c r="D54" s="55">
        <v>1036</v>
      </c>
      <c r="E54" s="55">
        <v>891</v>
      </c>
      <c r="F54" s="55">
        <v>909</v>
      </c>
      <c r="G54" s="55">
        <v>972</v>
      </c>
      <c r="H54" s="55">
        <v>1071</v>
      </c>
      <c r="I54" s="55">
        <v>713</v>
      </c>
      <c r="J54" s="70">
        <v>582</v>
      </c>
      <c r="K54" s="18"/>
      <c r="L54" s="62">
        <v>374</v>
      </c>
      <c r="M54" s="62">
        <v>530</v>
      </c>
      <c r="N54" s="62">
        <v>644</v>
      </c>
      <c r="O54" s="62">
        <v>579</v>
      </c>
      <c r="P54" s="63">
        <v>547</v>
      </c>
      <c r="Q54" s="64">
        <v>1101</v>
      </c>
      <c r="R54" s="63">
        <v>1146</v>
      </c>
      <c r="S54" s="22">
        <f t="shared" si="67"/>
        <v>20.294882914137034</v>
      </c>
      <c r="T54" s="22">
        <f t="shared" si="67"/>
        <v>11.293436293436294</v>
      </c>
      <c r="U54" s="22">
        <f t="shared" si="67"/>
        <v>16.273849607182942</v>
      </c>
      <c r="V54" s="22">
        <f t="shared" si="67"/>
        <v>-1.9801980198019802</v>
      </c>
      <c r="W54" s="22">
        <f t="shared" si="67"/>
        <v>-6.481481481481481</v>
      </c>
      <c r="X54" s="22">
        <f t="shared" si="68"/>
        <v>-9.2436974789915975</v>
      </c>
      <c r="Y54" s="22">
        <f t="shared" si="58"/>
        <v>50.210378681626935</v>
      </c>
      <c r="Z54" s="22">
        <f t="shared" si="59"/>
        <v>22.508591065292098</v>
      </c>
      <c r="AA54" s="22">
        <f t="shared" si="60"/>
        <v>55.614973262032088</v>
      </c>
      <c r="AB54" s="22">
        <f t="shared" si="61"/>
        <v>-29.433962264150942</v>
      </c>
      <c r="AC54" s="22">
        <f t="shared" si="62"/>
        <v>-17.701863354037268</v>
      </c>
      <c r="AD54" s="23">
        <f t="shared" si="63"/>
        <v>11.226252158894647</v>
      </c>
      <c r="AE54" s="23">
        <f t="shared" si="64"/>
        <v>5.8500914076782449</v>
      </c>
      <c r="AF54" s="23">
        <f t="shared" si="65"/>
        <v>-50.317892824704813</v>
      </c>
      <c r="AG54" s="23">
        <f t="shared" si="66"/>
        <v>-3.9267015706806281</v>
      </c>
      <c r="AH54" s="90"/>
      <c r="AI54" s="90">
        <v>2012</v>
      </c>
      <c r="AJ54" s="95">
        <v>5489</v>
      </c>
      <c r="AK54" s="97">
        <v>-34.389194358116185</v>
      </c>
      <c r="AL54" s="97"/>
      <c r="AM54" s="90"/>
      <c r="AN54" s="90"/>
      <c r="AO54" s="86"/>
      <c r="AP54" s="86"/>
      <c r="AQ54" s="86"/>
      <c r="AR54" s="86"/>
      <c r="AS54" s="86"/>
      <c r="AT54" s="86"/>
      <c r="AU54" s="86"/>
      <c r="AV54" s="86"/>
      <c r="AW54" s="86"/>
      <c r="AX54" s="86"/>
      <c r="AY54" s="86"/>
    </row>
    <row r="55" spans="1:51" s="12" customFormat="1" ht="17.100000000000001" customHeight="1" x14ac:dyDescent="0.3">
      <c r="A55" s="77" t="s">
        <v>39</v>
      </c>
      <c r="B55" s="78">
        <f>SUM(B49:B54)</f>
        <v>8046</v>
      </c>
      <c r="C55" s="78">
        <f>SUM(C49:C54)</f>
        <v>7148</v>
      </c>
      <c r="D55" s="78">
        <f>SUM(D49:D54)</f>
        <v>4998</v>
      </c>
      <c r="E55" s="78">
        <f>SUM(E49:E54)</f>
        <v>7850</v>
      </c>
      <c r="F55" s="78">
        <f t="shared" ref="F55:J55" si="69">SUM(F49:F54)</f>
        <v>8312</v>
      </c>
      <c r="G55" s="78">
        <f t="shared" si="69"/>
        <v>8005</v>
      </c>
      <c r="H55" s="78">
        <f t="shared" si="69"/>
        <v>7085</v>
      </c>
      <c r="I55" s="78">
        <f t="shared" si="69"/>
        <v>5177</v>
      </c>
      <c r="J55" s="78">
        <f t="shared" si="69"/>
        <v>2599</v>
      </c>
      <c r="K55" s="33"/>
      <c r="L55" s="78">
        <f t="shared" ref="L55:R55" si="70">SUM(L49:L54)</f>
        <v>2151</v>
      </c>
      <c r="M55" s="78">
        <f t="shared" si="70"/>
        <v>2965</v>
      </c>
      <c r="N55" s="78">
        <f t="shared" si="70"/>
        <v>4587</v>
      </c>
      <c r="O55" s="78">
        <f t="shared" si="70"/>
        <v>3407</v>
      </c>
      <c r="P55" s="78">
        <f t="shared" si="70"/>
        <v>4050</v>
      </c>
      <c r="Q55" s="78">
        <f t="shared" si="70"/>
        <v>7994</v>
      </c>
      <c r="R55" s="78">
        <f t="shared" si="70"/>
        <v>7599</v>
      </c>
      <c r="S55" s="35">
        <f t="shared" ref="S55:Y55" si="71">(B55-C55)/C55*100</f>
        <v>12.562954672635701</v>
      </c>
      <c r="T55" s="35">
        <f t="shared" si="71"/>
        <v>43.017206882753101</v>
      </c>
      <c r="U55" s="35">
        <f t="shared" si="71"/>
        <v>-36.331210191082803</v>
      </c>
      <c r="V55" s="35">
        <f t="shared" si="71"/>
        <v>-5.5582290664100098</v>
      </c>
      <c r="W55" s="35">
        <f t="shared" si="71"/>
        <v>3.8351030605871332</v>
      </c>
      <c r="X55" s="35">
        <f t="shared" si="71"/>
        <v>12.985179957657023</v>
      </c>
      <c r="Y55" s="35">
        <f t="shared" si="71"/>
        <v>36.85532161483485</v>
      </c>
      <c r="Z55" s="35">
        <f t="shared" si="59"/>
        <v>99.191996921893036</v>
      </c>
      <c r="AA55" s="35">
        <f t="shared" si="60"/>
        <v>20.827522082752211</v>
      </c>
      <c r="AB55" s="51">
        <f t="shared" si="61"/>
        <v>-27.453625632377744</v>
      </c>
      <c r="AC55" s="51">
        <f t="shared" si="62"/>
        <v>-35.360802267277087</v>
      </c>
      <c r="AD55" s="51">
        <f t="shared" si="63"/>
        <v>34.63457587320223</v>
      </c>
      <c r="AE55" s="51">
        <f t="shared" si="64"/>
        <v>-15.876543209876543</v>
      </c>
      <c r="AF55" s="51">
        <f t="shared" si="65"/>
        <v>-49.337002752064045</v>
      </c>
      <c r="AG55" s="51">
        <f t="shared" si="66"/>
        <v>5.1980523753125407</v>
      </c>
      <c r="AH55" s="90"/>
      <c r="AI55" s="90">
        <v>2013</v>
      </c>
      <c r="AJ55" s="95">
        <v>5851</v>
      </c>
      <c r="AK55" s="97">
        <v>6.5950081982146109</v>
      </c>
      <c r="AL55" s="97"/>
      <c r="AM55" s="90"/>
      <c r="AN55" s="90"/>
      <c r="AO55" s="86"/>
      <c r="AP55" s="86"/>
      <c r="AQ55" s="86"/>
      <c r="AR55" s="86"/>
      <c r="AS55" s="86"/>
      <c r="AT55" s="86"/>
      <c r="AU55" s="86"/>
      <c r="AV55" s="86"/>
      <c r="AW55" s="86"/>
      <c r="AX55" s="86"/>
      <c r="AY55" s="86"/>
    </row>
    <row r="56" spans="1:51" s="12" customFormat="1" ht="15" customHeight="1" x14ac:dyDescent="0.3">
      <c r="A56" s="21" t="s">
        <v>21</v>
      </c>
      <c r="B56" s="55">
        <v>1476</v>
      </c>
      <c r="C56" s="55">
        <v>1239</v>
      </c>
      <c r="D56" s="55">
        <v>949</v>
      </c>
      <c r="E56" s="55">
        <v>1046</v>
      </c>
      <c r="F56" s="55">
        <v>1000</v>
      </c>
      <c r="G56" s="55">
        <v>1083</v>
      </c>
      <c r="H56" s="55">
        <v>1114</v>
      </c>
      <c r="I56" s="55">
        <v>1003</v>
      </c>
      <c r="J56" s="70">
        <v>609</v>
      </c>
      <c r="K56" s="18"/>
      <c r="L56" s="62">
        <v>579</v>
      </c>
      <c r="M56" s="62">
        <v>530</v>
      </c>
      <c r="N56" s="62">
        <v>727</v>
      </c>
      <c r="O56" s="62">
        <v>709</v>
      </c>
      <c r="P56" s="63">
        <v>658</v>
      </c>
      <c r="Q56" s="64">
        <v>1405</v>
      </c>
      <c r="R56" s="63">
        <v>1127</v>
      </c>
      <c r="S56" s="22">
        <f t="shared" si="67"/>
        <v>19.128329297820823</v>
      </c>
      <c r="T56" s="22">
        <f t="shared" si="67"/>
        <v>30.558482613277132</v>
      </c>
      <c r="U56" s="22">
        <f t="shared" si="67"/>
        <v>-9.2734225621414907</v>
      </c>
      <c r="V56" s="22">
        <f t="shared" si="67"/>
        <v>4.5999999999999996</v>
      </c>
      <c r="W56" s="22">
        <f t="shared" si="67"/>
        <v>-7.6638965835641741</v>
      </c>
      <c r="X56" s="22">
        <f t="shared" si="68"/>
        <v>-2.7827648114901256</v>
      </c>
      <c r="Y56" s="22">
        <f t="shared" si="58"/>
        <v>11.06679960119641</v>
      </c>
      <c r="Z56" s="22">
        <f t="shared" si="59"/>
        <v>64.696223316912977</v>
      </c>
      <c r="AA56" s="22">
        <f t="shared" si="60"/>
        <v>5.1813471502590671</v>
      </c>
      <c r="AB56" s="22">
        <f t="shared" si="61"/>
        <v>9.2452830188679247</v>
      </c>
      <c r="AC56" s="22">
        <f t="shared" si="62"/>
        <v>-27.097661623108664</v>
      </c>
      <c r="AD56" s="23">
        <f t="shared" si="63"/>
        <v>2.5387870239774331</v>
      </c>
      <c r="AE56" s="23">
        <f t="shared" si="64"/>
        <v>7.7507598784194522</v>
      </c>
      <c r="AF56" s="23">
        <f t="shared" si="65"/>
        <v>-53.167259786476876</v>
      </c>
      <c r="AG56" s="23">
        <f t="shared" si="66"/>
        <v>24.66725820763088</v>
      </c>
      <c r="AH56" s="90"/>
      <c r="AI56" s="90">
        <v>2014</v>
      </c>
      <c r="AJ56" s="95">
        <v>5926</v>
      </c>
      <c r="AK56" s="97">
        <v>1.2818321654418048</v>
      </c>
      <c r="AL56" s="97"/>
      <c r="AM56" s="90"/>
      <c r="AN56" s="90"/>
      <c r="AO56" s="86"/>
      <c r="AP56" s="86"/>
      <c r="AQ56" s="86"/>
      <c r="AR56" s="86"/>
      <c r="AS56" s="86"/>
      <c r="AT56" s="86"/>
      <c r="AU56" s="86"/>
      <c r="AV56" s="86"/>
    </row>
    <row r="57" spans="1:51" s="12" customFormat="1" ht="15" customHeight="1" x14ac:dyDescent="0.3">
      <c r="A57" s="21" t="s">
        <v>22</v>
      </c>
      <c r="B57" s="55">
        <v>1079</v>
      </c>
      <c r="C57" s="55">
        <v>1025</v>
      </c>
      <c r="D57" s="55">
        <v>522</v>
      </c>
      <c r="E57" s="55">
        <v>534</v>
      </c>
      <c r="F57" s="55">
        <v>594</v>
      </c>
      <c r="G57" s="55">
        <v>642</v>
      </c>
      <c r="H57" s="55">
        <v>563</v>
      </c>
      <c r="I57" s="55">
        <v>487</v>
      </c>
      <c r="J57" s="70">
        <v>288</v>
      </c>
      <c r="K57" s="18"/>
      <c r="L57" s="62">
        <v>635</v>
      </c>
      <c r="M57" s="62">
        <v>442</v>
      </c>
      <c r="N57" s="62">
        <v>755</v>
      </c>
      <c r="O57" s="62">
        <v>742</v>
      </c>
      <c r="P57" s="63">
        <v>395</v>
      </c>
      <c r="Q57" s="64">
        <v>1280</v>
      </c>
      <c r="R57" s="63">
        <v>1340</v>
      </c>
      <c r="S57" s="22">
        <f t="shared" si="67"/>
        <v>5.2682926829268295</v>
      </c>
      <c r="T57" s="22">
        <f t="shared" si="67"/>
        <v>96.36015325670499</v>
      </c>
      <c r="U57" s="22">
        <f t="shared" si="67"/>
        <v>-2.2471910112359552</v>
      </c>
      <c r="V57" s="22">
        <f t="shared" si="67"/>
        <v>-10.1010101010101</v>
      </c>
      <c r="W57" s="22">
        <f t="shared" si="67"/>
        <v>-7.4766355140186906</v>
      </c>
      <c r="X57" s="22">
        <f t="shared" si="68"/>
        <v>14.031971580817052</v>
      </c>
      <c r="Y57" s="22">
        <f t="shared" si="58"/>
        <v>15.605749486652979</v>
      </c>
      <c r="Z57" s="22">
        <f t="shared" si="59"/>
        <v>69.097222222222214</v>
      </c>
      <c r="AA57" s="22">
        <f t="shared" si="60"/>
        <v>-54.645669291338585</v>
      </c>
      <c r="AB57" s="22">
        <f t="shared" si="61"/>
        <v>43.665158371040725</v>
      </c>
      <c r="AC57" s="22">
        <f t="shared" si="62"/>
        <v>-41.4569536423841</v>
      </c>
      <c r="AD57" s="23">
        <f t="shared" si="63"/>
        <v>1.7520215633423182</v>
      </c>
      <c r="AE57" s="23">
        <f t="shared" si="64"/>
        <v>87.848101265822791</v>
      </c>
      <c r="AF57" s="23">
        <f t="shared" si="65"/>
        <v>-69.140625</v>
      </c>
      <c r="AG57" s="23">
        <f t="shared" si="66"/>
        <v>-4.4776119402985071</v>
      </c>
      <c r="AH57" s="90"/>
      <c r="AI57" s="90">
        <v>2015</v>
      </c>
      <c r="AJ57" s="95">
        <v>9686</v>
      </c>
      <c r="AK57" s="97">
        <v>63.449206884913934</v>
      </c>
      <c r="AL57" s="97"/>
      <c r="AM57" s="90"/>
      <c r="AN57" s="90"/>
      <c r="AO57" s="86"/>
      <c r="AP57" s="86"/>
      <c r="AQ57" s="86"/>
      <c r="AR57" s="86"/>
      <c r="AS57" s="86"/>
      <c r="AT57" s="86"/>
      <c r="AU57" s="86"/>
      <c r="AV57" s="86"/>
    </row>
    <row r="58" spans="1:51" s="12" customFormat="1" ht="15" customHeight="1" x14ac:dyDescent="0.3">
      <c r="A58" s="21" t="s">
        <v>23</v>
      </c>
      <c r="B58" s="55">
        <v>1249</v>
      </c>
      <c r="C58" s="55">
        <v>989</v>
      </c>
      <c r="D58" s="55">
        <v>720</v>
      </c>
      <c r="E58" s="55">
        <v>637</v>
      </c>
      <c r="F58" s="55">
        <v>772</v>
      </c>
      <c r="G58" s="55">
        <v>891</v>
      </c>
      <c r="H58" s="55">
        <v>902</v>
      </c>
      <c r="I58" s="55">
        <v>612</v>
      </c>
      <c r="J58" s="70">
        <v>392</v>
      </c>
      <c r="K58" s="18"/>
      <c r="L58" s="62">
        <v>365</v>
      </c>
      <c r="M58" s="62">
        <v>398</v>
      </c>
      <c r="N58" s="62">
        <v>621</v>
      </c>
      <c r="O58" s="62">
        <v>762</v>
      </c>
      <c r="P58" s="63">
        <v>449</v>
      </c>
      <c r="Q58" s="64">
        <v>1034</v>
      </c>
      <c r="R58" s="63">
        <v>1159</v>
      </c>
      <c r="S58" s="22">
        <f t="shared" si="67"/>
        <v>26.289180990899897</v>
      </c>
      <c r="T58" s="22">
        <f t="shared" si="67"/>
        <v>37.361111111111114</v>
      </c>
      <c r="U58" s="22">
        <f t="shared" si="67"/>
        <v>13.029827315541601</v>
      </c>
      <c r="V58" s="22">
        <f t="shared" si="67"/>
        <v>-17.487046632124354</v>
      </c>
      <c r="W58" s="22">
        <f t="shared" si="67"/>
        <v>-13.355780022446689</v>
      </c>
      <c r="X58" s="22">
        <f t="shared" si="68"/>
        <v>-1.2195121951219512</v>
      </c>
      <c r="Y58" s="22">
        <f t="shared" si="58"/>
        <v>47.385620915032675</v>
      </c>
      <c r="Z58" s="22">
        <f t="shared" si="59"/>
        <v>56.12244897959183</v>
      </c>
      <c r="AA58" s="22">
        <f t="shared" si="60"/>
        <v>7.397260273972603</v>
      </c>
      <c r="AB58" s="22">
        <f t="shared" si="61"/>
        <v>-8.291457286432161</v>
      </c>
      <c r="AC58" s="22">
        <f t="shared" si="62"/>
        <v>-35.909822866344605</v>
      </c>
      <c r="AD58" s="23">
        <f t="shared" si="63"/>
        <v>-18.503937007874015</v>
      </c>
      <c r="AE58" s="23">
        <f t="shared" si="64"/>
        <v>69.710467706013361</v>
      </c>
      <c r="AF58" s="23">
        <f t="shared" si="65"/>
        <v>-56.576402321083172</v>
      </c>
      <c r="AG58" s="23">
        <f t="shared" si="66"/>
        <v>-10.785159620362382</v>
      </c>
      <c r="AH58" s="90"/>
      <c r="AI58" s="90">
        <v>2016</v>
      </c>
      <c r="AJ58" s="95">
        <v>13363</v>
      </c>
      <c r="AK58" s="97">
        <v>37.962007020441874</v>
      </c>
      <c r="AL58" s="97"/>
      <c r="AM58" s="90"/>
      <c r="AN58" s="90"/>
      <c r="AO58" s="86"/>
      <c r="AP58" s="86"/>
      <c r="AQ58" s="86"/>
      <c r="AR58" s="86"/>
      <c r="AS58" s="86"/>
    </row>
    <row r="59" spans="1:51" s="12" customFormat="1" ht="15" customHeight="1" x14ac:dyDescent="0.3">
      <c r="A59" s="21" t="s">
        <v>24</v>
      </c>
      <c r="B59" s="55">
        <v>1156</v>
      </c>
      <c r="C59" s="55">
        <v>843</v>
      </c>
      <c r="D59" s="55">
        <v>946</v>
      </c>
      <c r="E59" s="55">
        <v>1025</v>
      </c>
      <c r="F59" s="55">
        <v>1127</v>
      </c>
      <c r="G59" s="55">
        <v>1338</v>
      </c>
      <c r="H59" s="55">
        <v>1029</v>
      </c>
      <c r="I59" s="55">
        <v>814</v>
      </c>
      <c r="J59" s="70">
        <v>797</v>
      </c>
      <c r="K59" s="18"/>
      <c r="L59" s="62">
        <v>574</v>
      </c>
      <c r="M59" s="62">
        <v>437</v>
      </c>
      <c r="N59" s="62">
        <v>750</v>
      </c>
      <c r="O59" s="62">
        <v>783</v>
      </c>
      <c r="P59" s="63">
        <v>601</v>
      </c>
      <c r="Q59" s="64">
        <v>1319</v>
      </c>
      <c r="R59" s="63">
        <v>1581</v>
      </c>
      <c r="S59" s="22">
        <f t="shared" si="67"/>
        <v>37.129300118623966</v>
      </c>
      <c r="T59" s="22">
        <f t="shared" si="67"/>
        <v>-10.887949260042284</v>
      </c>
      <c r="U59" s="22">
        <f t="shared" si="67"/>
        <v>-7.7073170731707314</v>
      </c>
      <c r="V59" s="22">
        <f t="shared" si="67"/>
        <v>-9.0505767524401062</v>
      </c>
      <c r="W59" s="22">
        <f t="shared" si="67"/>
        <v>-15.76980568011958</v>
      </c>
      <c r="X59" s="22">
        <f t="shared" si="68"/>
        <v>30.029154518950435</v>
      </c>
      <c r="Y59" s="22">
        <f t="shared" si="58"/>
        <v>26.412776412776413</v>
      </c>
      <c r="Z59" s="22">
        <f t="shared" si="59"/>
        <v>2.1329987452948558</v>
      </c>
      <c r="AA59" s="22">
        <f t="shared" si="60"/>
        <v>38.850174216027874</v>
      </c>
      <c r="AB59" s="22">
        <f t="shared" si="61"/>
        <v>31.350114416475972</v>
      </c>
      <c r="AC59" s="22">
        <f t="shared" si="62"/>
        <v>-41.733333333333334</v>
      </c>
      <c r="AD59" s="23">
        <f t="shared" si="63"/>
        <v>-4.2145593869731801</v>
      </c>
      <c r="AE59" s="23">
        <f t="shared" si="64"/>
        <v>30.282861896838604</v>
      </c>
      <c r="AF59" s="23">
        <f t="shared" si="65"/>
        <v>-54.435178165276724</v>
      </c>
      <c r="AG59" s="23">
        <f t="shared" si="66"/>
        <v>-16.571790006325109</v>
      </c>
      <c r="AH59" s="90"/>
      <c r="AI59" s="90">
        <v>2017</v>
      </c>
      <c r="AJ59" s="95">
        <v>14609</v>
      </c>
      <c r="AK59" s="97">
        <v>9.3242535358826615</v>
      </c>
      <c r="AL59" s="97"/>
      <c r="AM59" s="90"/>
      <c r="AN59" s="90"/>
      <c r="AO59" s="86"/>
      <c r="AP59" s="86"/>
      <c r="AQ59" s="86"/>
      <c r="AR59" s="86"/>
      <c r="AS59" s="86"/>
    </row>
    <row r="60" spans="1:51" s="12" customFormat="1" ht="15" customHeight="1" x14ac:dyDescent="0.3">
      <c r="A60" s="21" t="s">
        <v>25</v>
      </c>
      <c r="B60" s="55">
        <v>1174</v>
      </c>
      <c r="C60" s="55">
        <v>1110</v>
      </c>
      <c r="D60" s="55">
        <v>1223</v>
      </c>
      <c r="E60" s="55">
        <v>1017</v>
      </c>
      <c r="F60" s="55">
        <v>1103</v>
      </c>
      <c r="G60" s="55">
        <v>1302</v>
      </c>
      <c r="H60" s="55">
        <v>1207</v>
      </c>
      <c r="I60" s="55">
        <v>823</v>
      </c>
      <c r="J60" s="70">
        <v>568</v>
      </c>
      <c r="K60" s="18"/>
      <c r="L60" s="62">
        <v>635</v>
      </c>
      <c r="M60" s="62">
        <v>412</v>
      </c>
      <c r="N60" s="62">
        <v>450</v>
      </c>
      <c r="O60" s="62">
        <v>622</v>
      </c>
      <c r="P60" s="63">
        <v>499</v>
      </c>
      <c r="Q60" s="64">
        <v>1096</v>
      </c>
      <c r="R60" s="63">
        <v>1443</v>
      </c>
      <c r="S60" s="22">
        <f t="shared" si="67"/>
        <v>5.7657657657657655</v>
      </c>
      <c r="T60" s="22">
        <f t="shared" si="67"/>
        <v>-9.239574816026165</v>
      </c>
      <c r="U60" s="22">
        <f t="shared" si="67"/>
        <v>20.255653883972467</v>
      </c>
      <c r="V60" s="22">
        <f t="shared" si="67"/>
        <v>-7.796917497733455</v>
      </c>
      <c r="W60" s="22">
        <f t="shared" si="67"/>
        <v>-15.284178187403993</v>
      </c>
      <c r="X60" s="22">
        <f t="shared" si="68"/>
        <v>7.8707539353769675</v>
      </c>
      <c r="Y60" s="22">
        <f t="shared" si="58"/>
        <v>46.658566221142159</v>
      </c>
      <c r="Z60" s="22">
        <f t="shared" si="59"/>
        <v>44.894366197183103</v>
      </c>
      <c r="AA60" s="22">
        <f t="shared" si="60"/>
        <v>-10.551181102362204</v>
      </c>
      <c r="AB60" s="22">
        <f t="shared" si="61"/>
        <v>54.126213592233007</v>
      </c>
      <c r="AC60" s="22">
        <f t="shared" si="62"/>
        <v>-8.4444444444444446</v>
      </c>
      <c r="AD60" s="23">
        <f t="shared" si="63"/>
        <v>-27.652733118971064</v>
      </c>
      <c r="AE60" s="23">
        <f t="shared" si="64"/>
        <v>24.649298597194388</v>
      </c>
      <c r="AF60" s="23">
        <f t="shared" si="65"/>
        <v>-54.470802919708028</v>
      </c>
      <c r="AG60" s="23">
        <f t="shared" si="66"/>
        <v>-24.047124047124047</v>
      </c>
      <c r="AH60" s="90"/>
      <c r="AI60" s="90">
        <v>2018</v>
      </c>
      <c r="AJ60" s="95">
        <v>14091</v>
      </c>
      <c r="AK60" s="97">
        <v>-3.5457594633445138</v>
      </c>
      <c r="AL60" s="97"/>
      <c r="AM60" s="90"/>
      <c r="AN60" s="90"/>
      <c r="AO60" s="86"/>
      <c r="AP60" s="86"/>
      <c r="AQ60" s="86"/>
      <c r="AR60" s="86"/>
      <c r="AS60" s="86"/>
    </row>
    <row r="61" spans="1:51" s="12" customFormat="1" ht="15" customHeight="1" x14ac:dyDescent="0.3">
      <c r="A61" s="24" t="s">
        <v>26</v>
      </c>
      <c r="B61" s="55">
        <v>1191</v>
      </c>
      <c r="C61" s="57">
        <v>1222</v>
      </c>
      <c r="D61" s="57">
        <v>896</v>
      </c>
      <c r="E61" s="57">
        <v>936</v>
      </c>
      <c r="F61" s="57">
        <v>1183</v>
      </c>
      <c r="G61" s="57">
        <v>1348</v>
      </c>
      <c r="H61" s="57">
        <v>1463</v>
      </c>
      <c r="I61" s="57">
        <v>770</v>
      </c>
      <c r="J61" s="71">
        <v>673</v>
      </c>
      <c r="K61" s="18"/>
      <c r="L61" s="65">
        <v>912</v>
      </c>
      <c r="M61" s="65">
        <v>305</v>
      </c>
      <c r="N61" s="65">
        <v>476</v>
      </c>
      <c r="O61" s="65">
        <v>530</v>
      </c>
      <c r="P61" s="66">
        <v>369</v>
      </c>
      <c r="Q61" s="67">
        <v>780</v>
      </c>
      <c r="R61" s="66">
        <v>1148</v>
      </c>
      <c r="S61" s="22">
        <f t="shared" si="67"/>
        <v>-2.5368248772504089</v>
      </c>
      <c r="T61" s="22">
        <f t="shared" si="67"/>
        <v>36.383928571428569</v>
      </c>
      <c r="U61" s="22">
        <f t="shared" si="67"/>
        <v>-4.2735042735042734</v>
      </c>
      <c r="V61" s="22">
        <f t="shared" si="67"/>
        <v>-20.87912087912088</v>
      </c>
      <c r="W61" s="22">
        <f t="shared" si="67"/>
        <v>-12.240356083086052</v>
      </c>
      <c r="X61" s="22">
        <f t="shared" si="68"/>
        <v>-7.8605604921394399</v>
      </c>
      <c r="Y61" s="25">
        <f t="shared" si="58"/>
        <v>90</v>
      </c>
      <c r="Z61" s="25">
        <f t="shared" si="59"/>
        <v>14.413075780089152</v>
      </c>
      <c r="AA61" s="25">
        <f t="shared" si="60"/>
        <v>-26.206140350877195</v>
      </c>
      <c r="AB61" s="25">
        <f t="shared" si="61"/>
        <v>199.01639344262293</v>
      </c>
      <c r="AC61" s="25">
        <f t="shared" si="62"/>
        <v>-35.924369747899156</v>
      </c>
      <c r="AD61" s="26">
        <f t="shared" si="63"/>
        <v>-10.188679245283019</v>
      </c>
      <c r="AE61" s="26">
        <f t="shared" si="64"/>
        <v>43.631436314363143</v>
      </c>
      <c r="AF61" s="26">
        <f t="shared" si="65"/>
        <v>-52.692307692307693</v>
      </c>
      <c r="AG61" s="26">
        <f t="shared" si="66"/>
        <v>-32.055749128919857</v>
      </c>
      <c r="AH61" s="90"/>
      <c r="AI61" s="90">
        <v>2019</v>
      </c>
      <c r="AJ61" s="95">
        <v>13045</v>
      </c>
      <c r="AK61" s="97">
        <v>-7.4231779149811938</v>
      </c>
      <c r="AL61" s="97"/>
      <c r="AM61" s="90"/>
      <c r="AN61" s="90"/>
      <c r="AO61" s="86"/>
      <c r="AP61" s="86"/>
      <c r="AQ61" s="86"/>
      <c r="AR61" s="86"/>
      <c r="AS61" s="86"/>
    </row>
    <row r="62" spans="1:51" s="12" customFormat="1" ht="17.100000000000001" customHeight="1" x14ac:dyDescent="0.3">
      <c r="A62" s="77" t="s">
        <v>40</v>
      </c>
      <c r="B62" s="78">
        <f>SUM(B56:B61)</f>
        <v>7325</v>
      </c>
      <c r="C62" s="78">
        <f>SUM(C56:C61)</f>
        <v>6428</v>
      </c>
      <c r="D62" s="78">
        <f>SUM(D56:D61)</f>
        <v>5256</v>
      </c>
      <c r="E62" s="78">
        <f>SUM(E56:E61)</f>
        <v>5195</v>
      </c>
      <c r="F62" s="78">
        <f t="shared" ref="F62:J62" si="72">SUM(F56:F61)</f>
        <v>5779</v>
      </c>
      <c r="G62" s="78">
        <f t="shared" si="72"/>
        <v>6604</v>
      </c>
      <c r="H62" s="78">
        <f t="shared" si="72"/>
        <v>6278</v>
      </c>
      <c r="I62" s="78">
        <f t="shared" si="72"/>
        <v>4509</v>
      </c>
      <c r="J62" s="78">
        <f t="shared" si="72"/>
        <v>3327</v>
      </c>
      <c r="K62" s="33"/>
      <c r="L62" s="79">
        <f t="shared" ref="L62:R62" si="73">SUM(L56:L61)</f>
        <v>3700</v>
      </c>
      <c r="M62" s="79">
        <f t="shared" si="73"/>
        <v>2524</v>
      </c>
      <c r="N62" s="79">
        <f t="shared" si="73"/>
        <v>3779</v>
      </c>
      <c r="O62" s="79">
        <f t="shared" si="73"/>
        <v>4148</v>
      </c>
      <c r="P62" s="79">
        <f t="shared" si="73"/>
        <v>2971</v>
      </c>
      <c r="Q62" s="79">
        <f t="shared" si="73"/>
        <v>6914</v>
      </c>
      <c r="R62" s="78">
        <f t="shared" si="73"/>
        <v>7798</v>
      </c>
      <c r="S62" s="35">
        <f t="shared" si="67"/>
        <v>13.954573739887991</v>
      </c>
      <c r="T62" s="35">
        <f t="shared" si="67"/>
        <v>22.298325722983257</v>
      </c>
      <c r="U62" s="35">
        <f t="shared" si="67"/>
        <v>1.1742059672762273</v>
      </c>
      <c r="V62" s="35">
        <f t="shared" si="67"/>
        <v>-10.105554594220454</v>
      </c>
      <c r="W62" s="35">
        <f t="shared" si="67"/>
        <v>-12.492428831011509</v>
      </c>
      <c r="X62" s="35">
        <f t="shared" si="68"/>
        <v>5.1927365402994585</v>
      </c>
      <c r="Y62" s="35">
        <f t="shared" si="58"/>
        <v>39.232645819472168</v>
      </c>
      <c r="Z62" s="35">
        <f t="shared" si="59"/>
        <v>35.527502254283135</v>
      </c>
      <c r="AA62" s="35">
        <f t="shared" si="60"/>
        <v>-10.081081081081081</v>
      </c>
      <c r="AB62" s="53">
        <f t="shared" si="61"/>
        <v>46.592709984152144</v>
      </c>
      <c r="AC62" s="53">
        <f t="shared" si="62"/>
        <v>-33.20984387404075</v>
      </c>
      <c r="AD62" s="53">
        <f t="shared" si="63"/>
        <v>-8.8958534233365469</v>
      </c>
      <c r="AE62" s="53">
        <f t="shared" si="64"/>
        <v>39.616290811174686</v>
      </c>
      <c r="AF62" s="53">
        <f t="shared" si="65"/>
        <v>-57.02921608330923</v>
      </c>
      <c r="AG62" s="53">
        <f t="shared" si="66"/>
        <v>-11.336240061554244</v>
      </c>
      <c r="AH62" s="90"/>
      <c r="AI62" s="90">
        <v>2020</v>
      </c>
      <c r="AJ62" s="95">
        <v>10254</v>
      </c>
      <c r="AK62" s="97">
        <v>-21.395170563434267</v>
      </c>
      <c r="AL62" s="101"/>
      <c r="AM62" s="90"/>
      <c r="AN62" s="90"/>
      <c r="AO62" s="86"/>
      <c r="AP62" s="86"/>
      <c r="AQ62" s="86"/>
      <c r="AR62" s="86"/>
      <c r="AS62" s="86"/>
    </row>
    <row r="63" spans="1:51" s="36" customFormat="1" ht="17.100000000000001" customHeight="1" x14ac:dyDescent="0.3">
      <c r="A63" s="27" t="s">
        <v>27</v>
      </c>
      <c r="B63" s="58">
        <f t="shared" ref="B63" si="74">+B55+B62</f>
        <v>15371</v>
      </c>
      <c r="C63" s="58">
        <f t="shared" ref="C63:D63" si="75">+C55+C62</f>
        <v>13576</v>
      </c>
      <c r="D63" s="58">
        <f t="shared" si="75"/>
        <v>10254</v>
      </c>
      <c r="E63" s="58">
        <f t="shared" ref="E63:J63" si="76">+E55+E62</f>
        <v>13045</v>
      </c>
      <c r="F63" s="58">
        <f t="shared" si="76"/>
        <v>14091</v>
      </c>
      <c r="G63" s="58">
        <f t="shared" si="76"/>
        <v>14609</v>
      </c>
      <c r="H63" s="58">
        <f>+H55+H62</f>
        <v>13363</v>
      </c>
      <c r="I63" s="58">
        <f t="shared" si="76"/>
        <v>9686</v>
      </c>
      <c r="J63" s="58">
        <f t="shared" si="76"/>
        <v>5926</v>
      </c>
      <c r="K63" s="34"/>
      <c r="L63" s="58">
        <f t="shared" ref="L63:Q63" si="77">+L55+L62</f>
        <v>5851</v>
      </c>
      <c r="M63" s="58">
        <f t="shared" si="77"/>
        <v>5489</v>
      </c>
      <c r="N63" s="58">
        <f t="shared" si="77"/>
        <v>8366</v>
      </c>
      <c r="O63" s="58">
        <f t="shared" si="77"/>
        <v>7555</v>
      </c>
      <c r="P63" s="58">
        <f t="shared" si="77"/>
        <v>7021</v>
      </c>
      <c r="Q63" s="58">
        <f t="shared" si="77"/>
        <v>14908</v>
      </c>
      <c r="R63" s="58">
        <f>+R55+R62</f>
        <v>15397</v>
      </c>
      <c r="S63" s="35">
        <f t="shared" ref="S63:Y63" si="78">(B63-C63)/C63*100</f>
        <v>13.221862109605187</v>
      </c>
      <c r="T63" s="35">
        <f t="shared" si="78"/>
        <v>32.397113321630584</v>
      </c>
      <c r="U63" s="35">
        <f t="shared" si="78"/>
        <v>-21.395170563434267</v>
      </c>
      <c r="V63" s="35">
        <f t="shared" si="78"/>
        <v>-7.4231779149811938</v>
      </c>
      <c r="W63" s="35">
        <f t="shared" si="78"/>
        <v>-3.5457594633445138</v>
      </c>
      <c r="X63" s="35">
        <f t="shared" si="78"/>
        <v>9.3242535358826615</v>
      </c>
      <c r="Y63" s="35">
        <f t="shared" si="78"/>
        <v>37.962007020441874</v>
      </c>
      <c r="Z63" s="28">
        <f t="shared" si="59"/>
        <v>63.449206884913934</v>
      </c>
      <c r="AA63" s="28">
        <f t="shared" si="60"/>
        <v>1.2818321654418048</v>
      </c>
      <c r="AB63" s="28">
        <f t="shared" si="61"/>
        <v>6.5950081982146109</v>
      </c>
      <c r="AC63" s="28">
        <f>(M63-N63)/N63*100</f>
        <v>-34.389194358116185</v>
      </c>
      <c r="AD63" s="29">
        <f>(N63-O63)/O63*100</f>
        <v>10.734612839179352</v>
      </c>
      <c r="AE63" s="29">
        <f t="shared" si="64"/>
        <v>7.6057541660732086</v>
      </c>
      <c r="AF63" s="29">
        <f t="shared" si="65"/>
        <v>-52.904480815669444</v>
      </c>
      <c r="AG63" s="29">
        <f t="shared" si="66"/>
        <v>-3.1759433655906992</v>
      </c>
      <c r="AH63" s="91"/>
      <c r="AI63" s="32">
        <v>2021</v>
      </c>
      <c r="AJ63" s="95">
        <v>13576</v>
      </c>
      <c r="AK63" s="98">
        <v>32.397113321630584</v>
      </c>
      <c r="AL63" s="32"/>
      <c r="AM63" s="91"/>
      <c r="AN63" s="91"/>
      <c r="AO63" s="87"/>
      <c r="AP63" s="87"/>
      <c r="AQ63" s="87"/>
      <c r="AR63" s="87"/>
      <c r="AS63" s="87"/>
    </row>
    <row r="64" spans="1:51" ht="18" customHeight="1" x14ac:dyDescent="0.3">
      <c r="A64" s="80" t="s">
        <v>41</v>
      </c>
      <c r="B64" s="80"/>
      <c r="AG64" s="88"/>
      <c r="AI64" s="90">
        <v>2022</v>
      </c>
      <c r="AJ64" s="95">
        <v>15371</v>
      </c>
      <c r="AK64" s="98">
        <v>13.167546948356806</v>
      </c>
    </row>
    <row r="65" spans="1:45" s="12" customFormat="1" ht="11.1" customHeight="1" x14ac:dyDescent="0.3">
      <c r="A65" s="81" t="s">
        <v>46</v>
      </c>
      <c r="B65" s="81"/>
      <c r="J65" s="18"/>
      <c r="AG65" s="86"/>
      <c r="AH65" s="90"/>
      <c r="AI65" s="90"/>
      <c r="AJ65" s="90"/>
      <c r="AK65" s="90"/>
      <c r="AL65" s="90"/>
      <c r="AM65" s="90"/>
      <c r="AN65" s="90"/>
      <c r="AO65" s="86"/>
      <c r="AP65" s="86"/>
      <c r="AQ65" s="86"/>
      <c r="AR65" s="86"/>
      <c r="AS65" s="86"/>
    </row>
    <row r="66" spans="1:45" s="12" customFormat="1" ht="11.1" customHeight="1" x14ac:dyDescent="0.3">
      <c r="A66" s="81" t="s">
        <v>28</v>
      </c>
      <c r="B66" s="81"/>
      <c r="J66" s="18"/>
      <c r="AG66" s="86"/>
      <c r="AH66" s="90"/>
      <c r="AI66" s="90"/>
      <c r="AJ66" s="90" t="s">
        <v>44</v>
      </c>
      <c r="AK66" s="90"/>
      <c r="AL66" s="90"/>
      <c r="AM66" s="90"/>
      <c r="AN66" s="90"/>
      <c r="AO66" s="86"/>
      <c r="AP66" s="86"/>
      <c r="AQ66" s="86"/>
      <c r="AR66" s="86"/>
      <c r="AS66" s="86"/>
    </row>
    <row r="67" spans="1:45" s="12" customFormat="1" ht="18" customHeight="1" x14ac:dyDescent="0.3">
      <c r="A67" s="30" t="s">
        <v>48</v>
      </c>
      <c r="B67" s="30"/>
      <c r="J67" s="18"/>
      <c r="AG67" s="86"/>
      <c r="AH67" s="90"/>
      <c r="AI67" s="90"/>
      <c r="AJ67" s="90"/>
      <c r="AK67" s="90"/>
      <c r="AL67" s="90"/>
      <c r="AM67" s="90"/>
      <c r="AN67" s="90"/>
      <c r="AO67" s="86"/>
      <c r="AP67" s="86"/>
      <c r="AQ67" s="86"/>
      <c r="AR67" s="86"/>
      <c r="AS67" s="86"/>
    </row>
    <row r="68" spans="1:45" s="12" customFormat="1" ht="11.1" customHeight="1" x14ac:dyDescent="0.3">
      <c r="A68" s="82" t="s">
        <v>29</v>
      </c>
      <c r="B68" s="82"/>
      <c r="J68" s="18"/>
      <c r="AG68" s="86"/>
      <c r="AH68" s="90"/>
      <c r="AI68" s="90"/>
      <c r="AJ68" s="90"/>
      <c r="AK68" s="90"/>
      <c r="AL68" s="90"/>
      <c r="AM68" s="90"/>
      <c r="AN68" s="90"/>
      <c r="AO68" s="86"/>
      <c r="AP68" s="86"/>
      <c r="AQ68" s="86"/>
      <c r="AR68" s="86"/>
      <c r="AS68" s="86"/>
    </row>
    <row r="69" spans="1:45" x14ac:dyDescent="0.3">
      <c r="A69" s="8"/>
      <c r="B69" s="8"/>
    </row>
    <row r="70" spans="1:45" x14ac:dyDescent="0.3">
      <c r="A70" s="88"/>
      <c r="B70" s="88"/>
      <c r="C70" s="88"/>
      <c r="D70" s="88"/>
      <c r="E70" s="88"/>
      <c r="F70" s="88"/>
      <c r="G70" s="88"/>
      <c r="H70" s="88"/>
      <c r="I70" s="88"/>
      <c r="J70" s="88"/>
      <c r="K70" s="88"/>
      <c r="L70" s="88"/>
      <c r="M70" s="88"/>
      <c r="N70" s="88"/>
      <c r="O70" s="88"/>
      <c r="P70" s="88"/>
      <c r="Q70" s="88"/>
      <c r="R70" s="88"/>
      <c r="S70" s="88"/>
      <c r="T70" s="88"/>
      <c r="U70" s="88"/>
      <c r="V70" s="88"/>
      <c r="W70" s="88"/>
      <c r="X70" s="88"/>
      <c r="Y70" s="88"/>
      <c r="Z70" s="88"/>
      <c r="AA70" s="88"/>
      <c r="AB70" s="88"/>
      <c r="AC70" s="88"/>
      <c r="AD70" s="88"/>
      <c r="AH70" s="88"/>
      <c r="AI70" s="88"/>
      <c r="AJ70" s="88"/>
      <c r="AK70" s="88"/>
      <c r="AL70" s="88"/>
      <c r="AM70" s="88"/>
      <c r="AN70" s="88"/>
    </row>
    <row r="71" spans="1:45" x14ac:dyDescent="0.3">
      <c r="A71" s="88"/>
      <c r="B71" s="88"/>
      <c r="C71" s="88"/>
      <c r="D71" s="88"/>
      <c r="E71" s="88"/>
      <c r="F71" s="88"/>
      <c r="G71" s="88"/>
      <c r="H71" s="88"/>
      <c r="I71" s="88"/>
      <c r="J71" s="88"/>
      <c r="K71" s="88"/>
      <c r="L71" s="88"/>
      <c r="M71" s="88"/>
      <c r="N71" s="88"/>
      <c r="O71" s="88"/>
      <c r="P71" s="88"/>
      <c r="Q71" s="88"/>
      <c r="R71" s="88"/>
      <c r="S71" s="88"/>
      <c r="T71" s="88"/>
      <c r="U71" s="88"/>
      <c r="V71" s="88"/>
      <c r="W71" s="88"/>
      <c r="X71" s="88"/>
      <c r="Y71" s="88"/>
      <c r="Z71" s="88"/>
      <c r="AA71" s="88"/>
      <c r="AB71" s="88"/>
      <c r="AC71" s="88"/>
      <c r="AD71" s="88"/>
      <c r="AH71" s="88"/>
      <c r="AI71" s="88"/>
      <c r="AJ71" s="88"/>
      <c r="AK71" s="88"/>
      <c r="AL71" s="88"/>
      <c r="AM71" s="88"/>
      <c r="AN71" s="88"/>
    </row>
    <row r="72" spans="1:45" x14ac:dyDescent="0.3">
      <c r="A72" s="88"/>
      <c r="B72" s="88"/>
      <c r="C72" s="88"/>
      <c r="D72" s="88"/>
      <c r="E72" s="88"/>
      <c r="F72" s="88"/>
      <c r="G72" s="88"/>
      <c r="H72" s="88"/>
      <c r="I72" s="88"/>
      <c r="J72" s="88"/>
      <c r="K72" s="88"/>
      <c r="L72" s="88"/>
      <c r="M72" s="88"/>
      <c r="N72" s="88"/>
      <c r="O72" s="88"/>
      <c r="P72" s="88"/>
      <c r="Q72" s="88"/>
      <c r="R72" s="88"/>
      <c r="S72" s="88"/>
      <c r="T72" s="88"/>
      <c r="U72" s="88"/>
      <c r="V72" s="88"/>
      <c r="W72" s="88"/>
      <c r="X72" s="88"/>
      <c r="Y72" s="88"/>
      <c r="Z72" s="88"/>
      <c r="AA72" s="88"/>
      <c r="AB72" s="88"/>
      <c r="AC72" s="88"/>
      <c r="AD72" s="88"/>
      <c r="AH72" s="88"/>
      <c r="AI72" s="88"/>
      <c r="AJ72" s="88"/>
      <c r="AK72" s="88"/>
      <c r="AL72" s="88"/>
      <c r="AM72" s="88"/>
      <c r="AN72" s="88"/>
    </row>
    <row r="73" spans="1:45" x14ac:dyDescent="0.3">
      <c r="A73" s="88"/>
      <c r="B73" s="88"/>
      <c r="C73" s="88"/>
      <c r="D73" s="88"/>
      <c r="E73" s="88"/>
      <c r="F73" s="88"/>
      <c r="G73" s="88"/>
      <c r="H73" s="88"/>
      <c r="I73" s="88"/>
      <c r="J73" s="88"/>
      <c r="K73" s="88"/>
      <c r="L73" s="88"/>
      <c r="M73" s="88"/>
      <c r="N73" s="88"/>
      <c r="O73" s="88"/>
      <c r="P73" s="88"/>
      <c r="Q73" s="88"/>
      <c r="R73" s="88"/>
      <c r="S73" s="88"/>
      <c r="T73" s="88"/>
      <c r="U73" s="88"/>
      <c r="V73" s="88"/>
      <c r="W73" s="88"/>
      <c r="X73" s="88"/>
      <c r="Y73" s="88"/>
      <c r="Z73" s="88"/>
      <c r="AA73" s="88"/>
      <c r="AB73" s="88"/>
      <c r="AC73" s="88"/>
      <c r="AD73" s="88"/>
      <c r="AH73" s="88"/>
      <c r="AI73" s="88"/>
      <c r="AJ73" s="88"/>
      <c r="AK73" s="88"/>
      <c r="AL73" s="88"/>
      <c r="AM73" s="88"/>
      <c r="AN73" s="88"/>
    </row>
    <row r="74" spans="1:45" x14ac:dyDescent="0.3">
      <c r="A74" s="88"/>
      <c r="B74" s="88"/>
      <c r="C74" s="88"/>
      <c r="D74" s="88"/>
      <c r="E74" s="88"/>
      <c r="F74" s="88"/>
      <c r="G74" s="88"/>
      <c r="H74" s="88"/>
      <c r="I74" s="88"/>
      <c r="J74" s="88"/>
      <c r="K74" s="88"/>
      <c r="L74" s="88"/>
      <c r="M74" s="88"/>
      <c r="N74" s="88"/>
      <c r="O74" s="88"/>
      <c r="P74" s="88"/>
      <c r="Q74" s="88"/>
      <c r="R74" s="88"/>
      <c r="S74" s="88"/>
      <c r="T74" s="88"/>
      <c r="U74" s="88"/>
      <c r="V74" s="88"/>
      <c r="W74" s="88"/>
      <c r="X74" s="88"/>
      <c r="Y74" s="88"/>
      <c r="Z74" s="88"/>
      <c r="AA74" s="88"/>
      <c r="AB74" s="88"/>
      <c r="AC74" s="88"/>
      <c r="AD74" s="88"/>
      <c r="AH74" s="88"/>
      <c r="AI74" s="88"/>
      <c r="AJ74" s="88"/>
      <c r="AK74" s="88"/>
      <c r="AL74" s="88"/>
      <c r="AM74" s="88"/>
      <c r="AN74" s="88"/>
    </row>
    <row r="75" spans="1:45" x14ac:dyDescent="0.3">
      <c r="A75" s="88"/>
      <c r="B75" s="88"/>
      <c r="C75" s="88"/>
      <c r="D75" s="88"/>
      <c r="E75" s="88"/>
      <c r="F75" s="88"/>
      <c r="G75" s="88"/>
      <c r="H75" s="88"/>
      <c r="I75" s="88"/>
      <c r="J75" s="88"/>
      <c r="K75" s="88"/>
      <c r="L75" s="88"/>
      <c r="M75" s="88"/>
      <c r="N75" s="88"/>
      <c r="O75" s="88"/>
      <c r="P75" s="88"/>
      <c r="Q75" s="88"/>
      <c r="R75" s="88"/>
      <c r="S75" s="88"/>
      <c r="T75" s="88"/>
      <c r="U75" s="88"/>
      <c r="V75" s="88"/>
      <c r="W75" s="88"/>
      <c r="X75" s="88"/>
      <c r="Y75" s="88"/>
      <c r="Z75" s="88"/>
      <c r="AA75" s="88"/>
      <c r="AB75" s="88"/>
      <c r="AC75" s="88"/>
      <c r="AD75" s="88"/>
      <c r="AH75" s="88"/>
      <c r="AI75" s="88"/>
      <c r="AJ75" s="88"/>
      <c r="AK75" s="88"/>
      <c r="AL75" s="88"/>
      <c r="AM75" s="88"/>
      <c r="AN75" s="88"/>
    </row>
    <row r="76" spans="1:45" x14ac:dyDescent="0.3">
      <c r="A76" s="88"/>
      <c r="B76" s="88"/>
      <c r="C76" s="88"/>
      <c r="D76" s="88"/>
      <c r="E76" s="88"/>
      <c r="F76" s="88"/>
      <c r="G76" s="88"/>
      <c r="H76" s="88"/>
      <c r="I76" s="88"/>
      <c r="J76" s="88"/>
      <c r="K76" s="88"/>
      <c r="L76" s="88"/>
      <c r="M76" s="88"/>
      <c r="N76" s="88"/>
      <c r="O76" s="88"/>
      <c r="P76" s="88"/>
      <c r="Q76" s="88"/>
      <c r="R76" s="88"/>
      <c r="S76" s="88"/>
      <c r="T76" s="88"/>
      <c r="U76" s="88"/>
      <c r="V76" s="88"/>
      <c r="W76" s="88"/>
      <c r="X76" s="88"/>
      <c r="Y76" s="88"/>
      <c r="Z76" s="88"/>
      <c r="AA76" s="88"/>
      <c r="AB76" s="88"/>
      <c r="AC76" s="88"/>
      <c r="AD76" s="88"/>
      <c r="AH76" s="88"/>
      <c r="AI76" s="88"/>
      <c r="AJ76" s="88"/>
      <c r="AK76" s="88"/>
      <c r="AL76" s="88"/>
      <c r="AM76" s="88"/>
      <c r="AN76" s="88"/>
    </row>
    <row r="77" spans="1:45" x14ac:dyDescent="0.3">
      <c r="A77" s="88"/>
      <c r="B77" s="88"/>
      <c r="C77" s="88"/>
      <c r="D77" s="88"/>
      <c r="E77" s="88"/>
      <c r="F77" s="88"/>
      <c r="G77" s="88"/>
      <c r="H77" s="88"/>
      <c r="I77" s="88"/>
      <c r="J77" s="88"/>
      <c r="K77" s="88"/>
      <c r="L77" s="88"/>
      <c r="M77" s="88"/>
      <c r="N77" s="88"/>
      <c r="O77" s="88"/>
      <c r="P77" s="88"/>
      <c r="Q77" s="88"/>
      <c r="R77" s="88"/>
      <c r="S77" s="88"/>
      <c r="T77" s="88"/>
      <c r="U77" s="88"/>
      <c r="V77" s="88"/>
      <c r="W77" s="88"/>
      <c r="X77" s="88"/>
      <c r="Y77" s="88"/>
      <c r="Z77" s="88"/>
      <c r="AA77" s="88"/>
      <c r="AB77" s="88"/>
      <c r="AC77" s="88"/>
      <c r="AD77" s="88"/>
      <c r="AH77" s="88"/>
      <c r="AI77" s="88"/>
      <c r="AJ77" s="88"/>
      <c r="AK77" s="88"/>
      <c r="AL77" s="88"/>
      <c r="AM77" s="88"/>
      <c r="AN77" s="88"/>
    </row>
    <row r="78" spans="1:45" x14ac:dyDescent="0.3">
      <c r="A78" s="88"/>
      <c r="B78" s="88"/>
      <c r="C78" s="88"/>
      <c r="D78" s="88"/>
      <c r="E78" s="88"/>
      <c r="F78" s="88"/>
      <c r="G78" s="88"/>
      <c r="H78" s="88"/>
      <c r="I78" s="88"/>
      <c r="J78" s="88"/>
      <c r="K78" s="88"/>
      <c r="L78" s="88"/>
      <c r="M78" s="88"/>
      <c r="N78" s="88"/>
      <c r="O78" s="88"/>
      <c r="P78" s="88"/>
      <c r="Q78" s="88"/>
      <c r="R78" s="88"/>
      <c r="S78" s="88"/>
      <c r="T78" s="88"/>
      <c r="U78" s="88"/>
      <c r="V78" s="88"/>
      <c r="W78" s="88"/>
      <c r="X78" s="88"/>
      <c r="Y78" s="88"/>
      <c r="Z78" s="88"/>
      <c r="AA78" s="88"/>
      <c r="AB78" s="88"/>
      <c r="AC78" s="88"/>
      <c r="AD78" s="88"/>
      <c r="AH78" s="88"/>
      <c r="AI78" s="88"/>
      <c r="AJ78" s="88"/>
      <c r="AK78" s="88"/>
      <c r="AL78" s="88"/>
      <c r="AM78" s="88"/>
      <c r="AN78" s="88"/>
    </row>
    <row r="79" spans="1:45" x14ac:dyDescent="0.3">
      <c r="A79" s="88"/>
      <c r="B79" s="88"/>
      <c r="C79" s="88"/>
      <c r="D79" s="88"/>
      <c r="E79" s="88"/>
      <c r="F79" s="88"/>
      <c r="G79" s="88"/>
      <c r="H79" s="88"/>
      <c r="I79" s="88"/>
      <c r="J79" s="88"/>
      <c r="K79" s="88"/>
      <c r="L79" s="88"/>
      <c r="M79" s="88"/>
      <c r="N79" s="88"/>
      <c r="O79" s="88"/>
      <c r="P79" s="88"/>
      <c r="Q79" s="88"/>
      <c r="R79" s="88"/>
      <c r="S79" s="88"/>
      <c r="T79" s="88"/>
      <c r="U79" s="88"/>
      <c r="V79" s="88"/>
      <c r="W79" s="88"/>
      <c r="X79" s="88"/>
      <c r="Y79" s="88"/>
      <c r="Z79" s="88"/>
      <c r="AA79" s="88"/>
      <c r="AB79" s="88"/>
      <c r="AC79" s="88"/>
      <c r="AD79" s="88"/>
      <c r="AH79" s="88"/>
      <c r="AI79" s="88"/>
      <c r="AJ79" s="88"/>
      <c r="AK79" s="88"/>
      <c r="AL79" s="88"/>
      <c r="AM79" s="88"/>
      <c r="AN79" s="88"/>
    </row>
    <row r="80" spans="1:45" x14ac:dyDescent="0.3">
      <c r="A80" s="88"/>
      <c r="B80" s="88"/>
      <c r="C80" s="88"/>
      <c r="D80" s="88"/>
      <c r="E80" s="88"/>
      <c r="F80" s="88"/>
      <c r="G80" s="88"/>
      <c r="H80" s="88"/>
      <c r="I80" s="88"/>
      <c r="J80" s="88"/>
      <c r="K80" s="88"/>
      <c r="L80" s="88"/>
      <c r="M80" s="88"/>
      <c r="N80" s="88"/>
      <c r="O80" s="88"/>
      <c r="P80" s="88"/>
      <c r="Q80" s="88"/>
      <c r="R80" s="88"/>
      <c r="S80" s="88"/>
      <c r="T80" s="88"/>
      <c r="U80" s="88"/>
      <c r="V80" s="88"/>
      <c r="W80" s="88"/>
      <c r="X80" s="88"/>
      <c r="Y80" s="88"/>
      <c r="Z80" s="88"/>
      <c r="AA80" s="88"/>
      <c r="AB80" s="88"/>
      <c r="AC80" s="88"/>
      <c r="AD80" s="88"/>
      <c r="AH80" s="88"/>
      <c r="AI80" s="88"/>
      <c r="AJ80" s="88"/>
      <c r="AK80" s="88"/>
      <c r="AL80" s="88"/>
      <c r="AM80" s="88"/>
      <c r="AN80" s="88"/>
    </row>
    <row r="81" spans="1:30" x14ac:dyDescent="0.3">
      <c r="A81" s="88"/>
      <c r="B81" s="88"/>
      <c r="C81" s="88"/>
      <c r="D81" s="88"/>
      <c r="E81" s="88"/>
      <c r="F81" s="88"/>
      <c r="G81" s="88"/>
      <c r="H81" s="88"/>
      <c r="I81" s="88"/>
      <c r="J81" s="88"/>
      <c r="K81" s="88"/>
      <c r="L81" s="88"/>
      <c r="M81" s="88"/>
      <c r="N81" s="88"/>
      <c r="O81" s="88"/>
      <c r="P81" s="88"/>
      <c r="Q81" s="88"/>
      <c r="R81" s="88"/>
      <c r="S81" s="88"/>
      <c r="T81" s="88"/>
      <c r="U81" s="88"/>
      <c r="V81" s="88"/>
      <c r="W81" s="88"/>
      <c r="X81" s="88"/>
      <c r="Y81" s="88"/>
      <c r="Z81" s="88"/>
      <c r="AA81" s="88"/>
      <c r="AB81" s="88"/>
      <c r="AC81" s="88"/>
      <c r="AD81" s="88"/>
    </row>
    <row r="82" spans="1:30" x14ac:dyDescent="0.3">
      <c r="A82" s="88"/>
      <c r="B82" s="88"/>
      <c r="C82" s="88"/>
      <c r="D82" s="88"/>
      <c r="E82" s="88"/>
      <c r="F82" s="88"/>
      <c r="G82" s="88"/>
      <c r="H82" s="88"/>
      <c r="I82" s="88"/>
      <c r="J82" s="88"/>
      <c r="K82" s="88"/>
      <c r="L82" s="88"/>
      <c r="M82" s="88"/>
      <c r="N82" s="88"/>
      <c r="O82" s="88"/>
      <c r="P82" s="88"/>
      <c r="Q82" s="88"/>
      <c r="R82" s="88"/>
      <c r="S82" s="88"/>
      <c r="T82" s="88"/>
      <c r="U82" s="88"/>
      <c r="V82" s="88"/>
      <c r="W82" s="88"/>
      <c r="X82" s="88"/>
      <c r="Y82" s="88"/>
      <c r="Z82" s="88"/>
      <c r="AA82" s="88"/>
      <c r="AB82" s="88"/>
      <c r="AC82" s="88"/>
      <c r="AD82" s="88"/>
    </row>
    <row r="83" spans="1:30" x14ac:dyDescent="0.3">
      <c r="A83" s="88"/>
      <c r="B83" s="88"/>
      <c r="C83" s="88"/>
      <c r="D83" s="88"/>
      <c r="E83" s="88"/>
      <c r="F83" s="88"/>
      <c r="G83" s="88"/>
      <c r="H83" s="88"/>
      <c r="I83" s="88"/>
      <c r="J83" s="88"/>
      <c r="K83" s="88"/>
      <c r="L83" s="88"/>
      <c r="M83" s="88"/>
      <c r="N83" s="88"/>
      <c r="O83" s="88"/>
      <c r="P83" s="88"/>
      <c r="Q83" s="88"/>
      <c r="R83" s="88"/>
      <c r="S83" s="88"/>
      <c r="T83" s="88"/>
      <c r="U83" s="88"/>
      <c r="V83" s="88"/>
      <c r="W83" s="88"/>
      <c r="X83" s="88"/>
      <c r="Y83" s="88"/>
      <c r="Z83" s="88"/>
      <c r="AA83" s="88"/>
      <c r="AB83" s="88"/>
      <c r="AC83" s="88"/>
      <c r="AD83" s="88"/>
    </row>
    <row r="84" spans="1:30" x14ac:dyDescent="0.3">
      <c r="A84" s="88"/>
      <c r="B84" s="88"/>
      <c r="C84" s="88"/>
      <c r="D84" s="88"/>
      <c r="E84" s="88"/>
      <c r="F84" s="88"/>
      <c r="G84" s="88"/>
      <c r="H84" s="88"/>
      <c r="I84" s="88"/>
      <c r="J84" s="88"/>
      <c r="K84" s="88"/>
      <c r="L84" s="88"/>
      <c r="M84" s="88"/>
      <c r="N84" s="88"/>
      <c r="O84" s="88"/>
      <c r="P84" s="88"/>
      <c r="Q84" s="88"/>
      <c r="R84" s="88"/>
      <c r="S84" s="88"/>
      <c r="T84" s="88"/>
      <c r="U84" s="88"/>
      <c r="V84" s="88"/>
      <c r="W84" s="88"/>
      <c r="X84" s="88"/>
      <c r="Y84" s="88"/>
      <c r="Z84" s="88"/>
      <c r="AA84" s="88"/>
      <c r="AB84" s="88"/>
      <c r="AC84" s="88"/>
      <c r="AD84" s="88"/>
    </row>
  </sheetData>
  <mergeCells count="58">
    <mergeCell ref="S26:AG26"/>
    <mergeCell ref="S47:AG47"/>
    <mergeCell ref="B47:B48"/>
    <mergeCell ref="C5:C6"/>
    <mergeCell ref="C26:C27"/>
    <mergeCell ref="C47:C48"/>
    <mergeCell ref="P47:P48"/>
    <mergeCell ref="I5:I6"/>
    <mergeCell ref="P5:P6"/>
    <mergeCell ref="H5:H6"/>
    <mergeCell ref="D47:D48"/>
    <mergeCell ref="G5:G6"/>
    <mergeCell ref="E47:E48"/>
    <mergeCell ref="A47:A48"/>
    <mergeCell ref="F5:F6"/>
    <mergeCell ref="I47:I48"/>
    <mergeCell ref="L5:L6"/>
    <mergeCell ref="O26:O27"/>
    <mergeCell ref="M5:M6"/>
    <mergeCell ref="N5:N6"/>
    <mergeCell ref="A23:AE23"/>
    <mergeCell ref="O5:O6"/>
    <mergeCell ref="O47:O48"/>
    <mergeCell ref="M47:M48"/>
    <mergeCell ref="N47:N48"/>
    <mergeCell ref="N26:N27"/>
    <mergeCell ref="B5:B6"/>
    <mergeCell ref="B26:B27"/>
    <mergeCell ref="S5:AG5"/>
    <mergeCell ref="G26:G27"/>
    <mergeCell ref="H26:H27"/>
    <mergeCell ref="L47:L48"/>
    <mergeCell ref="Q47:Q48"/>
    <mergeCell ref="J47:J48"/>
    <mergeCell ref="G47:G48"/>
    <mergeCell ref="F47:F48"/>
    <mergeCell ref="H47:H48"/>
    <mergeCell ref="J5:J6"/>
    <mergeCell ref="A24:AE24"/>
    <mergeCell ref="A44:AE44"/>
    <mergeCell ref="A45:AE45"/>
    <mergeCell ref="A5:A6"/>
    <mergeCell ref="J26:J27"/>
    <mergeCell ref="F26:F27"/>
    <mergeCell ref="A26:A27"/>
    <mergeCell ref="Q26:Q27"/>
    <mergeCell ref="E5:E6"/>
    <mergeCell ref="E26:E27"/>
    <mergeCell ref="D5:D6"/>
    <mergeCell ref="D26:D27"/>
    <mergeCell ref="R47:R48"/>
    <mergeCell ref="R5:R6"/>
    <mergeCell ref="R26:R27"/>
    <mergeCell ref="P26:P27"/>
    <mergeCell ref="I26:I27"/>
    <mergeCell ref="Q5:Q6"/>
    <mergeCell ref="M26:M27"/>
    <mergeCell ref="L26:L27"/>
  </mergeCells>
  <phoneticPr fontId="19" type="noConversion"/>
  <printOptions horizontalCentered="1"/>
  <pageMargins left="0.31496062992125984" right="0.31496062992125984" top="0.31496062992125984" bottom="0.55118110236220474" header="0.31496062992125984" footer="0.31496062992125984"/>
  <pageSetup paperSize="9" scale="54" orientation="landscape" r:id="rId1"/>
  <headerFooter>
    <oddFooter>&amp;L&amp;"Trebuchet MS,Grassetto"Statistiche Italia - IMMATRICOLAZIONI
Automobile in cifre &amp;C&amp;"Trebuchet MS,Normale"&amp;9&amp;P/&amp;N&amp;R&amp;"Trebuchet MS,Grassetto"ANFIA - Studi e statistiche</oddFooter>
  </headerFooter>
  <rowBreaks count="2" manualBreakCount="2">
    <brk id="21" max="16383" man="1"/>
    <brk id="42" max="16383" man="1"/>
  </rowBreaks>
  <ignoredErrors>
    <ignoredError sqref="C13:F13 L13:R13 C34:R34 C55:J55 L55:O55" formulaRange="1"/>
    <ignoredError sqref="P55:R55 G13" formula="1" formulaRange="1"/>
    <ignoredError sqref="H13:J13"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3:AF39"/>
  <sheetViews>
    <sheetView showGridLines="0" zoomScaleNormal="100" workbookViewId="0">
      <selection activeCell="AB18" sqref="AB18"/>
    </sheetView>
  </sheetViews>
  <sheetFormatPr defaultColWidth="8.88671875" defaultRowHeight="14.4" x14ac:dyDescent="0.3"/>
  <cols>
    <col min="1" max="1" width="8.88671875" style="31"/>
    <col min="2" max="4" width="8.88671875" style="31" customWidth="1"/>
    <col min="5" max="9" width="9.109375" style="31" customWidth="1"/>
    <col min="10" max="10" width="8.88671875" style="31"/>
    <col min="11" max="11" width="9.109375" style="31" customWidth="1"/>
    <col min="12" max="12" width="6.88671875" style="31" customWidth="1"/>
    <col min="13" max="19" width="9.109375" style="31" customWidth="1"/>
    <col min="20" max="24" width="9.109375" style="10" customWidth="1"/>
    <col min="25" max="16384" width="8.88671875" style="10"/>
  </cols>
  <sheetData>
    <row r="3" s="10" customFormat="1" x14ac:dyDescent="0.3"/>
    <row r="4" s="10" customFormat="1" x14ac:dyDescent="0.3"/>
    <row r="5" s="10" customFormat="1" x14ac:dyDescent="0.3"/>
    <row r="6" s="10" customFormat="1" x14ac:dyDescent="0.3"/>
    <row r="7" s="10" customFormat="1" x14ac:dyDescent="0.3"/>
    <row r="8" s="10" customFormat="1" x14ac:dyDescent="0.3"/>
    <row r="9" s="10" customFormat="1" x14ac:dyDescent="0.3"/>
    <row r="10" s="10" customFormat="1" x14ac:dyDescent="0.3"/>
    <row r="11" s="10" customFormat="1" x14ac:dyDescent="0.3"/>
    <row r="12" s="10" customFormat="1" x14ac:dyDescent="0.3"/>
    <row r="13" s="10" customFormat="1" x14ac:dyDescent="0.3"/>
    <row r="14" s="10" customFormat="1" x14ac:dyDescent="0.3"/>
    <row r="15" s="10" customFormat="1" x14ac:dyDescent="0.3"/>
    <row r="16" s="10" customFormat="1" x14ac:dyDescent="0.3"/>
    <row r="17" spans="1:32" x14ac:dyDescent="0.3">
      <c r="A17" s="10"/>
      <c r="B17" s="10"/>
      <c r="C17" s="10"/>
      <c r="D17" s="10"/>
      <c r="E17" s="10"/>
      <c r="F17" s="10"/>
      <c r="G17" s="10"/>
      <c r="H17" s="10"/>
      <c r="I17" s="10"/>
      <c r="J17" s="10"/>
      <c r="K17" s="10"/>
      <c r="L17" s="10"/>
      <c r="M17" s="10"/>
      <c r="N17" s="10"/>
      <c r="O17" s="10"/>
      <c r="P17" s="10"/>
      <c r="Q17" s="10"/>
      <c r="R17" s="10"/>
      <c r="S17" s="10"/>
    </row>
    <row r="18" spans="1:32" x14ac:dyDescent="0.3">
      <c r="A18" s="10"/>
      <c r="B18" s="10"/>
      <c r="C18" s="10"/>
      <c r="D18" s="10"/>
      <c r="E18" s="10"/>
      <c r="F18" s="10"/>
      <c r="G18" s="10"/>
      <c r="H18" s="10"/>
      <c r="I18" s="10"/>
      <c r="J18" s="10"/>
      <c r="K18" s="10"/>
      <c r="L18" s="10"/>
      <c r="M18" s="10"/>
      <c r="N18" s="10"/>
      <c r="O18" s="10"/>
      <c r="P18" s="10"/>
      <c r="Q18" s="10"/>
      <c r="R18" s="10"/>
      <c r="S18" s="10"/>
    </row>
    <row r="19" spans="1:32" x14ac:dyDescent="0.3">
      <c r="A19" s="10"/>
      <c r="B19" s="10"/>
      <c r="C19" s="10"/>
      <c r="D19" s="10"/>
      <c r="E19" s="10"/>
      <c r="F19" s="10"/>
      <c r="G19" s="10"/>
      <c r="H19" s="10"/>
      <c r="I19" s="10"/>
      <c r="J19" s="10"/>
      <c r="K19" s="10"/>
      <c r="L19" s="10"/>
      <c r="M19" s="10"/>
      <c r="N19" s="10"/>
      <c r="O19" s="10"/>
      <c r="P19" s="10"/>
      <c r="Q19" s="10"/>
      <c r="R19" s="10"/>
      <c r="S19" s="10"/>
    </row>
    <row r="20" spans="1:32" x14ac:dyDescent="0.3">
      <c r="A20" s="10"/>
      <c r="B20" s="10"/>
      <c r="C20" s="10"/>
      <c r="D20" s="10"/>
      <c r="E20" s="10"/>
      <c r="F20" s="10"/>
      <c r="G20" s="10"/>
      <c r="H20" s="10"/>
      <c r="I20" s="10"/>
      <c r="J20" s="10"/>
      <c r="K20" s="10"/>
      <c r="L20" s="10"/>
      <c r="M20" s="10"/>
      <c r="N20" s="10"/>
      <c r="O20" s="10"/>
      <c r="P20" s="10"/>
      <c r="Q20" s="10"/>
      <c r="R20" s="10"/>
      <c r="S20" s="10"/>
    </row>
    <row r="21" spans="1:32" x14ac:dyDescent="0.3">
      <c r="A21" s="10"/>
      <c r="B21" s="10"/>
      <c r="C21" s="10"/>
      <c r="D21" s="10"/>
      <c r="E21" s="10"/>
      <c r="F21" s="10"/>
      <c r="G21" s="10"/>
      <c r="H21" s="10"/>
      <c r="I21" s="10"/>
      <c r="J21" s="10"/>
      <c r="K21" s="10"/>
      <c r="L21" s="10"/>
      <c r="M21" s="10"/>
      <c r="N21" s="10"/>
      <c r="O21" s="10"/>
      <c r="P21" s="10"/>
      <c r="Q21" s="10"/>
      <c r="R21" s="10"/>
      <c r="S21" s="10"/>
    </row>
    <row r="22" spans="1:32" x14ac:dyDescent="0.3">
      <c r="A22" s="10"/>
      <c r="B22" s="10"/>
      <c r="C22" s="10"/>
      <c r="D22" s="10"/>
      <c r="E22" s="10"/>
      <c r="F22" s="10"/>
      <c r="G22" s="10"/>
      <c r="H22" s="10"/>
      <c r="I22" s="10"/>
      <c r="J22" s="10"/>
      <c r="K22" s="10"/>
      <c r="L22" s="10"/>
      <c r="M22" s="10"/>
      <c r="N22" s="10"/>
      <c r="O22" s="10"/>
      <c r="P22" s="10"/>
      <c r="Q22" s="10"/>
      <c r="R22" s="10"/>
      <c r="S22" s="10"/>
    </row>
    <row r="23" spans="1:32" x14ac:dyDescent="0.3">
      <c r="A23" s="10"/>
      <c r="B23" s="10"/>
      <c r="C23" s="10"/>
      <c r="D23" s="10"/>
      <c r="E23" s="10"/>
      <c r="F23" s="10"/>
      <c r="G23" s="10"/>
      <c r="H23" s="10"/>
      <c r="I23" s="10"/>
      <c r="J23" s="10"/>
      <c r="K23" s="10"/>
      <c r="L23" s="10"/>
      <c r="M23" s="10"/>
      <c r="N23" s="10"/>
      <c r="O23" s="10"/>
      <c r="P23" s="10"/>
      <c r="Q23" s="10"/>
      <c r="R23" s="10"/>
      <c r="S23" s="10"/>
    </row>
    <row r="24" spans="1:32" x14ac:dyDescent="0.3">
      <c r="A24" s="10"/>
      <c r="B24" s="10"/>
      <c r="C24" s="10"/>
      <c r="D24" s="10"/>
      <c r="E24" s="10"/>
      <c r="F24" s="10"/>
      <c r="G24" s="10"/>
      <c r="H24" s="10"/>
      <c r="I24" s="10"/>
      <c r="J24" s="10"/>
      <c r="K24" s="10"/>
      <c r="L24" s="10"/>
      <c r="M24" s="10"/>
      <c r="N24" s="10"/>
      <c r="O24" s="10"/>
      <c r="P24" s="10"/>
      <c r="Q24" s="10"/>
      <c r="R24" s="10"/>
      <c r="S24" s="10"/>
    </row>
    <row r="25" spans="1:32" x14ac:dyDescent="0.3">
      <c r="A25" s="10"/>
      <c r="B25" s="10"/>
      <c r="C25" s="10"/>
      <c r="D25" s="10"/>
      <c r="E25" s="10"/>
      <c r="F25" s="10"/>
      <c r="G25" s="10"/>
      <c r="H25" s="10"/>
      <c r="I25" s="10"/>
      <c r="J25" s="10"/>
      <c r="K25" s="10"/>
      <c r="L25" s="10"/>
      <c r="M25" s="10"/>
      <c r="N25" s="10"/>
      <c r="O25" s="10"/>
      <c r="P25" s="10"/>
      <c r="Q25" s="10"/>
      <c r="R25" s="10"/>
      <c r="S25" s="10"/>
    </row>
    <row r="26" spans="1:32" x14ac:dyDescent="0.3">
      <c r="A26" s="10"/>
      <c r="B26" s="10"/>
      <c r="C26" s="10"/>
      <c r="D26" s="10"/>
      <c r="E26" s="10"/>
      <c r="F26" s="10"/>
      <c r="G26" s="10"/>
      <c r="H26" s="10"/>
      <c r="I26" s="10"/>
      <c r="J26" s="10"/>
      <c r="K26" s="10"/>
      <c r="L26" s="10"/>
      <c r="M26" s="10"/>
      <c r="N26" s="10"/>
      <c r="O26" s="10"/>
      <c r="P26" s="10"/>
      <c r="Q26" s="10"/>
      <c r="R26" s="10"/>
      <c r="S26" s="10"/>
    </row>
    <row r="27" spans="1:32" x14ac:dyDescent="0.3">
      <c r="A27" s="10"/>
      <c r="B27" s="10"/>
      <c r="C27" s="10"/>
      <c r="D27" s="10"/>
      <c r="E27" s="10"/>
      <c r="F27" s="10"/>
      <c r="G27" s="10"/>
      <c r="H27" s="10"/>
      <c r="I27" s="10"/>
      <c r="J27" s="10"/>
      <c r="K27" s="10"/>
      <c r="L27" s="10"/>
      <c r="M27" s="10"/>
      <c r="N27" s="10"/>
      <c r="O27" s="10"/>
      <c r="P27" s="10"/>
      <c r="Q27" s="10"/>
      <c r="R27" s="10"/>
      <c r="S27" s="10"/>
    </row>
    <row r="28" spans="1:32" x14ac:dyDescent="0.3">
      <c r="A28" s="10"/>
      <c r="B28" s="10"/>
      <c r="C28" s="10"/>
      <c r="D28" s="10"/>
      <c r="E28" s="10"/>
      <c r="F28" s="10"/>
      <c r="G28" s="10"/>
      <c r="H28" s="10"/>
      <c r="I28" s="10"/>
      <c r="J28" s="10"/>
      <c r="K28" s="10"/>
      <c r="L28" s="10"/>
      <c r="M28" s="10"/>
      <c r="N28" s="10"/>
      <c r="O28" s="10"/>
      <c r="P28" s="10"/>
      <c r="Q28" s="10"/>
      <c r="R28" s="10"/>
      <c r="S28" s="10"/>
    </row>
    <row r="30" spans="1:32" x14ac:dyDescent="0.3">
      <c r="X30" s="44"/>
      <c r="Y30" s="44"/>
      <c r="Z30" s="44"/>
      <c r="AD30" s="44"/>
    </row>
    <row r="31" spans="1:32" x14ac:dyDescent="0.3">
      <c r="X31" s="44"/>
      <c r="Y31" s="44"/>
      <c r="Z31" s="44"/>
      <c r="AD31" s="44"/>
    </row>
    <row r="32" spans="1:32" s="1" customFormat="1" ht="15" customHeight="1" x14ac:dyDescent="0.3">
      <c r="A32" s="43" t="s">
        <v>46</v>
      </c>
      <c r="B32" s="9"/>
      <c r="C32" s="9"/>
      <c r="D32" s="9"/>
      <c r="E32" s="3"/>
      <c r="F32" s="3"/>
      <c r="G32" s="16"/>
      <c r="H32" s="4"/>
      <c r="V32" s="38"/>
      <c r="W32" s="38"/>
      <c r="X32" s="46"/>
      <c r="Y32" s="45"/>
      <c r="Z32" s="45"/>
      <c r="AA32" s="74"/>
      <c r="AB32" s="75"/>
      <c r="AC32" s="76"/>
      <c r="AD32" s="45"/>
      <c r="AE32" s="39"/>
      <c r="AF32" s="40"/>
    </row>
    <row r="33" spans="1:32" s="1" customFormat="1" ht="21.75" customHeight="1" x14ac:dyDescent="0.3">
      <c r="A33" s="83" t="s">
        <v>28</v>
      </c>
      <c r="B33" s="41"/>
      <c r="C33" s="41"/>
      <c r="D33" s="41"/>
      <c r="E33" s="3"/>
      <c r="F33" s="3"/>
      <c r="G33" s="16"/>
      <c r="H33" s="4"/>
      <c r="V33" s="38"/>
      <c r="W33" s="38"/>
      <c r="X33" s="46"/>
      <c r="Y33" s="45"/>
      <c r="Z33" s="45"/>
      <c r="AA33" s="74"/>
      <c r="AB33" s="74"/>
      <c r="AC33" s="74"/>
      <c r="AD33" s="45"/>
      <c r="AE33" s="39"/>
      <c r="AF33" s="40"/>
    </row>
    <row r="34" spans="1:32" s="1" customFormat="1" ht="15" customHeight="1" x14ac:dyDescent="0.3">
      <c r="A34" s="84" t="s">
        <v>48</v>
      </c>
      <c r="G34" s="13"/>
      <c r="V34" s="38"/>
      <c r="W34" s="38"/>
      <c r="X34" s="46"/>
      <c r="Y34" s="45"/>
      <c r="Z34" s="45"/>
      <c r="AA34" s="74"/>
      <c r="AB34" s="74"/>
      <c r="AC34" s="74"/>
      <c r="AD34" s="45"/>
      <c r="AE34" s="39"/>
      <c r="AF34" s="40"/>
    </row>
    <row r="35" spans="1:32" x14ac:dyDescent="0.3">
      <c r="A35" s="85" t="s">
        <v>29</v>
      </c>
      <c r="X35" s="44"/>
      <c r="Y35" s="44"/>
      <c r="Z35" s="44"/>
      <c r="AD35" s="44"/>
    </row>
    <row r="36" spans="1:32" x14ac:dyDescent="0.3">
      <c r="X36" s="44"/>
      <c r="Y36" s="44"/>
      <c r="Z36" s="44"/>
      <c r="AD36" s="44"/>
    </row>
    <row r="37" spans="1:32" x14ac:dyDescent="0.3">
      <c r="X37" s="44"/>
      <c r="Y37" s="44"/>
      <c r="Z37" s="44"/>
      <c r="AD37" s="44"/>
    </row>
    <row r="38" spans="1:32" x14ac:dyDescent="0.3">
      <c r="X38" s="44"/>
      <c r="Y38" s="44"/>
      <c r="Z38" s="44"/>
      <c r="AD38" s="44"/>
    </row>
    <row r="39" spans="1:32" x14ac:dyDescent="0.3">
      <c r="X39" s="44"/>
      <c r="Y39" s="44"/>
      <c r="Z39" s="44"/>
      <c r="AD39" s="44"/>
    </row>
  </sheetData>
  <printOptions horizontalCentered="1"/>
  <pageMargins left="0.31496062992125984" right="0.31496062992125984" top="0.31496062992125984" bottom="0.55118110236220474" header="0.31496062992125984" footer="0.31496062992125984"/>
  <pageSetup paperSize="9" scale="65" orientation="landscape" r:id="rId1"/>
  <headerFooter>
    <oddFooter>&amp;L&amp;"Trebuchet MS,Grassetto"Statistiche Italia - IMMATRICOLAZIONI
Automobile in cifre &amp;C&amp;"Trebuchet MS,Normale"&amp;9&amp;P/&amp;N&amp;R&amp;"Trebuchet MS,Grassetto"ANFIA - Studi e statistiche</oddFooter>
  </headerFooter>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6" baseType="variant">
      <vt:variant>
        <vt:lpstr>Fogli di lavoro</vt:lpstr>
      </vt:variant>
      <vt:variant>
        <vt:i4>2</vt:i4>
      </vt:variant>
      <vt:variant>
        <vt:lpstr>Grafici</vt:lpstr>
      </vt:variant>
      <vt:variant>
        <vt:i4>1</vt:i4>
      </vt:variant>
      <vt:variant>
        <vt:lpstr>Intervalli denominati</vt:lpstr>
      </vt:variant>
      <vt:variant>
        <vt:i4>2</vt:i4>
      </vt:variant>
    </vt:vector>
  </HeadingPairs>
  <TitlesOfParts>
    <vt:vector size="5" baseType="lpstr">
      <vt:lpstr>14.R&amp;S_mesi</vt:lpstr>
      <vt:lpstr>14.R&amp;S_graph_anni</vt:lpstr>
      <vt:lpstr>Grafico2</vt:lpstr>
      <vt:lpstr>'14.R&amp;S_graph_anni'!Area_stampa</vt:lpstr>
      <vt:lpstr>'14.R&amp;S_mesi'!Area_stampa</vt:lpstr>
    </vt:vector>
  </TitlesOfParts>
  <Company>ANFIA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DUPREZ</dc:creator>
  <cp:lastModifiedBy>Miriam Sala</cp:lastModifiedBy>
  <cp:lastPrinted>2021-06-01T08:58:27Z</cp:lastPrinted>
  <dcterms:created xsi:type="dcterms:W3CDTF">2012-11-30T09:40:33Z</dcterms:created>
  <dcterms:modified xsi:type="dcterms:W3CDTF">2023-08-02T12:33:18Z</dcterms:modified>
</cp:coreProperties>
</file>