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A8973112-ED7B-4565-8B95-05D07A5E7A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.mesi (2022-2020)" sheetId="6" r:id="rId1"/>
    <sheet name="3.mesi (2019-2017)" sheetId="7" r:id="rId2"/>
    <sheet name="3.mesi (2016-2014)" sheetId="5" r:id="rId3"/>
    <sheet name="Graf. Trend mesi" sheetId="3" r:id="rId4"/>
    <sheet name="Graf. Trend mesi diesel" sheetId="2" r:id="rId5"/>
    <sheet name="3.mesi" sheetId="1" state="hidden" r:id="rId6"/>
  </sheets>
  <externalReferences>
    <externalReference r:id="rId7"/>
  </externalReferences>
  <definedNames>
    <definedName name="_xlnm.Print_Area" localSheetId="5">'3.mesi'!$A$1:$AE$48</definedName>
    <definedName name="_xlnm.Print_Area" localSheetId="2">'3.mesi (2016-2014)'!$A$1:$P$47</definedName>
    <definedName name="_xlnm.Print_Area" localSheetId="1">'3.mesi (2019-2017)'!$A$1:$T$47</definedName>
    <definedName name="_xlnm.Print_Area" localSheetId="0">'3.mesi (2022-2020)'!$A$1:$N$45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6" l="1"/>
  <c r="B19" i="6"/>
  <c r="C18" i="6"/>
  <c r="C17" i="6"/>
  <c r="C16" i="6"/>
  <c r="C15" i="6"/>
  <c r="C14" i="6"/>
  <c r="C13" i="6"/>
  <c r="C12" i="6"/>
  <c r="C11" i="6"/>
  <c r="C10" i="6"/>
  <c r="C9" i="6"/>
  <c r="C8" i="6"/>
  <c r="C7" i="6"/>
  <c r="K7" i="6"/>
  <c r="P7" i="6"/>
  <c r="K8" i="6"/>
  <c r="P8" i="6"/>
  <c r="K9" i="6"/>
  <c r="P9" i="6"/>
  <c r="K10" i="6"/>
  <c r="P10" i="6"/>
  <c r="K11" i="6"/>
  <c r="P11" i="6"/>
  <c r="K12" i="6"/>
  <c r="P12" i="6"/>
  <c r="K13" i="6"/>
  <c r="P13" i="6"/>
  <c r="K14" i="6"/>
  <c r="P14" i="6"/>
  <c r="K15" i="6"/>
  <c r="P15" i="6"/>
  <c r="K16" i="6"/>
  <c r="P16" i="6"/>
  <c r="K17" i="6"/>
  <c r="P17" i="6"/>
  <c r="K18" i="6"/>
  <c r="P18" i="6"/>
  <c r="H19" i="6"/>
  <c r="I19" i="6"/>
  <c r="J19" i="6"/>
  <c r="M19" i="6"/>
  <c r="N19" i="6"/>
  <c r="O19" i="6"/>
  <c r="O8" i="5"/>
  <c r="P8" i="5" s="1"/>
  <c r="O9" i="5"/>
  <c r="P9" i="5" s="1"/>
  <c r="O10" i="5"/>
  <c r="K10" i="5" s="1"/>
  <c r="P10" i="5"/>
  <c r="O11" i="5"/>
  <c r="K11" i="5" s="1"/>
  <c r="P11" i="5"/>
  <c r="O12" i="5"/>
  <c r="K12" i="5" s="1"/>
  <c r="P12" i="5"/>
  <c r="O13" i="5"/>
  <c r="P13" i="5" s="1"/>
  <c r="O14" i="5"/>
  <c r="K14" i="5" s="1"/>
  <c r="P14" i="5"/>
  <c r="O15" i="5"/>
  <c r="K15" i="5" s="1"/>
  <c r="P15" i="5"/>
  <c r="O16" i="5"/>
  <c r="P16" i="5" s="1"/>
  <c r="O17" i="5"/>
  <c r="P17" i="5"/>
  <c r="O18" i="5"/>
  <c r="K18" i="5" s="1"/>
  <c r="P18" i="5"/>
  <c r="O19" i="5"/>
  <c r="K19" i="5" s="1"/>
  <c r="P19" i="5"/>
  <c r="L20" i="5"/>
  <c r="M20" i="5"/>
  <c r="N20" i="5"/>
  <c r="O20" i="5"/>
  <c r="P20" i="5"/>
  <c r="J8" i="5"/>
  <c r="K8" i="5" s="1"/>
  <c r="J9" i="5"/>
  <c r="K9" i="5"/>
  <c r="J10" i="5"/>
  <c r="F10" i="5" s="1"/>
  <c r="J11" i="5"/>
  <c r="J12" i="5"/>
  <c r="F12" i="5" s="1"/>
  <c r="J13" i="5"/>
  <c r="J14" i="5"/>
  <c r="F14" i="5" s="1"/>
  <c r="J15" i="5"/>
  <c r="F15" i="5" s="1"/>
  <c r="J16" i="5"/>
  <c r="K16" i="5" s="1"/>
  <c r="J17" i="5"/>
  <c r="K17" i="5"/>
  <c r="J18" i="5"/>
  <c r="J19" i="5"/>
  <c r="F19" i="5" s="1"/>
  <c r="G20" i="5"/>
  <c r="H20" i="5"/>
  <c r="I20" i="5"/>
  <c r="J20" i="5" s="1"/>
  <c r="E8" i="5"/>
  <c r="F8" i="5"/>
  <c r="E9" i="5"/>
  <c r="F9" i="5"/>
  <c r="E10" i="5"/>
  <c r="E11" i="5"/>
  <c r="F11" i="5" s="1"/>
  <c r="E12" i="5"/>
  <c r="E13" i="5"/>
  <c r="E14" i="5"/>
  <c r="E15" i="5"/>
  <c r="E16" i="5"/>
  <c r="F16" i="5"/>
  <c r="E17" i="5"/>
  <c r="F17" i="5"/>
  <c r="E18" i="5"/>
  <c r="F18" i="5"/>
  <c r="E19" i="5"/>
  <c r="B20" i="5"/>
  <c r="C20" i="5"/>
  <c r="D20" i="5"/>
  <c r="E20" i="5"/>
  <c r="N20" i="7"/>
  <c r="M20" i="7"/>
  <c r="L20" i="7"/>
  <c r="O20" i="7" s="1"/>
  <c r="P20" i="7" s="1"/>
  <c r="I20" i="7"/>
  <c r="J20" i="7" s="1"/>
  <c r="K20" i="7" s="1"/>
  <c r="H20" i="7"/>
  <c r="G20" i="7"/>
  <c r="O19" i="7"/>
  <c r="P19" i="7" s="1"/>
  <c r="J19" i="7"/>
  <c r="K19" i="7" s="1"/>
  <c r="O18" i="7"/>
  <c r="K18" i="7" s="1"/>
  <c r="J18" i="7"/>
  <c r="O17" i="7"/>
  <c r="P17" i="7" s="1"/>
  <c r="J17" i="7"/>
  <c r="K17" i="7" s="1"/>
  <c r="O16" i="7"/>
  <c r="P40" i="7" s="1"/>
  <c r="J16" i="7"/>
  <c r="K16" i="7" s="1"/>
  <c r="O15" i="7"/>
  <c r="P15" i="7" s="1"/>
  <c r="J15" i="7"/>
  <c r="K15" i="7" s="1"/>
  <c r="O14" i="7"/>
  <c r="K14" i="7" s="1"/>
  <c r="J14" i="7"/>
  <c r="O13" i="7"/>
  <c r="P13" i="7" s="1"/>
  <c r="J13" i="7"/>
  <c r="K13" i="7" s="1"/>
  <c r="O12" i="7"/>
  <c r="P12" i="7" s="1"/>
  <c r="J12" i="7"/>
  <c r="K12" i="7" s="1"/>
  <c r="O11" i="7"/>
  <c r="P11" i="7" s="1"/>
  <c r="J11" i="7"/>
  <c r="K11" i="7" s="1"/>
  <c r="O10" i="7"/>
  <c r="K10" i="7" s="1"/>
  <c r="J10" i="7"/>
  <c r="O9" i="7"/>
  <c r="P9" i="7" s="1"/>
  <c r="J9" i="7"/>
  <c r="K9" i="7" s="1"/>
  <c r="O8" i="7"/>
  <c r="P8" i="7" s="1"/>
  <c r="J8" i="7"/>
  <c r="K8" i="7" s="1"/>
  <c r="E18" i="6"/>
  <c r="E17" i="6"/>
  <c r="E16" i="6"/>
  <c r="E15" i="6"/>
  <c r="E14" i="6"/>
  <c r="E13" i="6"/>
  <c r="E12" i="6"/>
  <c r="E11" i="6"/>
  <c r="E10" i="6"/>
  <c r="E9" i="6"/>
  <c r="E8" i="6"/>
  <c r="E7" i="6"/>
  <c r="S44" i="7"/>
  <c r="R44" i="7"/>
  <c r="Q44" i="7"/>
  <c r="N44" i="7"/>
  <c r="M44" i="7"/>
  <c r="L44" i="7"/>
  <c r="O44" i="7" s="1"/>
  <c r="I44" i="7"/>
  <c r="H44" i="7"/>
  <c r="G44" i="7"/>
  <c r="D44" i="7"/>
  <c r="C44" i="7"/>
  <c r="B44" i="7"/>
  <c r="T43" i="7"/>
  <c r="O43" i="7"/>
  <c r="J43" i="7"/>
  <c r="E43" i="7"/>
  <c r="T42" i="7"/>
  <c r="O42" i="7"/>
  <c r="J42" i="7"/>
  <c r="K42" i="7" s="1"/>
  <c r="E42" i="7"/>
  <c r="F42" i="7" s="1"/>
  <c r="T41" i="7"/>
  <c r="O41" i="7"/>
  <c r="J41" i="7"/>
  <c r="E41" i="7"/>
  <c r="F41" i="7" s="1"/>
  <c r="T40" i="7"/>
  <c r="O40" i="7"/>
  <c r="J40" i="7"/>
  <c r="E40" i="7"/>
  <c r="T39" i="7"/>
  <c r="O39" i="7"/>
  <c r="J39" i="7"/>
  <c r="E39" i="7"/>
  <c r="F39" i="7" s="1"/>
  <c r="T38" i="7"/>
  <c r="O38" i="7"/>
  <c r="J38" i="7"/>
  <c r="E38" i="7"/>
  <c r="T37" i="7"/>
  <c r="O37" i="7"/>
  <c r="J37" i="7"/>
  <c r="E37" i="7"/>
  <c r="T36" i="7"/>
  <c r="O36" i="7"/>
  <c r="J36" i="7"/>
  <c r="F36" i="7"/>
  <c r="E36" i="7"/>
  <c r="T35" i="7"/>
  <c r="O35" i="7"/>
  <c r="J35" i="7"/>
  <c r="E35" i="7"/>
  <c r="F35" i="7" s="1"/>
  <c r="T34" i="7"/>
  <c r="O34" i="7"/>
  <c r="J34" i="7"/>
  <c r="E34" i="7"/>
  <c r="F34" i="7" s="1"/>
  <c r="T33" i="7"/>
  <c r="O33" i="7"/>
  <c r="J33" i="7"/>
  <c r="E33" i="7"/>
  <c r="F33" i="7" s="1"/>
  <c r="T32" i="7"/>
  <c r="O32" i="7"/>
  <c r="J32" i="7"/>
  <c r="E32" i="7"/>
  <c r="S20" i="7"/>
  <c r="R20" i="7"/>
  <c r="Q20" i="7"/>
  <c r="T20" i="7" s="1"/>
  <c r="D20" i="7"/>
  <c r="C20" i="7"/>
  <c r="B20" i="7"/>
  <c r="E20" i="7" s="1"/>
  <c r="T19" i="7"/>
  <c r="E19" i="7"/>
  <c r="T18" i="7"/>
  <c r="E18" i="7"/>
  <c r="T17" i="7"/>
  <c r="E17" i="7"/>
  <c r="T16" i="7"/>
  <c r="E16" i="7"/>
  <c r="T15" i="7"/>
  <c r="E15" i="7"/>
  <c r="T14" i="7"/>
  <c r="E14" i="7"/>
  <c r="F38" i="7" s="1"/>
  <c r="T13" i="7"/>
  <c r="E13" i="7"/>
  <c r="T12" i="7"/>
  <c r="E12" i="7"/>
  <c r="T11" i="7"/>
  <c r="E11" i="7"/>
  <c r="T10" i="7"/>
  <c r="E10" i="7"/>
  <c r="T9" i="7"/>
  <c r="E9" i="7"/>
  <c r="T8" i="7"/>
  <c r="E8" i="7"/>
  <c r="L14" i="6" l="1"/>
  <c r="L16" i="6"/>
  <c r="L18" i="6"/>
  <c r="L12" i="6"/>
  <c r="L13" i="6"/>
  <c r="L10" i="6"/>
  <c r="L8" i="6"/>
  <c r="C19" i="6"/>
  <c r="L15" i="6"/>
  <c r="L7" i="6"/>
  <c r="K19" i="6"/>
  <c r="L17" i="6"/>
  <c r="P19" i="6"/>
  <c r="L11" i="6"/>
  <c r="L9" i="6"/>
  <c r="L19" i="6"/>
  <c r="K13" i="5"/>
  <c r="K20" i="5"/>
  <c r="F20" i="5"/>
  <c r="F13" i="5"/>
  <c r="P38" i="7"/>
  <c r="P33" i="7"/>
  <c r="P16" i="7"/>
  <c r="P14" i="7"/>
  <c r="P32" i="7"/>
  <c r="P36" i="7"/>
  <c r="P10" i="7"/>
  <c r="P18" i="7"/>
  <c r="F15" i="7"/>
  <c r="P34" i="7"/>
  <c r="P43" i="7"/>
  <c r="K37" i="7"/>
  <c r="F19" i="7"/>
  <c r="K41" i="7"/>
  <c r="K34" i="7"/>
  <c r="F18" i="7"/>
  <c r="F11" i="7"/>
  <c r="K38" i="7"/>
  <c r="P41" i="7"/>
  <c r="J44" i="7"/>
  <c r="K44" i="7" s="1"/>
  <c r="F32" i="7"/>
  <c r="F12" i="7"/>
  <c r="K39" i="7"/>
  <c r="P39" i="7"/>
  <c r="F43" i="7"/>
  <c r="T44" i="7"/>
  <c r="F9" i="7"/>
  <c r="F16" i="7"/>
  <c r="K36" i="7"/>
  <c r="K43" i="7"/>
  <c r="P35" i="7"/>
  <c r="F13" i="7"/>
  <c r="K33" i="7"/>
  <c r="F20" i="7"/>
  <c r="F40" i="7"/>
  <c r="F17" i="7"/>
  <c r="F37" i="7"/>
  <c r="K35" i="7"/>
  <c r="F10" i="7"/>
  <c r="P37" i="7"/>
  <c r="E44" i="7"/>
  <c r="F44" i="7"/>
  <c r="P44" i="7"/>
  <c r="F14" i="7"/>
  <c r="K32" i="7"/>
  <c r="F8" i="7"/>
  <c r="K40" i="7"/>
  <c r="P42" i="7"/>
  <c r="P30" i="6"/>
  <c r="P31" i="6"/>
  <c r="P32" i="6"/>
  <c r="P33" i="6"/>
  <c r="P34" i="6"/>
  <c r="P35" i="6"/>
  <c r="P36" i="6"/>
  <c r="P37" i="6"/>
  <c r="P38" i="6"/>
  <c r="P39" i="6"/>
  <c r="P40" i="6"/>
  <c r="P41" i="6"/>
  <c r="M42" i="6"/>
  <c r="N42" i="6"/>
  <c r="O42" i="6"/>
  <c r="J42" i="6"/>
  <c r="I42" i="6"/>
  <c r="H42" i="6"/>
  <c r="F42" i="6"/>
  <c r="D42" i="6"/>
  <c r="K41" i="6"/>
  <c r="K40" i="6"/>
  <c r="K39" i="6"/>
  <c r="K38" i="6"/>
  <c r="K37" i="6"/>
  <c r="K36" i="6"/>
  <c r="K35" i="6"/>
  <c r="K34" i="6"/>
  <c r="K33" i="6"/>
  <c r="K32" i="6"/>
  <c r="K31" i="6"/>
  <c r="K30" i="6"/>
  <c r="F19" i="6"/>
  <c r="D19" i="6"/>
  <c r="G18" i="6"/>
  <c r="G17" i="6"/>
  <c r="G16" i="6"/>
  <c r="G15" i="6"/>
  <c r="G14" i="6"/>
  <c r="G13" i="6"/>
  <c r="G12" i="6"/>
  <c r="G11" i="6"/>
  <c r="G10" i="6"/>
  <c r="G9" i="6"/>
  <c r="G8" i="6"/>
  <c r="G7" i="6"/>
  <c r="S44" i="5"/>
  <c r="R44" i="5"/>
  <c r="Q44" i="5"/>
  <c r="N44" i="5"/>
  <c r="M44" i="5"/>
  <c r="L44" i="5"/>
  <c r="I44" i="5"/>
  <c r="H44" i="5"/>
  <c r="G44" i="5"/>
  <c r="D44" i="5"/>
  <c r="C44" i="5"/>
  <c r="B44" i="5"/>
  <c r="T43" i="5"/>
  <c r="O43" i="5"/>
  <c r="J43" i="5"/>
  <c r="E43" i="5"/>
  <c r="T42" i="5"/>
  <c r="O42" i="5"/>
  <c r="P42" i="5" s="1"/>
  <c r="J42" i="5"/>
  <c r="E42" i="5"/>
  <c r="S28" i="5" s="1"/>
  <c r="T41" i="5"/>
  <c r="O41" i="5"/>
  <c r="J41" i="5"/>
  <c r="E41" i="5"/>
  <c r="S27" i="5" s="1"/>
  <c r="T40" i="5"/>
  <c r="O40" i="5"/>
  <c r="J40" i="5"/>
  <c r="E40" i="5"/>
  <c r="T39" i="5"/>
  <c r="O39" i="5"/>
  <c r="J39" i="5"/>
  <c r="E39" i="5"/>
  <c r="T38" i="5"/>
  <c r="O38" i="5"/>
  <c r="J38" i="5"/>
  <c r="E38" i="5"/>
  <c r="T37" i="5"/>
  <c r="O37" i="5"/>
  <c r="J37" i="5"/>
  <c r="E37" i="5"/>
  <c r="T36" i="5"/>
  <c r="O36" i="5"/>
  <c r="J36" i="5"/>
  <c r="E36" i="5"/>
  <c r="T35" i="5"/>
  <c r="O35" i="5"/>
  <c r="J35" i="5"/>
  <c r="E35" i="5"/>
  <c r="T34" i="5"/>
  <c r="O34" i="5"/>
  <c r="J34" i="5"/>
  <c r="E34" i="5"/>
  <c r="AB20" i="5" s="1"/>
  <c r="T33" i="5"/>
  <c r="O33" i="5"/>
  <c r="J33" i="5"/>
  <c r="E33" i="5"/>
  <c r="T32" i="5"/>
  <c r="O32" i="5"/>
  <c r="J32" i="5"/>
  <c r="E32" i="5"/>
  <c r="AB18" i="5" s="1"/>
  <c r="S20" i="5"/>
  <c r="R20" i="5"/>
  <c r="Q20" i="5"/>
  <c r="T19" i="5"/>
  <c r="AB15" i="5"/>
  <c r="T18" i="5"/>
  <c r="T17" i="5"/>
  <c r="T16" i="5"/>
  <c r="AB12" i="5"/>
  <c r="T15" i="5"/>
  <c r="T14" i="5"/>
  <c r="AB10" i="5"/>
  <c r="T13" i="5"/>
  <c r="Z9" i="5"/>
  <c r="AB9" i="5"/>
  <c r="T12" i="5"/>
  <c r="Z8" i="5"/>
  <c r="AB8" i="5"/>
  <c r="T11" i="5"/>
  <c r="T10" i="5"/>
  <c r="AA6" i="5"/>
  <c r="AB6" i="5"/>
  <c r="T9" i="5"/>
  <c r="V5" i="5"/>
  <c r="X5" i="5"/>
  <c r="T8" i="5"/>
  <c r="Q4" i="5"/>
  <c r="S4" i="5"/>
  <c r="G42" i="6" l="1"/>
  <c r="C41" i="6"/>
  <c r="C40" i="6"/>
  <c r="C39" i="6"/>
  <c r="C31" i="6"/>
  <c r="C38" i="6"/>
  <c r="C34" i="6"/>
  <c r="C32" i="6"/>
  <c r="C37" i="6"/>
  <c r="C35" i="6"/>
  <c r="C33" i="6"/>
  <c r="C36" i="6"/>
  <c r="C30" i="6"/>
  <c r="C42" i="6"/>
  <c r="E19" i="6"/>
  <c r="E39" i="6"/>
  <c r="E38" i="6"/>
  <c r="E37" i="6"/>
  <c r="E35" i="6"/>
  <c r="E36" i="6"/>
  <c r="E34" i="6"/>
  <c r="E33" i="6"/>
  <c r="E30" i="6"/>
  <c r="E32" i="6"/>
  <c r="E31" i="6"/>
  <c r="E40" i="6"/>
  <c r="E41" i="6"/>
  <c r="G41" i="6"/>
  <c r="G40" i="6"/>
  <c r="G33" i="6"/>
  <c r="G39" i="6"/>
  <c r="G38" i="6"/>
  <c r="G37" i="6"/>
  <c r="G36" i="6"/>
  <c r="G31" i="6"/>
  <c r="G35" i="6"/>
  <c r="G34" i="6"/>
  <c r="G30" i="6"/>
  <c r="G32" i="6"/>
  <c r="E42" i="6"/>
  <c r="U36" i="5"/>
  <c r="K34" i="5"/>
  <c r="K38" i="5"/>
  <c r="F36" i="5"/>
  <c r="AB11" i="5"/>
  <c r="K32" i="5"/>
  <c r="K36" i="5"/>
  <c r="P36" i="5"/>
  <c r="AB7" i="5"/>
  <c r="K42" i="5"/>
  <c r="F33" i="5"/>
  <c r="F37" i="5"/>
  <c r="AB14" i="5"/>
  <c r="T20" i="5"/>
  <c r="K39" i="5"/>
  <c r="K41" i="5"/>
  <c r="K43" i="5"/>
  <c r="U40" i="5"/>
  <c r="P37" i="5"/>
  <c r="U35" i="5"/>
  <c r="U37" i="5"/>
  <c r="U39" i="5"/>
  <c r="U43" i="5"/>
  <c r="F38" i="5"/>
  <c r="K42" i="6"/>
  <c r="L38" i="6"/>
  <c r="P42" i="6"/>
  <c r="G19" i="6"/>
  <c r="L30" i="6"/>
  <c r="L34" i="6"/>
  <c r="L32" i="6"/>
  <c r="L37" i="6"/>
  <c r="L35" i="6"/>
  <c r="L40" i="6"/>
  <c r="L31" i="6"/>
  <c r="L33" i="6"/>
  <c r="L41" i="6"/>
  <c r="L36" i="6"/>
  <c r="L39" i="6"/>
  <c r="P41" i="5"/>
  <c r="S22" i="5"/>
  <c r="P34" i="5"/>
  <c r="F40" i="5"/>
  <c r="AB19" i="5"/>
  <c r="S23" i="5"/>
  <c r="U34" i="5"/>
  <c r="K40" i="5"/>
  <c r="E44" i="5"/>
  <c r="O44" i="5"/>
  <c r="P44" i="5" s="1"/>
  <c r="P43" i="5"/>
  <c r="U41" i="5"/>
  <c r="Z6" i="5"/>
  <c r="U32" i="5"/>
  <c r="P39" i="5"/>
  <c r="S24" i="5"/>
  <c r="K33" i="5"/>
  <c r="F35" i="5"/>
  <c r="P38" i="5"/>
  <c r="P40" i="5"/>
  <c r="P33" i="5"/>
  <c r="K35" i="5"/>
  <c r="U38" i="5"/>
  <c r="U42" i="5"/>
  <c r="J44" i="5"/>
  <c r="K44" i="5" s="1"/>
  <c r="F32" i="5"/>
  <c r="T44" i="5"/>
  <c r="K37" i="5"/>
  <c r="F39" i="5"/>
  <c r="F43" i="5"/>
  <c r="R4" i="5"/>
  <c r="Z7" i="5"/>
  <c r="Z10" i="5"/>
  <c r="Z11" i="5"/>
  <c r="Z12" i="5"/>
  <c r="Z13" i="5"/>
  <c r="Z14" i="5"/>
  <c r="Z15" i="5"/>
  <c r="S25" i="5"/>
  <c r="P32" i="5"/>
  <c r="U33" i="5"/>
  <c r="F34" i="5"/>
  <c r="F42" i="5"/>
  <c r="AA7" i="5"/>
  <c r="AA8" i="5"/>
  <c r="AA9" i="5"/>
  <c r="AA10" i="5"/>
  <c r="AA11" i="5"/>
  <c r="AA12" i="5"/>
  <c r="AA13" i="5"/>
  <c r="AA14" i="5"/>
  <c r="AA15" i="5"/>
  <c r="S26" i="5"/>
  <c r="AB13" i="5"/>
  <c r="P35" i="5"/>
  <c r="F41" i="5"/>
  <c r="W5" i="5"/>
  <c r="W29" i="5"/>
  <c r="D45" i="1"/>
  <c r="C45" i="1"/>
  <c r="B45" i="1"/>
  <c r="E44" i="1"/>
  <c r="E43" i="1"/>
  <c r="E42" i="1"/>
  <c r="E41" i="1"/>
  <c r="E40" i="1"/>
  <c r="E39" i="1"/>
  <c r="E38" i="1"/>
  <c r="E37" i="1"/>
  <c r="E36" i="1"/>
  <c r="E35" i="1"/>
  <c r="E34" i="1"/>
  <c r="E33" i="1"/>
  <c r="D20" i="1"/>
  <c r="C20" i="1"/>
  <c r="B20" i="1"/>
  <c r="E19" i="1"/>
  <c r="E18" i="1"/>
  <c r="E17" i="1"/>
  <c r="E16" i="1"/>
  <c r="E15" i="1"/>
  <c r="F40" i="1" s="1"/>
  <c r="E14" i="1"/>
  <c r="E13" i="1"/>
  <c r="E12" i="1"/>
  <c r="E11" i="1"/>
  <c r="E10" i="1"/>
  <c r="E9" i="1"/>
  <c r="E8" i="1"/>
  <c r="U44" i="5" l="1"/>
  <c r="L42" i="6"/>
  <c r="F44" i="5"/>
  <c r="E45" i="1"/>
  <c r="F36" i="1"/>
  <c r="F34" i="1"/>
  <c r="F41" i="1"/>
  <c r="F42" i="1"/>
  <c r="E20" i="1"/>
  <c r="F38" i="1"/>
  <c r="F39" i="1"/>
  <c r="F43" i="1"/>
  <c r="F35" i="1"/>
  <c r="F37" i="1"/>
  <c r="F33" i="1"/>
  <c r="F44" i="1"/>
  <c r="I45" i="1"/>
  <c r="H45" i="1"/>
  <c r="G45" i="1"/>
  <c r="J44" i="1"/>
  <c r="J43" i="1"/>
  <c r="J42" i="1"/>
  <c r="J41" i="1"/>
  <c r="J40" i="1"/>
  <c r="J39" i="1"/>
  <c r="J38" i="1"/>
  <c r="J37" i="1"/>
  <c r="J36" i="1"/>
  <c r="J35" i="1"/>
  <c r="J34" i="1"/>
  <c r="J33" i="1"/>
  <c r="I20" i="1"/>
  <c r="H20" i="1"/>
  <c r="G20" i="1"/>
  <c r="J19" i="1"/>
  <c r="F19" i="1" s="1"/>
  <c r="J18" i="1"/>
  <c r="J17" i="1"/>
  <c r="F17" i="1" s="1"/>
  <c r="J16" i="1"/>
  <c r="F16" i="1" s="1"/>
  <c r="J15" i="1"/>
  <c r="F15" i="1" s="1"/>
  <c r="J14" i="1"/>
  <c r="F14" i="1" s="1"/>
  <c r="J13" i="1"/>
  <c r="F13" i="1" s="1"/>
  <c r="J12" i="1"/>
  <c r="F12" i="1" s="1"/>
  <c r="J11" i="1"/>
  <c r="F11" i="1" s="1"/>
  <c r="J10" i="1"/>
  <c r="F10" i="1" s="1"/>
  <c r="J9" i="1"/>
  <c r="F9" i="1" s="1"/>
  <c r="J8" i="1"/>
  <c r="F8" i="1" s="1"/>
  <c r="O8" i="1"/>
  <c r="O9" i="1"/>
  <c r="O10" i="1"/>
  <c r="O11" i="1"/>
  <c r="O12" i="1"/>
  <c r="O13" i="1"/>
  <c r="O14" i="1"/>
  <c r="O15" i="1"/>
  <c r="O16" i="1"/>
  <c r="O17" i="1"/>
  <c r="O18" i="1"/>
  <c r="O19" i="1"/>
  <c r="L20" i="1"/>
  <c r="M20" i="1"/>
  <c r="N20" i="1"/>
  <c r="N45" i="1"/>
  <c r="M45" i="1"/>
  <c r="L45" i="1"/>
  <c r="O44" i="1"/>
  <c r="O43" i="1"/>
  <c r="O42" i="1"/>
  <c r="O41" i="1"/>
  <c r="O40" i="1"/>
  <c r="O39" i="1"/>
  <c r="O38" i="1"/>
  <c r="O37" i="1"/>
  <c r="O36" i="1"/>
  <c r="O35" i="1"/>
  <c r="O34" i="1"/>
  <c r="O33" i="1"/>
  <c r="Y33" i="1"/>
  <c r="AD33" i="1"/>
  <c r="Y34" i="1"/>
  <c r="AD34" i="1"/>
  <c r="Y35" i="1"/>
  <c r="AD35" i="1"/>
  <c r="V20" i="1"/>
  <c r="Y8" i="1"/>
  <c r="AG4" i="1" s="1"/>
  <c r="AD8" i="1"/>
  <c r="AF4" i="1" s="1"/>
  <c r="Y9" i="1"/>
  <c r="AD9" i="1"/>
  <c r="AK5" i="1" s="1"/>
  <c r="Y10" i="1"/>
  <c r="AP6" i="1" s="1"/>
  <c r="AD10" i="1"/>
  <c r="AO6" i="1" s="1"/>
  <c r="AI8" i="1"/>
  <c r="T34" i="1"/>
  <c r="T35" i="1"/>
  <c r="AQ20" i="1" s="1"/>
  <c r="T36" i="1"/>
  <c r="AH21" i="1" s="1"/>
  <c r="T37" i="1"/>
  <c r="U37" i="1" s="1"/>
  <c r="T38" i="1"/>
  <c r="T39" i="1"/>
  <c r="AH25" i="1" s="1"/>
  <c r="T40" i="1"/>
  <c r="T41" i="1"/>
  <c r="T42" i="1"/>
  <c r="AH28" i="1" s="1"/>
  <c r="T43" i="1"/>
  <c r="AH29" i="1" s="1"/>
  <c r="T44" i="1"/>
  <c r="AL30" i="1" s="1"/>
  <c r="T33" i="1"/>
  <c r="AQ18" i="1" s="1"/>
  <c r="AA45" i="1"/>
  <c r="AB45" i="1"/>
  <c r="AC45" i="1"/>
  <c r="AI33" i="1"/>
  <c r="AB20" i="1"/>
  <c r="AA20" i="1"/>
  <c r="AC20" i="1"/>
  <c r="T8" i="1"/>
  <c r="AH4" i="1" s="1"/>
  <c r="T9" i="1"/>
  <c r="AM5" i="1" s="1"/>
  <c r="AI9" i="1"/>
  <c r="AI34" i="1"/>
  <c r="T10" i="1"/>
  <c r="AQ6" i="1" s="1"/>
  <c r="AI10" i="1"/>
  <c r="AI35" i="1"/>
  <c r="T11" i="1"/>
  <c r="AQ7" i="1" s="1"/>
  <c r="Y11" i="1"/>
  <c r="AP7" i="1" s="1"/>
  <c r="AD11" i="1"/>
  <c r="AI11" i="1"/>
  <c r="Y36" i="1"/>
  <c r="AD36" i="1"/>
  <c r="AI36" i="1"/>
  <c r="T12" i="1"/>
  <c r="AQ8" i="1" s="1"/>
  <c r="Y12" i="1"/>
  <c r="AP8" i="1" s="1"/>
  <c r="AD12" i="1"/>
  <c r="AO8" i="1" s="1"/>
  <c r="AI12" i="1"/>
  <c r="Y37" i="1"/>
  <c r="AD37" i="1"/>
  <c r="AI37" i="1"/>
  <c r="T13" i="1"/>
  <c r="AQ9" i="1" s="1"/>
  <c r="Y13" i="1"/>
  <c r="AD13" i="1"/>
  <c r="AO9" i="1" s="1"/>
  <c r="AI13" i="1"/>
  <c r="Y38" i="1"/>
  <c r="AD38" i="1"/>
  <c r="AI38" i="1"/>
  <c r="T14" i="1"/>
  <c r="AQ10" i="1" s="1"/>
  <c r="Y14" i="1"/>
  <c r="AD14" i="1"/>
  <c r="AI14" i="1"/>
  <c r="Y39" i="1"/>
  <c r="AD39" i="1"/>
  <c r="AI39" i="1"/>
  <c r="T15" i="1"/>
  <c r="AQ11" i="1" s="1"/>
  <c r="Y15" i="1"/>
  <c r="AP11" i="1" s="1"/>
  <c r="AD15" i="1"/>
  <c r="AO11" i="1" s="1"/>
  <c r="AI15" i="1"/>
  <c r="Y40" i="1"/>
  <c r="AD40" i="1"/>
  <c r="AI40" i="1"/>
  <c r="T16" i="1"/>
  <c r="AQ12" i="1" s="1"/>
  <c r="Y16" i="1"/>
  <c r="AP12" i="1" s="1"/>
  <c r="AD16" i="1"/>
  <c r="AI16" i="1"/>
  <c r="Y41" i="1"/>
  <c r="AD41" i="1"/>
  <c r="AI41" i="1"/>
  <c r="T17" i="1"/>
  <c r="Y17" i="1"/>
  <c r="AP13" i="1" s="1"/>
  <c r="AD17" i="1"/>
  <c r="AI17" i="1"/>
  <c r="Y42" i="1"/>
  <c r="AD42" i="1"/>
  <c r="AI42" i="1"/>
  <c r="T18" i="1"/>
  <c r="AQ14" i="1" s="1"/>
  <c r="Y18" i="1"/>
  <c r="AD18" i="1"/>
  <c r="AI18" i="1"/>
  <c r="Y43" i="1"/>
  <c r="AD43" i="1"/>
  <c r="AI43" i="1"/>
  <c r="T19" i="1"/>
  <c r="Y19" i="1"/>
  <c r="AP15" i="1" s="1"/>
  <c r="AD19" i="1"/>
  <c r="AI19" i="1"/>
  <c r="Y44" i="1"/>
  <c r="AD44" i="1"/>
  <c r="AI44" i="1"/>
  <c r="Q20" i="1"/>
  <c r="R20" i="1"/>
  <c r="S20" i="1"/>
  <c r="W20" i="1"/>
  <c r="X20" i="1"/>
  <c r="AF20" i="1"/>
  <c r="AG20" i="1"/>
  <c r="AH20" i="1"/>
  <c r="Q45" i="1"/>
  <c r="R45" i="1"/>
  <c r="S45" i="1"/>
  <c r="V45" i="1"/>
  <c r="W45" i="1"/>
  <c r="X45" i="1"/>
  <c r="AF45" i="1"/>
  <c r="AG45" i="1"/>
  <c r="AH45" i="1"/>
  <c r="AJ44" i="1" l="1"/>
  <c r="AH23" i="1"/>
  <c r="U18" i="1"/>
  <c r="J45" i="1"/>
  <c r="K18" i="1"/>
  <c r="P43" i="1"/>
  <c r="U42" i="1"/>
  <c r="F45" i="1"/>
  <c r="F18" i="1"/>
  <c r="K41" i="1"/>
  <c r="P13" i="1"/>
  <c r="P19" i="1"/>
  <c r="P11" i="1"/>
  <c r="AJ42" i="1"/>
  <c r="U33" i="1"/>
  <c r="Z18" i="1"/>
  <c r="P37" i="1"/>
  <c r="P12" i="1"/>
  <c r="U8" i="1"/>
  <c r="P18" i="1"/>
  <c r="P10" i="1"/>
  <c r="P17" i="1"/>
  <c r="P9" i="1"/>
  <c r="K14" i="1"/>
  <c r="J20" i="1"/>
  <c r="AJ34" i="1"/>
  <c r="O20" i="1"/>
  <c r="T45" i="1"/>
  <c r="Z38" i="1"/>
  <c r="P38" i="1"/>
  <c r="P16" i="1"/>
  <c r="P33" i="1"/>
  <c r="P8" i="1"/>
  <c r="AE16" i="1"/>
  <c r="U14" i="1"/>
  <c r="AE33" i="1"/>
  <c r="P15" i="1"/>
  <c r="K8" i="1"/>
  <c r="P14" i="1"/>
  <c r="AE19" i="1"/>
  <c r="U35" i="1"/>
  <c r="P36" i="1"/>
  <c r="AE43" i="1"/>
  <c r="U43" i="1"/>
  <c r="AJ43" i="1"/>
  <c r="Z35" i="1"/>
  <c r="K15" i="1"/>
  <c r="Z15" i="1"/>
  <c r="AQ13" i="1"/>
  <c r="AJ39" i="1"/>
  <c r="AJ38" i="1"/>
  <c r="AE13" i="1"/>
  <c r="U39" i="1"/>
  <c r="Z8" i="1"/>
  <c r="AE34" i="1"/>
  <c r="K9" i="1"/>
  <c r="K12" i="1"/>
  <c r="K16" i="1"/>
  <c r="AE9" i="1"/>
  <c r="AI20" i="1"/>
  <c r="AE44" i="1"/>
  <c r="K11" i="1"/>
  <c r="K19" i="1"/>
  <c r="Y20" i="1"/>
  <c r="Z20" i="1" s="1"/>
  <c r="U17" i="1"/>
  <c r="AJ40" i="1"/>
  <c r="O45" i="1"/>
  <c r="K10" i="1"/>
  <c r="K13" i="1"/>
  <c r="K17" i="1"/>
  <c r="K35" i="1"/>
  <c r="K43" i="1"/>
  <c r="Z36" i="1"/>
  <c r="AE38" i="1"/>
  <c r="Y45" i="1"/>
  <c r="AI45" i="1"/>
  <c r="AD20" i="1"/>
  <c r="K40" i="1"/>
  <c r="K33" i="1"/>
  <c r="U12" i="1"/>
  <c r="AE18" i="1"/>
  <c r="AE17" i="1"/>
  <c r="Z16" i="1"/>
  <c r="U13" i="1"/>
  <c r="AJ36" i="1"/>
  <c r="U38" i="1"/>
  <c r="AE8" i="1"/>
  <c r="P34" i="1"/>
  <c r="P40" i="1"/>
  <c r="P39" i="1"/>
  <c r="P41" i="1"/>
  <c r="T20" i="1"/>
  <c r="U44" i="1"/>
  <c r="P44" i="1"/>
  <c r="K44" i="1"/>
  <c r="AE14" i="1"/>
  <c r="AD45" i="1"/>
  <c r="Z12" i="1"/>
  <c r="Z37" i="1"/>
  <c r="U16" i="1"/>
  <c r="AJ41" i="1"/>
  <c r="AJ37" i="1"/>
  <c r="Z11" i="1"/>
  <c r="Z9" i="1"/>
  <c r="Z34" i="1"/>
  <c r="P35" i="1"/>
  <c r="K38" i="1"/>
  <c r="AE11" i="1"/>
  <c r="U15" i="1"/>
  <c r="AO10" i="1"/>
  <c r="P42" i="1"/>
  <c r="K34" i="1"/>
  <c r="K42" i="1"/>
  <c r="Z41" i="1"/>
  <c r="Z10" i="1"/>
  <c r="Z42" i="1"/>
  <c r="U41" i="1"/>
  <c r="K36" i="1"/>
  <c r="Z44" i="1"/>
  <c r="AE42" i="1"/>
  <c r="AO15" i="1"/>
  <c r="AO14" i="1"/>
  <c r="AE39" i="1"/>
  <c r="U40" i="1"/>
  <c r="AO7" i="1"/>
  <c r="AO13" i="1"/>
  <c r="Z40" i="1"/>
  <c r="U34" i="1"/>
  <c r="Z17" i="1"/>
  <c r="AE36" i="1"/>
  <c r="U10" i="1"/>
  <c r="AE35" i="1"/>
  <c r="U19" i="1"/>
  <c r="AQ15" i="1"/>
  <c r="Z33" i="1"/>
  <c r="Z19" i="1"/>
  <c r="AJ35" i="1"/>
  <c r="AO12" i="1"/>
  <c r="AP10" i="1"/>
  <c r="AH24" i="1"/>
  <c r="AQ19" i="1"/>
  <c r="AL5" i="1"/>
  <c r="Z39" i="1"/>
  <c r="AE41" i="1"/>
  <c r="Z13" i="1"/>
  <c r="K37" i="1"/>
  <c r="AE15" i="1"/>
  <c r="Z43" i="1"/>
  <c r="AE12" i="1"/>
  <c r="AE40" i="1"/>
  <c r="U11" i="1"/>
  <c r="U36" i="1"/>
  <c r="Z14" i="1"/>
  <c r="AP14" i="1"/>
  <c r="AP9" i="1"/>
  <c r="AE10" i="1"/>
  <c r="AH27" i="1"/>
  <c r="AE37" i="1"/>
  <c r="AJ33" i="1"/>
  <c r="AH26" i="1"/>
  <c r="K39" i="1"/>
  <c r="U9" i="1"/>
  <c r="Z45" i="1" l="1"/>
  <c r="U20" i="1"/>
  <c r="AJ45" i="1"/>
  <c r="P45" i="1"/>
  <c r="K20" i="1"/>
  <c r="K45" i="1"/>
  <c r="F20" i="1"/>
  <c r="P20" i="1"/>
  <c r="U45" i="1"/>
  <c r="AE20" i="1"/>
  <c r="AE45" i="1"/>
</calcChain>
</file>

<file path=xl/sharedStrings.xml><?xml version="1.0" encoding="utf-8"?>
<sst xmlns="http://schemas.openxmlformats.org/spreadsheetml/2006/main" count="387" uniqueCount="72">
  <si>
    <t>IMMATRICOLAZIONI AUTOVETTURE - ANDAMENTO MENSILE</t>
  </si>
  <si>
    <t>IMMATRICOLAZIONI AUTOVETTURE DIESEL - ANDAMENTO MENSILE</t>
  </si>
  <si>
    <t>NEW CAR REGISTRATIONS - MONTHLY TREND</t>
  </si>
  <si>
    <t>NEW DIESEL CAR REGISTRATIONS - MONTHLY TREND</t>
  </si>
  <si>
    <t>DIESEL</t>
  </si>
  <si>
    <t>gen</t>
  </si>
  <si>
    <t>feb</t>
  </si>
  <si>
    <t>mar</t>
  </si>
  <si>
    <t>apr</t>
  </si>
  <si>
    <t>mag</t>
  </si>
  <si>
    <t>giu</t>
  </si>
  <si>
    <t>lug</t>
  </si>
  <si>
    <t>ago</t>
  </si>
  <si>
    <t>set</t>
  </si>
  <si>
    <t>ott</t>
  </si>
  <si>
    <t>nov</t>
  </si>
  <si>
    <t>dic</t>
  </si>
  <si>
    <t>DS</t>
  </si>
  <si>
    <r>
      <t>Mese/</t>
    </r>
    <r>
      <rPr>
        <b/>
        <i/>
        <sz val="9"/>
        <color theme="1" tint="0.14999847407452621"/>
        <rFont val="Trebuchet MS"/>
        <family val="2"/>
      </rPr>
      <t>Month</t>
    </r>
  </si>
  <si>
    <r>
      <t>Totale/</t>
    </r>
    <r>
      <rPr>
        <b/>
        <i/>
        <sz val="9"/>
        <color theme="1" tint="0.14999847407452621"/>
        <rFont val="Trebuchet MS"/>
        <family val="2"/>
      </rPr>
      <t>Total</t>
    </r>
  </si>
  <si>
    <r>
      <t xml:space="preserve">Nazionali/
</t>
    </r>
    <r>
      <rPr>
        <sz val="8"/>
        <color theme="1" tint="0.14999847407452621"/>
        <rFont val="Trebuchet MS"/>
        <family val="2"/>
      </rPr>
      <t>domestic makes</t>
    </r>
  </si>
  <si>
    <r>
      <t xml:space="preserve">Estere/
</t>
    </r>
    <r>
      <rPr>
        <sz val="8"/>
        <color theme="1" tint="0.14999847407452621"/>
        <rFont val="Trebuchet MS"/>
        <family val="2"/>
      </rPr>
      <t>foreign makes</t>
    </r>
  </si>
  <si>
    <r>
      <t>N.I. /</t>
    </r>
    <r>
      <rPr>
        <i/>
        <sz val="8"/>
        <rFont val="Trebuchet MS"/>
        <family val="2"/>
      </rPr>
      <t xml:space="preserve"> not 
identified</t>
    </r>
  </si>
  <si>
    <r>
      <t xml:space="preserve">Totale/
</t>
    </r>
    <r>
      <rPr>
        <i/>
        <sz val="8"/>
        <color theme="1" tint="0.14999847407452621"/>
        <rFont val="Trebuchet MS"/>
        <family val="2"/>
      </rPr>
      <t>Total</t>
    </r>
  </si>
  <si>
    <r>
      <t xml:space="preserve">Dati provvisori / </t>
    </r>
    <r>
      <rPr>
        <i/>
        <sz val="8"/>
        <color theme="1" tint="0.14999847407452621"/>
        <rFont val="Trebuchet MS"/>
        <family val="2"/>
      </rPr>
      <t>Provisional data</t>
    </r>
  </si>
  <si>
    <r>
      <t>Gennaio/</t>
    </r>
    <r>
      <rPr>
        <i/>
        <sz val="8"/>
        <color theme="1" tint="0.14999847407452621"/>
        <rFont val="Trebuchet MS"/>
        <family val="2"/>
      </rPr>
      <t>January</t>
    </r>
  </si>
  <si>
    <r>
      <t>Febbraio/</t>
    </r>
    <r>
      <rPr>
        <i/>
        <sz val="8"/>
        <color theme="1" tint="0.14999847407452621"/>
        <rFont val="Trebuchet MS"/>
        <family val="2"/>
      </rPr>
      <t>February</t>
    </r>
  </si>
  <si>
    <r>
      <t>Marzo/</t>
    </r>
    <r>
      <rPr>
        <i/>
        <sz val="8"/>
        <color theme="1" tint="0.14999847407452621"/>
        <rFont val="Trebuchet MS"/>
        <family val="2"/>
      </rPr>
      <t>March</t>
    </r>
  </si>
  <si>
    <r>
      <t>Aprile/</t>
    </r>
    <r>
      <rPr>
        <i/>
        <sz val="8"/>
        <color theme="1" tint="0.14999847407452621"/>
        <rFont val="Trebuchet MS"/>
        <family val="2"/>
      </rPr>
      <t>April</t>
    </r>
  </si>
  <si>
    <r>
      <t>Maggio/</t>
    </r>
    <r>
      <rPr>
        <i/>
        <sz val="8"/>
        <color theme="1" tint="0.14999847407452621"/>
        <rFont val="Trebuchet MS"/>
        <family val="2"/>
      </rPr>
      <t>May</t>
    </r>
  </si>
  <si>
    <r>
      <t>Giugno/</t>
    </r>
    <r>
      <rPr>
        <i/>
        <sz val="8"/>
        <color theme="1" tint="0.14999847407452621"/>
        <rFont val="Trebuchet MS"/>
        <family val="2"/>
      </rPr>
      <t>June</t>
    </r>
  </si>
  <si>
    <r>
      <t>Luglio/</t>
    </r>
    <r>
      <rPr>
        <i/>
        <sz val="8"/>
        <color theme="1" tint="0.14999847407452621"/>
        <rFont val="Trebuchet MS"/>
        <family val="2"/>
      </rPr>
      <t>July</t>
    </r>
  </si>
  <si>
    <r>
      <t>Agosto/</t>
    </r>
    <r>
      <rPr>
        <i/>
        <sz val="8"/>
        <color theme="1" tint="0.14999847407452621"/>
        <rFont val="Trebuchet MS"/>
        <family val="2"/>
      </rPr>
      <t>August</t>
    </r>
  </si>
  <si>
    <r>
      <t>Settembre/</t>
    </r>
    <r>
      <rPr>
        <i/>
        <sz val="8"/>
        <color theme="1" tint="0.14999847407452621"/>
        <rFont val="Trebuchet MS"/>
        <family val="2"/>
      </rPr>
      <t>September</t>
    </r>
  </si>
  <si>
    <r>
      <t>Ottobre/</t>
    </r>
    <r>
      <rPr>
        <i/>
        <sz val="8"/>
        <color theme="1" tint="0.14999847407452621"/>
        <rFont val="Trebuchet MS"/>
        <family val="2"/>
      </rPr>
      <t>October</t>
    </r>
  </si>
  <si>
    <r>
      <t>Novembre/</t>
    </r>
    <r>
      <rPr>
        <i/>
        <sz val="8"/>
        <color theme="1" tint="0.14999847407452621"/>
        <rFont val="Trebuchet MS"/>
        <family val="2"/>
      </rPr>
      <t>November</t>
    </r>
  </si>
  <si>
    <r>
      <t>Dicembre/</t>
    </r>
    <r>
      <rPr>
        <i/>
        <sz val="8"/>
        <color theme="1" tint="0.14999847407452621"/>
        <rFont val="Trebuchet MS"/>
        <family val="2"/>
      </rPr>
      <t>December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</si>
  <si>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
18/17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</si>
  <si>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
16/15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</si>
  <si>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
17/16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</si>
  <si>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
15/14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</si>
  <si>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
14/13</t>
    </r>
  </si>
  <si>
    <r>
      <t>%ds (Tot.Merc./</t>
    </r>
    <r>
      <rPr>
        <i/>
        <sz val="8"/>
        <color theme="1" tint="0.14999847407452621"/>
        <rFont val="Trebuchet MS"/>
        <family val="2"/>
      </rPr>
      <t>Total Market</t>
    </r>
    <r>
      <rPr>
        <b/>
        <sz val="8"/>
        <color theme="1"/>
        <rFont val="Trebuchet MS"/>
        <family val="2"/>
      </rPr>
      <t>)</t>
    </r>
  </si>
  <si>
    <r>
      <rPr>
        <b/>
        <sz val="10"/>
        <color theme="1"/>
        <rFont val="Trebuchet MS"/>
        <family val="2"/>
      </rPr>
      <t>TOTALE MERCATO</t>
    </r>
    <r>
      <rPr>
        <i/>
        <sz val="10"/>
        <rFont val="Trebuchet MS"/>
        <family val="2"/>
      </rPr>
      <t xml:space="preserve"> - </t>
    </r>
    <r>
      <rPr>
        <i/>
        <sz val="10"/>
        <color theme="1" tint="0.14999847407452621"/>
        <rFont val="Trebuchet MS"/>
        <family val="2"/>
      </rPr>
      <t>MARKET TOTAL</t>
    </r>
  </si>
  <si>
    <r>
      <rPr>
        <b/>
        <sz val="10"/>
        <rFont val="Trebuchet MS"/>
        <family val="2"/>
      </rPr>
      <t>TOTALE MERCATO</t>
    </r>
    <r>
      <rPr>
        <i/>
        <sz val="10"/>
        <rFont val="Trebuchet MS"/>
        <family val="2"/>
      </rPr>
      <t xml:space="preserve"> - </t>
    </r>
    <r>
      <rPr>
        <i/>
        <sz val="10"/>
        <color theme="1" tint="0.14999847407452621"/>
        <rFont val="Trebuchet MS"/>
        <family val="2"/>
      </rPr>
      <t>MARKET TOTAL</t>
    </r>
  </si>
  <si>
    <t>Elaborazioni Anfia  su dati del Ministero dei Trasporti presenti in archivio al 31/03/2020  (Aut. Min.D07161/H4)</t>
  </si>
  <si>
    <t>Prepared by Anfia on Ministry of Transports data as of March 31, 2020</t>
  </si>
  <si>
    <t>Elaborazioni Anfia  su dati del Ministero dei Trasporti presenti in archivio al 31/03/2018  (Aut. Min.D07161/H4)</t>
  </si>
  <si>
    <t>Prepared by Anfia on Ministry of Transports data as of March 31, 2018</t>
  </si>
  <si>
    <t>2019*</t>
  </si>
  <si>
    <r>
      <t xml:space="preserve">* Dati provvisori / * </t>
    </r>
    <r>
      <rPr>
        <i/>
        <sz val="8"/>
        <color theme="1" tint="0.14999847407452621"/>
        <rFont val="Trebuchet MS"/>
        <family val="2"/>
      </rPr>
      <t>Provisional data</t>
    </r>
  </si>
  <si>
    <r>
      <t xml:space="preserve">%diesel </t>
    </r>
    <r>
      <rPr>
        <sz val="8"/>
        <color theme="1" tint="0.14999847407452621"/>
        <rFont val="Trebuchet MS"/>
        <family val="2"/>
      </rPr>
      <t>/share of</t>
    </r>
    <r>
      <rPr>
        <i/>
        <sz val="8"/>
        <color theme="1" tint="0.14999847407452621"/>
        <rFont val="Trebuchet MS"/>
        <family val="2"/>
      </rPr>
      <t xml:space="preserve"> diesel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</si>
  <si>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
19/18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</si>
  <si>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20/19</t>
    </r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</si>
  <si>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21/20</t>
    </r>
  </si>
  <si>
    <t>Mese/Month</t>
  </si>
  <si>
    <t>Gennaio/January</t>
  </si>
  <si>
    <t>Febbraio/February</t>
  </si>
  <si>
    <t>Marzo/March</t>
  </si>
  <si>
    <t>Aprile/April</t>
  </si>
  <si>
    <t>Maggio/May</t>
  </si>
  <si>
    <t>Giugno/June</t>
  </si>
  <si>
    <t>Luglio/July</t>
  </si>
  <si>
    <t>Agosto/August</t>
  </si>
  <si>
    <t>Settembre/September</t>
  </si>
  <si>
    <t>Ottobre/October</t>
  </si>
  <si>
    <t>Novembre/November</t>
  </si>
  <si>
    <t>Dicembre/December</t>
  </si>
  <si>
    <t>Elaborazioni Anfia  su dati del Ministero dei Trasporti presenti in archivio al 30/04/2023  (Aut. Min.D07161/H4)</t>
  </si>
  <si>
    <t>Prepared by Anfia on Ministry of Transports data as of April 30, 2023</t>
  </si>
  <si>
    <r>
      <t xml:space="preserve">Var.% / </t>
    </r>
    <r>
      <rPr>
        <i/>
        <sz val="8"/>
        <color theme="1" tint="0.14999847407452621"/>
        <rFont val="Trebuchet MS"/>
        <family val="2"/>
      </rPr>
      <t>%Chg.</t>
    </r>
    <r>
      <rPr>
        <b/>
        <sz val="8"/>
        <rFont val="Trebuchet MS"/>
        <family val="2"/>
      </rPr>
      <t xml:space="preserve"> 22/21</t>
    </r>
  </si>
  <si>
    <t>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</si>
</sst>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0.0"/>
    <numFmt numFmtId="165" formatCode="#,##0_ ;[Red]\-#,##0\ "/>
    <numFmt numFmtId="166" formatCode="_-* #,##0_-;\-* #,##0_-;_-* &quot;-&quot;??_-;_-@_-"/>
    <numFmt numFmtId="167" formatCode="#,##0.0_ ;\-#,##0.0\ "/>
    <numFmt numFmtId="168" formatCode="_-* #,##0.00_-;\-* #,##0.00_-;_-* \-??_-;_-@_-"/>
    <numFmt numFmtId="169" formatCode="_-* #,##0_-;\-* #,##0_-;_-* \-_-;_-@_-"/>
  </numFmts>
  <fonts count="44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b/>
      <sz val="10"/>
      <color indexed="62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sz val="10"/>
      <color indexed="62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  <font>
      <sz val="8"/>
      <name val="Trebuchet MS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sz val="9"/>
      <color theme="0"/>
      <name val="Trebuchet MS"/>
      <family val="2"/>
    </font>
    <font>
      <sz val="8"/>
      <color theme="0"/>
      <name val="Trebuchet MS"/>
      <family val="2"/>
    </font>
    <font>
      <sz val="10"/>
      <color theme="1"/>
      <name val="Trebuchet MS"/>
      <family val="2"/>
    </font>
    <font>
      <b/>
      <sz val="11"/>
      <name val="Trebuchet MS"/>
      <family val="2"/>
    </font>
    <font>
      <i/>
      <sz val="11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b/>
      <sz val="8"/>
      <name val="Trebuchet MS"/>
      <family val="2"/>
    </font>
    <font>
      <sz val="8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b/>
      <sz val="8"/>
      <color theme="1"/>
      <name val="Trebuchet MS"/>
      <family val="2"/>
    </font>
    <font>
      <b/>
      <sz val="10"/>
      <color theme="1"/>
      <name val="Trebuchet MS"/>
      <family val="2"/>
    </font>
    <font>
      <i/>
      <sz val="10"/>
      <color theme="1" tint="0.1499984740745262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</borders>
  <cellStyleXfs count="5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9" fontId="7" fillId="0" borderId="0" applyFill="0" applyBorder="0" applyAlignment="0" applyProtection="0"/>
    <xf numFmtId="168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9" fontId="7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11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1" fillId="0" borderId="0" xfId="0" applyFont="1"/>
    <xf numFmtId="0" fontId="22" fillId="0" borderId="0" xfId="0" applyFont="1" applyAlignment="1">
      <alignment horizontal="left"/>
    </xf>
    <xf numFmtId="0" fontId="23" fillId="0" borderId="0" xfId="0" applyFont="1"/>
    <xf numFmtId="0" fontId="24" fillId="18" borderId="10" xfId="0" applyFont="1" applyFill="1" applyBorder="1" applyAlignment="1">
      <alignment horizontal="right"/>
    </xf>
    <xf numFmtId="3" fontId="25" fillId="19" borderId="14" xfId="0" applyNumberFormat="1" applyFont="1" applyFill="1" applyBorder="1" applyAlignment="1">
      <alignment horizontal="right" vertical="center"/>
    </xf>
    <xf numFmtId="165" fontId="25" fillId="19" borderId="14" xfId="0" applyNumberFormat="1" applyFont="1" applyFill="1" applyBorder="1" applyAlignment="1">
      <alignment vertical="center"/>
    </xf>
    <xf numFmtId="164" fontId="28" fillId="19" borderId="15" xfId="40" applyNumberFormat="1" applyFont="1" applyFill="1" applyBorder="1" applyAlignment="1">
      <alignment horizontal="right" vertical="center"/>
    </xf>
    <xf numFmtId="41" fontId="25" fillId="19" borderId="13" xfId="30" applyFont="1" applyFill="1" applyBorder="1" applyAlignment="1">
      <alignment horizontal="right"/>
    </xf>
    <xf numFmtId="164" fontId="25" fillId="19" borderId="15" xfId="30" applyNumberFormat="1" applyFont="1" applyFill="1" applyBorder="1" applyAlignment="1">
      <alignment horizontal="center"/>
    </xf>
    <xf numFmtId="167" fontId="25" fillId="19" borderId="15" xfId="30" applyNumberFormat="1" applyFont="1" applyFill="1" applyBorder="1" applyAlignment="1">
      <alignment horizontal="center"/>
    </xf>
    <xf numFmtId="0" fontId="21" fillId="19" borderId="0" xfId="0" applyFont="1" applyFill="1"/>
    <xf numFmtId="0" fontId="30" fillId="0" borderId="0" xfId="0" applyFont="1"/>
    <xf numFmtId="0" fontId="31" fillId="0" borderId="0" xfId="0" applyFont="1"/>
    <xf numFmtId="41" fontId="32" fillId="0" borderId="0" xfId="0" applyNumberFormat="1" applyFont="1" applyAlignment="1">
      <alignment vertical="center"/>
    </xf>
    <xf numFmtId="3" fontId="32" fillId="19" borderId="0" xfId="0" applyNumberFormat="1" applyFont="1" applyFill="1" applyAlignment="1">
      <alignment vertical="center"/>
    </xf>
    <xf numFmtId="13" fontId="32" fillId="0" borderId="0" xfId="0" quotePrefix="1" applyNumberFormat="1" applyFont="1" applyAlignment="1">
      <alignment vertical="center"/>
    </xf>
    <xf numFmtId="166" fontId="33" fillId="0" borderId="0" xfId="29" applyNumberFormat="1" applyFont="1" applyBorder="1"/>
    <xf numFmtId="41" fontId="32" fillId="0" borderId="0" xfId="0" quotePrefix="1" applyNumberFormat="1" applyFont="1" applyAlignment="1">
      <alignment vertical="center"/>
    </xf>
    <xf numFmtId="1" fontId="33" fillId="0" borderId="0" xfId="29" applyNumberFormat="1" applyFont="1" applyBorder="1"/>
    <xf numFmtId="1" fontId="31" fillId="0" borderId="0" xfId="29" applyNumberFormat="1" applyFont="1" applyBorder="1"/>
    <xf numFmtId="1" fontId="31" fillId="0" borderId="0" xfId="0" applyNumberFormat="1" applyFont="1"/>
    <xf numFmtId="0" fontId="30" fillId="19" borderId="0" xfId="0" applyFont="1" applyFill="1"/>
    <xf numFmtId="0" fontId="33" fillId="0" borderId="0" xfId="0" applyFont="1"/>
    <xf numFmtId="0" fontId="32" fillId="0" borderId="0" xfId="0" applyFont="1"/>
    <xf numFmtId="0" fontId="31" fillId="0" borderId="0" xfId="0" applyFont="1" applyAlignment="1">
      <alignment horizontal="left"/>
    </xf>
    <xf numFmtId="41" fontId="31" fillId="0" borderId="0" xfId="0" applyNumberFormat="1" applyFont="1"/>
    <xf numFmtId="0" fontId="22" fillId="0" borderId="0" xfId="0" applyFont="1"/>
    <xf numFmtId="0" fontId="34" fillId="0" borderId="0" xfId="0" applyFont="1"/>
    <xf numFmtId="41" fontId="25" fillId="19" borderId="14" xfId="30" applyFont="1" applyFill="1" applyBorder="1" applyAlignment="1">
      <alignment horizontal="right"/>
    </xf>
    <xf numFmtId="0" fontId="25" fillId="18" borderId="12" xfId="0" applyFont="1" applyFill="1" applyBorder="1"/>
    <xf numFmtId="0" fontId="25" fillId="18" borderId="13" xfId="0" applyFont="1" applyFill="1" applyBorder="1"/>
    <xf numFmtId="0" fontId="25" fillId="18" borderId="14" xfId="0" applyFont="1" applyFill="1" applyBorder="1"/>
    <xf numFmtId="0" fontId="24" fillId="0" borderId="0" xfId="0" applyFont="1" applyAlignment="1">
      <alignment horizontal="right"/>
    </xf>
    <xf numFmtId="0" fontId="24" fillId="0" borderId="0" xfId="0" applyFont="1"/>
    <xf numFmtId="0" fontId="35" fillId="0" borderId="0" xfId="0" applyFont="1"/>
    <xf numFmtId="49" fontId="25" fillId="0" borderId="15" xfId="0" applyNumberFormat="1" applyFont="1" applyBorder="1" applyAlignment="1">
      <alignment vertical="center"/>
    </xf>
    <xf numFmtId="0" fontId="38" fillId="18" borderId="15" xfId="0" applyFont="1" applyFill="1" applyBorder="1" applyAlignment="1">
      <alignment horizontal="center" vertical="center" wrapText="1"/>
    </xf>
    <xf numFmtId="3" fontId="25" fillId="19" borderId="15" xfId="0" applyNumberFormat="1" applyFont="1" applyFill="1" applyBorder="1" applyAlignment="1">
      <alignment horizontal="right" vertical="center"/>
    </xf>
    <xf numFmtId="41" fontId="25" fillId="19" borderId="15" xfId="30" applyFont="1" applyFill="1" applyBorder="1" applyAlignment="1">
      <alignment horizontal="right"/>
    </xf>
    <xf numFmtId="0" fontId="38" fillId="18" borderId="14" xfId="0" applyFont="1" applyFill="1" applyBorder="1" applyAlignment="1">
      <alignment horizontal="right" vertical="center" wrapText="1"/>
    </xf>
    <xf numFmtId="41" fontId="26" fillId="19" borderId="21" xfId="30" applyFont="1" applyFill="1" applyBorder="1" applyAlignment="1">
      <alignment horizontal="right"/>
    </xf>
    <xf numFmtId="49" fontId="29" fillId="0" borderId="18" xfId="0" applyNumberFormat="1" applyFont="1" applyBorder="1" applyAlignment="1">
      <alignment horizontal="left" indent="1"/>
    </xf>
    <xf numFmtId="49" fontId="29" fillId="0" borderId="19" xfId="0" applyNumberFormat="1" applyFont="1" applyBorder="1" applyAlignment="1">
      <alignment horizontal="left" indent="1"/>
    </xf>
    <xf numFmtId="49" fontId="29" fillId="0" borderId="20" xfId="0" applyNumberFormat="1" applyFont="1" applyBorder="1" applyAlignment="1">
      <alignment horizontal="left" indent="1"/>
    </xf>
    <xf numFmtId="41" fontId="26" fillId="19" borderId="28" xfId="30" applyFont="1" applyFill="1" applyBorder="1" applyAlignment="1">
      <alignment horizontal="right"/>
    </xf>
    <xf numFmtId="41" fontId="26" fillId="19" borderId="22" xfId="0" applyNumberFormat="1" applyFont="1" applyFill="1" applyBorder="1"/>
    <xf numFmtId="164" fontId="27" fillId="19" borderId="21" xfId="40" applyNumberFormat="1" applyFont="1" applyFill="1" applyBorder="1" applyAlignment="1">
      <alignment horizontal="right" vertical="center"/>
    </xf>
    <xf numFmtId="41" fontId="26" fillId="19" borderId="22" xfId="0" applyNumberFormat="1" applyFont="1" applyFill="1" applyBorder="1" applyAlignment="1">
      <alignment vertical="center"/>
    </xf>
    <xf numFmtId="41" fontId="26" fillId="19" borderId="24" xfId="29" applyNumberFormat="1" applyFont="1" applyFill="1" applyBorder="1"/>
    <xf numFmtId="164" fontId="27" fillId="19" borderId="23" xfId="40" applyNumberFormat="1" applyFont="1" applyFill="1" applyBorder="1" applyAlignment="1">
      <alignment horizontal="right" vertical="center"/>
    </xf>
    <xf numFmtId="41" fontId="26" fillId="19" borderId="24" xfId="0" applyNumberFormat="1" applyFont="1" applyFill="1" applyBorder="1" applyAlignment="1">
      <alignment vertical="center"/>
    </xf>
    <xf numFmtId="41" fontId="26" fillId="19" borderId="26" xfId="29" applyNumberFormat="1" applyFont="1" applyFill="1" applyBorder="1"/>
    <xf numFmtId="164" fontId="27" fillId="19" borderId="25" xfId="40" applyNumberFormat="1" applyFont="1" applyFill="1" applyBorder="1" applyAlignment="1">
      <alignment horizontal="right" vertical="center"/>
    </xf>
    <xf numFmtId="41" fontId="26" fillId="19" borderId="26" xfId="0" applyNumberFormat="1" applyFont="1" applyFill="1" applyBorder="1" applyAlignment="1">
      <alignment vertical="center"/>
    </xf>
    <xf numFmtId="0" fontId="38" fillId="18" borderId="14" xfId="0" applyFont="1" applyFill="1" applyBorder="1" applyAlignment="1">
      <alignment horizontal="center" vertical="center" wrapText="1"/>
    </xf>
    <xf numFmtId="41" fontId="26" fillId="19" borderId="21" xfId="0" applyNumberFormat="1" applyFont="1" applyFill="1" applyBorder="1" applyAlignment="1">
      <alignment vertical="center"/>
    </xf>
    <xf numFmtId="41" fontId="26" fillId="19" borderId="23" xfId="0" applyNumberFormat="1" applyFont="1" applyFill="1" applyBorder="1" applyAlignment="1">
      <alignment horizontal="right" vertical="center"/>
    </xf>
    <xf numFmtId="41" fontId="26" fillId="19" borderId="25" xfId="0" applyNumberFormat="1" applyFont="1" applyFill="1" applyBorder="1" applyAlignment="1">
      <alignment horizontal="right" vertical="center"/>
    </xf>
    <xf numFmtId="41" fontId="26" fillId="19" borderId="22" xfId="30" applyFont="1" applyFill="1" applyBorder="1" applyAlignment="1">
      <alignment horizontal="right"/>
    </xf>
    <xf numFmtId="164" fontId="26" fillId="19" borderId="21" xfId="30" applyNumberFormat="1" applyFont="1" applyFill="1" applyBorder="1" applyAlignment="1">
      <alignment horizontal="center"/>
    </xf>
    <xf numFmtId="167" fontId="26" fillId="19" borderId="21" xfId="30" applyNumberFormat="1" applyFont="1" applyFill="1" applyBorder="1" applyAlignment="1">
      <alignment horizontal="center"/>
    </xf>
    <xf numFmtId="41" fontId="26" fillId="19" borderId="29" xfId="30" applyFont="1" applyFill="1" applyBorder="1" applyAlignment="1">
      <alignment horizontal="right"/>
    </xf>
    <xf numFmtId="41" fontId="26" fillId="19" borderId="24" xfId="30" applyFont="1" applyFill="1" applyBorder="1" applyAlignment="1">
      <alignment horizontal="right"/>
    </xf>
    <xf numFmtId="164" fontId="26" fillId="19" borderId="23" xfId="30" applyNumberFormat="1" applyFont="1" applyFill="1" applyBorder="1" applyAlignment="1">
      <alignment horizontal="center"/>
    </xf>
    <xf numFmtId="167" fontId="26" fillId="19" borderId="23" xfId="30" applyNumberFormat="1" applyFont="1" applyFill="1" applyBorder="1" applyAlignment="1">
      <alignment horizontal="center"/>
    </xf>
    <xf numFmtId="41" fontId="26" fillId="19" borderId="30" xfId="30" applyFont="1" applyFill="1" applyBorder="1" applyAlignment="1">
      <alignment horizontal="right"/>
    </xf>
    <xf numFmtId="41" fontId="26" fillId="19" borderId="26" xfId="30" applyFont="1" applyFill="1" applyBorder="1" applyAlignment="1">
      <alignment horizontal="right"/>
    </xf>
    <xf numFmtId="164" fontId="26" fillId="19" borderId="25" xfId="30" applyNumberFormat="1" applyFont="1" applyFill="1" applyBorder="1" applyAlignment="1">
      <alignment horizontal="center"/>
    </xf>
    <xf numFmtId="167" fontId="26" fillId="19" borderId="25" xfId="30" applyNumberFormat="1" applyFont="1" applyFill="1" applyBorder="1" applyAlignment="1">
      <alignment horizontal="center"/>
    </xf>
    <xf numFmtId="41" fontId="26" fillId="19" borderId="23" xfId="30" applyFont="1" applyFill="1" applyBorder="1" applyAlignment="1">
      <alignment horizontal="right"/>
    </xf>
    <xf numFmtId="41" fontId="26" fillId="19" borderId="25" xfId="30" applyFont="1" applyFill="1" applyBorder="1" applyAlignment="1">
      <alignment horizontal="right"/>
    </xf>
    <xf numFmtId="0" fontId="19" fillId="18" borderId="10" xfId="0" applyFont="1" applyFill="1" applyBorder="1"/>
    <xf numFmtId="0" fontId="36" fillId="0" borderId="0" xfId="0" applyFont="1"/>
    <xf numFmtId="0" fontId="22" fillId="18" borderId="13" xfId="0" applyFont="1" applyFill="1" applyBorder="1"/>
    <xf numFmtId="0" fontId="22" fillId="18" borderId="14" xfId="0" applyFont="1" applyFill="1" applyBorder="1"/>
    <xf numFmtId="0" fontId="19" fillId="18" borderId="13" xfId="0" applyFont="1" applyFill="1" applyBorder="1" applyAlignment="1">
      <alignment vertical="center"/>
    </xf>
    <xf numFmtId="0" fontId="19" fillId="18" borderId="14" xfId="0" applyFont="1" applyFill="1" applyBorder="1" applyAlignment="1">
      <alignment vertical="center"/>
    </xf>
    <xf numFmtId="49" fontId="29" fillId="0" borderId="18" xfId="0" applyNumberFormat="1" applyFont="1" applyBorder="1" applyAlignment="1">
      <alignment horizontal="left" vertical="center" indent="1"/>
    </xf>
    <xf numFmtId="49" fontId="29" fillId="0" borderId="19" xfId="0" applyNumberFormat="1" applyFont="1" applyBorder="1" applyAlignment="1">
      <alignment horizontal="left" vertical="center" indent="1"/>
    </xf>
    <xf numFmtId="49" fontId="29" fillId="0" borderId="20" xfId="0" applyNumberFormat="1" applyFont="1" applyBorder="1" applyAlignment="1">
      <alignment horizontal="left" vertical="center" indent="1"/>
    </xf>
    <xf numFmtId="0" fontId="25" fillId="18" borderId="17" xfId="0" applyFont="1" applyFill="1" applyBorder="1" applyAlignment="1">
      <alignment horizontal="left" vertical="center" indent="1"/>
    </xf>
    <xf numFmtId="16" fontId="38" fillId="18" borderId="10" xfId="0" quotePrefix="1" applyNumberFormat="1" applyFont="1" applyFill="1" applyBorder="1" applyAlignment="1">
      <alignment horizontal="center" vertical="center" wrapText="1"/>
    </xf>
    <xf numFmtId="0" fontId="25" fillId="18" borderId="12" xfId="0" applyFont="1" applyFill="1" applyBorder="1" applyAlignment="1">
      <alignment horizontal="center" vertical="center"/>
    </xf>
    <xf numFmtId="0" fontId="25" fillId="18" borderId="13" xfId="0" applyFont="1" applyFill="1" applyBorder="1" applyAlignment="1">
      <alignment horizontal="center" vertical="center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5" fillId="18" borderId="12" xfId="0" applyFont="1" applyFill="1" applyBorder="1" applyAlignment="1">
      <alignment horizontal="center"/>
    </xf>
    <xf numFmtId="0" fontId="25" fillId="18" borderId="13" xfId="0" applyFont="1" applyFill="1" applyBorder="1" applyAlignment="1">
      <alignment horizontal="center"/>
    </xf>
    <xf numFmtId="0" fontId="25" fillId="18" borderId="14" xfId="0" applyFont="1" applyFill="1" applyBorder="1" applyAlignment="1">
      <alignment horizontal="center"/>
    </xf>
    <xf numFmtId="0" fontId="22" fillId="18" borderId="12" xfId="0" applyFont="1" applyFill="1" applyBorder="1" applyAlignment="1">
      <alignment horizontal="center"/>
    </xf>
    <xf numFmtId="0" fontId="22" fillId="18" borderId="13" xfId="0" applyFont="1" applyFill="1" applyBorder="1" applyAlignment="1">
      <alignment horizontal="center"/>
    </xf>
    <xf numFmtId="0" fontId="22" fillId="18" borderId="14" xfId="0" applyFont="1" applyFill="1" applyBorder="1" applyAlignment="1">
      <alignment horizontal="center"/>
    </xf>
    <xf numFmtId="0" fontId="24" fillId="19" borderId="0" xfId="0" applyFont="1" applyFill="1" applyAlignment="1">
      <alignment horizontal="left"/>
    </xf>
    <xf numFmtId="0" fontId="24" fillId="0" borderId="16" xfId="0" applyFont="1" applyBorder="1" applyAlignment="1">
      <alignment horizontal="right"/>
    </xf>
    <xf numFmtId="0" fontId="24" fillId="0" borderId="0" xfId="0" applyFont="1" applyAlignment="1">
      <alignment horizontal="right"/>
    </xf>
    <xf numFmtId="0" fontId="19" fillId="18" borderId="12" xfId="0" applyFont="1" applyFill="1" applyBorder="1" applyAlignment="1">
      <alignment horizontal="center" vertical="center"/>
    </xf>
    <xf numFmtId="0" fontId="19" fillId="18" borderId="13" xfId="0" applyFont="1" applyFill="1" applyBorder="1" applyAlignment="1">
      <alignment horizontal="center" vertical="center"/>
    </xf>
    <xf numFmtId="0" fontId="19" fillId="18" borderId="14" xfId="0" applyFont="1" applyFill="1" applyBorder="1" applyAlignment="1">
      <alignment horizontal="center" vertical="center"/>
    </xf>
    <xf numFmtId="3" fontId="29" fillId="19" borderId="27" xfId="0" applyNumberFormat="1" applyFont="1" applyFill="1" applyBorder="1" applyAlignment="1">
      <alignment horizontal="left"/>
    </xf>
    <xf numFmtId="3" fontId="29" fillId="19" borderId="0" xfId="0" applyNumberFormat="1" applyFont="1" applyFill="1" applyAlignment="1">
      <alignment horizontal="left"/>
    </xf>
    <xf numFmtId="0" fontId="25" fillId="18" borderId="17" xfId="0" applyFont="1" applyFill="1" applyBorder="1" applyAlignment="1">
      <alignment horizontal="left" vertical="center" indent="1"/>
    </xf>
    <xf numFmtId="0" fontId="26" fillId="18" borderId="11" xfId="0" applyFont="1" applyFill="1" applyBorder="1" applyAlignment="1">
      <alignment horizontal="left" vertical="center" indent="1"/>
    </xf>
    <xf numFmtId="16" fontId="38" fillId="18" borderId="10" xfId="0" quotePrefix="1" applyNumberFormat="1" applyFont="1" applyFill="1" applyBorder="1" applyAlignment="1">
      <alignment horizontal="center" vertical="center" wrapText="1"/>
    </xf>
    <xf numFmtId="16" fontId="38" fillId="18" borderId="11" xfId="0" quotePrefix="1" applyNumberFormat="1" applyFont="1" applyFill="1" applyBorder="1" applyAlignment="1">
      <alignment horizontal="center" vertical="center" wrapText="1"/>
    </xf>
    <xf numFmtId="0" fontId="25" fillId="18" borderId="15" xfId="0" applyFont="1" applyFill="1" applyBorder="1" applyAlignment="1">
      <alignment horizontal="center"/>
    </xf>
    <xf numFmtId="0" fontId="22" fillId="18" borderId="13" xfId="0" applyFont="1" applyFill="1" applyBorder="1" applyAlignment="1"/>
    <xf numFmtId="0" fontId="22" fillId="18" borderId="14" xfId="0" applyFont="1" applyFill="1" applyBorder="1" applyAlignment="1"/>
    <xf numFmtId="0" fontId="31" fillId="0" borderId="0" xfId="0" applyFont="1" applyAlignment="1">
      <alignment horizontal="right"/>
    </xf>
  </cellXfs>
  <cellStyles count="51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" xfId="30" builtinId="6"/>
    <cellStyle name="Migliaia [0] 2" xfId="31" xr:uid="{00000000-0005-0000-0000-00001E000000}"/>
    <cellStyle name="Migliaia 2" xfId="32" xr:uid="{00000000-0005-0000-0000-00001F000000}"/>
    <cellStyle name="Migliaia 3" xfId="33" xr:uid="{00000000-0005-0000-0000-000020000000}"/>
    <cellStyle name="Neutrale" xfId="34" builtinId="28" customBuiltin="1"/>
    <cellStyle name="Normale" xfId="0" builtinId="0"/>
    <cellStyle name="Normale 2" xfId="35" xr:uid="{00000000-0005-0000-0000-000023000000}"/>
    <cellStyle name="Normale 2 2 2" xfId="36" xr:uid="{00000000-0005-0000-0000-000024000000}"/>
    <cellStyle name="Normale 3" xfId="37" xr:uid="{00000000-0005-0000-0000-000025000000}"/>
    <cellStyle name="Nota" xfId="38" builtinId="10" customBuiltin="1"/>
    <cellStyle name="Output" xfId="39" builtinId="21" customBuiltin="1"/>
    <cellStyle name="Percentuale" xfId="40" builtinId="5"/>
    <cellStyle name="Testo avviso" xfId="41" builtinId="11" customBuiltin="1"/>
    <cellStyle name="Testo descrittivo" xfId="42" builtinId="53" customBuiltin="1"/>
    <cellStyle name="Titolo" xfId="43" builtinId="15" customBuiltin="1"/>
    <cellStyle name="Titolo 1" xfId="44" builtinId="16" customBuiltin="1"/>
    <cellStyle name="Titolo 2" xfId="45" builtinId="17" customBuiltin="1"/>
    <cellStyle name="Titolo 3" xfId="46" builtinId="18" customBuiltin="1"/>
    <cellStyle name="Titolo 4" xfId="47" builtinId="19" customBuiltin="1"/>
    <cellStyle name="Totale" xfId="48" builtinId="25" customBuiltin="1"/>
    <cellStyle name="Valore non valido" xfId="49" builtinId="27" customBuiltin="1"/>
    <cellStyle name="Valore valido" xfId="50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alcChain" Target="calcChain.xml"/><Relationship Id="rId5" Type="http://schemas.openxmlformats.org/officeDocument/2006/relationships/chartsheet" Target="chartsheets/sheet2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844247490233969"/>
          <c:y val="0.17934456503520363"/>
          <c:w val="0.84630644044384817"/>
          <c:h val="0.48391187365315597"/>
        </c:manualLayout>
      </c:layout>
      <c:barChart>
        <c:barDir val="col"/>
        <c:grouping val="clustered"/>
        <c:varyColors val="0"/>
        <c:ser>
          <c:idx val="0"/>
          <c:order val="0"/>
          <c:tx>
            <c:v>2022</c:v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'3.mesi (2022-2020)'!$T$6:$T$18</c15:sqref>
                  </c15:fullRef>
                </c:ext>
              </c:extLst>
              <c:f>'3.mesi (2022-2020)'!$T$7:$T$18</c:f>
              <c:strCache>
                <c:ptCount val="12"/>
                <c:pt idx="0">
                  <c:v>Gennaio/January</c:v>
                </c:pt>
                <c:pt idx="1">
                  <c:v>Febbraio/February</c:v>
                </c:pt>
                <c:pt idx="2">
                  <c:v>Marzo/March</c:v>
                </c:pt>
                <c:pt idx="3">
                  <c:v>Aprile/April</c:v>
                </c:pt>
                <c:pt idx="4">
                  <c:v>Maggio/May</c:v>
                </c:pt>
                <c:pt idx="5">
                  <c:v>Giugno/June</c:v>
                </c:pt>
                <c:pt idx="6">
                  <c:v>Luglio/July</c:v>
                </c:pt>
                <c:pt idx="7">
                  <c:v>Agosto/August</c:v>
                </c:pt>
                <c:pt idx="8">
                  <c:v>Settembre/September</c:v>
                </c:pt>
                <c:pt idx="9">
                  <c:v>Ottobre/October</c:v>
                </c:pt>
                <c:pt idx="10">
                  <c:v>Novembre/November</c:v>
                </c:pt>
                <c:pt idx="11">
                  <c:v>Dicembre/December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'3.mesi (2022-2020)'!$U$6:$U$18</c15:sqref>
                  </c15:fullRef>
                </c:ext>
              </c:extLst>
              <c:f>'3.mesi (2022-2020)'!$U$7:$U$18</c:f>
              <c:numCache>
                <c:formatCode>General</c:formatCode>
                <c:ptCount val="12"/>
                <c:pt idx="0">
                  <c:v>107838</c:v>
                </c:pt>
                <c:pt idx="1">
                  <c:v>110936</c:v>
                </c:pt>
                <c:pt idx="2">
                  <c:v>119535</c:v>
                </c:pt>
                <c:pt idx="3">
                  <c:v>97492</c:v>
                </c:pt>
                <c:pt idx="4">
                  <c:v>121354</c:v>
                </c:pt>
                <c:pt idx="5">
                  <c:v>127247</c:v>
                </c:pt>
                <c:pt idx="6">
                  <c:v>109430</c:v>
                </c:pt>
                <c:pt idx="7">
                  <c:v>71287</c:v>
                </c:pt>
                <c:pt idx="8">
                  <c:v>111130</c:v>
                </c:pt>
                <c:pt idx="9">
                  <c:v>115847</c:v>
                </c:pt>
                <c:pt idx="10">
                  <c:v>119910</c:v>
                </c:pt>
                <c:pt idx="11">
                  <c:v>104957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4C-4472-AC3E-0E1DA397236D}"/>
            </c:ext>
          </c:extLst>
        </c:ser>
        <c:ser>
          <c:idx val="1"/>
          <c:order val="1"/>
          <c:tx>
            <c:v>2021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'3.mesi (2022-2020)'!$T$6:$T$18</c15:sqref>
                  </c15:fullRef>
                </c:ext>
              </c:extLst>
              <c:f>'3.mesi (2022-2020)'!$T$7:$T$18</c:f>
              <c:strCache>
                <c:ptCount val="12"/>
                <c:pt idx="0">
                  <c:v>Gennaio/January</c:v>
                </c:pt>
                <c:pt idx="1">
                  <c:v>Febbraio/February</c:v>
                </c:pt>
                <c:pt idx="2">
                  <c:v>Marzo/March</c:v>
                </c:pt>
                <c:pt idx="3">
                  <c:v>Aprile/April</c:v>
                </c:pt>
                <c:pt idx="4">
                  <c:v>Maggio/May</c:v>
                </c:pt>
                <c:pt idx="5">
                  <c:v>Giugno/June</c:v>
                </c:pt>
                <c:pt idx="6">
                  <c:v>Luglio/July</c:v>
                </c:pt>
                <c:pt idx="7">
                  <c:v>Agosto/August</c:v>
                </c:pt>
                <c:pt idx="8">
                  <c:v>Settembre/September</c:v>
                </c:pt>
                <c:pt idx="9">
                  <c:v>Ottobre/October</c:v>
                </c:pt>
                <c:pt idx="10">
                  <c:v>Novembre/November</c:v>
                </c:pt>
                <c:pt idx="11">
                  <c:v>Dicembre/December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'3.mesi (2022-2020)'!$V$6:$V$18</c15:sqref>
                  </c15:fullRef>
                </c:ext>
              </c:extLst>
              <c:f>'3.mesi (2022-2020)'!$V$7:$V$18</c:f>
              <c:numCache>
                <c:formatCode>General</c:formatCode>
                <c:ptCount val="12"/>
                <c:pt idx="0">
                  <c:v>134212</c:v>
                </c:pt>
                <c:pt idx="1">
                  <c:v>143190</c:v>
                </c:pt>
                <c:pt idx="2">
                  <c:v>169912</c:v>
                </c:pt>
                <c:pt idx="3">
                  <c:v>145261</c:v>
                </c:pt>
                <c:pt idx="4">
                  <c:v>142941</c:v>
                </c:pt>
                <c:pt idx="5">
                  <c:v>149719</c:v>
                </c:pt>
                <c:pt idx="6">
                  <c:v>110575</c:v>
                </c:pt>
                <c:pt idx="7">
                  <c:v>64807</c:v>
                </c:pt>
                <c:pt idx="8">
                  <c:v>105300</c:v>
                </c:pt>
                <c:pt idx="9">
                  <c:v>101146</c:v>
                </c:pt>
                <c:pt idx="10">
                  <c:v>104522</c:v>
                </c:pt>
                <c:pt idx="11">
                  <c:v>86728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4C-4472-AC3E-0E1DA397236D}"/>
            </c:ext>
          </c:extLst>
        </c:ser>
        <c:ser>
          <c:idx val="2"/>
          <c:order val="2"/>
          <c:tx>
            <c:v>2020</c:v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'3.mesi (2022-2020)'!$T$6:$T$18</c15:sqref>
                  </c15:fullRef>
                </c:ext>
              </c:extLst>
              <c:f>'3.mesi (2022-2020)'!$T$7:$T$18</c:f>
              <c:strCache>
                <c:ptCount val="12"/>
                <c:pt idx="0">
                  <c:v>Gennaio/January</c:v>
                </c:pt>
                <c:pt idx="1">
                  <c:v>Febbraio/February</c:v>
                </c:pt>
                <c:pt idx="2">
                  <c:v>Marzo/March</c:v>
                </c:pt>
                <c:pt idx="3">
                  <c:v>Aprile/April</c:v>
                </c:pt>
                <c:pt idx="4">
                  <c:v>Maggio/May</c:v>
                </c:pt>
                <c:pt idx="5">
                  <c:v>Giugno/June</c:v>
                </c:pt>
                <c:pt idx="6">
                  <c:v>Luglio/July</c:v>
                </c:pt>
                <c:pt idx="7">
                  <c:v>Agosto/August</c:v>
                </c:pt>
                <c:pt idx="8">
                  <c:v>Settembre/September</c:v>
                </c:pt>
                <c:pt idx="9">
                  <c:v>Ottobre/October</c:v>
                </c:pt>
                <c:pt idx="10">
                  <c:v>Novembre/November</c:v>
                </c:pt>
                <c:pt idx="11">
                  <c:v>Dicembre/December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'3.mesi (2022-2020)'!$W$6:$W$18</c15:sqref>
                  </c15:fullRef>
                </c:ext>
              </c:extLst>
              <c:f>'3.mesi (2022-2020)'!$W$7:$W$18</c:f>
              <c:numCache>
                <c:formatCode>General</c:formatCode>
                <c:ptCount val="12"/>
                <c:pt idx="0">
                  <c:v>155881</c:v>
                </c:pt>
                <c:pt idx="1">
                  <c:v>163131</c:v>
                </c:pt>
                <c:pt idx="2">
                  <c:v>28413</c:v>
                </c:pt>
                <c:pt idx="3">
                  <c:v>4297</c:v>
                </c:pt>
                <c:pt idx="4">
                  <c:v>99848</c:v>
                </c:pt>
                <c:pt idx="5">
                  <c:v>132705</c:v>
                </c:pt>
                <c:pt idx="6">
                  <c:v>136766</c:v>
                </c:pt>
                <c:pt idx="7">
                  <c:v>88979</c:v>
                </c:pt>
                <c:pt idx="8">
                  <c:v>156362</c:v>
                </c:pt>
                <c:pt idx="9">
                  <c:v>157209</c:v>
                </c:pt>
                <c:pt idx="10">
                  <c:v>138622</c:v>
                </c:pt>
                <c:pt idx="11">
                  <c:v>119642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C-4472-AC3E-0E1DA3972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8"/>
        <c:overlap val="-19"/>
        <c:axId val="2026049391"/>
        <c:axId val="1"/>
      </c:barChart>
      <c:catAx>
        <c:axId val="2026049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it-IT" sz="800">
                    <a:solidFill>
                      <a:schemeClr val="tx1"/>
                    </a:solidFill>
                    <a:latin typeface="Trebuchet MS" panose="020B0603020202020204" pitchFamily="34" charset="0"/>
                  </a:rPr>
                  <a:t>migliaia di unità</a:t>
                </a:r>
                <a:r>
                  <a:rPr lang="it-IT" sz="800" i="1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Trebuchet MS" panose="020B0603020202020204" pitchFamily="34" charset="0"/>
                  </a:rPr>
                  <a:t>/thousands of units</a:t>
                </a:r>
              </a:p>
            </c:rich>
          </c:tx>
          <c:layout>
            <c:manualLayout>
              <c:xMode val="edge"/>
              <c:yMode val="edge"/>
              <c:x val="3.2113791531454251E-2"/>
              <c:y val="0.253016065299529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20260493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78166178919626839"/>
          <c:y val="0.20689655172413793"/>
          <c:w val="0.12384053958207863"/>
          <c:h val="3.17210676784614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8642712845457"/>
          <c:y val="0.15348598457344736"/>
          <c:w val="0.86182841134993715"/>
          <c:h val="0.57042500710099109"/>
        </c:manualLayout>
      </c:layout>
      <c:barChart>
        <c:barDir val="col"/>
        <c:grouping val="clustered"/>
        <c:varyColors val="0"/>
        <c:ser>
          <c:idx val="0"/>
          <c:order val="0"/>
          <c:tx>
            <c:v>2022</c:v>
          </c:tx>
          <c:spPr>
            <a:solidFill>
              <a:schemeClr val="accent2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'3.mesi (2022-2020)'!$T$30:$T$41</c:f>
              <c:strCache>
                <c:ptCount val="12"/>
                <c:pt idx="0">
                  <c:v>Gennaio/January</c:v>
                </c:pt>
                <c:pt idx="1">
                  <c:v>Febbraio/February</c:v>
                </c:pt>
                <c:pt idx="2">
                  <c:v>Marzo/March</c:v>
                </c:pt>
                <c:pt idx="3">
                  <c:v>Aprile/April</c:v>
                </c:pt>
                <c:pt idx="4">
                  <c:v>Maggio/May</c:v>
                </c:pt>
                <c:pt idx="5">
                  <c:v>Giugno/June</c:v>
                </c:pt>
                <c:pt idx="6">
                  <c:v>Luglio/July</c:v>
                </c:pt>
                <c:pt idx="7">
                  <c:v>Agosto/August</c:v>
                </c:pt>
                <c:pt idx="8">
                  <c:v>Settembre/September</c:v>
                </c:pt>
                <c:pt idx="9">
                  <c:v>Ottobre/October</c:v>
                </c:pt>
                <c:pt idx="10">
                  <c:v>Novembre/November</c:v>
                </c:pt>
                <c:pt idx="11">
                  <c:v>Dicembre/December</c:v>
                </c:pt>
              </c:strCache>
            </c:strRef>
          </c:cat>
          <c:val>
            <c:numRef>
              <c:f>'3.mesi (2022-2020)'!$V$30:$V$41</c:f>
              <c:numCache>
                <c:formatCode>General</c:formatCode>
                <c:ptCount val="12"/>
                <c:pt idx="0">
                  <c:v>35711</c:v>
                </c:pt>
                <c:pt idx="1">
                  <c:v>35256</c:v>
                </c:pt>
                <c:pt idx="2">
                  <c:v>40995</c:v>
                </c:pt>
                <c:pt idx="3">
                  <c:v>32758</c:v>
                </c:pt>
                <c:pt idx="4">
                  <c:v>33048</c:v>
                </c:pt>
                <c:pt idx="5">
                  <c:v>33337</c:v>
                </c:pt>
                <c:pt idx="6">
                  <c:v>24796</c:v>
                </c:pt>
                <c:pt idx="7">
                  <c:v>13806</c:v>
                </c:pt>
                <c:pt idx="8">
                  <c:v>19788</c:v>
                </c:pt>
                <c:pt idx="9">
                  <c:v>17550</c:v>
                </c:pt>
                <c:pt idx="10">
                  <c:v>18876</c:v>
                </c:pt>
                <c:pt idx="11">
                  <c:v>17114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7FE8-4328-B584-5D6EEFCD6482}"/>
            </c:ext>
          </c:extLst>
        </c:ser>
        <c:ser>
          <c:idx val="1"/>
          <c:order val="1"/>
          <c:tx>
            <c:v>2021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'3.mesi (2022-2020)'!$T$30:$T$41</c:f>
              <c:strCache>
                <c:ptCount val="12"/>
                <c:pt idx="0">
                  <c:v>Gennaio/January</c:v>
                </c:pt>
                <c:pt idx="1">
                  <c:v>Febbraio/February</c:v>
                </c:pt>
                <c:pt idx="2">
                  <c:v>Marzo/March</c:v>
                </c:pt>
                <c:pt idx="3">
                  <c:v>Aprile/April</c:v>
                </c:pt>
                <c:pt idx="4">
                  <c:v>Maggio/May</c:v>
                </c:pt>
                <c:pt idx="5">
                  <c:v>Giugno/June</c:v>
                </c:pt>
                <c:pt idx="6">
                  <c:v>Luglio/July</c:v>
                </c:pt>
                <c:pt idx="7">
                  <c:v>Agosto/August</c:v>
                </c:pt>
                <c:pt idx="8">
                  <c:v>Settembre/September</c:v>
                </c:pt>
                <c:pt idx="9">
                  <c:v>Ottobre/October</c:v>
                </c:pt>
                <c:pt idx="10">
                  <c:v>Novembre/November</c:v>
                </c:pt>
                <c:pt idx="11">
                  <c:v>Dicembre/December</c:v>
                </c:pt>
              </c:strCache>
            </c:strRef>
          </c:cat>
          <c:val>
            <c:numRef>
              <c:f>'3.mesi (2022-2020)'!$W$30:$W$41</c:f>
              <c:numCache>
                <c:formatCode>General</c:formatCode>
                <c:ptCount val="12"/>
                <c:pt idx="0">
                  <c:v>51826</c:v>
                </c:pt>
                <c:pt idx="1">
                  <c:v>56301</c:v>
                </c:pt>
                <c:pt idx="2">
                  <c:v>10417</c:v>
                </c:pt>
                <c:pt idx="3">
                  <c:v>1745</c:v>
                </c:pt>
                <c:pt idx="4">
                  <c:v>35698</c:v>
                </c:pt>
                <c:pt idx="5">
                  <c:v>47023</c:v>
                </c:pt>
                <c:pt idx="6">
                  <c:v>50366</c:v>
                </c:pt>
                <c:pt idx="7">
                  <c:v>31192</c:v>
                </c:pt>
                <c:pt idx="8">
                  <c:v>50217</c:v>
                </c:pt>
                <c:pt idx="9">
                  <c:v>47931</c:v>
                </c:pt>
                <c:pt idx="10">
                  <c:v>39358</c:v>
                </c:pt>
                <c:pt idx="11">
                  <c:v>30081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7FE8-4328-B584-5D6EEFCD6482}"/>
            </c:ext>
          </c:extLst>
        </c:ser>
        <c:ser>
          <c:idx val="2"/>
          <c:order val="2"/>
          <c:tx>
            <c:v>2020</c:v>
          </c:tx>
          <c:spPr>
            <a:solidFill>
              <a:schemeClr val="accent2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'3.mesi (2022-2020)'!$T$30:$T$41</c:f>
              <c:strCache>
                <c:ptCount val="12"/>
                <c:pt idx="0">
                  <c:v>Gennaio/January</c:v>
                </c:pt>
                <c:pt idx="1">
                  <c:v>Febbraio/February</c:v>
                </c:pt>
                <c:pt idx="2">
                  <c:v>Marzo/March</c:v>
                </c:pt>
                <c:pt idx="3">
                  <c:v>Aprile/April</c:v>
                </c:pt>
                <c:pt idx="4">
                  <c:v>Maggio/May</c:v>
                </c:pt>
                <c:pt idx="5">
                  <c:v>Giugno/June</c:v>
                </c:pt>
                <c:pt idx="6">
                  <c:v>Luglio/July</c:v>
                </c:pt>
                <c:pt idx="7">
                  <c:v>Agosto/August</c:v>
                </c:pt>
                <c:pt idx="8">
                  <c:v>Settembre/September</c:v>
                </c:pt>
                <c:pt idx="9">
                  <c:v>Ottobre/October</c:v>
                </c:pt>
                <c:pt idx="10">
                  <c:v>Novembre/November</c:v>
                </c:pt>
                <c:pt idx="11">
                  <c:v>Dicembre/December</c:v>
                </c:pt>
              </c:strCache>
            </c:strRef>
          </c:cat>
          <c:val>
            <c:numRef>
              <c:f>'3.mesi (2022-2020)'!$X$30:$X$41</c:f>
              <c:numCache>
                <c:formatCode>General</c:formatCode>
                <c:ptCount val="12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7FE8-4328-B584-5D6EEFCD6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8"/>
        <c:overlap val="-19"/>
        <c:axId val="2026038191"/>
        <c:axId val="1"/>
        <c:extLst/>
      </c:barChart>
      <c:catAx>
        <c:axId val="202603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  <a:ea typeface="Century Gothic"/>
                <a:cs typeface="Century Gothic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rebuchet MS" panose="020B0603020202020204" pitchFamily="34" charset="0"/>
                    <a:ea typeface="Century Gothic"/>
                    <a:cs typeface="Century Gothic"/>
                  </a:defRPr>
                </a:pPr>
                <a:r>
                  <a:rPr lang="it-IT" sz="800" b="0">
                    <a:solidFill>
                      <a:schemeClr val="tx1"/>
                    </a:solidFill>
                    <a:latin typeface="Trebuchet MS" panose="020B0603020202020204" pitchFamily="34" charset="0"/>
                  </a:rPr>
                  <a:t>migliaia di unità</a:t>
                </a:r>
                <a:r>
                  <a:rPr lang="it-IT" sz="800" b="0" i="1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Trebuchet MS" panose="020B0603020202020204" pitchFamily="34" charset="0"/>
                  </a:rPr>
                  <a:t>/thousands of units</a:t>
                </a:r>
              </a:p>
            </c:rich>
          </c:tx>
          <c:layout>
            <c:manualLayout>
              <c:xMode val="edge"/>
              <c:yMode val="edge"/>
              <c:x val="1.1558132217416974E-2"/>
              <c:y val="0.30116730066998393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Trebuchet MS" panose="020B0603020202020204" pitchFamily="34" charset="0"/>
                  <a:ea typeface="Century Gothic"/>
                  <a:cs typeface="Century Gothic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Century Gothic"/>
                <a:cs typeface="Century Gothic"/>
              </a:defRPr>
            </a:pPr>
            <a:endParaRPr lang="it-IT"/>
          </a:p>
        </c:txPr>
        <c:crossAx val="2026038191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76413700086050396"/>
          <c:y val="0.18419675562532706"/>
          <c:w val="0.12400417573702567"/>
          <c:h val="3.17993217880731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Century Gothic"/>
              <a:cs typeface="Century Gothic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1000" b="1" i="0" u="none" strike="noStrike" baseline="0">
          <a:solidFill>
            <a:sysClr val="windowText" lastClr="000000"/>
          </a:solidFill>
          <a:latin typeface="Century Gothic"/>
          <a:ea typeface="Century Gothic"/>
          <a:cs typeface="Century Gothic"/>
        </a:defRPr>
      </a:pPr>
      <a:endParaRPr lang="it-IT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5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cifre&amp;C&amp;"Trebuchet MS,Normale"&amp;8&amp;P/&amp;N&amp;R&amp;"Trebuchet MS,Grassetto"&amp;9ANFIA -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5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cifre&amp;C&amp;"Trebuchet MS,Normale"&amp;8&amp;P/&amp;N&amp;R&amp;"Trebuchet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72497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FBBC593-A976-4598-B660-5A03C6BA2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72497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6416B76-C78E-4CD6-9FA0-0165137EA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F298764-39D6-4E53-8543-053FFC33F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67265" cy="6073588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6FA5C79-3F56-4C13-9641-6CD88B41078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0.01806</cdr:x>
      <cdr:y>0.01765</cdr:y>
    </cdr:from>
    <cdr:to>
      <cdr:x>0.53726</cdr:x>
      <cdr:y>0.10431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67119" y="106955"/>
          <a:ext cx="4805746" cy="52504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it-IT" sz="11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ITALIA - MERCATO AUTOVETTURE - TREND MENSILE 2021-2019</a:t>
          </a:r>
        </a:p>
        <a:p xmlns:a="http://schemas.openxmlformats.org/drawingml/2006/main">
          <a:pPr algn="l" rtl="0">
            <a:defRPr sz="1000"/>
          </a:pPr>
          <a:r>
            <a:rPr lang="it-IT" sz="1100" b="0" i="1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ITALY - NEW CAR MARKET - MONTHLY TREND 2021-2019</a:t>
          </a:r>
        </a:p>
        <a:p xmlns:a="http://schemas.openxmlformats.org/drawingml/2006/main">
          <a:pPr algn="l" rtl="0">
            <a:defRPr sz="1000"/>
          </a:pPr>
          <a:endParaRPr lang="it-IT" sz="1100" b="1" i="1" u="none" strike="noStrike" baseline="0">
            <a:solidFill>
              <a:schemeClr val="tx1"/>
            </a:solidFill>
            <a:latin typeface="Trebuchet MS" panose="020B0603020202020204" pitchFamily="34" charset="0"/>
          </a:endParaRPr>
        </a:p>
        <a:p xmlns:a="http://schemas.openxmlformats.org/drawingml/2006/main">
          <a:pPr algn="l" rtl="0">
            <a:defRPr sz="1000"/>
          </a:pPr>
          <a:endParaRPr lang="it-IT" sz="1100" b="1" i="1" u="none" strike="noStrike" baseline="0">
            <a:solidFill>
              <a:schemeClr val="tx1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0.87821</cdr:x>
      <cdr:y>0.0038</cdr:y>
    </cdr:from>
    <cdr:to>
      <cdr:x>0.98284</cdr:x>
      <cdr:y>0.09651</cdr:y>
    </cdr:to>
    <cdr:pic>
      <cdr:nvPicPr>
        <cdr:cNvPr id="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C896D410-4419-45DC-ADF8-219EEF1F31D0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143201" y="23104"/>
          <a:ext cx="970177" cy="5628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0.06309</cdr:x>
      <cdr:y>0.91226</cdr:y>
    </cdr:from>
    <cdr:to>
      <cdr:x>0.75574</cdr:x>
      <cdr:y>0.96658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EE4E9374-6D52-479A-9DC5-2E7BC99572E8}"/>
            </a:ext>
          </a:extLst>
        </cdr:cNvPr>
        <cdr:cNvSpPr txBox="1"/>
      </cdr:nvSpPr>
      <cdr:spPr>
        <a:xfrm xmlns:a="http://schemas.openxmlformats.org/drawingml/2006/main">
          <a:off x="584703" y="5535096"/>
          <a:ext cx="6419359" cy="3295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700">
              <a:solidFill>
                <a:schemeClr val="tx1"/>
              </a:solidFill>
              <a:latin typeface="Trebuchet MS" panose="020B0603020202020204" pitchFamily="34" charset="0"/>
            </a:rPr>
            <a:t>Elaborazioni Anfia  su dati del Ministero dei Trasporti presenti in archivio al 30/04/2023  (Aut. Min.D07161/H4)</a:t>
          </a:r>
        </a:p>
        <a:p xmlns:a="http://schemas.openxmlformats.org/drawingml/2006/main">
          <a:r>
            <a:rPr lang="it-IT" sz="700" i="1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Prepared by Anfia on Ministry of Transports data as of April 30, 2023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67265" cy="6073588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118371D-8337-4322-BDB9-4048403FF05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0.02462</cdr:x>
      <cdr:y>0.01443</cdr:y>
    </cdr:from>
    <cdr:to>
      <cdr:x>0.55293</cdr:x>
      <cdr:y>0.08917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228175" y="87553"/>
          <a:ext cx="4896276" cy="45347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it-IT" sz="1100" b="1" i="0" u="none" strike="noStrike" baseline="0">
              <a:solidFill>
                <a:schemeClr val="tx1"/>
              </a:solidFill>
              <a:latin typeface="Trebuchet MS" panose="020B0603020202020204" pitchFamily="34" charset="0"/>
            </a:rPr>
            <a:t>ITALIA - MERCATO AUTOVETTURE  DIESEL- TREND MENSILE 2017-2019</a:t>
          </a:r>
        </a:p>
        <a:p xmlns:a="http://schemas.openxmlformats.org/drawingml/2006/main">
          <a:pPr algn="l" rtl="0">
            <a:defRPr sz="1000"/>
          </a:pPr>
          <a:r>
            <a:rPr lang="it-IT" sz="1100" b="0" i="1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rPr>
            <a:t>ITALY - NEW  DIESEL CAR MARKET - MONTHLY TREND 2017-2019</a:t>
          </a:r>
        </a:p>
        <a:p xmlns:a="http://schemas.openxmlformats.org/drawingml/2006/main">
          <a:pPr algn="l" rtl="0">
            <a:defRPr sz="1000"/>
          </a:pPr>
          <a:endParaRPr lang="it-IT" sz="1100" b="1" i="1" u="none" strike="noStrike" baseline="0">
            <a:solidFill>
              <a:schemeClr val="tx2"/>
            </a:solidFill>
            <a:latin typeface="Century Gothic" panose="020B0502020202020204" pitchFamily="34" charset="0"/>
          </a:endParaRPr>
        </a:p>
        <a:p xmlns:a="http://schemas.openxmlformats.org/drawingml/2006/main">
          <a:pPr algn="l" rtl="0">
            <a:defRPr sz="1000"/>
          </a:pPr>
          <a:endParaRPr lang="it-IT" sz="1100" b="1" i="1" u="none" strike="noStrike" baseline="0">
            <a:solidFill>
              <a:schemeClr val="tx2"/>
            </a:solidFill>
            <a:latin typeface="Century Gothic" panose="020B0502020202020204" pitchFamily="34" charset="0"/>
          </a:endParaRPr>
        </a:p>
      </cdr:txBody>
    </cdr:sp>
  </cdr:relSizeAnchor>
  <cdr:relSizeAnchor xmlns:cdr="http://schemas.openxmlformats.org/drawingml/2006/chartDrawing">
    <cdr:from>
      <cdr:x>0.87174</cdr:x>
      <cdr:y>0</cdr:y>
    </cdr:from>
    <cdr:to>
      <cdr:x>0.97638</cdr:x>
      <cdr:y>0.09345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601BA9C9-DC88-4A4B-92D1-0AC7DB9322BA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67681" y="0"/>
          <a:ext cx="968411" cy="5665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0.05146</cdr:x>
      <cdr:y>0.93418</cdr:y>
    </cdr:from>
    <cdr:to>
      <cdr:x>0.75382</cdr:x>
      <cdr:y>0.99363</cdr:y>
    </cdr:to>
    <cdr:sp macro="" textlink="">
      <cdr:nvSpPr>
        <cdr:cNvPr id="3" name="CasellaDiTesto 2">
          <a:extLst xmlns:a="http://schemas.openxmlformats.org/drawingml/2006/main">
            <a:ext uri="{FF2B5EF4-FFF2-40B4-BE49-F238E27FC236}">
              <a16:creationId xmlns:a16="http://schemas.microsoft.com/office/drawing/2014/main" id="{AABCF910-6170-41A9-847F-090D4DED9FCE}"/>
            </a:ext>
          </a:extLst>
        </cdr:cNvPr>
        <cdr:cNvSpPr txBox="1"/>
      </cdr:nvSpPr>
      <cdr:spPr>
        <a:xfrm xmlns:a="http://schemas.openxmlformats.org/drawingml/2006/main">
          <a:off x="476249" y="5663513"/>
          <a:ext cx="6500170" cy="3604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700">
              <a:effectLst/>
              <a:latin typeface="+mn-lt"/>
              <a:ea typeface="+mn-ea"/>
              <a:cs typeface="+mn-cs"/>
            </a:rPr>
            <a:t>Elaborazioni Anfia  su dati del Ministero dei Trasporti presenti in archivio al 30/04/2023  (Aut. Min.D07161/H4)</a:t>
          </a:r>
          <a:endParaRPr lang="it-IT" sz="700">
            <a:effectLst/>
          </a:endParaRPr>
        </a:p>
        <a:p xmlns:a="http://schemas.openxmlformats.org/drawingml/2006/main">
          <a:r>
            <a:rPr lang="it-IT" sz="700" i="1">
              <a:solidFill>
                <a:schemeClr val="tx1">
                  <a:lumMod val="85000"/>
                  <a:lumOff val="15000"/>
                </a:schemeClr>
              </a:solidFill>
              <a:effectLst/>
              <a:latin typeface="+mn-lt"/>
              <a:ea typeface="+mn-ea"/>
              <a:cs typeface="+mn-cs"/>
            </a:rPr>
            <a:t>Prepared by Anfia on Ministry of Transports data as of April 30, 2023</a:t>
          </a:r>
          <a:endParaRPr lang="it-IT" sz="700">
            <a:solidFill>
              <a:schemeClr val="tx1">
                <a:lumMod val="85000"/>
                <a:lumOff val="15000"/>
              </a:schemeClr>
            </a:solidFill>
            <a:effectLst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E37576F-BB92-4476-B6F4-B304E15FD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98590-A60E-43E4-B264-B0ACF790FE7B}">
  <sheetPr>
    <pageSetUpPr fitToPage="1"/>
  </sheetPr>
  <dimension ref="A1:AA57"/>
  <sheetViews>
    <sheetView showGridLines="0" tabSelected="1" zoomScaleNormal="100" workbookViewId="0"/>
  </sheetViews>
  <sheetFormatPr defaultColWidth="9.140625" defaultRowHeight="15" x14ac:dyDescent="0.3"/>
  <cols>
    <col min="1" max="1" width="19.28515625" style="3" bestFit="1" customWidth="1"/>
    <col min="2" max="5" width="12.7109375" style="3" customWidth="1"/>
    <col min="6" max="6" width="8.85546875" style="3" customWidth="1"/>
    <col min="7" max="7" width="9.140625" style="5" customWidth="1"/>
    <col min="8" max="8" width="8" style="5" hidden="1" customWidth="1"/>
    <col min="9" max="9" width="10" style="5" hidden="1" customWidth="1"/>
    <col min="10" max="10" width="9" style="3" hidden="1" customWidth="1"/>
    <col min="11" max="11" width="8.7109375" style="3" hidden="1" customWidth="1"/>
    <col min="12" max="12" width="9.140625" style="3" hidden="1" customWidth="1"/>
    <col min="13" max="13" width="8.140625" style="3" hidden="1" customWidth="1"/>
    <col min="14" max="14" width="10.28515625" style="3" hidden="1" customWidth="1"/>
    <col min="15" max="15" width="9" style="3" hidden="1" customWidth="1"/>
    <col min="16" max="16" width="3.85546875" style="3" hidden="1" customWidth="1"/>
    <col min="17" max="17" width="10.7109375" style="3" customWidth="1"/>
    <col min="18" max="18" width="20" style="3" bestFit="1" customWidth="1"/>
    <col min="19" max="16384" width="9.140625" style="3"/>
  </cols>
  <sheetData>
    <row r="1" spans="1:23" x14ac:dyDescent="0.3">
      <c r="B1" s="1"/>
      <c r="C1" s="1"/>
      <c r="D1" s="1"/>
      <c r="E1" s="1"/>
      <c r="G1" s="2"/>
      <c r="H1" s="2"/>
      <c r="I1" s="2"/>
      <c r="J1" s="1"/>
      <c r="L1" s="1"/>
      <c r="M1" s="1"/>
      <c r="N1" s="1"/>
    </row>
    <row r="2" spans="1:23" ht="16.5" x14ac:dyDescent="0.3">
      <c r="B2" s="87" t="s">
        <v>0</v>
      </c>
      <c r="C2" s="87"/>
      <c r="D2" s="87"/>
      <c r="E2" s="87"/>
      <c r="F2" s="87"/>
      <c r="G2" s="87"/>
      <c r="H2" s="87"/>
      <c r="I2" s="87"/>
      <c r="J2" s="87"/>
      <c r="N2" s="4"/>
    </row>
    <row r="3" spans="1:23" ht="16.5" x14ac:dyDescent="0.3">
      <c r="B3" s="88" t="s">
        <v>2</v>
      </c>
      <c r="C3" s="88"/>
      <c r="D3" s="88"/>
      <c r="E3" s="88"/>
      <c r="F3" s="88"/>
      <c r="G3" s="88"/>
      <c r="H3" s="88"/>
      <c r="I3" s="88"/>
      <c r="J3" s="88"/>
      <c r="M3" s="29"/>
      <c r="N3" s="29"/>
    </row>
    <row r="4" spans="1:23" x14ac:dyDescent="0.3">
      <c r="C4" s="36"/>
      <c r="E4" s="36"/>
      <c r="F4" s="35"/>
      <c r="G4" s="36"/>
      <c r="H4" s="36"/>
      <c r="I4" s="36"/>
      <c r="J4" s="36"/>
      <c r="K4" s="36"/>
      <c r="L4" s="36"/>
      <c r="M4" s="36"/>
      <c r="N4" s="36"/>
    </row>
    <row r="5" spans="1:23" x14ac:dyDescent="0.3">
      <c r="A5" s="6"/>
      <c r="B5" s="92" t="s">
        <v>44</v>
      </c>
      <c r="C5" s="93"/>
      <c r="D5" s="93"/>
      <c r="E5" s="93"/>
      <c r="F5" s="93"/>
      <c r="G5" s="94"/>
      <c r="H5" s="108"/>
      <c r="I5" s="108"/>
      <c r="J5" s="108"/>
      <c r="K5" s="108"/>
      <c r="L5" s="109"/>
      <c r="M5" s="108"/>
      <c r="N5" s="108"/>
      <c r="O5" s="108"/>
      <c r="P5" s="77"/>
    </row>
    <row r="6" spans="1:23" ht="27" customHeight="1" x14ac:dyDescent="0.35">
      <c r="A6" s="83" t="s">
        <v>18</v>
      </c>
      <c r="B6" s="85" t="s">
        <v>71</v>
      </c>
      <c r="C6" s="84" t="s">
        <v>70</v>
      </c>
      <c r="D6" s="85">
        <v>2021</v>
      </c>
      <c r="E6" s="84" t="s">
        <v>54</v>
      </c>
      <c r="F6" s="85">
        <v>2020</v>
      </c>
      <c r="G6" s="84" t="s">
        <v>53</v>
      </c>
      <c r="H6" s="89">
        <v>2019</v>
      </c>
      <c r="I6" s="90"/>
      <c r="J6" s="90"/>
      <c r="K6" s="91"/>
      <c r="L6" s="84" t="s">
        <v>52</v>
      </c>
      <c r="M6" s="89">
        <v>2018</v>
      </c>
      <c r="N6" s="90"/>
      <c r="O6" s="90"/>
      <c r="P6" s="91"/>
      <c r="T6" s="15" t="s">
        <v>55</v>
      </c>
      <c r="U6" s="110" t="s">
        <v>71</v>
      </c>
      <c r="V6" s="15">
        <v>2021</v>
      </c>
      <c r="W6" s="15">
        <v>2020</v>
      </c>
    </row>
    <row r="7" spans="1:23" ht="15.75" x14ac:dyDescent="0.35">
      <c r="A7" s="80" t="s">
        <v>25</v>
      </c>
      <c r="B7" s="58">
        <v>107838</v>
      </c>
      <c r="C7" s="49">
        <f t="shared" ref="C7:C18" si="0">(B7-D7)/D7*100</f>
        <v>-19.650999910589217</v>
      </c>
      <c r="D7" s="58">
        <v>134212</v>
      </c>
      <c r="E7" s="49">
        <f t="shared" ref="E7:E18" si="1">(D7-F7)/F7*100</f>
        <v>-13.900988574617818</v>
      </c>
      <c r="F7" s="58">
        <v>155881</v>
      </c>
      <c r="G7" s="49">
        <f>(F7-K7)/K7*100</f>
        <v>-5.693560486895918</v>
      </c>
      <c r="H7" s="58">
        <v>40297</v>
      </c>
      <c r="I7" s="58">
        <v>124993</v>
      </c>
      <c r="J7" s="43">
        <v>2</v>
      </c>
      <c r="K7" s="48">
        <f>SUM(H7:J7)</f>
        <v>165292</v>
      </c>
      <c r="L7" s="49">
        <f t="shared" ref="L7:L19" si="2">(K7-P7)/P7*100</f>
        <v>-7.3184407661597808</v>
      </c>
      <c r="M7" s="58">
        <v>51140</v>
      </c>
      <c r="N7" s="58">
        <v>127198</v>
      </c>
      <c r="O7" s="43">
        <v>6</v>
      </c>
      <c r="P7" s="48">
        <f>SUM(M7:O7)</f>
        <v>178344</v>
      </c>
      <c r="T7" s="15" t="s">
        <v>56</v>
      </c>
      <c r="U7" s="15">
        <v>107838</v>
      </c>
      <c r="V7" s="15">
        <v>134212</v>
      </c>
      <c r="W7" s="15">
        <v>155881</v>
      </c>
    </row>
    <row r="8" spans="1:23" ht="15.75" x14ac:dyDescent="0.35">
      <c r="A8" s="81" t="s">
        <v>26</v>
      </c>
      <c r="B8" s="59">
        <v>110936</v>
      </c>
      <c r="C8" s="52">
        <f t="shared" si="0"/>
        <v>-22.525316013688109</v>
      </c>
      <c r="D8" s="59">
        <v>143190</v>
      </c>
      <c r="E8" s="52">
        <f t="shared" si="1"/>
        <v>-12.223918200709859</v>
      </c>
      <c r="F8" s="59">
        <v>163131</v>
      </c>
      <c r="G8" s="52">
        <f>(F8-K8)/K8*100</f>
        <v>-8.6152036300487378</v>
      </c>
      <c r="H8" s="59">
        <v>44907</v>
      </c>
      <c r="I8" s="59">
        <v>133602</v>
      </c>
      <c r="J8" s="59">
        <v>1</v>
      </c>
      <c r="K8" s="51">
        <f t="shared" ref="K8:K19" si="3">SUM(H8:J8)</f>
        <v>178510</v>
      </c>
      <c r="L8" s="52">
        <f t="shared" si="2"/>
        <v>-2.0521262002743486</v>
      </c>
      <c r="M8" s="59">
        <v>48423</v>
      </c>
      <c r="N8" s="59">
        <v>133822</v>
      </c>
      <c r="O8" s="59">
        <v>5</v>
      </c>
      <c r="P8" s="51">
        <f t="shared" ref="P8:P19" si="4">SUM(M8:O8)</f>
        <v>182250</v>
      </c>
      <c r="T8" s="15" t="s">
        <v>57</v>
      </c>
      <c r="U8" s="15">
        <v>110936</v>
      </c>
      <c r="V8" s="15">
        <v>143190</v>
      </c>
      <c r="W8" s="15">
        <v>163131</v>
      </c>
    </row>
    <row r="9" spans="1:23" ht="15.75" x14ac:dyDescent="0.35">
      <c r="A9" s="81" t="s">
        <v>27</v>
      </c>
      <c r="B9" s="59">
        <v>119535</v>
      </c>
      <c r="C9" s="52">
        <f t="shared" si="0"/>
        <v>-29.648877065775224</v>
      </c>
      <c r="D9" s="59">
        <v>169912</v>
      </c>
      <c r="E9" s="52">
        <f t="shared" si="1"/>
        <v>498.00795410551507</v>
      </c>
      <c r="F9" s="59">
        <v>28413</v>
      </c>
      <c r="G9" s="52">
        <f>(F9-K9)/K9*100</f>
        <v>-85.378543051810368</v>
      </c>
      <c r="H9" s="59">
        <v>48610</v>
      </c>
      <c r="I9" s="59">
        <v>145713</v>
      </c>
      <c r="J9" s="59">
        <v>1</v>
      </c>
      <c r="K9" s="51">
        <f t="shared" si="3"/>
        <v>194324</v>
      </c>
      <c r="L9" s="52">
        <f t="shared" si="2"/>
        <v>-9.3485846504077177</v>
      </c>
      <c r="M9" s="59">
        <v>60002</v>
      </c>
      <c r="N9" s="59">
        <v>154355</v>
      </c>
      <c r="O9" s="59">
        <v>7</v>
      </c>
      <c r="P9" s="51">
        <f t="shared" si="4"/>
        <v>214364</v>
      </c>
      <c r="T9" s="15" t="s">
        <v>58</v>
      </c>
      <c r="U9" s="15">
        <v>119535</v>
      </c>
      <c r="V9" s="15">
        <v>169912</v>
      </c>
      <c r="W9" s="15">
        <v>28413</v>
      </c>
    </row>
    <row r="10" spans="1:23" ht="15.75" x14ac:dyDescent="0.35">
      <c r="A10" s="81" t="s">
        <v>28</v>
      </c>
      <c r="B10" s="59">
        <v>97492</v>
      </c>
      <c r="C10" s="52">
        <f t="shared" si="0"/>
        <v>-32.884945029980514</v>
      </c>
      <c r="D10" s="59">
        <v>145261</v>
      </c>
      <c r="E10" s="52">
        <f t="shared" si="1"/>
        <v>3280.5212939259945</v>
      </c>
      <c r="F10" s="59">
        <v>4297</v>
      </c>
      <c r="G10" s="52">
        <f>(F10-K10)/K10*100</f>
        <v>-97.543602906288768</v>
      </c>
      <c r="H10" s="59">
        <v>44603</v>
      </c>
      <c r="I10" s="59">
        <v>130325</v>
      </c>
      <c r="J10" s="59">
        <v>3</v>
      </c>
      <c r="K10" s="51">
        <f t="shared" si="3"/>
        <v>174931</v>
      </c>
      <c r="L10" s="52">
        <f t="shared" si="2"/>
        <v>1.7590906711186862</v>
      </c>
      <c r="M10" s="59">
        <v>46387</v>
      </c>
      <c r="N10" s="59">
        <v>125504</v>
      </c>
      <c r="O10" s="59">
        <v>16</v>
      </c>
      <c r="P10" s="51">
        <f t="shared" si="4"/>
        <v>171907</v>
      </c>
      <c r="T10" s="15" t="s">
        <v>59</v>
      </c>
      <c r="U10" s="15">
        <v>97492</v>
      </c>
      <c r="V10" s="15">
        <v>145261</v>
      </c>
      <c r="W10" s="15">
        <v>4297</v>
      </c>
    </row>
    <row r="11" spans="1:23" ht="15.75" x14ac:dyDescent="0.35">
      <c r="A11" s="81" t="s">
        <v>29</v>
      </c>
      <c r="B11" s="59">
        <v>121354</v>
      </c>
      <c r="C11" s="52">
        <f t="shared" si="0"/>
        <v>-15.102035105393133</v>
      </c>
      <c r="D11" s="59">
        <v>142941</v>
      </c>
      <c r="E11" s="52">
        <f t="shared" si="1"/>
        <v>43.158601073631921</v>
      </c>
      <c r="F11" s="59">
        <v>99848</v>
      </c>
      <c r="G11" s="52">
        <f>(F11-K11)/K11*100</f>
        <v>-49.545215668836157</v>
      </c>
      <c r="H11" s="59">
        <v>52385</v>
      </c>
      <c r="I11" s="59">
        <v>145508</v>
      </c>
      <c r="J11" s="59">
        <v>3</v>
      </c>
      <c r="K11" s="51">
        <f t="shared" si="3"/>
        <v>197896</v>
      </c>
      <c r="L11" s="52">
        <f t="shared" si="2"/>
        <v>-0.9132785900260364</v>
      </c>
      <c r="M11" s="59">
        <v>55591</v>
      </c>
      <c r="N11" s="59">
        <v>144127</v>
      </c>
      <c r="O11" s="59">
        <v>2</v>
      </c>
      <c r="P11" s="51">
        <f t="shared" si="4"/>
        <v>199720</v>
      </c>
      <c r="T11" s="15" t="s">
        <v>60</v>
      </c>
      <c r="U11" s="15">
        <v>121354</v>
      </c>
      <c r="V11" s="15">
        <v>142941</v>
      </c>
      <c r="W11" s="15">
        <v>99848</v>
      </c>
    </row>
    <row r="12" spans="1:23" ht="15.75" x14ac:dyDescent="0.35">
      <c r="A12" s="81" t="s">
        <v>30</v>
      </c>
      <c r="B12" s="59">
        <v>127247</v>
      </c>
      <c r="C12" s="52">
        <f t="shared" si="0"/>
        <v>-15.009451038278373</v>
      </c>
      <c r="D12" s="59">
        <v>149719</v>
      </c>
      <c r="E12" s="52">
        <f t="shared" si="1"/>
        <v>12.820918578802607</v>
      </c>
      <c r="F12" s="59">
        <v>132705</v>
      </c>
      <c r="G12" s="52">
        <f>(F12-K12)/K12*100</f>
        <v>-22.992781207929067</v>
      </c>
      <c r="H12" s="59">
        <v>39328</v>
      </c>
      <c r="I12" s="59">
        <v>132986</v>
      </c>
      <c r="J12" s="59">
        <v>14</v>
      </c>
      <c r="K12" s="51">
        <f t="shared" si="3"/>
        <v>172328</v>
      </c>
      <c r="L12" s="52">
        <f t="shared" si="2"/>
        <v>-1.6914537374567151</v>
      </c>
      <c r="M12" s="59">
        <v>43888</v>
      </c>
      <c r="N12" s="59">
        <v>131403</v>
      </c>
      <c r="O12" s="59">
        <v>2</v>
      </c>
      <c r="P12" s="51">
        <f t="shared" si="4"/>
        <v>175293</v>
      </c>
      <c r="T12" s="15" t="s">
        <v>61</v>
      </c>
      <c r="U12" s="15">
        <v>127247</v>
      </c>
      <c r="V12" s="15">
        <v>149719</v>
      </c>
      <c r="W12" s="15">
        <v>132705</v>
      </c>
    </row>
    <row r="13" spans="1:23" ht="15.75" x14ac:dyDescent="0.35">
      <c r="A13" s="81" t="s">
        <v>31</v>
      </c>
      <c r="B13" s="59">
        <v>109430</v>
      </c>
      <c r="C13" s="52">
        <f t="shared" si="0"/>
        <v>-1.0354962695003391</v>
      </c>
      <c r="D13" s="59">
        <v>110575</v>
      </c>
      <c r="E13" s="52">
        <f t="shared" si="1"/>
        <v>-19.150227395697762</v>
      </c>
      <c r="F13" s="59">
        <v>136766</v>
      </c>
      <c r="G13" s="52">
        <f>(F13-K13)/K13*100</f>
        <v>-10.824362476934413</v>
      </c>
      <c r="H13" s="59">
        <v>35086</v>
      </c>
      <c r="I13" s="59">
        <v>118274</v>
      </c>
      <c r="J13" s="59">
        <v>7</v>
      </c>
      <c r="K13" s="51">
        <f t="shared" si="3"/>
        <v>153367</v>
      </c>
      <c r="L13" s="52">
        <f t="shared" si="2"/>
        <v>0.25297424499934634</v>
      </c>
      <c r="M13" s="59">
        <v>42757</v>
      </c>
      <c r="N13" s="59">
        <v>110214</v>
      </c>
      <c r="O13" s="59">
        <v>9</v>
      </c>
      <c r="P13" s="51">
        <f t="shared" si="4"/>
        <v>152980</v>
      </c>
      <c r="T13" s="15" t="s">
        <v>62</v>
      </c>
      <c r="U13" s="15">
        <v>109430</v>
      </c>
      <c r="V13" s="15">
        <v>110575</v>
      </c>
      <c r="W13" s="15">
        <v>136766</v>
      </c>
    </row>
    <row r="14" spans="1:23" ht="15.75" x14ac:dyDescent="0.35">
      <c r="A14" s="81" t="s">
        <v>32</v>
      </c>
      <c r="B14" s="59">
        <v>71287</v>
      </c>
      <c r="C14" s="52">
        <f t="shared" si="0"/>
        <v>9.9989198697671551</v>
      </c>
      <c r="D14" s="59">
        <v>64807</v>
      </c>
      <c r="E14" s="52">
        <f t="shared" si="1"/>
        <v>-27.165960507535488</v>
      </c>
      <c r="F14" s="59">
        <v>88979</v>
      </c>
      <c r="G14" s="52">
        <f>(F14-K14)/K14*100</f>
        <v>-0.23433645781943757</v>
      </c>
      <c r="H14" s="59">
        <v>21886</v>
      </c>
      <c r="I14" s="59">
        <v>67301</v>
      </c>
      <c r="J14" s="59">
        <v>1</v>
      </c>
      <c r="K14" s="51">
        <f t="shared" si="3"/>
        <v>89188</v>
      </c>
      <c r="L14" s="52">
        <f t="shared" si="2"/>
        <v>-2.843199198239613</v>
      </c>
      <c r="M14" s="59">
        <v>24966</v>
      </c>
      <c r="N14" s="59">
        <v>66823</v>
      </c>
      <c r="O14" s="59">
        <v>9</v>
      </c>
      <c r="P14" s="51">
        <f t="shared" si="4"/>
        <v>91798</v>
      </c>
      <c r="T14" s="15" t="s">
        <v>63</v>
      </c>
      <c r="U14" s="15">
        <v>71287</v>
      </c>
      <c r="V14" s="15">
        <v>64807</v>
      </c>
      <c r="W14" s="15">
        <v>88979</v>
      </c>
    </row>
    <row r="15" spans="1:23" ht="15.75" x14ac:dyDescent="0.35">
      <c r="A15" s="81" t="s">
        <v>33</v>
      </c>
      <c r="B15" s="59">
        <v>111130</v>
      </c>
      <c r="C15" s="52">
        <f t="shared" si="0"/>
        <v>5.5365622032288693</v>
      </c>
      <c r="D15" s="59">
        <v>105300</v>
      </c>
      <c r="E15" s="52">
        <f t="shared" si="1"/>
        <v>-32.656271984241698</v>
      </c>
      <c r="F15" s="59">
        <v>156362</v>
      </c>
      <c r="G15" s="52">
        <f>(F15-K15)/K15*100</f>
        <v>9.6846151687757782</v>
      </c>
      <c r="H15" s="59">
        <v>31858</v>
      </c>
      <c r="I15" s="59">
        <v>110695</v>
      </c>
      <c r="J15" s="59">
        <v>3</v>
      </c>
      <c r="K15" s="51">
        <f t="shared" si="3"/>
        <v>142556</v>
      </c>
      <c r="L15" s="52">
        <f t="shared" si="2"/>
        <v>13.710037649160869</v>
      </c>
      <c r="M15" s="59">
        <v>28616</v>
      </c>
      <c r="N15" s="59">
        <v>96750</v>
      </c>
      <c r="O15" s="59">
        <v>2</v>
      </c>
      <c r="P15" s="51">
        <f t="shared" si="4"/>
        <v>125368</v>
      </c>
      <c r="T15" s="15" t="s">
        <v>64</v>
      </c>
      <c r="U15" s="15">
        <v>111130</v>
      </c>
      <c r="V15" s="15">
        <v>105300</v>
      </c>
      <c r="W15" s="15">
        <v>156362</v>
      </c>
    </row>
    <row r="16" spans="1:23" ht="15.75" x14ac:dyDescent="0.35">
      <c r="A16" s="81" t="s">
        <v>34</v>
      </c>
      <c r="B16" s="59">
        <v>115847</v>
      </c>
      <c r="C16" s="52">
        <f t="shared" si="0"/>
        <v>14.534435370652323</v>
      </c>
      <c r="D16" s="59">
        <v>101146</v>
      </c>
      <c r="E16" s="52">
        <f t="shared" si="1"/>
        <v>-35.661444319345584</v>
      </c>
      <c r="F16" s="59">
        <v>157209</v>
      </c>
      <c r="G16" s="52">
        <f>(F16-K16)/K16*100</f>
        <v>-4.3871361538168084E-2</v>
      </c>
      <c r="H16" s="59">
        <v>34101</v>
      </c>
      <c r="I16" s="59">
        <v>123169</v>
      </c>
      <c r="J16" s="59">
        <v>8</v>
      </c>
      <c r="K16" s="51">
        <f t="shared" si="3"/>
        <v>157278</v>
      </c>
      <c r="L16" s="52">
        <f t="shared" si="2"/>
        <v>6.9394582245430811</v>
      </c>
      <c r="M16" s="59">
        <v>34872</v>
      </c>
      <c r="N16" s="59">
        <v>112195</v>
      </c>
      <c r="O16" s="59">
        <v>5</v>
      </c>
      <c r="P16" s="51">
        <f t="shared" si="4"/>
        <v>147072</v>
      </c>
      <c r="T16" s="15" t="s">
        <v>65</v>
      </c>
      <c r="U16" s="15">
        <v>115847</v>
      </c>
      <c r="V16" s="15">
        <v>101146</v>
      </c>
      <c r="W16" s="15">
        <v>157209</v>
      </c>
    </row>
    <row r="17" spans="1:27" ht="15.75" x14ac:dyDescent="0.35">
      <c r="A17" s="81" t="s">
        <v>35</v>
      </c>
      <c r="B17" s="59">
        <v>119910</v>
      </c>
      <c r="C17" s="52">
        <f t="shared" si="0"/>
        <v>14.722259428637033</v>
      </c>
      <c r="D17" s="59">
        <v>104522</v>
      </c>
      <c r="E17" s="52">
        <f t="shared" si="1"/>
        <v>-24.599269957149659</v>
      </c>
      <c r="F17" s="59">
        <v>138622</v>
      </c>
      <c r="G17" s="52">
        <f>(F17-K17)/K17*100</f>
        <v>-8.2052538523173499</v>
      </c>
      <c r="H17" s="59">
        <v>34431</v>
      </c>
      <c r="I17" s="59">
        <v>116576</v>
      </c>
      <c r="J17" s="59">
        <v>6</v>
      </c>
      <c r="K17" s="51">
        <f t="shared" si="3"/>
        <v>151013</v>
      </c>
      <c r="L17" s="52">
        <f t="shared" si="2"/>
        <v>2.4504582736887808</v>
      </c>
      <c r="M17" s="59">
        <v>35906</v>
      </c>
      <c r="N17" s="59">
        <v>111493</v>
      </c>
      <c r="O17" s="59">
        <v>2</v>
      </c>
      <c r="P17" s="51">
        <f t="shared" si="4"/>
        <v>147401</v>
      </c>
      <c r="T17" s="15" t="s">
        <v>66</v>
      </c>
      <c r="U17" s="15">
        <v>119910</v>
      </c>
      <c r="V17" s="15">
        <v>104522</v>
      </c>
      <c r="W17" s="15">
        <v>138622</v>
      </c>
    </row>
    <row r="18" spans="1:27" ht="15.75" x14ac:dyDescent="0.35">
      <c r="A18" s="82" t="s">
        <v>36</v>
      </c>
      <c r="B18" s="60">
        <v>104957</v>
      </c>
      <c r="C18" s="55">
        <f t="shared" si="0"/>
        <v>21.018586846231898</v>
      </c>
      <c r="D18" s="60">
        <v>86728</v>
      </c>
      <c r="E18" s="55">
        <f t="shared" si="1"/>
        <v>-27.510406044700019</v>
      </c>
      <c r="F18" s="60">
        <v>119642</v>
      </c>
      <c r="G18" s="55">
        <f>(F18-K18)/K18*100</f>
        <v>-14.8261525756756</v>
      </c>
      <c r="H18" s="60">
        <v>31365</v>
      </c>
      <c r="I18" s="60">
        <v>109099</v>
      </c>
      <c r="J18" s="60">
        <v>4</v>
      </c>
      <c r="K18" s="54">
        <f t="shared" si="3"/>
        <v>140468</v>
      </c>
      <c r="L18" s="55">
        <f t="shared" si="2"/>
        <v>12.772260535168073</v>
      </c>
      <c r="M18" s="60">
        <v>32060</v>
      </c>
      <c r="N18" s="60">
        <v>92497</v>
      </c>
      <c r="O18" s="60">
        <v>2</v>
      </c>
      <c r="P18" s="54">
        <f t="shared" si="4"/>
        <v>124559</v>
      </c>
      <c r="T18" s="15" t="s">
        <v>67</v>
      </c>
      <c r="U18" s="15">
        <v>104957</v>
      </c>
      <c r="V18" s="15">
        <v>86728</v>
      </c>
      <c r="W18" s="15">
        <v>119642</v>
      </c>
    </row>
    <row r="19" spans="1:27" x14ac:dyDescent="0.3">
      <c r="A19" s="38" t="s">
        <v>19</v>
      </c>
      <c r="B19" s="40">
        <f>SUM(B7:B18)</f>
        <v>1316963</v>
      </c>
      <c r="C19" s="9">
        <f>(B19-D19)/D19*100</f>
        <v>-9.6927065725944974</v>
      </c>
      <c r="D19" s="40">
        <f>SUM(D7:D18)</f>
        <v>1458313</v>
      </c>
      <c r="E19" s="9">
        <f>(D19-F19)/F19*100</f>
        <v>5.5329973115847899</v>
      </c>
      <c r="F19" s="40">
        <f>SUM(F7:F18)</f>
        <v>1381855</v>
      </c>
      <c r="G19" s="9">
        <f>(F19-K19)/K19*100</f>
        <v>-27.921431332221612</v>
      </c>
      <c r="H19" s="40">
        <f>SUM(H7:H18)</f>
        <v>458857</v>
      </c>
      <c r="I19" s="40">
        <f>SUM(I7:I18)</f>
        <v>1458241</v>
      </c>
      <c r="J19" s="40">
        <f>SUM(J7:J18)</f>
        <v>53</v>
      </c>
      <c r="K19" s="7">
        <f t="shared" si="3"/>
        <v>1917151</v>
      </c>
      <c r="L19" s="9">
        <f t="shared" si="2"/>
        <v>0.31893361576008239</v>
      </c>
      <c r="M19" s="40">
        <f>SUM(M7:M18)</f>
        <v>504608</v>
      </c>
      <c r="N19" s="40">
        <f>SUM(N7:N18)</f>
        <v>1406381</v>
      </c>
      <c r="O19" s="40">
        <f>SUM(O7:O18)</f>
        <v>67</v>
      </c>
      <c r="P19" s="7">
        <f t="shared" si="4"/>
        <v>1911056</v>
      </c>
      <c r="T19" s="15"/>
      <c r="U19" s="15"/>
      <c r="V19" s="15"/>
      <c r="W19" s="15"/>
    </row>
    <row r="20" spans="1:27" s="14" customFormat="1" ht="21.75" customHeight="1" x14ac:dyDescent="0.3">
      <c r="A20" s="101" t="s">
        <v>50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R20" s="15"/>
      <c r="S20" s="15"/>
      <c r="T20" s="15"/>
      <c r="U20" s="15"/>
      <c r="V20" s="15"/>
      <c r="W20" s="15"/>
      <c r="X20" s="3"/>
      <c r="Y20" s="3"/>
      <c r="Z20" s="3"/>
    </row>
    <row r="21" spans="1:27" s="14" customFormat="1" ht="21.75" customHeight="1" x14ac:dyDescent="0.3">
      <c r="A21" s="102" t="s">
        <v>68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R21" s="15"/>
      <c r="S21" s="15"/>
      <c r="T21" s="15"/>
      <c r="U21" s="15"/>
      <c r="V21" s="15"/>
      <c r="W21" s="15"/>
      <c r="X21" s="3"/>
      <c r="Y21" s="3"/>
      <c r="Z21" s="3"/>
    </row>
    <row r="22" spans="1:27" s="15" customFormat="1" x14ac:dyDescent="0.3">
      <c r="A22" s="95" t="s">
        <v>69</v>
      </c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</row>
    <row r="23" spans="1:27" s="15" customFormat="1" x14ac:dyDescent="0.3">
      <c r="A23" s="14"/>
      <c r="B23" s="14"/>
      <c r="D23" s="14"/>
      <c r="L23" s="14"/>
      <c r="M23" s="14"/>
      <c r="N23" s="14"/>
    </row>
    <row r="24" spans="1:27" s="15" customFormat="1" x14ac:dyDescent="0.3">
      <c r="A24" s="14"/>
      <c r="B24" s="14"/>
      <c r="D24" s="14"/>
      <c r="L24" s="14"/>
      <c r="M24" s="14"/>
      <c r="N24" s="14"/>
    </row>
    <row r="25" spans="1:27" s="15" customFormat="1" ht="18" customHeight="1" x14ac:dyDescent="0.3">
      <c r="A25" s="87" t="s">
        <v>1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</row>
    <row r="26" spans="1:27" s="15" customFormat="1" ht="16.5" x14ac:dyDescent="0.3">
      <c r="A26" s="88" t="s">
        <v>3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</row>
    <row r="27" spans="1:27" s="15" customFormat="1" x14ac:dyDescent="0.3">
      <c r="A27" s="96"/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S27" s="3"/>
      <c r="X27" s="3"/>
      <c r="Y27" s="3"/>
      <c r="Z27" s="3"/>
    </row>
    <row r="28" spans="1:27" s="15" customFormat="1" x14ac:dyDescent="0.3">
      <c r="A28" s="74"/>
      <c r="B28" s="98" t="s">
        <v>4</v>
      </c>
      <c r="C28" s="99"/>
      <c r="D28" s="99"/>
      <c r="E28" s="99"/>
      <c r="F28" s="99"/>
      <c r="G28" s="100"/>
      <c r="H28" s="78"/>
      <c r="I28" s="78"/>
      <c r="J28" s="79"/>
      <c r="K28" s="78"/>
      <c r="L28" s="78"/>
      <c r="M28" s="78"/>
      <c r="N28" s="79"/>
      <c r="S28" s="3"/>
      <c r="X28" s="3"/>
      <c r="Y28" s="3"/>
      <c r="Z28" s="3"/>
    </row>
    <row r="29" spans="1:27" s="15" customFormat="1" ht="27" customHeight="1" x14ac:dyDescent="0.35">
      <c r="A29" s="83" t="s">
        <v>18</v>
      </c>
      <c r="B29" s="86" t="s">
        <v>71</v>
      </c>
      <c r="C29" s="84" t="s">
        <v>51</v>
      </c>
      <c r="D29" s="86">
        <v>2021</v>
      </c>
      <c r="E29" s="84" t="s">
        <v>51</v>
      </c>
      <c r="F29" s="86">
        <v>2020</v>
      </c>
      <c r="G29" s="84" t="s">
        <v>51</v>
      </c>
      <c r="H29" s="89">
        <v>2019</v>
      </c>
      <c r="I29" s="90"/>
      <c r="J29" s="90"/>
      <c r="K29" s="91"/>
      <c r="L29" s="84" t="s">
        <v>51</v>
      </c>
      <c r="M29" s="89">
        <v>2016</v>
      </c>
      <c r="N29" s="90"/>
      <c r="O29" s="90"/>
      <c r="P29" s="91"/>
      <c r="R29" s="14"/>
      <c r="S29" s="3"/>
      <c r="X29" s="3"/>
      <c r="Y29" s="3"/>
      <c r="Z29" s="3"/>
    </row>
    <row r="30" spans="1:27" s="15" customFormat="1" ht="15.75" x14ac:dyDescent="0.35">
      <c r="A30" s="80" t="s">
        <v>25</v>
      </c>
      <c r="B30" s="43">
        <v>19904</v>
      </c>
      <c r="C30" s="62">
        <f>B30/$D$19*100</f>
        <v>1.3648647443998649</v>
      </c>
      <c r="D30" s="43">
        <v>35711</v>
      </c>
      <c r="E30" s="62">
        <f>D30/$D$19*100</f>
        <v>2.4487884288215218</v>
      </c>
      <c r="F30" s="43">
        <v>51826</v>
      </c>
      <c r="G30" s="62">
        <f>F30/$F$19*100</f>
        <v>3.7504658592978282</v>
      </c>
      <c r="H30" s="43">
        <v>11687</v>
      </c>
      <c r="I30" s="43">
        <v>56181</v>
      </c>
      <c r="J30" s="43">
        <v>0</v>
      </c>
      <c r="K30" s="61">
        <f>SUM(H30:J30)</f>
        <v>67868</v>
      </c>
      <c r="L30" s="62">
        <f>K30/K7*100</f>
        <v>41.059458412990345</v>
      </c>
      <c r="M30" s="43">
        <v>18315</v>
      </c>
      <c r="N30" s="43">
        <v>68965</v>
      </c>
      <c r="O30" s="43">
        <v>0</v>
      </c>
      <c r="P30" s="47">
        <f>SUM(M30:O30)</f>
        <v>87280</v>
      </c>
      <c r="R30" s="14"/>
      <c r="S30" s="3"/>
      <c r="T30" s="15" t="s">
        <v>56</v>
      </c>
      <c r="U30" s="15">
        <v>19904</v>
      </c>
      <c r="V30" s="15">
        <v>35711</v>
      </c>
      <c r="W30" s="15">
        <v>51826</v>
      </c>
      <c r="X30" s="3"/>
      <c r="Y30" s="3"/>
      <c r="Z30" s="3"/>
      <c r="AA30" s="3"/>
    </row>
    <row r="31" spans="1:27" s="15" customFormat="1" ht="15.75" x14ac:dyDescent="0.35">
      <c r="A31" s="81" t="s">
        <v>26</v>
      </c>
      <c r="B31" s="72">
        <v>23773</v>
      </c>
      <c r="C31" s="66">
        <f t="shared" ref="C31:C42" si="5">B31/$D$19*100</f>
        <v>1.630171300674135</v>
      </c>
      <c r="D31" s="72">
        <v>35256</v>
      </c>
      <c r="E31" s="66">
        <f t="shared" ref="E31:E42" si="6">D31/$D$19*100</f>
        <v>2.4175879937983136</v>
      </c>
      <c r="F31" s="72">
        <v>56301</v>
      </c>
      <c r="G31" s="66">
        <f t="shared" ref="G31:G42" si="7">F31/$F$19*100</f>
        <v>4.0743059148752945</v>
      </c>
      <c r="H31" s="72">
        <v>16791</v>
      </c>
      <c r="I31" s="72">
        <v>63914</v>
      </c>
      <c r="J31" s="72">
        <v>2</v>
      </c>
      <c r="K31" s="65">
        <f t="shared" ref="K31:K41" si="8">SUM(H31:J31)</f>
        <v>80707</v>
      </c>
      <c r="L31" s="66">
        <f>K31/K8*100</f>
        <v>45.211472746624835</v>
      </c>
      <c r="M31" s="72">
        <v>20375</v>
      </c>
      <c r="N31" s="72">
        <v>76165</v>
      </c>
      <c r="O31" s="72">
        <v>0</v>
      </c>
      <c r="P31" s="64">
        <f t="shared" ref="P31:P41" si="9">SUM(M31:O31)</f>
        <v>96540</v>
      </c>
      <c r="R31" s="14"/>
      <c r="S31" s="3"/>
      <c r="T31" s="15" t="s">
        <v>57</v>
      </c>
      <c r="U31" s="15">
        <v>23773</v>
      </c>
      <c r="V31" s="15">
        <v>35256</v>
      </c>
      <c r="W31" s="15">
        <v>56301</v>
      </c>
      <c r="X31" s="3"/>
      <c r="Y31" s="3"/>
      <c r="Z31" s="3"/>
      <c r="AA31" s="3"/>
    </row>
    <row r="32" spans="1:27" s="15" customFormat="1" ht="15.75" x14ac:dyDescent="0.35">
      <c r="A32" s="81" t="s">
        <v>27</v>
      </c>
      <c r="B32" s="72">
        <v>24421</v>
      </c>
      <c r="C32" s="66">
        <f t="shared" si="5"/>
        <v>1.6746062059379569</v>
      </c>
      <c r="D32" s="72">
        <v>40995</v>
      </c>
      <c r="E32" s="66">
        <f t="shared" si="6"/>
        <v>2.8111249093987367</v>
      </c>
      <c r="F32" s="72">
        <v>10417</v>
      </c>
      <c r="G32" s="66">
        <f t="shared" si="7"/>
        <v>0.7538417561900489</v>
      </c>
      <c r="H32" s="72">
        <v>17963</v>
      </c>
      <c r="I32" s="72">
        <v>69569</v>
      </c>
      <c r="J32" s="72">
        <v>0</v>
      </c>
      <c r="K32" s="65">
        <f t="shared" si="8"/>
        <v>87532</v>
      </c>
      <c r="L32" s="66">
        <f>K32/K9*100</f>
        <v>45.04435890574505</v>
      </c>
      <c r="M32" s="72">
        <v>22167</v>
      </c>
      <c r="N32" s="72">
        <v>85319</v>
      </c>
      <c r="O32" s="72">
        <v>2</v>
      </c>
      <c r="P32" s="64">
        <f t="shared" si="9"/>
        <v>107488</v>
      </c>
      <c r="R32" s="14"/>
      <c r="S32" s="3"/>
      <c r="T32" s="15" t="s">
        <v>58</v>
      </c>
      <c r="U32" s="15">
        <v>24421</v>
      </c>
      <c r="V32" s="15">
        <v>40995</v>
      </c>
      <c r="W32" s="15">
        <v>10417</v>
      </c>
      <c r="X32" s="3"/>
      <c r="Y32" s="3"/>
      <c r="Z32" s="3"/>
      <c r="AA32" s="3"/>
    </row>
    <row r="33" spans="1:27" s="15" customFormat="1" ht="15.75" x14ac:dyDescent="0.35">
      <c r="A33" s="81" t="s">
        <v>28</v>
      </c>
      <c r="B33" s="72">
        <v>20305</v>
      </c>
      <c r="C33" s="66">
        <f t="shared" si="5"/>
        <v>1.3923622706510879</v>
      </c>
      <c r="D33" s="72">
        <v>32758</v>
      </c>
      <c r="E33" s="66">
        <f t="shared" si="6"/>
        <v>2.2462941769016664</v>
      </c>
      <c r="F33" s="72">
        <v>1745</v>
      </c>
      <c r="G33" s="66">
        <f t="shared" si="7"/>
        <v>0.12627953005199533</v>
      </c>
      <c r="H33" s="72">
        <v>15077</v>
      </c>
      <c r="I33" s="72">
        <v>55549</v>
      </c>
      <c r="J33" s="72">
        <v>0</v>
      </c>
      <c r="K33" s="65">
        <f t="shared" si="8"/>
        <v>70626</v>
      </c>
      <c r="L33" s="66">
        <f>K33/K10*100</f>
        <v>40.373633032452794</v>
      </c>
      <c r="M33" s="72">
        <v>17599</v>
      </c>
      <c r="N33" s="72">
        <v>73640</v>
      </c>
      <c r="O33" s="72">
        <v>0</v>
      </c>
      <c r="P33" s="64">
        <f t="shared" si="9"/>
        <v>91239</v>
      </c>
      <c r="R33" s="14"/>
      <c r="S33" s="3"/>
      <c r="T33" s="15" t="s">
        <v>59</v>
      </c>
      <c r="U33" s="15">
        <v>20305</v>
      </c>
      <c r="V33" s="15">
        <v>32758</v>
      </c>
      <c r="W33" s="15">
        <v>1745</v>
      </c>
      <c r="X33" s="3"/>
      <c r="Y33" s="3"/>
      <c r="Z33" s="3"/>
      <c r="AA33" s="3"/>
    </row>
    <row r="34" spans="1:27" s="15" customFormat="1" ht="15.75" x14ac:dyDescent="0.35">
      <c r="A34" s="81" t="s">
        <v>29</v>
      </c>
      <c r="B34" s="72">
        <v>23250</v>
      </c>
      <c r="C34" s="66">
        <f t="shared" si="5"/>
        <v>1.594307943493612</v>
      </c>
      <c r="D34" s="72">
        <v>33048</v>
      </c>
      <c r="E34" s="66">
        <f t="shared" si="6"/>
        <v>2.2661801684549201</v>
      </c>
      <c r="F34" s="72">
        <v>35698</v>
      </c>
      <c r="G34" s="66">
        <f t="shared" si="7"/>
        <v>2.5833390623473522</v>
      </c>
      <c r="H34" s="72">
        <v>17939</v>
      </c>
      <c r="I34" s="72">
        <v>64752</v>
      </c>
      <c r="J34" s="72">
        <v>0</v>
      </c>
      <c r="K34" s="65">
        <f t="shared" si="8"/>
        <v>82691</v>
      </c>
      <c r="L34" s="66">
        <f>K34/K11*100</f>
        <v>41.78507903141044</v>
      </c>
      <c r="M34" s="72">
        <v>23663</v>
      </c>
      <c r="N34" s="72">
        <v>83875</v>
      </c>
      <c r="O34" s="72">
        <v>0</v>
      </c>
      <c r="P34" s="64">
        <f t="shared" si="9"/>
        <v>107538</v>
      </c>
      <c r="R34" s="14"/>
      <c r="S34" s="3"/>
      <c r="T34" s="15" t="s">
        <v>60</v>
      </c>
      <c r="U34" s="15">
        <v>23250</v>
      </c>
      <c r="V34" s="15">
        <v>33048</v>
      </c>
      <c r="W34" s="15">
        <v>35698</v>
      </c>
      <c r="X34" s="3"/>
      <c r="Y34" s="3"/>
      <c r="Z34" s="3"/>
      <c r="AA34" s="3"/>
    </row>
    <row r="35" spans="1:27" s="15" customFormat="1" ht="15.75" x14ac:dyDescent="0.35">
      <c r="A35" s="81" t="s">
        <v>30</v>
      </c>
      <c r="B35" s="72">
        <v>26085</v>
      </c>
      <c r="C35" s="66">
        <f t="shared" si="5"/>
        <v>1.788710654022833</v>
      </c>
      <c r="D35" s="72">
        <v>33337</v>
      </c>
      <c r="E35" s="66">
        <f t="shared" si="6"/>
        <v>2.2859975876235077</v>
      </c>
      <c r="F35" s="72">
        <v>47023</v>
      </c>
      <c r="G35" s="66">
        <f t="shared" si="7"/>
        <v>3.402889594060158</v>
      </c>
      <c r="H35" s="72">
        <v>15705</v>
      </c>
      <c r="I35" s="72">
        <v>56114</v>
      </c>
      <c r="J35" s="72">
        <v>0</v>
      </c>
      <c r="K35" s="65">
        <f t="shared" si="8"/>
        <v>71819</v>
      </c>
      <c r="L35" s="66">
        <f>K35/K12*100</f>
        <v>41.675757857109694</v>
      </c>
      <c r="M35" s="72">
        <v>21051</v>
      </c>
      <c r="N35" s="72">
        <v>74109</v>
      </c>
      <c r="O35" s="72">
        <v>0</v>
      </c>
      <c r="P35" s="64">
        <f t="shared" si="9"/>
        <v>95160</v>
      </c>
      <c r="R35" s="14"/>
      <c r="S35" s="3"/>
      <c r="T35" s="15" t="s">
        <v>61</v>
      </c>
      <c r="U35" s="15">
        <v>26085</v>
      </c>
      <c r="V35" s="15">
        <v>33337</v>
      </c>
      <c r="W35" s="15">
        <v>47023</v>
      </c>
      <c r="X35" s="3"/>
      <c r="Y35" s="3"/>
      <c r="Z35" s="3"/>
      <c r="AA35" s="3"/>
    </row>
    <row r="36" spans="1:27" s="15" customFormat="1" ht="15.75" x14ac:dyDescent="0.35">
      <c r="A36" s="81" t="s">
        <v>31</v>
      </c>
      <c r="B36" s="72">
        <v>22359</v>
      </c>
      <c r="C36" s="66">
        <f t="shared" si="5"/>
        <v>1.533209948755857</v>
      </c>
      <c r="D36" s="72">
        <v>24796</v>
      </c>
      <c r="E36" s="66">
        <f t="shared" si="6"/>
        <v>1.7003208501878542</v>
      </c>
      <c r="F36" s="72">
        <v>50366</v>
      </c>
      <c r="G36" s="66">
        <f t="shared" si="7"/>
        <v>3.6448107797127776</v>
      </c>
      <c r="H36" s="72">
        <v>11697</v>
      </c>
      <c r="I36" s="72">
        <v>45132</v>
      </c>
      <c r="J36" s="72">
        <v>0</v>
      </c>
      <c r="K36" s="65">
        <f t="shared" si="8"/>
        <v>56829</v>
      </c>
      <c r="L36" s="66">
        <f>K36/K13*100</f>
        <v>37.054255478688376</v>
      </c>
      <c r="M36" s="72">
        <v>17333</v>
      </c>
      <c r="N36" s="72">
        <v>63370</v>
      </c>
      <c r="O36" s="72">
        <v>0</v>
      </c>
      <c r="P36" s="64">
        <f t="shared" si="9"/>
        <v>80703</v>
      </c>
      <c r="R36" s="14"/>
      <c r="S36" s="3"/>
      <c r="T36" s="15" t="s">
        <v>62</v>
      </c>
      <c r="U36" s="15">
        <v>22359</v>
      </c>
      <c r="V36" s="15">
        <v>24796</v>
      </c>
      <c r="W36" s="15">
        <v>50366</v>
      </c>
      <c r="X36" s="3"/>
      <c r="Y36" s="3"/>
      <c r="Z36" s="3"/>
      <c r="AA36" s="3"/>
    </row>
    <row r="37" spans="1:27" s="15" customFormat="1" ht="15.75" x14ac:dyDescent="0.35">
      <c r="A37" s="81" t="s">
        <v>32</v>
      </c>
      <c r="B37" s="72">
        <v>12857</v>
      </c>
      <c r="C37" s="66">
        <f t="shared" si="5"/>
        <v>0.88163514965580081</v>
      </c>
      <c r="D37" s="72">
        <v>13806</v>
      </c>
      <c r="E37" s="66">
        <f t="shared" si="6"/>
        <v>0.94671034270420673</v>
      </c>
      <c r="F37" s="72">
        <v>31192</v>
      </c>
      <c r="G37" s="66">
        <f t="shared" si="7"/>
        <v>2.2572556454910249</v>
      </c>
      <c r="H37" s="72">
        <v>7318</v>
      </c>
      <c r="I37" s="72">
        <v>26563</v>
      </c>
      <c r="J37" s="72">
        <v>0</v>
      </c>
      <c r="K37" s="65">
        <f t="shared" si="8"/>
        <v>33881</v>
      </c>
      <c r="L37" s="66">
        <f>K37/K14*100</f>
        <v>37.988294389379739</v>
      </c>
      <c r="M37" s="72">
        <v>9914</v>
      </c>
      <c r="N37" s="72">
        <v>32402</v>
      </c>
      <c r="O37" s="72">
        <v>1</v>
      </c>
      <c r="P37" s="64">
        <f t="shared" si="9"/>
        <v>42317</v>
      </c>
      <c r="R37" s="14"/>
      <c r="S37" s="3"/>
      <c r="T37" s="15" t="s">
        <v>63</v>
      </c>
      <c r="U37" s="15">
        <v>12857</v>
      </c>
      <c r="V37" s="15">
        <v>13806</v>
      </c>
      <c r="W37" s="15">
        <v>31192</v>
      </c>
      <c r="X37" s="3"/>
      <c r="Y37" s="3"/>
      <c r="Z37" s="3"/>
      <c r="AA37" s="3"/>
    </row>
    <row r="38" spans="1:27" s="15" customFormat="1" ht="15.75" x14ac:dyDescent="0.35">
      <c r="A38" s="81" t="s">
        <v>33</v>
      </c>
      <c r="B38" s="72">
        <v>21202</v>
      </c>
      <c r="C38" s="66">
        <f t="shared" si="5"/>
        <v>1.4538716996968415</v>
      </c>
      <c r="D38" s="72">
        <v>19788</v>
      </c>
      <c r="E38" s="66">
        <f t="shared" si="6"/>
        <v>1.3569103477785633</v>
      </c>
      <c r="F38" s="72">
        <v>50217</v>
      </c>
      <c r="G38" s="66">
        <f t="shared" si="7"/>
        <v>3.6340281722756731</v>
      </c>
      <c r="H38" s="72">
        <v>10108</v>
      </c>
      <c r="I38" s="72">
        <v>41787</v>
      </c>
      <c r="J38" s="72">
        <v>0</v>
      </c>
      <c r="K38" s="65">
        <f t="shared" si="8"/>
        <v>51895</v>
      </c>
      <c r="L38" s="66">
        <f>K38/K15*100</f>
        <v>36.403238025758299</v>
      </c>
      <c r="M38" s="72">
        <v>20080</v>
      </c>
      <c r="N38" s="72">
        <v>68057</v>
      </c>
      <c r="O38" s="72">
        <v>0</v>
      </c>
      <c r="P38" s="64">
        <f t="shared" si="9"/>
        <v>88137</v>
      </c>
      <c r="R38" s="14"/>
      <c r="S38" s="3"/>
      <c r="T38" s="15" t="s">
        <v>64</v>
      </c>
      <c r="U38" s="15">
        <v>21202</v>
      </c>
      <c r="V38" s="15">
        <v>19788</v>
      </c>
      <c r="W38" s="15">
        <v>50217</v>
      </c>
      <c r="X38" s="3"/>
      <c r="Y38" s="3"/>
      <c r="Z38" s="3"/>
      <c r="AA38" s="3"/>
    </row>
    <row r="39" spans="1:27" s="15" customFormat="1" ht="15.75" x14ac:dyDescent="0.35">
      <c r="A39" s="81" t="s">
        <v>34</v>
      </c>
      <c r="B39" s="72">
        <v>21301</v>
      </c>
      <c r="C39" s="66">
        <f t="shared" si="5"/>
        <v>1.4606603657788142</v>
      </c>
      <c r="D39" s="72">
        <v>17550</v>
      </c>
      <c r="E39" s="66">
        <f t="shared" si="6"/>
        <v>1.2034453508951781</v>
      </c>
      <c r="F39" s="72">
        <v>47931</v>
      </c>
      <c r="G39" s="66">
        <f t="shared" si="7"/>
        <v>3.4685983695829155</v>
      </c>
      <c r="H39" s="72">
        <v>10054</v>
      </c>
      <c r="I39" s="72">
        <v>45748</v>
      </c>
      <c r="J39" s="72">
        <v>0</v>
      </c>
      <c r="K39" s="65">
        <f t="shared" si="8"/>
        <v>55802</v>
      </c>
      <c r="L39" s="66">
        <f>K39/K16*100</f>
        <v>35.479850964534137</v>
      </c>
      <c r="M39" s="72">
        <v>18612</v>
      </c>
      <c r="N39" s="72">
        <v>67402</v>
      </c>
      <c r="O39" s="72">
        <v>0</v>
      </c>
      <c r="P39" s="64">
        <f t="shared" si="9"/>
        <v>86014</v>
      </c>
      <c r="R39" s="14"/>
      <c r="S39" s="3"/>
      <c r="T39" s="15" t="s">
        <v>65</v>
      </c>
      <c r="U39" s="15">
        <v>21301</v>
      </c>
      <c r="V39" s="15">
        <v>17550</v>
      </c>
      <c r="W39" s="15">
        <v>47931</v>
      </c>
      <c r="X39" s="3"/>
      <c r="Y39" s="3"/>
      <c r="Z39" s="3"/>
      <c r="AA39" s="3"/>
    </row>
    <row r="40" spans="1:27" s="15" customFormat="1" ht="15.75" x14ac:dyDescent="0.35">
      <c r="A40" s="81" t="s">
        <v>35</v>
      </c>
      <c r="B40" s="72">
        <v>21508</v>
      </c>
      <c r="C40" s="66">
        <f t="shared" si="5"/>
        <v>1.4748548494047573</v>
      </c>
      <c r="D40" s="72">
        <v>18876</v>
      </c>
      <c r="E40" s="66">
        <f t="shared" si="6"/>
        <v>1.2943723329628138</v>
      </c>
      <c r="F40" s="72">
        <v>39358</v>
      </c>
      <c r="G40" s="66">
        <f t="shared" si="7"/>
        <v>2.8482004262386429</v>
      </c>
      <c r="H40" s="72">
        <v>12608</v>
      </c>
      <c r="I40" s="72">
        <v>42628</v>
      </c>
      <c r="J40" s="72">
        <v>0</v>
      </c>
      <c r="K40" s="65">
        <f t="shared" si="8"/>
        <v>55236</v>
      </c>
      <c r="L40" s="66">
        <f>K40/K17*100</f>
        <v>36.576983438511917</v>
      </c>
      <c r="M40" s="72">
        <v>19370</v>
      </c>
      <c r="N40" s="72">
        <v>66955</v>
      </c>
      <c r="O40" s="72">
        <v>1</v>
      </c>
      <c r="P40" s="64">
        <f t="shared" si="9"/>
        <v>86326</v>
      </c>
      <c r="R40" s="14"/>
      <c r="S40" s="3"/>
      <c r="T40" s="15" t="s">
        <v>66</v>
      </c>
      <c r="U40" s="15">
        <v>21508</v>
      </c>
      <c r="V40" s="15">
        <v>18876</v>
      </c>
      <c r="W40" s="15">
        <v>39358</v>
      </c>
      <c r="X40" s="3"/>
      <c r="Y40" s="3"/>
      <c r="Z40" s="3"/>
      <c r="AA40" s="3"/>
    </row>
    <row r="41" spans="1:27" s="15" customFormat="1" ht="15.75" x14ac:dyDescent="0.35">
      <c r="A41" s="82" t="s">
        <v>36</v>
      </c>
      <c r="B41" s="73">
        <v>21092</v>
      </c>
      <c r="C41" s="70">
        <f t="shared" si="5"/>
        <v>1.4463287373835385</v>
      </c>
      <c r="D41" s="73">
        <v>17114</v>
      </c>
      <c r="E41" s="70">
        <f t="shared" si="6"/>
        <v>1.1735477911806314</v>
      </c>
      <c r="F41" s="73">
        <v>30081</v>
      </c>
      <c r="G41" s="70">
        <f t="shared" si="7"/>
        <v>2.1768564719163734</v>
      </c>
      <c r="H41" s="73">
        <v>10138</v>
      </c>
      <c r="I41" s="73">
        <v>38073</v>
      </c>
      <c r="J41" s="73">
        <v>0</v>
      </c>
      <c r="K41" s="69">
        <f t="shared" si="8"/>
        <v>48211</v>
      </c>
      <c r="L41" s="70">
        <f>K41/K18*100</f>
        <v>34.321696044650743</v>
      </c>
      <c r="M41" s="73">
        <v>17108</v>
      </c>
      <c r="N41" s="73">
        <v>55081</v>
      </c>
      <c r="O41" s="73">
        <v>0</v>
      </c>
      <c r="P41" s="68">
        <f t="shared" si="9"/>
        <v>72189</v>
      </c>
      <c r="R41" s="14"/>
      <c r="S41" s="3"/>
      <c r="T41" s="15" t="s">
        <v>67</v>
      </c>
      <c r="U41" s="15">
        <v>21092</v>
      </c>
      <c r="V41" s="15">
        <v>17114</v>
      </c>
      <c r="W41" s="15">
        <v>30081</v>
      </c>
      <c r="X41" s="3"/>
      <c r="Y41" s="3"/>
      <c r="Z41" s="3"/>
      <c r="AA41" s="3"/>
    </row>
    <row r="42" spans="1:27" s="15" customFormat="1" ht="15.75" x14ac:dyDescent="0.35">
      <c r="A42" s="38" t="s">
        <v>19</v>
      </c>
      <c r="B42" s="41">
        <f>SUM(B30:B41)</f>
        <v>258057</v>
      </c>
      <c r="C42" s="11">
        <f t="shared" si="5"/>
        <v>17.695583869855099</v>
      </c>
      <c r="D42" s="41">
        <f>SUM(D30:D41)</f>
        <v>323035</v>
      </c>
      <c r="E42" s="11">
        <f t="shared" si="6"/>
        <v>22.151280280707912</v>
      </c>
      <c r="F42" s="41">
        <f>SUM(F30:F41)</f>
        <v>452155</v>
      </c>
      <c r="G42" s="11">
        <f t="shared" si="7"/>
        <v>32.720871582040083</v>
      </c>
      <c r="H42" s="41">
        <f>SUM(H30:H41)</f>
        <v>157085</v>
      </c>
      <c r="I42" s="41">
        <f>SUM(I30:I41)</f>
        <v>606010</v>
      </c>
      <c r="J42" s="41">
        <f>SUM(J30:J41)</f>
        <v>2</v>
      </c>
      <c r="K42" s="31">
        <f>SUM(H42:J42)</f>
        <v>763097</v>
      </c>
      <c r="L42" s="11">
        <f>K42/K19*100</f>
        <v>39.803698300238217</v>
      </c>
      <c r="M42" s="41">
        <f>SUM(M30:M41)</f>
        <v>225587</v>
      </c>
      <c r="N42" s="41">
        <f>SUM(N30:N41)</f>
        <v>815340</v>
      </c>
      <c r="O42" s="41">
        <f>SUM(O30:O41)</f>
        <v>4</v>
      </c>
      <c r="P42" s="10">
        <f>SUM(M42:O42)</f>
        <v>1040931</v>
      </c>
      <c r="R42" s="14"/>
      <c r="S42" s="3"/>
      <c r="T42" s="3"/>
      <c r="U42" s="3"/>
      <c r="V42" s="3"/>
      <c r="W42" s="3"/>
      <c r="X42" s="3"/>
      <c r="Y42" s="3"/>
      <c r="Z42" s="3"/>
    </row>
    <row r="43" spans="1:27" s="15" customFormat="1" ht="21.75" customHeight="1" x14ac:dyDescent="0.3">
      <c r="A43" s="101" t="s">
        <v>50</v>
      </c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Q43" s="14"/>
      <c r="S43" s="3"/>
      <c r="T43" s="3"/>
      <c r="U43" s="3"/>
      <c r="V43" s="3"/>
      <c r="W43" s="3"/>
      <c r="X43" s="3"/>
      <c r="Y43" s="3"/>
      <c r="Z43" s="3"/>
    </row>
    <row r="44" spans="1:27" s="15" customFormat="1" x14ac:dyDescent="0.3">
      <c r="A44" s="102" t="s">
        <v>68</v>
      </c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S44" s="3"/>
      <c r="T44" s="3"/>
      <c r="U44" s="3"/>
      <c r="V44" s="3"/>
      <c r="W44" s="3"/>
      <c r="X44" s="3"/>
      <c r="Y44" s="3"/>
      <c r="Z44" s="3"/>
    </row>
    <row r="45" spans="1:27" s="15" customFormat="1" x14ac:dyDescent="0.3">
      <c r="A45" s="95" t="s">
        <v>69</v>
      </c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</row>
    <row r="46" spans="1:27" s="15" customFormat="1" x14ac:dyDescent="0.3">
      <c r="A46" s="14"/>
      <c r="B46" s="14"/>
      <c r="D46" s="14"/>
      <c r="L46" s="14"/>
      <c r="M46" s="14"/>
      <c r="N46" s="14"/>
    </row>
    <row r="47" spans="1:27" s="15" customForma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</row>
    <row r="48" spans="1:27" s="15" customForma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</row>
    <row r="49" spans="1:14" s="15" customForma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</row>
    <row r="50" spans="1:14" s="15" customForma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</row>
    <row r="51" spans="1:14" s="15" customForma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</row>
    <row r="52" spans="1:14" s="15" customForma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</row>
    <row r="53" spans="1:14" s="15" customForma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</row>
    <row r="54" spans="1:14" s="14" customForma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</row>
    <row r="55" spans="1:14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</row>
    <row r="56" spans="1:14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</row>
    <row r="57" spans="1:14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</row>
  </sheetData>
  <mergeCells count="17">
    <mergeCell ref="B5:G5"/>
    <mergeCell ref="B28:G28"/>
    <mergeCell ref="A25:N25"/>
    <mergeCell ref="B2:J2"/>
    <mergeCell ref="B3:J3"/>
    <mergeCell ref="H6:K6"/>
    <mergeCell ref="A45:N45"/>
    <mergeCell ref="M29:P29"/>
    <mergeCell ref="A26:N26"/>
    <mergeCell ref="A27:N27"/>
    <mergeCell ref="H29:K29"/>
    <mergeCell ref="M6:P6"/>
    <mergeCell ref="A43:N43"/>
    <mergeCell ref="A44:N44"/>
    <mergeCell ref="A20:N20"/>
    <mergeCell ref="A21:N21"/>
    <mergeCell ref="A22:N22"/>
  </mergeCells>
  <pageMargins left="0.35433070866141736" right="0.35433070866141736" top="0.74803149606299213" bottom="0.74803149606299213" header="0.31496062992125984" footer="0.31496062992125984"/>
  <pageSetup paperSize="9" scale="65" pageOrder="overThenDown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E19 G19 E42 C19 C42" formula="1"/>
    <ignoredError sqref="F19 G42 D19 D42" formula="1" formulaRange="1"/>
    <ignoredError sqref="F42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2A560-99FA-4AAD-BC82-3F51153D0028}">
  <sheetPr>
    <pageSetUpPr fitToPage="1"/>
  </sheetPr>
  <dimension ref="A1:V59"/>
  <sheetViews>
    <sheetView showGridLines="0" zoomScaleNormal="100" workbookViewId="0">
      <selection activeCell="B6" sqref="B6:E6"/>
    </sheetView>
  </sheetViews>
  <sheetFormatPr defaultColWidth="9.140625" defaultRowHeight="15" x14ac:dyDescent="0.3"/>
  <cols>
    <col min="1" max="1" width="19.28515625" style="3" bestFit="1" customWidth="1"/>
    <col min="2" max="2" width="8.5703125" style="3" customWidth="1"/>
    <col min="3" max="3" width="9" style="3" customWidth="1"/>
    <col min="4" max="4" width="7.85546875" style="3" customWidth="1"/>
    <col min="5" max="5" width="9" style="3" customWidth="1"/>
    <col min="6" max="6" width="8.85546875" style="3" customWidth="1"/>
    <col min="7" max="7" width="8.7109375" style="3" bestFit="1" customWidth="1"/>
    <col min="8" max="8" width="9.140625" style="3" bestFit="1" customWidth="1"/>
    <col min="9" max="9" width="8" style="3" customWidth="1"/>
    <col min="10" max="10" width="9" style="3" customWidth="1"/>
    <col min="11" max="11" width="8.85546875" style="3" customWidth="1"/>
    <col min="12" max="12" width="8.85546875" style="3" bestFit="1" customWidth="1"/>
    <col min="13" max="13" width="9.140625" style="5" bestFit="1" customWidth="1"/>
    <col min="14" max="14" width="8" style="5" customWidth="1"/>
    <col min="15" max="15" width="10" style="5" customWidth="1"/>
    <col min="16" max="16" width="9" style="3" customWidth="1"/>
    <col min="17" max="17" width="8.7109375" style="3" hidden="1" customWidth="1"/>
    <col min="18" max="18" width="9.140625" style="3" hidden="1" customWidth="1"/>
    <col min="19" max="19" width="8.140625" style="3" hidden="1" customWidth="1"/>
    <col min="20" max="20" width="10.28515625" style="3" hidden="1" customWidth="1"/>
    <col min="21" max="21" width="9" style="3" customWidth="1"/>
    <col min="22" max="22" width="3.85546875" style="3" customWidth="1"/>
    <col min="23" max="23" width="10.7109375" style="3" customWidth="1"/>
    <col min="24" max="24" width="10.28515625" style="3" customWidth="1"/>
    <col min="25" max="16384" width="9.140625" style="3"/>
  </cols>
  <sheetData>
    <row r="1" spans="1:20" x14ac:dyDescent="0.3">
      <c r="B1" s="1"/>
      <c r="C1" s="1"/>
      <c r="D1" s="1"/>
      <c r="E1" s="1"/>
      <c r="F1" s="1"/>
      <c r="G1" s="1"/>
      <c r="H1" s="1"/>
      <c r="I1" s="1"/>
      <c r="J1" s="1"/>
      <c r="K1" s="1"/>
      <c r="M1" s="2"/>
      <c r="N1" s="2"/>
      <c r="O1" s="2"/>
      <c r="P1" s="1"/>
      <c r="R1" s="1"/>
      <c r="S1" s="1"/>
      <c r="T1" s="1"/>
    </row>
    <row r="2" spans="1:20" ht="16.5" x14ac:dyDescent="0.3">
      <c r="B2" s="87" t="s">
        <v>0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T2" s="4"/>
    </row>
    <row r="3" spans="1:20" ht="16.5" x14ac:dyDescent="0.3">
      <c r="B3" s="88" t="s">
        <v>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S3" s="29"/>
      <c r="T3" s="29"/>
    </row>
    <row r="4" spans="1:20" x14ac:dyDescent="0.3">
      <c r="C4" s="36"/>
      <c r="D4" s="36"/>
      <c r="E4" s="36"/>
      <c r="F4" s="36"/>
      <c r="H4" s="36"/>
      <c r="I4" s="36"/>
      <c r="J4" s="36"/>
      <c r="K4" s="36"/>
      <c r="L4" s="35"/>
      <c r="M4" s="36"/>
      <c r="N4" s="36"/>
      <c r="O4" s="36"/>
      <c r="P4" s="36"/>
      <c r="Q4" s="36"/>
      <c r="R4" s="36"/>
      <c r="S4" s="36"/>
      <c r="T4" s="36"/>
    </row>
    <row r="5" spans="1:20" x14ac:dyDescent="0.3">
      <c r="A5" s="6"/>
      <c r="B5" s="92" t="s">
        <v>44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4"/>
      <c r="Q5" s="76"/>
      <c r="R5" s="76"/>
      <c r="S5" s="76"/>
      <c r="T5" s="77"/>
    </row>
    <row r="6" spans="1:20" ht="15.75" customHeight="1" x14ac:dyDescent="0.35">
      <c r="A6" s="103" t="s">
        <v>18</v>
      </c>
      <c r="B6" s="89">
        <v>2019</v>
      </c>
      <c r="C6" s="90"/>
      <c r="D6" s="90"/>
      <c r="E6" s="91"/>
      <c r="F6" s="105" t="s">
        <v>52</v>
      </c>
      <c r="G6" s="89">
        <v>2018</v>
      </c>
      <c r="H6" s="90"/>
      <c r="I6" s="90"/>
      <c r="J6" s="91"/>
      <c r="K6" s="105" t="s">
        <v>37</v>
      </c>
      <c r="L6" s="89">
        <v>2017</v>
      </c>
      <c r="M6" s="90"/>
      <c r="N6" s="90"/>
      <c r="O6" s="91"/>
      <c r="P6" s="105" t="s">
        <v>39</v>
      </c>
      <c r="Q6" s="89">
        <v>2016</v>
      </c>
      <c r="R6" s="90"/>
      <c r="S6" s="90"/>
      <c r="T6" s="91"/>
    </row>
    <row r="7" spans="1:20" ht="40.5" x14ac:dyDescent="0.3">
      <c r="A7" s="104"/>
      <c r="B7" s="39" t="s">
        <v>20</v>
      </c>
      <c r="C7" s="39" t="s">
        <v>21</v>
      </c>
      <c r="D7" s="39" t="s">
        <v>22</v>
      </c>
      <c r="E7" s="42" t="s">
        <v>23</v>
      </c>
      <c r="F7" s="106"/>
      <c r="G7" s="39" t="s">
        <v>20</v>
      </c>
      <c r="H7" s="39" t="s">
        <v>21</v>
      </c>
      <c r="I7" s="39" t="s">
        <v>22</v>
      </c>
      <c r="J7" s="42" t="s">
        <v>23</v>
      </c>
      <c r="K7" s="106"/>
      <c r="L7" s="39" t="s">
        <v>20</v>
      </c>
      <c r="M7" s="39" t="s">
        <v>21</v>
      </c>
      <c r="N7" s="39" t="s">
        <v>22</v>
      </c>
      <c r="O7" s="42" t="s">
        <v>23</v>
      </c>
      <c r="P7" s="106"/>
      <c r="Q7" s="39" t="s">
        <v>20</v>
      </c>
      <c r="R7" s="39" t="s">
        <v>21</v>
      </c>
      <c r="S7" s="39" t="s">
        <v>22</v>
      </c>
      <c r="T7" s="42" t="s">
        <v>23</v>
      </c>
    </row>
    <row r="8" spans="1:20" ht="15.75" x14ac:dyDescent="0.35">
      <c r="A8" s="80" t="s">
        <v>25</v>
      </c>
      <c r="B8" s="58">
        <v>40297</v>
      </c>
      <c r="C8" s="58">
        <v>124993</v>
      </c>
      <c r="D8" s="43">
        <v>1</v>
      </c>
      <c r="E8" s="48">
        <f>SUM(B8:D8)</f>
        <v>165291</v>
      </c>
      <c r="F8" s="49">
        <f t="shared" ref="F8:F19" si="0">(E8-J8)/J8*100</f>
        <v>-7.3190014802852907</v>
      </c>
      <c r="G8" s="58">
        <v>51140</v>
      </c>
      <c r="H8" s="58">
        <v>127198</v>
      </c>
      <c r="I8" s="43">
        <v>6</v>
      </c>
      <c r="J8" s="48">
        <f>SUM(G8:I8)</f>
        <v>178344</v>
      </c>
      <c r="K8" s="49">
        <f t="shared" ref="K8:K20" si="1">(J8-O8)/O8*100</f>
        <v>3.6582388840453355</v>
      </c>
      <c r="L8" s="58">
        <v>50759</v>
      </c>
      <c r="M8" s="58">
        <v>121289</v>
      </c>
      <c r="N8" s="43">
        <v>2</v>
      </c>
      <c r="O8" s="48">
        <f>SUM(L8:N8)</f>
        <v>172050</v>
      </c>
      <c r="P8" s="49">
        <f t="shared" ref="P8:P20" si="2">(O8-T8)/T8*100</f>
        <v>10.358496738314701</v>
      </c>
      <c r="Q8" s="58">
        <v>44969</v>
      </c>
      <c r="R8" s="58">
        <v>110932</v>
      </c>
      <c r="S8" s="43">
        <v>0</v>
      </c>
      <c r="T8" s="48">
        <f>SUM(Q8:S8)</f>
        <v>155901</v>
      </c>
    </row>
    <row r="9" spans="1:20" ht="15.75" x14ac:dyDescent="0.35">
      <c r="A9" s="81" t="s">
        <v>26</v>
      </c>
      <c r="B9" s="59">
        <v>44907</v>
      </c>
      <c r="C9" s="59">
        <v>133602</v>
      </c>
      <c r="D9" s="59">
        <v>2</v>
      </c>
      <c r="E9" s="51">
        <f t="shared" ref="E9:E20" si="3">SUM(B9:D9)</f>
        <v>178511</v>
      </c>
      <c r="F9" s="52">
        <f t="shared" si="0"/>
        <v>-2.0515775034293555</v>
      </c>
      <c r="G9" s="59">
        <v>48423</v>
      </c>
      <c r="H9" s="59">
        <v>133822</v>
      </c>
      <c r="I9" s="59">
        <v>5</v>
      </c>
      <c r="J9" s="51">
        <f t="shared" ref="J9:J20" si="4">SUM(G9:I9)</f>
        <v>182250</v>
      </c>
      <c r="K9" s="52">
        <f t="shared" si="1"/>
        <v>-1.1536146048585236</v>
      </c>
      <c r="L9" s="59">
        <v>54116</v>
      </c>
      <c r="M9" s="59">
        <v>130260</v>
      </c>
      <c r="N9" s="59">
        <v>1</v>
      </c>
      <c r="O9" s="51">
        <f t="shared" ref="O9:O20" si="5">SUM(L9:N9)</f>
        <v>184377</v>
      </c>
      <c r="P9" s="52">
        <f t="shared" si="2"/>
        <v>6.4563064753601438</v>
      </c>
      <c r="Q9" s="59">
        <v>50435</v>
      </c>
      <c r="R9" s="59">
        <v>122759</v>
      </c>
      <c r="S9" s="59">
        <v>1</v>
      </c>
      <c r="T9" s="51">
        <f t="shared" ref="T9:T20" si="6">SUM(Q9:S9)</f>
        <v>173195</v>
      </c>
    </row>
    <row r="10" spans="1:20" ht="15.75" x14ac:dyDescent="0.35">
      <c r="A10" s="81" t="s">
        <v>27</v>
      </c>
      <c r="B10" s="59">
        <v>48610</v>
      </c>
      <c r="C10" s="59">
        <v>145713</v>
      </c>
      <c r="D10" s="59">
        <v>0</v>
      </c>
      <c r="E10" s="51">
        <f t="shared" si="3"/>
        <v>194323</v>
      </c>
      <c r="F10" s="52">
        <f t="shared" si="0"/>
        <v>-9.3490511466477582</v>
      </c>
      <c r="G10" s="59">
        <v>60002</v>
      </c>
      <c r="H10" s="59">
        <v>154355</v>
      </c>
      <c r="I10" s="59">
        <v>7</v>
      </c>
      <c r="J10" s="51">
        <f t="shared" si="4"/>
        <v>214364</v>
      </c>
      <c r="K10" s="52">
        <f t="shared" si="1"/>
        <v>-5.4882457718286508</v>
      </c>
      <c r="L10" s="59">
        <v>68749</v>
      </c>
      <c r="M10" s="59">
        <v>158062</v>
      </c>
      <c r="N10" s="59">
        <v>1</v>
      </c>
      <c r="O10" s="51">
        <f t="shared" si="5"/>
        <v>226812</v>
      </c>
      <c r="P10" s="52">
        <f t="shared" si="2"/>
        <v>18.486710130391174</v>
      </c>
      <c r="Q10" s="59">
        <v>56451</v>
      </c>
      <c r="R10" s="59">
        <v>134951</v>
      </c>
      <c r="S10" s="59">
        <v>22</v>
      </c>
      <c r="T10" s="51">
        <f t="shared" si="6"/>
        <v>191424</v>
      </c>
    </row>
    <row r="11" spans="1:20" ht="15.75" x14ac:dyDescent="0.35">
      <c r="A11" s="81" t="s">
        <v>28</v>
      </c>
      <c r="B11" s="59">
        <v>44603</v>
      </c>
      <c r="C11" s="59">
        <v>130325</v>
      </c>
      <c r="D11" s="59">
        <v>0</v>
      </c>
      <c r="E11" s="51">
        <f t="shared" si="3"/>
        <v>174928</v>
      </c>
      <c r="F11" s="52">
        <f t="shared" si="0"/>
        <v>1.75734554148464</v>
      </c>
      <c r="G11" s="59">
        <v>46387</v>
      </c>
      <c r="H11" s="59">
        <v>125504</v>
      </c>
      <c r="I11" s="59">
        <v>16</v>
      </c>
      <c r="J11" s="51">
        <f t="shared" si="4"/>
        <v>171907</v>
      </c>
      <c r="K11" s="52">
        <f t="shared" si="1"/>
        <v>6.7811665320827386</v>
      </c>
      <c r="L11" s="59">
        <v>47273</v>
      </c>
      <c r="M11" s="59">
        <v>113714</v>
      </c>
      <c r="N11" s="59">
        <v>3</v>
      </c>
      <c r="O11" s="51">
        <f t="shared" si="5"/>
        <v>160990</v>
      </c>
      <c r="P11" s="52">
        <f t="shared" si="2"/>
        <v>-4.2581028843294675</v>
      </c>
      <c r="Q11" s="59">
        <v>49082</v>
      </c>
      <c r="R11" s="59">
        <v>119063</v>
      </c>
      <c r="S11" s="59">
        <v>5</v>
      </c>
      <c r="T11" s="51">
        <f t="shared" si="6"/>
        <v>168150</v>
      </c>
    </row>
    <row r="12" spans="1:20" ht="15.75" x14ac:dyDescent="0.35">
      <c r="A12" s="81" t="s">
        <v>29</v>
      </c>
      <c r="B12" s="59">
        <v>52385</v>
      </c>
      <c r="C12" s="59">
        <v>145508</v>
      </c>
      <c r="D12" s="59">
        <v>0</v>
      </c>
      <c r="E12" s="51">
        <f t="shared" si="3"/>
        <v>197893</v>
      </c>
      <c r="F12" s="52">
        <f t="shared" si="0"/>
        <v>-0.91478069297015829</v>
      </c>
      <c r="G12" s="59">
        <v>55591</v>
      </c>
      <c r="H12" s="59">
        <v>144127</v>
      </c>
      <c r="I12" s="59">
        <v>2</v>
      </c>
      <c r="J12" s="51">
        <f t="shared" si="4"/>
        <v>199720</v>
      </c>
      <c r="K12" s="52">
        <f t="shared" si="1"/>
        <v>-2.4904672860692996</v>
      </c>
      <c r="L12" s="59">
        <v>60351</v>
      </c>
      <c r="M12" s="59">
        <v>144467</v>
      </c>
      <c r="N12" s="59">
        <v>3</v>
      </c>
      <c r="O12" s="51">
        <f t="shared" si="5"/>
        <v>204821</v>
      </c>
      <c r="P12" s="52">
        <f t="shared" si="2"/>
        <v>8.5616002713761734</v>
      </c>
      <c r="Q12" s="59">
        <v>56303</v>
      </c>
      <c r="R12" s="59">
        <v>132360</v>
      </c>
      <c r="S12" s="59">
        <v>5</v>
      </c>
      <c r="T12" s="51">
        <f t="shared" si="6"/>
        <v>188668</v>
      </c>
    </row>
    <row r="13" spans="1:20" ht="15.75" x14ac:dyDescent="0.35">
      <c r="A13" s="81" t="s">
        <v>30</v>
      </c>
      <c r="B13" s="59">
        <v>39328</v>
      </c>
      <c r="C13" s="59">
        <v>132986</v>
      </c>
      <c r="D13" s="59">
        <v>1</v>
      </c>
      <c r="E13" s="51">
        <f t="shared" si="3"/>
        <v>172315</v>
      </c>
      <c r="F13" s="52">
        <f t="shared" si="0"/>
        <v>-1.6988698921234735</v>
      </c>
      <c r="G13" s="59">
        <v>43888</v>
      </c>
      <c r="H13" s="59">
        <v>131403</v>
      </c>
      <c r="I13" s="59">
        <v>2</v>
      </c>
      <c r="J13" s="51">
        <f t="shared" si="4"/>
        <v>175293</v>
      </c>
      <c r="K13" s="52">
        <f t="shared" si="1"/>
        <v>-6.9456462306969531</v>
      </c>
      <c r="L13" s="59">
        <v>54065</v>
      </c>
      <c r="M13" s="59">
        <v>134298</v>
      </c>
      <c r="N13" s="59">
        <v>14</v>
      </c>
      <c r="O13" s="51">
        <f t="shared" si="5"/>
        <v>188377</v>
      </c>
      <c r="P13" s="52">
        <f t="shared" si="2"/>
        <v>13.301295545584679</v>
      </c>
      <c r="Q13" s="59">
        <v>47794</v>
      </c>
      <c r="R13" s="59">
        <v>118465</v>
      </c>
      <c r="S13" s="59">
        <v>3</v>
      </c>
      <c r="T13" s="51">
        <f t="shared" si="6"/>
        <v>166262</v>
      </c>
    </row>
    <row r="14" spans="1:20" ht="15.75" x14ac:dyDescent="0.35">
      <c r="A14" s="81" t="s">
        <v>31</v>
      </c>
      <c r="B14" s="59">
        <v>35086</v>
      </c>
      <c r="C14" s="59">
        <v>118274</v>
      </c>
      <c r="D14" s="59">
        <v>0</v>
      </c>
      <c r="E14" s="51">
        <f t="shared" si="3"/>
        <v>153360</v>
      </c>
      <c r="F14" s="52">
        <f t="shared" si="0"/>
        <v>0.24839848346189042</v>
      </c>
      <c r="G14" s="59">
        <v>42757</v>
      </c>
      <c r="H14" s="59">
        <v>110214</v>
      </c>
      <c r="I14" s="59">
        <v>9</v>
      </c>
      <c r="J14" s="51">
        <f t="shared" si="4"/>
        <v>152980</v>
      </c>
      <c r="K14" s="52">
        <f t="shared" si="1"/>
        <v>4.8095368594135381</v>
      </c>
      <c r="L14" s="59">
        <v>41133</v>
      </c>
      <c r="M14" s="59">
        <v>104820</v>
      </c>
      <c r="N14" s="59">
        <v>7</v>
      </c>
      <c r="O14" s="51">
        <f t="shared" si="5"/>
        <v>145960</v>
      </c>
      <c r="P14" s="52">
        <f t="shared" si="2"/>
        <v>6.3701090956791706</v>
      </c>
      <c r="Q14" s="59">
        <v>39606</v>
      </c>
      <c r="R14" s="59">
        <v>97609</v>
      </c>
      <c r="S14" s="59">
        <v>4</v>
      </c>
      <c r="T14" s="51">
        <f t="shared" si="6"/>
        <v>137219</v>
      </c>
    </row>
    <row r="15" spans="1:20" ht="15.75" x14ac:dyDescent="0.35">
      <c r="A15" s="81" t="s">
        <v>32</v>
      </c>
      <c r="B15" s="59">
        <v>21886</v>
      </c>
      <c r="C15" s="59">
        <v>67301</v>
      </c>
      <c r="D15" s="59">
        <v>0</v>
      </c>
      <c r="E15" s="51">
        <f t="shared" si="3"/>
        <v>89187</v>
      </c>
      <c r="F15" s="52">
        <f t="shared" si="0"/>
        <v>-2.8442885465914292</v>
      </c>
      <c r="G15" s="59">
        <v>24966</v>
      </c>
      <c r="H15" s="59">
        <v>66823</v>
      </c>
      <c r="I15" s="59">
        <v>9</v>
      </c>
      <c r="J15" s="51">
        <f t="shared" si="4"/>
        <v>91798</v>
      </c>
      <c r="K15" s="52">
        <f t="shared" si="1"/>
        <v>9.7432096403978576</v>
      </c>
      <c r="L15" s="59">
        <v>24213</v>
      </c>
      <c r="M15" s="59">
        <v>59434</v>
      </c>
      <c r="N15" s="59">
        <v>1</v>
      </c>
      <c r="O15" s="51">
        <f t="shared" si="5"/>
        <v>83648</v>
      </c>
      <c r="P15" s="52">
        <f t="shared" si="2"/>
        <v>16.147127841264112</v>
      </c>
      <c r="Q15" s="59">
        <v>20920</v>
      </c>
      <c r="R15" s="59">
        <v>51097</v>
      </c>
      <c r="S15" s="59">
        <v>2</v>
      </c>
      <c r="T15" s="51">
        <f t="shared" si="6"/>
        <v>72019</v>
      </c>
    </row>
    <row r="16" spans="1:20" ht="15.75" x14ac:dyDescent="0.35">
      <c r="A16" s="81" t="s">
        <v>33</v>
      </c>
      <c r="B16" s="59">
        <v>31858</v>
      </c>
      <c r="C16" s="59">
        <v>110695</v>
      </c>
      <c r="D16" s="59">
        <v>1</v>
      </c>
      <c r="E16" s="51">
        <f t="shared" si="3"/>
        <v>142554</v>
      </c>
      <c r="F16" s="52">
        <f t="shared" si="0"/>
        <v>13.708442345734159</v>
      </c>
      <c r="G16" s="59">
        <v>28616</v>
      </c>
      <c r="H16" s="59">
        <v>96750</v>
      </c>
      <c r="I16" s="59">
        <v>2</v>
      </c>
      <c r="J16" s="51">
        <f t="shared" si="4"/>
        <v>125368</v>
      </c>
      <c r="K16" s="52">
        <f t="shared" si="1"/>
        <v>-25.143153985323359</v>
      </c>
      <c r="L16" s="59">
        <v>47444</v>
      </c>
      <c r="M16" s="59">
        <v>120030</v>
      </c>
      <c r="N16" s="59">
        <v>3</v>
      </c>
      <c r="O16" s="51">
        <f t="shared" si="5"/>
        <v>167477</v>
      </c>
      <c r="P16" s="52">
        <f t="shared" si="2"/>
        <v>8.4744774698334773</v>
      </c>
      <c r="Q16" s="59">
        <v>45049</v>
      </c>
      <c r="R16" s="59">
        <v>109341</v>
      </c>
      <c r="S16" s="59">
        <v>3</v>
      </c>
      <c r="T16" s="51">
        <f t="shared" si="6"/>
        <v>154393</v>
      </c>
    </row>
    <row r="17" spans="1:22" ht="15.75" x14ac:dyDescent="0.35">
      <c r="A17" s="81" t="s">
        <v>34</v>
      </c>
      <c r="B17" s="59">
        <v>34101</v>
      </c>
      <c r="C17" s="59">
        <v>123169</v>
      </c>
      <c r="D17" s="59">
        <v>3</v>
      </c>
      <c r="E17" s="51">
        <f t="shared" si="3"/>
        <v>157273</v>
      </c>
      <c r="F17" s="52">
        <f t="shared" si="0"/>
        <v>6.9360585291557877</v>
      </c>
      <c r="G17" s="59">
        <v>34872</v>
      </c>
      <c r="H17" s="59">
        <v>112195</v>
      </c>
      <c r="I17" s="59">
        <v>5</v>
      </c>
      <c r="J17" s="51">
        <f t="shared" si="4"/>
        <v>147072</v>
      </c>
      <c r="K17" s="52">
        <f t="shared" si="1"/>
        <v>-7.2241427165602685</v>
      </c>
      <c r="L17" s="59">
        <v>41664</v>
      </c>
      <c r="M17" s="59">
        <v>116852</v>
      </c>
      <c r="N17" s="59">
        <v>8</v>
      </c>
      <c r="O17" s="51">
        <f t="shared" si="5"/>
        <v>158524</v>
      </c>
      <c r="P17" s="52">
        <f t="shared" si="2"/>
        <v>7.5424338222324732</v>
      </c>
      <c r="Q17" s="59">
        <v>41844</v>
      </c>
      <c r="R17" s="59">
        <v>105527</v>
      </c>
      <c r="S17" s="59">
        <v>35</v>
      </c>
      <c r="T17" s="51">
        <f t="shared" si="6"/>
        <v>147406</v>
      </c>
    </row>
    <row r="18" spans="1:22" ht="15.75" x14ac:dyDescent="0.35">
      <c r="A18" s="81" t="s">
        <v>35</v>
      </c>
      <c r="B18" s="59">
        <v>34431</v>
      </c>
      <c r="C18" s="59">
        <v>116576</v>
      </c>
      <c r="D18" s="59">
        <v>0</v>
      </c>
      <c r="E18" s="51">
        <f t="shared" si="3"/>
        <v>151007</v>
      </c>
      <c r="F18" s="52">
        <f t="shared" si="0"/>
        <v>2.4463877449949458</v>
      </c>
      <c r="G18" s="59">
        <v>35906</v>
      </c>
      <c r="H18" s="59">
        <v>111493</v>
      </c>
      <c r="I18" s="59">
        <v>2</v>
      </c>
      <c r="J18" s="51">
        <f t="shared" si="4"/>
        <v>147401</v>
      </c>
      <c r="K18" s="52">
        <f t="shared" si="1"/>
        <v>-6.0577670707302458</v>
      </c>
      <c r="L18" s="59">
        <v>39611</v>
      </c>
      <c r="M18" s="59">
        <v>117289</v>
      </c>
      <c r="N18" s="59">
        <v>6</v>
      </c>
      <c r="O18" s="51">
        <f t="shared" si="5"/>
        <v>156906</v>
      </c>
      <c r="P18" s="52">
        <f t="shared" si="2"/>
        <v>7.1645175390667681</v>
      </c>
      <c r="Q18" s="59">
        <v>41680</v>
      </c>
      <c r="R18" s="59">
        <v>104734</v>
      </c>
      <c r="S18" s="59">
        <v>2</v>
      </c>
      <c r="T18" s="51">
        <f t="shared" si="6"/>
        <v>146416</v>
      </c>
    </row>
    <row r="19" spans="1:22" ht="15.75" x14ac:dyDescent="0.35">
      <c r="A19" s="82" t="s">
        <v>36</v>
      </c>
      <c r="B19" s="60">
        <v>31365</v>
      </c>
      <c r="C19" s="60">
        <v>109099</v>
      </c>
      <c r="D19" s="60">
        <v>0</v>
      </c>
      <c r="E19" s="54">
        <f t="shared" si="3"/>
        <v>140464</v>
      </c>
      <c r="F19" s="55">
        <f t="shared" si="0"/>
        <v>12.769049205597346</v>
      </c>
      <c r="G19" s="60">
        <v>32060</v>
      </c>
      <c r="H19" s="60">
        <v>92497</v>
      </c>
      <c r="I19" s="60">
        <v>2</v>
      </c>
      <c r="J19" s="54">
        <f t="shared" si="4"/>
        <v>124559</v>
      </c>
      <c r="K19" s="55">
        <f t="shared" si="1"/>
        <v>2.3458555183067111</v>
      </c>
      <c r="L19" s="60">
        <v>32199</v>
      </c>
      <c r="M19" s="60">
        <v>89501</v>
      </c>
      <c r="N19" s="60">
        <v>4</v>
      </c>
      <c r="O19" s="54">
        <f t="shared" si="5"/>
        <v>121704</v>
      </c>
      <c r="P19" s="55">
        <f t="shared" si="2"/>
        <v>-2.6975167495482819</v>
      </c>
      <c r="Q19" s="60">
        <v>37278</v>
      </c>
      <c r="R19" s="60">
        <v>87796</v>
      </c>
      <c r="S19" s="60">
        <v>4</v>
      </c>
      <c r="T19" s="54">
        <f t="shared" si="6"/>
        <v>125078</v>
      </c>
    </row>
    <row r="20" spans="1:22" x14ac:dyDescent="0.3">
      <c r="A20" s="38" t="s">
        <v>19</v>
      </c>
      <c r="B20" s="40">
        <f>SUM(B8:B19)</f>
        <v>458857</v>
      </c>
      <c r="C20" s="40">
        <f>SUM(C8:C19)</f>
        <v>1458241</v>
      </c>
      <c r="D20" s="40">
        <f>SUM(D8:D19)</f>
        <v>8</v>
      </c>
      <c r="E20" s="7">
        <f t="shared" si="3"/>
        <v>1917106</v>
      </c>
      <c r="F20" s="9">
        <f>(E20-J20)/J20*100</f>
        <v>0.3165788966937651</v>
      </c>
      <c r="G20" s="40">
        <f>SUM(G8:G19)</f>
        <v>504608</v>
      </c>
      <c r="H20" s="40">
        <f>SUM(H8:H19)</f>
        <v>1406381</v>
      </c>
      <c r="I20" s="40">
        <f>SUM(I8:I19)</f>
        <v>67</v>
      </c>
      <c r="J20" s="7">
        <f t="shared" si="4"/>
        <v>1911056</v>
      </c>
      <c r="K20" s="9">
        <f t="shared" si="1"/>
        <v>-3.0730668690018392</v>
      </c>
      <c r="L20" s="40">
        <f>SUM(L8:L19)</f>
        <v>561577</v>
      </c>
      <c r="M20" s="40">
        <f>SUM(M8:M19)</f>
        <v>1410016</v>
      </c>
      <c r="N20" s="40">
        <f>SUM(N8:N19)</f>
        <v>53</v>
      </c>
      <c r="O20" s="7">
        <f t="shared" si="5"/>
        <v>1971646</v>
      </c>
      <c r="P20" s="9">
        <f t="shared" si="2"/>
        <v>7.9684863791261415</v>
      </c>
      <c r="Q20" s="40">
        <f>SUM(Q8:Q19)</f>
        <v>531411</v>
      </c>
      <c r="R20" s="40">
        <f>SUM(R8:R19)</f>
        <v>1294634</v>
      </c>
      <c r="S20" s="40">
        <f>SUM(S8:S19)</f>
        <v>86</v>
      </c>
      <c r="T20" s="7">
        <f t="shared" si="6"/>
        <v>1826131</v>
      </c>
    </row>
    <row r="21" spans="1:22" s="14" customFormat="1" ht="21.75" customHeight="1" x14ac:dyDescent="0.3">
      <c r="A21" s="101" t="s">
        <v>50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</row>
    <row r="22" spans="1:22" s="14" customFormat="1" ht="21.75" customHeight="1" x14ac:dyDescent="0.3">
      <c r="A22" s="102" t="s">
        <v>45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</row>
    <row r="23" spans="1:22" s="15" customFormat="1" x14ac:dyDescent="0.3">
      <c r="A23" s="95" t="s">
        <v>46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</row>
    <row r="24" spans="1:22" s="15" customFormat="1" x14ac:dyDescent="0.3">
      <c r="A24" s="14"/>
      <c r="B24" s="14"/>
      <c r="C24" s="14"/>
      <c r="G24" s="14"/>
      <c r="H24" s="14"/>
      <c r="R24" s="14"/>
      <c r="S24" s="14"/>
      <c r="T24" s="14"/>
    </row>
    <row r="25" spans="1:22" s="15" customFormat="1" x14ac:dyDescent="0.3">
      <c r="A25" s="14"/>
      <c r="B25" s="14"/>
      <c r="C25" s="14"/>
      <c r="G25" s="14"/>
      <c r="H25" s="14"/>
      <c r="R25" s="14"/>
      <c r="S25" s="14"/>
      <c r="T25" s="14"/>
    </row>
    <row r="26" spans="1:22" s="15" customFormat="1" ht="18" customHeight="1" x14ac:dyDescent="0.3">
      <c r="A26" s="87" t="s">
        <v>1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</row>
    <row r="27" spans="1:22" s="15" customFormat="1" ht="16.5" x14ac:dyDescent="0.3">
      <c r="A27" s="88" t="s">
        <v>3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</row>
    <row r="28" spans="1:22" s="15" customFormat="1" x14ac:dyDescent="0.3">
      <c r="A28" s="96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</row>
    <row r="29" spans="1:22" s="15" customFormat="1" x14ac:dyDescent="0.3">
      <c r="A29" s="74"/>
      <c r="B29" s="98" t="s">
        <v>4</v>
      </c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100"/>
      <c r="Q29" s="78"/>
      <c r="R29" s="78"/>
      <c r="S29" s="78"/>
      <c r="T29" s="79"/>
    </row>
    <row r="30" spans="1:22" s="15" customFormat="1" ht="15.75" customHeight="1" x14ac:dyDescent="0.35">
      <c r="A30" s="103" t="s">
        <v>18</v>
      </c>
      <c r="B30" s="90" t="s">
        <v>49</v>
      </c>
      <c r="C30" s="90"/>
      <c r="D30" s="90"/>
      <c r="E30" s="91"/>
      <c r="F30" s="105" t="s">
        <v>51</v>
      </c>
      <c r="G30" s="90">
        <v>2018</v>
      </c>
      <c r="H30" s="90"/>
      <c r="I30" s="90"/>
      <c r="J30" s="91"/>
      <c r="K30" s="105" t="s">
        <v>51</v>
      </c>
      <c r="L30" s="89">
        <v>2017</v>
      </c>
      <c r="M30" s="90"/>
      <c r="N30" s="90"/>
      <c r="O30" s="91"/>
      <c r="P30" s="105" t="s">
        <v>51</v>
      </c>
      <c r="Q30" s="89">
        <v>2016</v>
      </c>
      <c r="R30" s="90"/>
      <c r="S30" s="90"/>
      <c r="T30" s="91"/>
      <c r="V30" s="14"/>
    </row>
    <row r="31" spans="1:22" s="15" customFormat="1" ht="40.5" x14ac:dyDescent="0.3">
      <c r="A31" s="104"/>
      <c r="B31" s="57" t="s">
        <v>20</v>
      </c>
      <c r="C31" s="39" t="s">
        <v>21</v>
      </c>
      <c r="D31" s="39" t="s">
        <v>22</v>
      </c>
      <c r="E31" s="42" t="s">
        <v>23</v>
      </c>
      <c r="F31" s="106"/>
      <c r="G31" s="57" t="s">
        <v>20</v>
      </c>
      <c r="H31" s="39" t="s">
        <v>21</v>
      </c>
      <c r="I31" s="39" t="s">
        <v>22</v>
      </c>
      <c r="J31" s="42" t="s">
        <v>23</v>
      </c>
      <c r="K31" s="106"/>
      <c r="L31" s="39" t="s">
        <v>20</v>
      </c>
      <c r="M31" s="39" t="s">
        <v>21</v>
      </c>
      <c r="N31" s="39" t="s">
        <v>22</v>
      </c>
      <c r="O31" s="42" t="s">
        <v>23</v>
      </c>
      <c r="P31" s="106"/>
      <c r="Q31" s="39" t="s">
        <v>20</v>
      </c>
      <c r="R31" s="39" t="s">
        <v>21</v>
      </c>
      <c r="S31" s="39" t="s">
        <v>22</v>
      </c>
      <c r="T31" s="42" t="s">
        <v>23</v>
      </c>
      <c r="V31" s="14"/>
    </row>
    <row r="32" spans="1:22" s="15" customFormat="1" ht="15.75" x14ac:dyDescent="0.35">
      <c r="A32" s="80" t="s">
        <v>25</v>
      </c>
      <c r="B32" s="43">
        <v>11687</v>
      </c>
      <c r="C32" s="43">
        <v>56181</v>
      </c>
      <c r="D32" s="43">
        <v>0</v>
      </c>
      <c r="E32" s="61">
        <f>SUM(B32:D32)</f>
        <v>67868</v>
      </c>
      <c r="F32" s="62">
        <f t="shared" ref="F32:F43" si="7">E32/E8*100</f>
        <v>41.059706820093048</v>
      </c>
      <c r="G32" s="43">
        <v>25495</v>
      </c>
      <c r="H32" s="43">
        <v>72602</v>
      </c>
      <c r="I32" s="43">
        <v>0</v>
      </c>
      <c r="J32" s="61">
        <f>SUM(G32:I32)</f>
        <v>98097</v>
      </c>
      <c r="K32" s="62">
        <f t="shared" ref="K32:K44" si="8">J32/J8*100</f>
        <v>55.004373570178977</v>
      </c>
      <c r="L32" s="43">
        <v>21151</v>
      </c>
      <c r="M32" s="43">
        <v>73107</v>
      </c>
      <c r="N32" s="43">
        <v>0</v>
      </c>
      <c r="O32" s="61">
        <f>SUM(L32:N32)</f>
        <v>94258</v>
      </c>
      <c r="P32" s="62">
        <f t="shared" ref="P32:P44" si="9">O32/O8*100</f>
        <v>54.785236849752984</v>
      </c>
      <c r="Q32" s="43">
        <v>18315</v>
      </c>
      <c r="R32" s="43">
        <v>68965</v>
      </c>
      <c r="S32" s="43">
        <v>0</v>
      </c>
      <c r="T32" s="47">
        <f>SUM(Q32:S32)</f>
        <v>87280</v>
      </c>
      <c r="V32" s="14"/>
    </row>
    <row r="33" spans="1:22" s="15" customFormat="1" ht="15.75" x14ac:dyDescent="0.35">
      <c r="A33" s="81" t="s">
        <v>26</v>
      </c>
      <c r="B33" s="72">
        <v>16791</v>
      </c>
      <c r="C33" s="72">
        <v>63914</v>
      </c>
      <c r="D33" s="72">
        <v>2</v>
      </c>
      <c r="E33" s="65">
        <f t="shared" ref="E33:E43" si="10">SUM(B33:D33)</f>
        <v>80707</v>
      </c>
      <c r="F33" s="66">
        <f t="shared" si="7"/>
        <v>45.211219476670905</v>
      </c>
      <c r="G33" s="72">
        <v>23185</v>
      </c>
      <c r="H33" s="72">
        <v>79055</v>
      </c>
      <c r="I33" s="72">
        <v>0</v>
      </c>
      <c r="J33" s="65">
        <f t="shared" ref="J33:J43" si="11">SUM(G33:I33)</f>
        <v>102240</v>
      </c>
      <c r="K33" s="66">
        <f t="shared" si="8"/>
        <v>56.098765432098766</v>
      </c>
      <c r="L33" s="72">
        <v>24705</v>
      </c>
      <c r="M33" s="72">
        <v>78150</v>
      </c>
      <c r="N33" s="72">
        <v>0</v>
      </c>
      <c r="O33" s="65">
        <f t="shared" ref="O33:O43" si="12">SUM(L33:N33)</f>
        <v>102855</v>
      </c>
      <c r="P33" s="66">
        <f t="shared" si="9"/>
        <v>55.78515758473128</v>
      </c>
      <c r="Q33" s="72">
        <v>20375</v>
      </c>
      <c r="R33" s="72">
        <v>76165</v>
      </c>
      <c r="S33" s="72">
        <v>0</v>
      </c>
      <c r="T33" s="64">
        <f t="shared" ref="T33:T43" si="13">SUM(Q33:S33)</f>
        <v>96540</v>
      </c>
      <c r="V33" s="14"/>
    </row>
    <row r="34" spans="1:22" s="15" customFormat="1" ht="15.75" x14ac:dyDescent="0.35">
      <c r="A34" s="81" t="s">
        <v>27</v>
      </c>
      <c r="B34" s="72">
        <v>17963</v>
      </c>
      <c r="C34" s="72">
        <v>69569</v>
      </c>
      <c r="D34" s="72">
        <v>0</v>
      </c>
      <c r="E34" s="65">
        <f t="shared" si="10"/>
        <v>87532</v>
      </c>
      <c r="F34" s="66">
        <f t="shared" si="7"/>
        <v>45.044590707224572</v>
      </c>
      <c r="G34" s="72">
        <v>28294</v>
      </c>
      <c r="H34" s="72">
        <v>88212</v>
      </c>
      <c r="I34" s="72">
        <v>0</v>
      </c>
      <c r="J34" s="65">
        <f t="shared" si="11"/>
        <v>116506</v>
      </c>
      <c r="K34" s="66">
        <f t="shared" si="8"/>
        <v>54.349610942135804</v>
      </c>
      <c r="L34" s="72">
        <v>30655</v>
      </c>
      <c r="M34" s="72">
        <v>96964</v>
      </c>
      <c r="N34" s="72">
        <v>0</v>
      </c>
      <c r="O34" s="65">
        <f t="shared" si="12"/>
        <v>127619</v>
      </c>
      <c r="P34" s="66">
        <f t="shared" si="9"/>
        <v>56.266423293300186</v>
      </c>
      <c r="Q34" s="72">
        <v>22167</v>
      </c>
      <c r="R34" s="72">
        <v>85319</v>
      </c>
      <c r="S34" s="72">
        <v>2</v>
      </c>
      <c r="T34" s="64">
        <f t="shared" si="13"/>
        <v>107488</v>
      </c>
      <c r="V34" s="14"/>
    </row>
    <row r="35" spans="1:22" s="15" customFormat="1" ht="15.75" x14ac:dyDescent="0.35">
      <c r="A35" s="81" t="s">
        <v>28</v>
      </c>
      <c r="B35" s="72">
        <v>15077</v>
      </c>
      <c r="C35" s="72">
        <v>55549</v>
      </c>
      <c r="D35" s="72">
        <v>0</v>
      </c>
      <c r="E35" s="65">
        <f t="shared" si="10"/>
        <v>70626</v>
      </c>
      <c r="F35" s="66">
        <f t="shared" si="7"/>
        <v>40.374325436751121</v>
      </c>
      <c r="G35" s="72">
        <v>21563</v>
      </c>
      <c r="H35" s="72">
        <v>69008</v>
      </c>
      <c r="I35" s="72">
        <v>0</v>
      </c>
      <c r="J35" s="65">
        <f t="shared" si="11"/>
        <v>90571</v>
      </c>
      <c r="K35" s="66">
        <f t="shared" si="8"/>
        <v>52.686045361736291</v>
      </c>
      <c r="L35" s="72">
        <v>23515</v>
      </c>
      <c r="M35" s="72">
        <v>70226</v>
      </c>
      <c r="N35" s="72">
        <v>0</v>
      </c>
      <c r="O35" s="65">
        <f t="shared" si="12"/>
        <v>93741</v>
      </c>
      <c r="P35" s="66">
        <f t="shared" si="9"/>
        <v>58.227840238524131</v>
      </c>
      <c r="Q35" s="72">
        <v>17599</v>
      </c>
      <c r="R35" s="72">
        <v>73640</v>
      </c>
      <c r="S35" s="72">
        <v>0</v>
      </c>
      <c r="T35" s="64">
        <f t="shared" si="13"/>
        <v>91239</v>
      </c>
      <c r="V35" s="14"/>
    </row>
    <row r="36" spans="1:22" s="15" customFormat="1" ht="15.75" x14ac:dyDescent="0.35">
      <c r="A36" s="81" t="s">
        <v>29</v>
      </c>
      <c r="B36" s="72">
        <v>17939</v>
      </c>
      <c r="C36" s="72">
        <v>64752</v>
      </c>
      <c r="D36" s="72">
        <v>0</v>
      </c>
      <c r="E36" s="65">
        <f t="shared" si="10"/>
        <v>82691</v>
      </c>
      <c r="F36" s="66">
        <f t="shared" si="7"/>
        <v>41.7857124809872</v>
      </c>
      <c r="G36" s="72">
        <v>25102</v>
      </c>
      <c r="H36" s="72">
        <v>77823</v>
      </c>
      <c r="I36" s="72">
        <v>0</v>
      </c>
      <c r="J36" s="65">
        <f t="shared" si="11"/>
        <v>102925</v>
      </c>
      <c r="K36" s="66">
        <f t="shared" si="8"/>
        <v>51.534648507911072</v>
      </c>
      <c r="L36" s="72">
        <v>27542</v>
      </c>
      <c r="M36" s="72">
        <v>86524</v>
      </c>
      <c r="N36" s="72">
        <v>0</v>
      </c>
      <c r="O36" s="65">
        <f t="shared" si="12"/>
        <v>114066</v>
      </c>
      <c r="P36" s="66">
        <f t="shared" si="9"/>
        <v>55.690578602779986</v>
      </c>
      <c r="Q36" s="72">
        <v>23663</v>
      </c>
      <c r="R36" s="72">
        <v>83875</v>
      </c>
      <c r="S36" s="72">
        <v>0</v>
      </c>
      <c r="T36" s="64">
        <f t="shared" si="13"/>
        <v>107538</v>
      </c>
      <c r="V36" s="14"/>
    </row>
    <row r="37" spans="1:22" s="15" customFormat="1" ht="15.75" x14ac:dyDescent="0.35">
      <c r="A37" s="81" t="s">
        <v>30</v>
      </c>
      <c r="B37" s="72">
        <v>15705</v>
      </c>
      <c r="C37" s="72">
        <v>56114</v>
      </c>
      <c r="D37" s="72">
        <v>0</v>
      </c>
      <c r="E37" s="65">
        <f t="shared" si="10"/>
        <v>71819</v>
      </c>
      <c r="F37" s="66">
        <f t="shared" si="7"/>
        <v>41.678902010852219</v>
      </c>
      <c r="G37" s="72">
        <v>20931</v>
      </c>
      <c r="H37" s="72">
        <v>71246</v>
      </c>
      <c r="I37" s="72">
        <v>0</v>
      </c>
      <c r="J37" s="65">
        <f t="shared" si="11"/>
        <v>92177</v>
      </c>
      <c r="K37" s="66">
        <f t="shared" si="8"/>
        <v>52.584529901365137</v>
      </c>
      <c r="L37" s="72">
        <v>26610</v>
      </c>
      <c r="M37" s="72">
        <v>83815</v>
      </c>
      <c r="N37" s="72">
        <v>0</v>
      </c>
      <c r="O37" s="65">
        <f t="shared" si="12"/>
        <v>110425</v>
      </c>
      <c r="P37" s="66">
        <f t="shared" si="9"/>
        <v>58.619152019620223</v>
      </c>
      <c r="Q37" s="72">
        <v>21051</v>
      </c>
      <c r="R37" s="72">
        <v>74109</v>
      </c>
      <c r="S37" s="72">
        <v>0</v>
      </c>
      <c r="T37" s="64">
        <f t="shared" si="13"/>
        <v>95160</v>
      </c>
      <c r="V37" s="14"/>
    </row>
    <row r="38" spans="1:22" s="15" customFormat="1" ht="15.75" x14ac:dyDescent="0.35">
      <c r="A38" s="81" t="s">
        <v>31</v>
      </c>
      <c r="B38" s="72">
        <v>11697</v>
      </c>
      <c r="C38" s="72">
        <v>45132</v>
      </c>
      <c r="D38" s="72">
        <v>0</v>
      </c>
      <c r="E38" s="65">
        <f t="shared" si="10"/>
        <v>56829</v>
      </c>
      <c r="F38" s="66">
        <f t="shared" si="7"/>
        <v>37.05594679186229</v>
      </c>
      <c r="G38" s="72">
        <v>20034</v>
      </c>
      <c r="H38" s="72">
        <v>57672</v>
      </c>
      <c r="I38" s="72">
        <v>0</v>
      </c>
      <c r="J38" s="65">
        <f t="shared" si="11"/>
        <v>77706</v>
      </c>
      <c r="K38" s="66">
        <f t="shared" si="8"/>
        <v>50.794875147078045</v>
      </c>
      <c r="L38" s="72">
        <v>17944</v>
      </c>
      <c r="M38" s="72">
        <v>63523</v>
      </c>
      <c r="N38" s="72">
        <v>0</v>
      </c>
      <c r="O38" s="65">
        <f t="shared" si="12"/>
        <v>81467</v>
      </c>
      <c r="P38" s="66">
        <f t="shared" si="9"/>
        <v>55.814606741573037</v>
      </c>
      <c r="Q38" s="72">
        <v>17333</v>
      </c>
      <c r="R38" s="72">
        <v>63370</v>
      </c>
      <c r="S38" s="72">
        <v>0</v>
      </c>
      <c r="T38" s="64">
        <f t="shared" si="13"/>
        <v>80703</v>
      </c>
      <c r="V38" s="14"/>
    </row>
    <row r="39" spans="1:22" s="15" customFormat="1" ht="15.75" x14ac:dyDescent="0.35">
      <c r="A39" s="81" t="s">
        <v>32</v>
      </c>
      <c r="B39" s="72">
        <v>7318</v>
      </c>
      <c r="C39" s="72">
        <v>26563</v>
      </c>
      <c r="D39" s="72">
        <v>0</v>
      </c>
      <c r="E39" s="65">
        <f t="shared" si="10"/>
        <v>33881</v>
      </c>
      <c r="F39" s="66">
        <f t="shared" si="7"/>
        <v>37.988720329195957</v>
      </c>
      <c r="G39" s="72">
        <v>13644</v>
      </c>
      <c r="H39" s="72">
        <v>37606</v>
      </c>
      <c r="I39" s="72">
        <v>0</v>
      </c>
      <c r="J39" s="65">
        <f t="shared" si="11"/>
        <v>51250</v>
      </c>
      <c r="K39" s="66">
        <f t="shared" si="8"/>
        <v>55.829103030567119</v>
      </c>
      <c r="L39" s="72">
        <v>11884</v>
      </c>
      <c r="M39" s="72">
        <v>36168</v>
      </c>
      <c r="N39" s="72">
        <v>0</v>
      </c>
      <c r="O39" s="65">
        <f t="shared" si="12"/>
        <v>48052</v>
      </c>
      <c r="P39" s="66">
        <f t="shared" si="9"/>
        <v>57.445485845447585</v>
      </c>
      <c r="Q39" s="72">
        <v>9914</v>
      </c>
      <c r="R39" s="72">
        <v>32402</v>
      </c>
      <c r="S39" s="72">
        <v>1</v>
      </c>
      <c r="T39" s="64">
        <f t="shared" si="13"/>
        <v>42317</v>
      </c>
      <c r="V39" s="14"/>
    </row>
    <row r="40" spans="1:22" s="15" customFormat="1" ht="15.75" x14ac:dyDescent="0.35">
      <c r="A40" s="81" t="s">
        <v>33</v>
      </c>
      <c r="B40" s="72">
        <v>10108</v>
      </c>
      <c r="C40" s="72">
        <v>41787</v>
      </c>
      <c r="D40" s="72">
        <v>0</v>
      </c>
      <c r="E40" s="65">
        <f t="shared" si="10"/>
        <v>51895</v>
      </c>
      <c r="F40" s="66">
        <f t="shared" si="7"/>
        <v>36.403748754857808</v>
      </c>
      <c r="G40" s="72">
        <v>10029</v>
      </c>
      <c r="H40" s="72">
        <v>49677</v>
      </c>
      <c r="I40" s="72">
        <v>0</v>
      </c>
      <c r="J40" s="65">
        <f t="shared" si="11"/>
        <v>59706</v>
      </c>
      <c r="K40" s="66">
        <f t="shared" si="8"/>
        <v>47.624593197626183</v>
      </c>
      <c r="L40" s="72">
        <v>22605</v>
      </c>
      <c r="M40" s="72">
        <v>73750</v>
      </c>
      <c r="N40" s="72">
        <v>0</v>
      </c>
      <c r="O40" s="65">
        <f t="shared" si="12"/>
        <v>96355</v>
      </c>
      <c r="P40" s="66">
        <f t="shared" si="9"/>
        <v>57.53327322557724</v>
      </c>
      <c r="Q40" s="72">
        <v>20080</v>
      </c>
      <c r="R40" s="72">
        <v>68057</v>
      </c>
      <c r="S40" s="72">
        <v>0</v>
      </c>
      <c r="T40" s="64">
        <f t="shared" si="13"/>
        <v>88137</v>
      </c>
      <c r="V40" s="14"/>
    </row>
    <row r="41" spans="1:22" s="15" customFormat="1" ht="15.75" x14ac:dyDescent="0.35">
      <c r="A41" s="81" t="s">
        <v>34</v>
      </c>
      <c r="B41" s="72">
        <v>10054</v>
      </c>
      <c r="C41" s="72">
        <v>45748</v>
      </c>
      <c r="D41" s="72">
        <v>0</v>
      </c>
      <c r="E41" s="65">
        <f t="shared" si="10"/>
        <v>55802</v>
      </c>
      <c r="F41" s="66">
        <f t="shared" si="7"/>
        <v>35.480978934718607</v>
      </c>
      <c r="G41" s="72">
        <v>11213</v>
      </c>
      <c r="H41" s="72">
        <v>53059</v>
      </c>
      <c r="I41" s="72">
        <v>0</v>
      </c>
      <c r="J41" s="65">
        <f t="shared" si="11"/>
        <v>64272</v>
      </c>
      <c r="K41" s="66">
        <f t="shared" si="8"/>
        <v>43.701044386422979</v>
      </c>
      <c r="L41" s="72">
        <v>18148</v>
      </c>
      <c r="M41" s="72">
        <v>69185</v>
      </c>
      <c r="N41" s="72">
        <v>0</v>
      </c>
      <c r="O41" s="65">
        <f t="shared" si="12"/>
        <v>87333</v>
      </c>
      <c r="P41" s="66">
        <f t="shared" si="9"/>
        <v>55.091342635815401</v>
      </c>
      <c r="Q41" s="72">
        <v>18612</v>
      </c>
      <c r="R41" s="72">
        <v>67402</v>
      </c>
      <c r="S41" s="72">
        <v>0</v>
      </c>
      <c r="T41" s="64">
        <f t="shared" si="13"/>
        <v>86014</v>
      </c>
      <c r="V41" s="14"/>
    </row>
    <row r="42" spans="1:22" s="15" customFormat="1" ht="15.75" x14ac:dyDescent="0.35">
      <c r="A42" s="81" t="s">
        <v>35</v>
      </c>
      <c r="B42" s="72">
        <v>12608</v>
      </c>
      <c r="C42" s="72">
        <v>42628</v>
      </c>
      <c r="D42" s="72">
        <v>0</v>
      </c>
      <c r="E42" s="65">
        <f t="shared" si="10"/>
        <v>55236</v>
      </c>
      <c r="F42" s="66">
        <f t="shared" si="7"/>
        <v>36.578436761209744</v>
      </c>
      <c r="G42" s="72">
        <v>11804</v>
      </c>
      <c r="H42" s="72">
        <v>54277</v>
      </c>
      <c r="I42" s="72">
        <v>0</v>
      </c>
      <c r="J42" s="65">
        <f t="shared" si="11"/>
        <v>66081</v>
      </c>
      <c r="K42" s="66">
        <f t="shared" si="8"/>
        <v>44.830767769553802</v>
      </c>
      <c r="L42" s="72">
        <v>18385</v>
      </c>
      <c r="M42" s="72">
        <v>69610</v>
      </c>
      <c r="N42" s="72">
        <v>0</v>
      </c>
      <c r="O42" s="65">
        <f t="shared" si="12"/>
        <v>87995</v>
      </c>
      <c r="P42" s="66">
        <f t="shared" si="9"/>
        <v>56.081348068270174</v>
      </c>
      <c r="Q42" s="72">
        <v>19370</v>
      </c>
      <c r="R42" s="72">
        <v>66955</v>
      </c>
      <c r="S42" s="72">
        <v>1</v>
      </c>
      <c r="T42" s="64">
        <f t="shared" si="13"/>
        <v>86326</v>
      </c>
      <c r="V42" s="14"/>
    </row>
    <row r="43" spans="1:22" s="15" customFormat="1" ht="15.75" x14ac:dyDescent="0.35">
      <c r="A43" s="82" t="s">
        <v>36</v>
      </c>
      <c r="B43" s="73">
        <v>10138</v>
      </c>
      <c r="C43" s="73">
        <v>38073</v>
      </c>
      <c r="D43" s="73">
        <v>0</v>
      </c>
      <c r="E43" s="69">
        <f t="shared" si="10"/>
        <v>48211</v>
      </c>
      <c r="F43" s="70">
        <f t="shared" si="7"/>
        <v>34.322673425219271</v>
      </c>
      <c r="G43" s="73">
        <v>11436</v>
      </c>
      <c r="H43" s="73">
        <v>45842</v>
      </c>
      <c r="I43" s="73">
        <v>0</v>
      </c>
      <c r="J43" s="69">
        <f t="shared" si="11"/>
        <v>57278</v>
      </c>
      <c r="K43" s="70">
        <f t="shared" si="8"/>
        <v>45.984633788004075</v>
      </c>
      <c r="L43" s="73">
        <v>15905</v>
      </c>
      <c r="M43" s="73">
        <v>52927</v>
      </c>
      <c r="N43" s="73">
        <v>0</v>
      </c>
      <c r="O43" s="69">
        <f t="shared" si="12"/>
        <v>68832</v>
      </c>
      <c r="P43" s="70">
        <f t="shared" si="9"/>
        <v>56.556892131729441</v>
      </c>
      <c r="Q43" s="73">
        <v>17108</v>
      </c>
      <c r="R43" s="73">
        <v>55081</v>
      </c>
      <c r="S43" s="73">
        <v>0</v>
      </c>
      <c r="T43" s="68">
        <f t="shared" si="13"/>
        <v>72189</v>
      </c>
      <c r="V43" s="14"/>
    </row>
    <row r="44" spans="1:22" s="15" customFormat="1" ht="15.75" x14ac:dyDescent="0.35">
      <c r="A44" s="38" t="s">
        <v>19</v>
      </c>
      <c r="B44" s="41">
        <f>SUM(B32:B43)</f>
        <v>157085</v>
      </c>
      <c r="C44" s="41">
        <f>SUM(C32:C43)</f>
        <v>606010</v>
      </c>
      <c r="D44" s="41">
        <f>SUM(D32:D43)</f>
        <v>2</v>
      </c>
      <c r="E44" s="31">
        <f>SUM(B44:D44)</f>
        <v>763097</v>
      </c>
      <c r="F44" s="11">
        <f>E44/E20*100</f>
        <v>39.804632607690962</v>
      </c>
      <c r="G44" s="41">
        <f>SUM(G32:G43)</f>
        <v>222730</v>
      </c>
      <c r="H44" s="41">
        <f>SUM(H32:H43)</f>
        <v>756079</v>
      </c>
      <c r="I44" s="41">
        <f>SUM(I32:I43)</f>
        <v>0</v>
      </c>
      <c r="J44" s="31">
        <f>SUM(G44:I44)</f>
        <v>978809</v>
      </c>
      <c r="K44" s="11">
        <f t="shared" si="8"/>
        <v>51.218226990731829</v>
      </c>
      <c r="L44" s="41">
        <f>SUM(L32:L43)</f>
        <v>259049</v>
      </c>
      <c r="M44" s="41">
        <f>SUM(M32:M43)</f>
        <v>853949</v>
      </c>
      <c r="N44" s="41">
        <f>SUM(N32:N43)</f>
        <v>0</v>
      </c>
      <c r="O44" s="31">
        <f>SUM(L44:N44)</f>
        <v>1112998</v>
      </c>
      <c r="P44" s="11">
        <f t="shared" si="9"/>
        <v>56.450194406095214</v>
      </c>
      <c r="Q44" s="41">
        <f>SUM(Q32:Q43)</f>
        <v>225587</v>
      </c>
      <c r="R44" s="41">
        <f>SUM(R32:R43)</f>
        <v>815340</v>
      </c>
      <c r="S44" s="41">
        <f>SUM(S32:S43)</f>
        <v>4</v>
      </c>
      <c r="T44" s="10">
        <f>SUM(Q44:S44)</f>
        <v>1040931</v>
      </c>
      <c r="V44" s="14"/>
    </row>
    <row r="45" spans="1:22" s="15" customFormat="1" ht="21.75" customHeight="1" x14ac:dyDescent="0.3">
      <c r="A45" s="101" t="s">
        <v>50</v>
      </c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</row>
    <row r="46" spans="1:22" s="15" customFormat="1" x14ac:dyDescent="0.3">
      <c r="A46" s="102" t="s">
        <v>45</v>
      </c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</row>
    <row r="47" spans="1:22" s="15" customFormat="1" x14ac:dyDescent="0.3">
      <c r="A47" s="95" t="s">
        <v>46</v>
      </c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</row>
    <row r="48" spans="1:22" s="15" customFormat="1" x14ac:dyDescent="0.3">
      <c r="A48" s="14"/>
      <c r="B48" s="14"/>
      <c r="C48" s="14"/>
      <c r="G48" s="14"/>
      <c r="H48" s="14"/>
      <c r="R48" s="14"/>
      <c r="S48" s="14"/>
      <c r="T48" s="14"/>
    </row>
    <row r="49" spans="1:20" s="15" customForma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</row>
    <row r="50" spans="1:20" s="15" customForma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</row>
    <row r="51" spans="1:20" s="15" customForma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</row>
    <row r="52" spans="1:20" s="15" customForma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</row>
    <row r="53" spans="1:20" s="15" customForma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</row>
    <row r="54" spans="1:20" s="15" customForma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</row>
    <row r="55" spans="1:20" s="15" customForma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</row>
    <row r="56" spans="1:20" s="14" customForma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</row>
    <row r="57" spans="1:20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</row>
    <row r="58" spans="1:20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</row>
    <row r="59" spans="1:20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</row>
  </sheetData>
  <mergeCells count="29">
    <mergeCell ref="A45:T45"/>
    <mergeCell ref="A46:T46"/>
    <mergeCell ref="A47:T47"/>
    <mergeCell ref="A28:T28"/>
    <mergeCell ref="B29:P29"/>
    <mergeCell ref="A30:A31"/>
    <mergeCell ref="B30:E30"/>
    <mergeCell ref="F30:F31"/>
    <mergeCell ref="G30:J30"/>
    <mergeCell ref="K30:K31"/>
    <mergeCell ref="L30:O30"/>
    <mergeCell ref="P30:P31"/>
    <mergeCell ref="Q30:T30"/>
    <mergeCell ref="A27:T27"/>
    <mergeCell ref="B2:P2"/>
    <mergeCell ref="B3:P3"/>
    <mergeCell ref="B5:P5"/>
    <mergeCell ref="A6:A7"/>
    <mergeCell ref="B6:E6"/>
    <mergeCell ref="F6:F7"/>
    <mergeCell ref="G6:J6"/>
    <mergeCell ref="K6:K7"/>
    <mergeCell ref="L6:O6"/>
    <mergeCell ref="P6:P7"/>
    <mergeCell ref="Q6:T6"/>
    <mergeCell ref="A21:T21"/>
    <mergeCell ref="A22:T22"/>
    <mergeCell ref="A23:T23"/>
    <mergeCell ref="A26:T26"/>
  </mergeCells>
  <pageMargins left="0.35433070866141736" right="0.35433070866141736" top="0.74803149606299213" bottom="0.74803149606299213" header="0.31496062992125984" footer="0.31496062992125984"/>
  <pageSetup paperSize="9" scale="65" pageOrder="overThenDown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5DDC2-723D-4280-A578-D0D818B24C07}">
  <sheetPr>
    <pageSetUpPr fitToPage="1"/>
  </sheetPr>
  <dimension ref="A1:AE59"/>
  <sheetViews>
    <sheetView showGridLines="0" zoomScaleNormal="100" workbookViewId="0">
      <selection activeCell="F24" sqref="F24"/>
    </sheetView>
  </sheetViews>
  <sheetFormatPr defaultColWidth="9.140625" defaultRowHeight="15" x14ac:dyDescent="0.3"/>
  <cols>
    <col min="1" max="1" width="19.28515625" style="3" bestFit="1" customWidth="1"/>
    <col min="2" max="2" width="8.7109375" style="3" bestFit="1" customWidth="1"/>
    <col min="3" max="3" width="9.140625" style="3" bestFit="1" customWidth="1"/>
    <col min="4" max="4" width="8.140625" style="3" bestFit="1" customWidth="1"/>
    <col min="5" max="5" width="10.28515625" style="3" bestFit="1" customWidth="1"/>
    <col min="6" max="6" width="8.85546875" style="3" customWidth="1"/>
    <col min="7" max="7" width="8.7109375" style="3" bestFit="1" customWidth="1"/>
    <col min="8" max="8" width="9.140625" style="3" bestFit="1" customWidth="1"/>
    <col min="9" max="9" width="8.140625" style="3" bestFit="1" customWidth="1"/>
    <col min="10" max="10" width="9.140625" style="3" bestFit="1" customWidth="1"/>
    <col min="11" max="11" width="8.85546875" style="3" customWidth="1"/>
    <col min="12" max="12" width="8.7109375" style="3" bestFit="1" customWidth="1"/>
    <col min="13" max="13" width="8.7109375" style="3" customWidth="1"/>
    <col min="14" max="14" width="8.140625" style="3" bestFit="1" customWidth="1"/>
    <col min="15" max="15" width="9.7109375" style="3" bestFit="1" customWidth="1"/>
    <col min="16" max="16" width="8.85546875" style="3" customWidth="1"/>
    <col min="17" max="18" width="8.7109375" style="3" hidden="1" customWidth="1"/>
    <col min="19" max="19" width="8.140625" style="3" hidden="1" customWidth="1"/>
    <col min="20" max="20" width="9.7109375" style="3" hidden="1" customWidth="1"/>
    <col min="21" max="21" width="8.85546875" style="3" hidden="1" customWidth="1"/>
    <col min="22" max="22" width="12.5703125" style="3" customWidth="1"/>
    <col min="23" max="23" width="10.28515625" style="3" customWidth="1"/>
    <col min="24" max="25" width="9" style="3" customWidth="1"/>
    <col min="26" max="26" width="3.85546875" style="3" customWidth="1"/>
    <col min="27" max="27" width="12.5703125" style="3" bestFit="1" customWidth="1"/>
    <col min="28" max="28" width="10.28515625" style="3" customWidth="1"/>
    <col min="29" max="30" width="9" style="3" customWidth="1"/>
    <col min="31" max="31" width="3.85546875" style="3" customWidth="1"/>
    <col min="32" max="32" width="10.7109375" style="3" customWidth="1"/>
    <col min="33" max="33" width="10.28515625" style="3" customWidth="1"/>
    <col min="34" max="16384" width="9.140625" style="3"/>
  </cols>
  <sheetData>
    <row r="1" spans="1:28" ht="15.75" x14ac:dyDescent="0.35">
      <c r="C1" s="1"/>
      <c r="D1" s="1"/>
      <c r="E1" s="1"/>
      <c r="F1" s="1"/>
      <c r="J1" s="1"/>
      <c r="K1" s="1"/>
      <c r="N1" s="25"/>
      <c r="O1" s="15"/>
      <c r="P1" s="26"/>
      <c r="Q1" s="26"/>
      <c r="R1" s="26"/>
      <c r="S1" s="27"/>
    </row>
    <row r="2" spans="1:28" ht="16.5" x14ac:dyDescent="0.3">
      <c r="B2" s="37" t="s">
        <v>0</v>
      </c>
      <c r="E2" s="4"/>
      <c r="F2" s="4"/>
      <c r="I2" s="15"/>
      <c r="J2" s="15"/>
      <c r="K2" s="20"/>
      <c r="L2" s="15"/>
      <c r="M2" s="15"/>
      <c r="N2" s="15"/>
    </row>
    <row r="3" spans="1:28" ht="16.5" x14ac:dyDescent="0.3">
      <c r="B3" s="75" t="s">
        <v>2</v>
      </c>
      <c r="D3" s="29"/>
      <c r="E3" s="29"/>
      <c r="F3" s="29"/>
      <c r="G3" s="29"/>
      <c r="I3" s="15"/>
      <c r="J3" s="15"/>
      <c r="K3" s="15">
        <v>1000</v>
      </c>
      <c r="L3" s="15">
        <v>2014</v>
      </c>
      <c r="M3" s="15">
        <v>2015</v>
      </c>
      <c r="N3" s="15">
        <v>2016</v>
      </c>
    </row>
    <row r="4" spans="1:28" x14ac:dyDescent="0.3">
      <c r="B4" s="36"/>
      <c r="C4" s="36"/>
      <c r="D4" s="36"/>
      <c r="E4" s="36"/>
      <c r="F4" s="36"/>
      <c r="G4" s="36"/>
      <c r="H4" s="36"/>
      <c r="I4" s="36"/>
      <c r="J4" s="36"/>
      <c r="K4" s="36"/>
      <c r="N4" s="15"/>
      <c r="O4" s="15"/>
      <c r="Q4" s="17">
        <f>O8/$K$3</f>
        <v>118.499</v>
      </c>
      <c r="R4" s="17">
        <f>J8/$K$3</f>
        <v>132.113</v>
      </c>
      <c r="S4" s="17">
        <f>E8/$K$3</f>
        <v>155.90100000000001</v>
      </c>
    </row>
    <row r="5" spans="1:28" x14ac:dyDescent="0.3">
      <c r="A5" s="6"/>
      <c r="B5" s="92" t="s">
        <v>44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4"/>
      <c r="Q5" s="93" t="s">
        <v>43</v>
      </c>
      <c r="R5" s="93"/>
      <c r="S5" s="93"/>
      <c r="T5" s="94"/>
      <c r="U5" s="16" t="s">
        <v>6</v>
      </c>
      <c r="V5" s="17">
        <f>O9/$K$3</f>
        <v>119.02800000000001</v>
      </c>
      <c r="W5" s="17">
        <f>J9/$K$3</f>
        <v>135.345</v>
      </c>
      <c r="X5" s="17">
        <f>E9/$K$3</f>
        <v>173.19499999999999</v>
      </c>
    </row>
    <row r="6" spans="1:28" ht="15.75" customHeight="1" x14ac:dyDescent="0.35">
      <c r="A6" s="103" t="s">
        <v>18</v>
      </c>
      <c r="B6" s="89">
        <v>2016</v>
      </c>
      <c r="C6" s="90"/>
      <c r="D6" s="90"/>
      <c r="E6" s="91"/>
      <c r="F6" s="105" t="s">
        <v>38</v>
      </c>
      <c r="G6" s="89">
        <v>2015</v>
      </c>
      <c r="H6" s="90"/>
      <c r="I6" s="90"/>
      <c r="J6" s="91"/>
      <c r="K6" s="105" t="s">
        <v>40</v>
      </c>
      <c r="L6" s="89">
        <v>2014</v>
      </c>
      <c r="M6" s="90"/>
      <c r="N6" s="90"/>
      <c r="O6" s="91"/>
      <c r="P6" s="105" t="s">
        <v>41</v>
      </c>
      <c r="Q6" s="89">
        <v>2013</v>
      </c>
      <c r="R6" s="90"/>
      <c r="S6" s="90"/>
      <c r="T6" s="91"/>
      <c r="W6" s="15"/>
      <c r="X6" s="15"/>
      <c r="Y6" s="16" t="s">
        <v>7</v>
      </c>
      <c r="Z6" s="17">
        <f t="shared" ref="Z6:Z15" si="0">O10/$K$3</f>
        <v>140.21299999999999</v>
      </c>
      <c r="AA6" s="17">
        <f t="shared" ref="AA6:AA15" si="1">J10/$K$3</f>
        <v>162.28299999999999</v>
      </c>
      <c r="AB6" s="17">
        <f t="shared" ref="AB6:AB15" si="2">E10/$K$3</f>
        <v>191.42400000000001</v>
      </c>
    </row>
    <row r="7" spans="1:28" ht="40.5" x14ac:dyDescent="0.3">
      <c r="A7" s="104"/>
      <c r="B7" s="39" t="s">
        <v>20</v>
      </c>
      <c r="C7" s="39" t="s">
        <v>21</v>
      </c>
      <c r="D7" s="39" t="s">
        <v>22</v>
      </c>
      <c r="E7" s="42" t="s">
        <v>23</v>
      </c>
      <c r="F7" s="106"/>
      <c r="G7" s="39" t="s">
        <v>20</v>
      </c>
      <c r="H7" s="39" t="s">
        <v>21</v>
      </c>
      <c r="I7" s="39" t="s">
        <v>22</v>
      </c>
      <c r="J7" s="42" t="s">
        <v>23</v>
      </c>
      <c r="K7" s="106"/>
      <c r="L7" s="39" t="s">
        <v>20</v>
      </c>
      <c r="M7" s="39" t="s">
        <v>21</v>
      </c>
      <c r="N7" s="39" t="s">
        <v>22</v>
      </c>
      <c r="O7" s="42" t="s">
        <v>23</v>
      </c>
      <c r="P7" s="106"/>
      <c r="Q7" s="39" t="s">
        <v>20</v>
      </c>
      <c r="R7" s="39" t="s">
        <v>21</v>
      </c>
      <c r="S7" s="39" t="s">
        <v>22</v>
      </c>
      <c r="T7" s="42" t="s">
        <v>23</v>
      </c>
      <c r="W7" s="15"/>
      <c r="X7" s="15"/>
      <c r="Y7" s="16" t="s">
        <v>8</v>
      </c>
      <c r="Z7" s="17">
        <f t="shared" si="0"/>
        <v>119.84399999999999</v>
      </c>
      <c r="AA7" s="17">
        <f t="shared" si="1"/>
        <v>149.727</v>
      </c>
      <c r="AB7" s="17">
        <f t="shared" si="2"/>
        <v>168.15</v>
      </c>
    </row>
    <row r="8" spans="1:28" ht="15.75" x14ac:dyDescent="0.35">
      <c r="A8" s="44" t="s">
        <v>25</v>
      </c>
      <c r="B8" s="58">
        <v>44969</v>
      </c>
      <c r="C8" s="58">
        <v>110932</v>
      </c>
      <c r="D8" s="43">
        <v>0</v>
      </c>
      <c r="E8" s="48">
        <f>SUM(B8:D8)</f>
        <v>155901</v>
      </c>
      <c r="F8" s="49">
        <f>(E8-J8)/J8*100</f>
        <v>18.005798066806449</v>
      </c>
      <c r="G8" s="58">
        <v>37485</v>
      </c>
      <c r="H8" s="58">
        <v>94623</v>
      </c>
      <c r="I8" s="58">
        <v>5</v>
      </c>
      <c r="J8" s="48">
        <f>SUM(G8:I8)</f>
        <v>132113</v>
      </c>
      <c r="K8" s="49">
        <f>(J8-O8)/O8*100</f>
        <v>11.488704546029924</v>
      </c>
      <c r="L8" s="58">
        <v>33590</v>
      </c>
      <c r="M8" s="58">
        <v>84903</v>
      </c>
      <c r="N8" s="58">
        <v>6</v>
      </c>
      <c r="O8" s="50">
        <f>SUM(L8:N8)</f>
        <v>118499</v>
      </c>
      <c r="P8" s="49">
        <f>(O8-T8)/T8*100</f>
        <v>3.8453786225692532</v>
      </c>
      <c r="Q8" s="58">
        <v>34301</v>
      </c>
      <c r="R8" s="58">
        <v>79807</v>
      </c>
      <c r="S8" s="58">
        <v>3</v>
      </c>
      <c r="T8" s="50">
        <f t="shared" ref="T8:T20" si="3">SUM(Q8:S8)</f>
        <v>114111</v>
      </c>
      <c r="U8" s="13"/>
      <c r="W8" s="15"/>
      <c r="X8" s="15"/>
      <c r="Y8" s="16" t="s">
        <v>9</v>
      </c>
      <c r="Z8" s="17">
        <f t="shared" si="0"/>
        <v>132.32499999999999</v>
      </c>
      <c r="AA8" s="17">
        <f t="shared" si="1"/>
        <v>147.428</v>
      </c>
      <c r="AB8" s="17">
        <f t="shared" si="2"/>
        <v>188.66800000000001</v>
      </c>
    </row>
    <row r="9" spans="1:28" ht="15.75" x14ac:dyDescent="0.35">
      <c r="A9" s="45" t="s">
        <v>26</v>
      </c>
      <c r="B9" s="59">
        <v>50435</v>
      </c>
      <c r="C9" s="59">
        <v>122759</v>
      </c>
      <c r="D9" s="59">
        <v>1</v>
      </c>
      <c r="E9" s="51">
        <f t="shared" ref="E9:E20" si="4">SUM(B9:D9)</f>
        <v>173195</v>
      </c>
      <c r="F9" s="52">
        <f t="shared" ref="F9:F20" si="5">(E9-J9)/J9*100</f>
        <v>27.965569470612138</v>
      </c>
      <c r="G9" s="59">
        <v>38032</v>
      </c>
      <c r="H9" s="59">
        <v>97312</v>
      </c>
      <c r="I9" s="59">
        <v>1</v>
      </c>
      <c r="J9" s="51">
        <f t="shared" ref="J9:J20" si="6">SUM(G9:I9)</f>
        <v>135345</v>
      </c>
      <c r="K9" s="52">
        <f>(J9-O9)/O9*100</f>
        <v>13.708539167254763</v>
      </c>
      <c r="L9" s="59">
        <v>33495</v>
      </c>
      <c r="M9" s="59">
        <v>85532</v>
      </c>
      <c r="N9" s="59">
        <v>1</v>
      </c>
      <c r="O9" s="53">
        <f t="shared" ref="O9:O20" si="7">SUM(L9:N9)</f>
        <v>119028</v>
      </c>
      <c r="P9" s="52">
        <f t="shared" ref="P9:P20" si="8">(O9-T9)/T9*100</f>
        <v>9.2210425861863303</v>
      </c>
      <c r="Q9" s="59">
        <v>31049</v>
      </c>
      <c r="R9" s="59">
        <v>77928</v>
      </c>
      <c r="S9" s="59">
        <v>2</v>
      </c>
      <c r="T9" s="53">
        <f t="shared" si="3"/>
        <v>108979</v>
      </c>
      <c r="U9" s="13"/>
      <c r="W9" s="15"/>
      <c r="X9" s="15"/>
      <c r="Y9" s="16" t="s">
        <v>10</v>
      </c>
      <c r="Z9" s="17">
        <f t="shared" si="0"/>
        <v>128.28800000000001</v>
      </c>
      <c r="AA9" s="17">
        <f t="shared" si="1"/>
        <v>147.667</v>
      </c>
      <c r="AB9" s="17">
        <f t="shared" si="2"/>
        <v>166.262</v>
      </c>
    </row>
    <row r="10" spans="1:28" ht="15.75" x14ac:dyDescent="0.35">
      <c r="A10" s="45" t="s">
        <v>27</v>
      </c>
      <c r="B10" s="59">
        <v>56451</v>
      </c>
      <c r="C10" s="59">
        <v>134951</v>
      </c>
      <c r="D10" s="59">
        <v>22</v>
      </c>
      <c r="E10" s="51">
        <f t="shared" si="4"/>
        <v>191424</v>
      </c>
      <c r="F10" s="52">
        <f t="shared" si="5"/>
        <v>17.956902448192356</v>
      </c>
      <c r="G10" s="59">
        <v>46337</v>
      </c>
      <c r="H10" s="59">
        <v>115944</v>
      </c>
      <c r="I10" s="59">
        <v>2</v>
      </c>
      <c r="J10" s="51">
        <f t="shared" si="6"/>
        <v>162283</v>
      </c>
      <c r="K10" s="52">
        <f t="shared" ref="K10:K20" si="9">(J10-O10)/O10*100</f>
        <v>15.740337914458715</v>
      </c>
      <c r="L10" s="59">
        <v>39434</v>
      </c>
      <c r="M10" s="59">
        <v>100774</v>
      </c>
      <c r="N10" s="59">
        <v>5</v>
      </c>
      <c r="O10" s="53">
        <f t="shared" si="7"/>
        <v>140213</v>
      </c>
      <c r="P10" s="52">
        <f t="shared" si="8"/>
        <v>5.5844635044466369</v>
      </c>
      <c r="Q10" s="59">
        <v>38152</v>
      </c>
      <c r="R10" s="59">
        <v>94643</v>
      </c>
      <c r="S10" s="59">
        <v>2</v>
      </c>
      <c r="T10" s="53">
        <f t="shared" si="3"/>
        <v>132797</v>
      </c>
      <c r="U10" s="13"/>
      <c r="W10" s="15"/>
      <c r="X10" s="15"/>
      <c r="Y10" s="16" t="s">
        <v>11</v>
      </c>
      <c r="Z10" s="17">
        <f t="shared" si="0"/>
        <v>114.80800000000001</v>
      </c>
      <c r="AA10" s="17">
        <f t="shared" si="1"/>
        <v>132.46100000000001</v>
      </c>
      <c r="AB10" s="17">
        <f t="shared" si="2"/>
        <v>137.21899999999999</v>
      </c>
    </row>
    <row r="11" spans="1:28" ht="15.75" x14ac:dyDescent="0.35">
      <c r="A11" s="45" t="s">
        <v>28</v>
      </c>
      <c r="B11" s="59">
        <v>49082</v>
      </c>
      <c r="C11" s="59">
        <v>119063</v>
      </c>
      <c r="D11" s="59">
        <v>5</v>
      </c>
      <c r="E11" s="51">
        <f t="shared" si="4"/>
        <v>168150</v>
      </c>
      <c r="F11" s="52">
        <f t="shared" si="5"/>
        <v>12.304393997074676</v>
      </c>
      <c r="G11" s="59">
        <v>43671</v>
      </c>
      <c r="H11" s="59">
        <v>106054</v>
      </c>
      <c r="I11" s="59">
        <v>2</v>
      </c>
      <c r="J11" s="51">
        <f t="shared" si="6"/>
        <v>149727</v>
      </c>
      <c r="K11" s="52">
        <f t="shared" si="9"/>
        <v>24.93491539000701</v>
      </c>
      <c r="L11" s="59">
        <v>34862</v>
      </c>
      <c r="M11" s="59">
        <v>84979</v>
      </c>
      <c r="N11" s="59">
        <v>3</v>
      </c>
      <c r="O11" s="53">
        <f t="shared" si="7"/>
        <v>119844</v>
      </c>
      <c r="P11" s="52">
        <f t="shared" si="8"/>
        <v>2.5727930981358802</v>
      </c>
      <c r="Q11" s="59">
        <v>35315</v>
      </c>
      <c r="R11" s="59">
        <v>81518</v>
      </c>
      <c r="S11" s="59">
        <v>5</v>
      </c>
      <c r="T11" s="53">
        <f t="shared" si="3"/>
        <v>116838</v>
      </c>
      <c r="U11" s="13"/>
      <c r="W11" s="15"/>
      <c r="X11" s="15"/>
      <c r="Y11" s="16" t="s">
        <v>12</v>
      </c>
      <c r="Z11" s="17">
        <f t="shared" si="0"/>
        <v>53.502000000000002</v>
      </c>
      <c r="AA11" s="17">
        <f t="shared" si="1"/>
        <v>59.591000000000001</v>
      </c>
      <c r="AB11" s="17">
        <f t="shared" si="2"/>
        <v>72.019000000000005</v>
      </c>
    </row>
    <row r="12" spans="1:28" ht="15.75" x14ac:dyDescent="0.35">
      <c r="A12" s="45" t="s">
        <v>29</v>
      </c>
      <c r="B12" s="59">
        <v>56303</v>
      </c>
      <c r="C12" s="59">
        <v>132360</v>
      </c>
      <c r="D12" s="59">
        <v>5</v>
      </c>
      <c r="E12" s="51">
        <f t="shared" si="4"/>
        <v>188668</v>
      </c>
      <c r="F12" s="52">
        <f t="shared" si="5"/>
        <v>27.97297663944434</v>
      </c>
      <c r="G12" s="59">
        <v>42124</v>
      </c>
      <c r="H12" s="59">
        <v>105301</v>
      </c>
      <c r="I12" s="59">
        <v>3</v>
      </c>
      <c r="J12" s="51">
        <f t="shared" si="6"/>
        <v>147428</v>
      </c>
      <c r="K12" s="52">
        <f t="shared" si="9"/>
        <v>11.413565085962592</v>
      </c>
      <c r="L12" s="59">
        <v>37000</v>
      </c>
      <c r="M12" s="59">
        <v>95316</v>
      </c>
      <c r="N12" s="59">
        <v>9</v>
      </c>
      <c r="O12" s="53">
        <f t="shared" si="7"/>
        <v>132325</v>
      </c>
      <c r="P12" s="52">
        <f t="shared" si="8"/>
        <v>-3.3065400073072708</v>
      </c>
      <c r="Q12" s="59">
        <v>41357</v>
      </c>
      <c r="R12" s="59">
        <v>95490</v>
      </c>
      <c r="S12" s="59">
        <v>3</v>
      </c>
      <c r="T12" s="53">
        <f t="shared" si="3"/>
        <v>136850</v>
      </c>
      <c r="U12" s="13"/>
      <c r="W12" s="15"/>
      <c r="X12" s="15"/>
      <c r="Y12" s="16" t="s">
        <v>13</v>
      </c>
      <c r="Z12" s="17">
        <f t="shared" si="0"/>
        <v>111.038</v>
      </c>
      <c r="AA12" s="17">
        <f t="shared" si="1"/>
        <v>130.84899999999999</v>
      </c>
      <c r="AB12" s="17">
        <f t="shared" si="2"/>
        <v>154.393</v>
      </c>
    </row>
    <row r="13" spans="1:28" ht="15.75" x14ac:dyDescent="0.35">
      <c r="A13" s="45" t="s">
        <v>30</v>
      </c>
      <c r="B13" s="59">
        <v>47794</v>
      </c>
      <c r="C13" s="59">
        <v>118465</v>
      </c>
      <c r="D13" s="59">
        <v>3</v>
      </c>
      <c r="E13" s="51">
        <f t="shared" si="4"/>
        <v>166262</v>
      </c>
      <c r="F13" s="52">
        <f t="shared" si="5"/>
        <v>12.592522364509334</v>
      </c>
      <c r="G13" s="59">
        <v>42008</v>
      </c>
      <c r="H13" s="59">
        <v>105658</v>
      </c>
      <c r="I13" s="59">
        <v>1</v>
      </c>
      <c r="J13" s="51">
        <f t="shared" si="6"/>
        <v>147667</v>
      </c>
      <c r="K13" s="52">
        <f t="shared" si="9"/>
        <v>15.105855574956347</v>
      </c>
      <c r="L13" s="59">
        <v>34853</v>
      </c>
      <c r="M13" s="59">
        <v>93425</v>
      </c>
      <c r="N13" s="59">
        <v>10</v>
      </c>
      <c r="O13" s="53">
        <f t="shared" si="7"/>
        <v>128288</v>
      </c>
      <c r="P13" s="52">
        <f t="shared" si="8"/>
        <v>4.4443901684455627</v>
      </c>
      <c r="Q13" s="59">
        <v>33722</v>
      </c>
      <c r="R13" s="59">
        <v>89101</v>
      </c>
      <c r="S13" s="59">
        <v>6</v>
      </c>
      <c r="T13" s="53">
        <f t="shared" si="3"/>
        <v>122829</v>
      </c>
      <c r="U13" s="13"/>
      <c r="W13" s="15"/>
      <c r="X13" s="15"/>
      <c r="Y13" s="16" t="s">
        <v>14</v>
      </c>
      <c r="Z13" s="17">
        <f t="shared" si="0"/>
        <v>122.44799999999999</v>
      </c>
      <c r="AA13" s="17">
        <f t="shared" si="1"/>
        <v>133.614</v>
      </c>
      <c r="AB13" s="17">
        <f t="shared" si="2"/>
        <v>147.40600000000001</v>
      </c>
    </row>
    <row r="14" spans="1:28" ht="15.75" x14ac:dyDescent="0.35">
      <c r="A14" s="45" t="s">
        <v>31</v>
      </c>
      <c r="B14" s="59">
        <v>39606</v>
      </c>
      <c r="C14" s="59">
        <v>97609</v>
      </c>
      <c r="D14" s="59">
        <v>4</v>
      </c>
      <c r="E14" s="51">
        <f t="shared" si="4"/>
        <v>137219</v>
      </c>
      <c r="F14" s="52">
        <f t="shared" si="5"/>
        <v>3.5920006643464868</v>
      </c>
      <c r="G14" s="59">
        <v>37683</v>
      </c>
      <c r="H14" s="59">
        <v>94774</v>
      </c>
      <c r="I14" s="59">
        <v>4</v>
      </c>
      <c r="J14" s="51">
        <f t="shared" si="6"/>
        <v>132461</v>
      </c>
      <c r="K14" s="52">
        <f t="shared" si="9"/>
        <v>15.376106194690264</v>
      </c>
      <c r="L14" s="59">
        <v>31453</v>
      </c>
      <c r="M14" s="59">
        <v>83351</v>
      </c>
      <c r="N14" s="59">
        <v>4</v>
      </c>
      <c r="O14" s="53">
        <f t="shared" si="7"/>
        <v>114808</v>
      </c>
      <c r="P14" s="52">
        <f t="shared" si="8"/>
        <v>5.9388033809471077</v>
      </c>
      <c r="Q14" s="59">
        <v>31591</v>
      </c>
      <c r="R14" s="59">
        <v>76767</v>
      </c>
      <c r="S14" s="59">
        <v>14</v>
      </c>
      <c r="T14" s="53">
        <f t="shared" si="3"/>
        <v>108372</v>
      </c>
      <c r="U14" s="13"/>
      <c r="W14" s="15"/>
      <c r="X14" s="15"/>
      <c r="Y14" s="16" t="s">
        <v>15</v>
      </c>
      <c r="Z14" s="17">
        <f t="shared" si="0"/>
        <v>108.568</v>
      </c>
      <c r="AA14" s="17">
        <f t="shared" si="1"/>
        <v>134.803</v>
      </c>
      <c r="AB14" s="17">
        <f t="shared" si="2"/>
        <v>146.416</v>
      </c>
    </row>
    <row r="15" spans="1:28" ht="15.75" x14ac:dyDescent="0.35">
      <c r="A15" s="45" t="s">
        <v>32</v>
      </c>
      <c r="B15" s="59">
        <v>20920</v>
      </c>
      <c r="C15" s="59">
        <v>51097</v>
      </c>
      <c r="D15" s="59">
        <v>2</v>
      </c>
      <c r="E15" s="51">
        <f t="shared" si="4"/>
        <v>72019</v>
      </c>
      <c r="F15" s="52">
        <f t="shared" si="5"/>
        <v>20.855498313503716</v>
      </c>
      <c r="G15" s="59">
        <v>16728</v>
      </c>
      <c r="H15" s="59">
        <v>42860</v>
      </c>
      <c r="I15" s="59">
        <v>3</v>
      </c>
      <c r="J15" s="51">
        <f t="shared" si="6"/>
        <v>59591</v>
      </c>
      <c r="K15" s="52">
        <f t="shared" si="9"/>
        <v>11.380882957646444</v>
      </c>
      <c r="L15" s="59">
        <v>14803</v>
      </c>
      <c r="M15" s="59">
        <v>38696</v>
      </c>
      <c r="N15" s="59">
        <v>3</v>
      </c>
      <c r="O15" s="53">
        <f t="shared" si="7"/>
        <v>53502</v>
      </c>
      <c r="P15" s="52">
        <f t="shared" si="8"/>
        <v>0.35639255702280914</v>
      </c>
      <c r="Q15" s="59">
        <v>15807</v>
      </c>
      <c r="R15" s="59">
        <v>37503</v>
      </c>
      <c r="S15" s="59">
        <v>2</v>
      </c>
      <c r="T15" s="53">
        <f t="shared" si="3"/>
        <v>53312</v>
      </c>
      <c r="U15" s="13"/>
      <c r="W15" s="15"/>
      <c r="X15" s="15"/>
      <c r="Y15" s="16" t="s">
        <v>16</v>
      </c>
      <c r="Z15" s="17">
        <f t="shared" si="0"/>
        <v>92.215999999999994</v>
      </c>
      <c r="AA15" s="17">
        <f t="shared" si="1"/>
        <v>110.07299999999999</v>
      </c>
      <c r="AB15" s="17">
        <f t="shared" si="2"/>
        <v>125.078</v>
      </c>
    </row>
    <row r="16" spans="1:28" ht="15.75" x14ac:dyDescent="0.35">
      <c r="A16" s="45" t="s">
        <v>33</v>
      </c>
      <c r="B16" s="59">
        <v>45049</v>
      </c>
      <c r="C16" s="59">
        <v>109341</v>
      </c>
      <c r="D16" s="59">
        <v>3</v>
      </c>
      <c r="E16" s="51">
        <f t="shared" si="4"/>
        <v>154393</v>
      </c>
      <c r="F16" s="52">
        <f t="shared" si="5"/>
        <v>17.99325940588006</v>
      </c>
      <c r="G16" s="59">
        <v>37226</v>
      </c>
      <c r="H16" s="59">
        <v>93621</v>
      </c>
      <c r="I16" s="59">
        <v>2</v>
      </c>
      <c r="J16" s="51">
        <f t="shared" si="6"/>
        <v>130849</v>
      </c>
      <c r="K16" s="52">
        <f t="shared" si="9"/>
        <v>17.841639798987735</v>
      </c>
      <c r="L16" s="59">
        <v>30801</v>
      </c>
      <c r="M16" s="59">
        <v>80234</v>
      </c>
      <c r="N16" s="59">
        <v>3</v>
      </c>
      <c r="O16" s="53">
        <f t="shared" si="7"/>
        <v>111038</v>
      </c>
      <c r="P16" s="52">
        <f t="shared" si="8"/>
        <v>3.796143096179553</v>
      </c>
      <c r="Q16" s="59">
        <v>29366</v>
      </c>
      <c r="R16" s="59">
        <v>77610</v>
      </c>
      <c r="S16" s="59">
        <v>1</v>
      </c>
      <c r="T16" s="53">
        <f t="shared" si="3"/>
        <v>106977</v>
      </c>
      <c r="U16" s="13"/>
      <c r="W16" s="15"/>
      <c r="X16" s="15"/>
      <c r="Y16" s="18"/>
      <c r="Z16" s="17"/>
      <c r="AA16" s="19"/>
      <c r="AB16" s="19"/>
    </row>
    <row r="17" spans="1:31" ht="15.75" x14ac:dyDescent="0.35">
      <c r="A17" s="45" t="s">
        <v>34</v>
      </c>
      <c r="B17" s="59">
        <v>41844</v>
      </c>
      <c r="C17" s="59">
        <v>105527</v>
      </c>
      <c r="D17" s="59">
        <v>35</v>
      </c>
      <c r="E17" s="51">
        <f t="shared" si="4"/>
        <v>147406</v>
      </c>
      <c r="F17" s="52">
        <f t="shared" si="5"/>
        <v>10.322271618243597</v>
      </c>
      <c r="G17" s="59">
        <v>37002</v>
      </c>
      <c r="H17" s="59">
        <v>96609</v>
      </c>
      <c r="I17" s="59">
        <v>3</v>
      </c>
      <c r="J17" s="51">
        <f t="shared" si="6"/>
        <v>133614</v>
      </c>
      <c r="K17" s="52">
        <f t="shared" si="9"/>
        <v>9.1189729517836149</v>
      </c>
      <c r="L17" s="59">
        <v>33306</v>
      </c>
      <c r="M17" s="59">
        <v>89139</v>
      </c>
      <c r="N17" s="59">
        <v>3</v>
      </c>
      <c r="O17" s="53">
        <f t="shared" si="7"/>
        <v>122448</v>
      </c>
      <c r="P17" s="52">
        <f t="shared" si="8"/>
        <v>9.8395213448272774</v>
      </c>
      <c r="Q17" s="59">
        <v>31326</v>
      </c>
      <c r="R17" s="59">
        <v>80148</v>
      </c>
      <c r="S17" s="59">
        <v>5</v>
      </c>
      <c r="T17" s="53">
        <f t="shared" si="3"/>
        <v>111479</v>
      </c>
      <c r="U17" s="13"/>
      <c r="W17" s="15" t="s">
        <v>17</v>
      </c>
      <c r="X17" s="15"/>
      <c r="Y17" s="20"/>
      <c r="Z17" s="21">
        <v>2014</v>
      </c>
      <c r="AA17" s="21">
        <v>2015</v>
      </c>
      <c r="AB17" s="22">
        <v>2016</v>
      </c>
    </row>
    <row r="18" spans="1:31" ht="15.75" x14ac:dyDescent="0.35">
      <c r="A18" s="45" t="s">
        <v>35</v>
      </c>
      <c r="B18" s="59">
        <v>41680</v>
      </c>
      <c r="C18" s="59">
        <v>104734</v>
      </c>
      <c r="D18" s="59">
        <v>2</v>
      </c>
      <c r="E18" s="51">
        <f t="shared" si="4"/>
        <v>146416</v>
      </c>
      <c r="F18" s="52">
        <f t="shared" si="5"/>
        <v>8.6147934393151502</v>
      </c>
      <c r="G18" s="59">
        <v>37565</v>
      </c>
      <c r="H18" s="59">
        <v>97238</v>
      </c>
      <c r="I18" s="59"/>
      <c r="J18" s="51">
        <f t="shared" si="6"/>
        <v>134803</v>
      </c>
      <c r="K18" s="52">
        <f t="shared" si="9"/>
        <v>24.164578881438363</v>
      </c>
      <c r="L18" s="59">
        <v>29750</v>
      </c>
      <c r="M18" s="59">
        <v>78815</v>
      </c>
      <c r="N18" s="59">
        <v>3</v>
      </c>
      <c r="O18" s="53">
        <f t="shared" si="7"/>
        <v>108568</v>
      </c>
      <c r="P18" s="52">
        <f t="shared" si="8"/>
        <v>5.5359520962740465</v>
      </c>
      <c r="Q18" s="59">
        <v>27939</v>
      </c>
      <c r="R18" s="59">
        <v>74930</v>
      </c>
      <c r="S18" s="59">
        <v>4</v>
      </c>
      <c r="T18" s="53">
        <f t="shared" si="3"/>
        <v>102873</v>
      </c>
      <c r="U18" s="13"/>
      <c r="W18" s="15"/>
      <c r="X18" s="15"/>
      <c r="Y18" s="16" t="s">
        <v>5</v>
      </c>
      <c r="Z18" s="23">
        <v>65.436999999999998</v>
      </c>
      <c r="AA18" s="23">
        <v>72.093999999999994</v>
      </c>
      <c r="AB18" s="23">
        <f>E32/$K$3</f>
        <v>87.28</v>
      </c>
    </row>
    <row r="19" spans="1:31" ht="15.75" x14ac:dyDescent="0.35">
      <c r="A19" s="46" t="s">
        <v>36</v>
      </c>
      <c r="B19" s="60">
        <v>37278</v>
      </c>
      <c r="C19" s="60">
        <v>87796</v>
      </c>
      <c r="D19" s="60">
        <v>4</v>
      </c>
      <c r="E19" s="54">
        <f t="shared" si="4"/>
        <v>125078</v>
      </c>
      <c r="F19" s="55">
        <f t="shared" si="5"/>
        <v>13.631862491255802</v>
      </c>
      <c r="G19" s="60">
        <v>32455</v>
      </c>
      <c r="H19" s="60">
        <v>77616</v>
      </c>
      <c r="I19" s="60">
        <v>2</v>
      </c>
      <c r="J19" s="54">
        <f t="shared" si="6"/>
        <v>110073</v>
      </c>
      <c r="K19" s="55">
        <f t="shared" si="9"/>
        <v>19.364318556432721</v>
      </c>
      <c r="L19" s="60">
        <v>25461</v>
      </c>
      <c r="M19" s="60">
        <v>66749</v>
      </c>
      <c r="N19" s="60">
        <v>6</v>
      </c>
      <c r="O19" s="56">
        <f t="shared" si="7"/>
        <v>92216</v>
      </c>
      <c r="P19" s="55">
        <f t="shared" si="8"/>
        <v>3.1210511601901034</v>
      </c>
      <c r="Q19" s="60">
        <v>25005</v>
      </c>
      <c r="R19" s="60">
        <v>64415</v>
      </c>
      <c r="S19" s="60">
        <v>5</v>
      </c>
      <c r="T19" s="56">
        <f t="shared" si="3"/>
        <v>89425</v>
      </c>
      <c r="U19" s="13"/>
      <c r="W19" s="15"/>
      <c r="X19" s="15"/>
      <c r="Y19" s="16" t="s">
        <v>6</v>
      </c>
      <c r="Z19" s="23">
        <v>65.650999999999996</v>
      </c>
      <c r="AA19" s="23">
        <v>76.001999999999995</v>
      </c>
      <c r="AB19" s="23">
        <f>E33/$K$3</f>
        <v>96.54</v>
      </c>
    </row>
    <row r="20" spans="1:31" x14ac:dyDescent="0.3">
      <c r="A20" s="38" t="s">
        <v>19</v>
      </c>
      <c r="B20" s="40">
        <f>SUM(B8:B19)</f>
        <v>531411</v>
      </c>
      <c r="C20" s="40">
        <f>SUM(C8:C19)</f>
        <v>1294634</v>
      </c>
      <c r="D20" s="40">
        <f>SUM(D8:D19)</f>
        <v>86</v>
      </c>
      <c r="E20" s="7">
        <f t="shared" si="4"/>
        <v>1826131</v>
      </c>
      <c r="F20" s="9">
        <f t="shared" si="5"/>
        <v>15.874638472950354</v>
      </c>
      <c r="G20" s="40">
        <f>SUM(G8:G19)</f>
        <v>448316</v>
      </c>
      <c r="H20" s="40">
        <f>SUM(H8:H19)</f>
        <v>1127610</v>
      </c>
      <c r="I20" s="40">
        <f>SUM(I8:I19)</f>
        <v>28</v>
      </c>
      <c r="J20" s="7">
        <f t="shared" si="6"/>
        <v>1575954</v>
      </c>
      <c r="K20" s="9">
        <f t="shared" si="9"/>
        <v>15.812804008298201</v>
      </c>
      <c r="L20" s="40">
        <f>SUM(L8:L19)</f>
        <v>378808</v>
      </c>
      <c r="M20" s="40">
        <f>SUM(M8:M19)</f>
        <v>981913</v>
      </c>
      <c r="N20" s="40">
        <f>SUM(N8:N19)</f>
        <v>56</v>
      </c>
      <c r="O20" s="8">
        <f t="shared" si="7"/>
        <v>1360777</v>
      </c>
      <c r="P20" s="9">
        <f t="shared" si="8"/>
        <v>4.2867259024464266</v>
      </c>
      <c r="Q20" s="40">
        <f>SUM(Q8:Q19)</f>
        <v>374930</v>
      </c>
      <c r="R20" s="40">
        <f>SUM(R8:R19)</f>
        <v>929860</v>
      </c>
      <c r="S20" s="40">
        <f>SUM(S8:S19)</f>
        <v>52</v>
      </c>
      <c r="T20" s="8">
        <f t="shared" si="3"/>
        <v>1304842</v>
      </c>
      <c r="U20" s="13"/>
      <c r="W20" s="15"/>
      <c r="X20" s="15"/>
      <c r="Y20" s="16" t="s">
        <v>7</v>
      </c>
      <c r="Z20" s="23">
        <v>80.019000000000005</v>
      </c>
      <c r="AA20" s="23">
        <v>90.509</v>
      </c>
      <c r="AB20" s="23">
        <f>E34/$K$3</f>
        <v>107.488</v>
      </c>
    </row>
    <row r="21" spans="1:31" s="14" customFormat="1" ht="21.75" customHeight="1" x14ac:dyDescent="0.3">
      <c r="A21" s="102" t="s">
        <v>47</v>
      </c>
      <c r="B21" s="102"/>
      <c r="C21" s="102"/>
      <c r="D21" s="102"/>
      <c r="E21" s="102"/>
      <c r="F21" s="102"/>
      <c r="G21" s="102"/>
      <c r="H21" s="102"/>
      <c r="I21" s="102"/>
      <c r="J21" s="102"/>
      <c r="L21" s="24"/>
      <c r="N21" s="15"/>
      <c r="O21" s="15"/>
      <c r="Q21" s="23"/>
      <c r="R21" s="23"/>
      <c r="S21" s="23"/>
    </row>
    <row r="22" spans="1:31" s="15" customFormat="1" x14ac:dyDescent="0.3">
      <c r="A22" s="95" t="s">
        <v>48</v>
      </c>
      <c r="B22" s="95"/>
      <c r="C22" s="95"/>
      <c r="D22" s="95"/>
      <c r="E22" s="95"/>
      <c r="F22" s="95"/>
      <c r="G22" s="95"/>
      <c r="H22" s="95"/>
      <c r="I22" s="95"/>
      <c r="J22" s="14"/>
      <c r="L22" s="14"/>
      <c r="Q22" s="23">
        <v>72.403000000000006</v>
      </c>
      <c r="R22" s="23">
        <v>81.734999999999999</v>
      </c>
      <c r="S22" s="23">
        <f t="shared" ref="S22:S28" si="10">E36/$K$3</f>
        <v>107.538</v>
      </c>
    </row>
    <row r="23" spans="1:31" s="15" customFormat="1" x14ac:dyDescent="0.3">
      <c r="A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P23" s="16" t="s">
        <v>10</v>
      </c>
      <c r="Q23" s="23">
        <v>70.736000000000004</v>
      </c>
      <c r="R23" s="23">
        <v>81.93</v>
      </c>
      <c r="S23" s="23">
        <f t="shared" si="10"/>
        <v>95.16</v>
      </c>
    </row>
    <row r="24" spans="1:31" s="15" customFormat="1" x14ac:dyDescent="0.3">
      <c r="A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P24" s="16" t="s">
        <v>11</v>
      </c>
      <c r="Q24" s="23">
        <v>63.558999999999997</v>
      </c>
      <c r="R24" s="23">
        <v>71.132999999999996</v>
      </c>
      <c r="S24" s="23">
        <f t="shared" si="10"/>
        <v>80.703000000000003</v>
      </c>
    </row>
    <row r="25" spans="1:31" s="15" customFormat="1" ht="18" customHeight="1" x14ac:dyDescent="0.3">
      <c r="A25" s="87" t="s">
        <v>1</v>
      </c>
      <c r="B25" s="87"/>
      <c r="C25" s="87"/>
      <c r="D25" s="87"/>
      <c r="E25" s="87"/>
      <c r="F25" s="87"/>
      <c r="G25" s="87"/>
      <c r="H25" s="87"/>
      <c r="I25" s="87"/>
      <c r="J25" s="87"/>
      <c r="K25" s="3"/>
      <c r="L25" s="3"/>
      <c r="M25" s="14"/>
      <c r="P25" s="16" t="s">
        <v>12</v>
      </c>
      <c r="Q25" s="23">
        <v>29.309000000000001</v>
      </c>
      <c r="R25" s="23">
        <v>33.347999999999999</v>
      </c>
      <c r="S25" s="23">
        <f t="shared" si="10"/>
        <v>42.317</v>
      </c>
    </row>
    <row r="26" spans="1:31" s="15" customFormat="1" ht="16.5" x14ac:dyDescent="0.3">
      <c r="A26" s="88" t="s">
        <v>3</v>
      </c>
      <c r="B26" s="88"/>
      <c r="C26" s="88"/>
      <c r="D26" s="88"/>
      <c r="E26" s="88"/>
      <c r="F26" s="88"/>
      <c r="G26" s="88"/>
      <c r="H26" s="88"/>
      <c r="I26" s="88"/>
      <c r="J26" s="88"/>
      <c r="K26" s="3"/>
      <c r="L26" s="3"/>
      <c r="M26" s="14"/>
      <c r="P26" s="16" t="s">
        <v>13</v>
      </c>
      <c r="Q26" s="23">
        <v>58.38</v>
      </c>
      <c r="R26" s="23">
        <v>70.161000000000001</v>
      </c>
      <c r="S26" s="23">
        <f t="shared" si="10"/>
        <v>88.137</v>
      </c>
      <c r="V26" s="14"/>
    </row>
    <row r="27" spans="1:31" s="15" customFormat="1" x14ac:dyDescent="0.3">
      <c r="A27" s="29"/>
      <c r="B27" s="29"/>
      <c r="C27" s="3"/>
      <c r="D27" s="3"/>
      <c r="E27" s="3"/>
      <c r="F27" s="3"/>
      <c r="G27" s="3"/>
      <c r="H27" s="3"/>
      <c r="I27" s="3"/>
      <c r="J27" s="3"/>
      <c r="K27" s="3"/>
      <c r="L27" s="3"/>
      <c r="M27" s="14"/>
      <c r="P27" s="16" t="s">
        <v>14</v>
      </c>
      <c r="Q27" s="23">
        <v>65.647999999999996</v>
      </c>
      <c r="R27" s="23">
        <v>73.875</v>
      </c>
      <c r="S27" s="23">
        <f t="shared" si="10"/>
        <v>86.013999999999996</v>
      </c>
      <c r="V27" s="14"/>
    </row>
    <row r="28" spans="1:31" s="15" customFormat="1" x14ac:dyDescent="0.3">
      <c r="A28" s="96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14"/>
      <c r="P28" s="16" t="s">
        <v>15</v>
      </c>
      <c r="Q28" s="23">
        <v>59.664999999999999</v>
      </c>
      <c r="R28" s="23">
        <v>77.132999999999996</v>
      </c>
      <c r="S28" s="23">
        <f t="shared" si="10"/>
        <v>86.325999999999993</v>
      </c>
      <c r="V28" s="14"/>
    </row>
    <row r="29" spans="1:31" s="15" customFormat="1" x14ac:dyDescent="0.3">
      <c r="A29" s="74"/>
      <c r="B29" s="99" t="s">
        <v>4</v>
      </c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100"/>
      <c r="Q29" s="98" t="s">
        <v>4</v>
      </c>
      <c r="R29" s="99"/>
      <c r="S29" s="99"/>
      <c r="T29" s="99"/>
      <c r="U29" s="100"/>
      <c r="V29" s="23">
        <v>62.223999999999997</v>
      </c>
      <c r="W29" s="23">
        <f>E43/$K$3</f>
        <v>72.188999999999993</v>
      </c>
      <c r="Z29" s="14"/>
    </row>
    <row r="30" spans="1:31" s="15" customFormat="1" ht="15.75" customHeight="1" x14ac:dyDescent="0.35">
      <c r="A30" s="103" t="s">
        <v>18</v>
      </c>
      <c r="B30" s="89">
        <v>2016</v>
      </c>
      <c r="C30" s="90"/>
      <c r="D30" s="90"/>
      <c r="E30" s="91"/>
      <c r="F30" s="105" t="s">
        <v>42</v>
      </c>
      <c r="G30" s="89">
        <v>2015</v>
      </c>
      <c r="H30" s="90"/>
      <c r="I30" s="90"/>
      <c r="J30" s="91"/>
      <c r="K30" s="105" t="s">
        <v>42</v>
      </c>
      <c r="L30" s="89">
        <v>2014</v>
      </c>
      <c r="M30" s="90"/>
      <c r="N30" s="90"/>
      <c r="O30" s="91"/>
      <c r="P30" s="105" t="s">
        <v>42</v>
      </c>
      <c r="Q30" s="89">
        <v>2013</v>
      </c>
      <c r="R30" s="90"/>
      <c r="S30" s="90"/>
      <c r="T30" s="91"/>
      <c r="U30" s="105" t="s">
        <v>42</v>
      </c>
      <c r="V30" s="14"/>
      <c r="Z30" s="23"/>
      <c r="AA30" s="28"/>
      <c r="AB30" s="28"/>
      <c r="AE30" s="14"/>
    </row>
    <row r="31" spans="1:31" s="15" customFormat="1" ht="40.5" x14ac:dyDescent="0.3">
      <c r="A31" s="104"/>
      <c r="B31" s="39" t="s">
        <v>20</v>
      </c>
      <c r="C31" s="39" t="s">
        <v>21</v>
      </c>
      <c r="D31" s="39" t="s">
        <v>22</v>
      </c>
      <c r="E31" s="42" t="s">
        <v>23</v>
      </c>
      <c r="F31" s="106"/>
      <c r="G31" s="39" t="s">
        <v>20</v>
      </c>
      <c r="H31" s="39" t="s">
        <v>21</v>
      </c>
      <c r="I31" s="39" t="s">
        <v>22</v>
      </c>
      <c r="J31" s="42" t="s">
        <v>23</v>
      </c>
      <c r="K31" s="106"/>
      <c r="L31" s="39" t="s">
        <v>20</v>
      </c>
      <c r="M31" s="39" t="s">
        <v>21</v>
      </c>
      <c r="N31" s="39" t="s">
        <v>22</v>
      </c>
      <c r="O31" s="42" t="s">
        <v>23</v>
      </c>
      <c r="P31" s="106"/>
      <c r="Q31" s="39" t="s">
        <v>20</v>
      </c>
      <c r="R31" s="39" t="s">
        <v>21</v>
      </c>
      <c r="S31" s="39" t="s">
        <v>22</v>
      </c>
      <c r="T31" s="42" t="s">
        <v>23</v>
      </c>
      <c r="U31" s="106"/>
      <c r="V31" s="14"/>
      <c r="W31" s="14"/>
      <c r="X31" s="14"/>
      <c r="AE31" s="14"/>
    </row>
    <row r="32" spans="1:31" s="15" customFormat="1" ht="15.75" x14ac:dyDescent="0.35">
      <c r="A32" s="44" t="s">
        <v>25</v>
      </c>
      <c r="B32" s="43">
        <v>18315</v>
      </c>
      <c r="C32" s="43">
        <v>68965</v>
      </c>
      <c r="D32" s="43">
        <v>0</v>
      </c>
      <c r="E32" s="47">
        <f>SUM(B32:D32)</f>
        <v>87280</v>
      </c>
      <c r="F32" s="62">
        <f t="shared" ref="F32:F44" si="11">E32/E8*100</f>
        <v>55.984246412787599</v>
      </c>
      <c r="G32" s="43">
        <v>15893</v>
      </c>
      <c r="H32" s="43">
        <v>56199</v>
      </c>
      <c r="I32" s="43">
        <v>1</v>
      </c>
      <c r="J32" s="47">
        <f>SUM(G32:I32)</f>
        <v>72093</v>
      </c>
      <c r="K32" s="62">
        <f t="shared" ref="K32:K44" si="12">J32/J8*100</f>
        <v>54.569194553147682</v>
      </c>
      <c r="L32" s="43">
        <v>12007</v>
      </c>
      <c r="M32" s="43">
        <v>53429</v>
      </c>
      <c r="N32" s="43">
        <v>1</v>
      </c>
      <c r="O32" s="47">
        <f>SUM(L32:N32)</f>
        <v>65437</v>
      </c>
      <c r="P32" s="63">
        <f t="shared" ref="P32:P44" si="13">O32/O8*100</f>
        <v>55.221563051164992</v>
      </c>
      <c r="Q32" s="43">
        <v>11636</v>
      </c>
      <c r="R32" s="43">
        <v>47935</v>
      </c>
      <c r="S32" s="43">
        <v>1</v>
      </c>
      <c r="T32" s="47">
        <f t="shared" ref="T32:T43" si="14">SUM(Q32:S32)</f>
        <v>59572</v>
      </c>
      <c r="U32" s="63">
        <f t="shared" ref="U32:U44" si="15">T32/T8*100</f>
        <v>52.205308865928792</v>
      </c>
      <c r="V32" s="14"/>
      <c r="W32" s="14"/>
      <c r="X32" s="14"/>
      <c r="AE32" s="14"/>
    </row>
    <row r="33" spans="1:31" s="15" customFormat="1" ht="15.75" x14ac:dyDescent="0.35">
      <c r="A33" s="45" t="s">
        <v>26</v>
      </c>
      <c r="B33" s="72">
        <v>20375</v>
      </c>
      <c r="C33" s="72">
        <v>76165</v>
      </c>
      <c r="D33" s="72">
        <v>0</v>
      </c>
      <c r="E33" s="64">
        <f t="shared" ref="E33:E43" si="16">SUM(B33:D33)</f>
        <v>96540</v>
      </c>
      <c r="F33" s="66">
        <f t="shared" si="11"/>
        <v>55.740639163948146</v>
      </c>
      <c r="G33" s="72">
        <v>16516</v>
      </c>
      <c r="H33" s="72">
        <v>59486</v>
      </c>
      <c r="I33" s="72">
        <v>0</v>
      </c>
      <c r="J33" s="64">
        <f t="shared" ref="J33:J44" si="17">SUM(G33:I33)</f>
        <v>76002</v>
      </c>
      <c r="K33" s="66">
        <f t="shared" si="12"/>
        <v>56.154272414939598</v>
      </c>
      <c r="L33" s="72">
        <v>12712</v>
      </c>
      <c r="M33" s="72">
        <v>52939</v>
      </c>
      <c r="N33" s="72">
        <v>0</v>
      </c>
      <c r="O33" s="64">
        <f t="shared" ref="O33:O43" si="18">SUM(L33:N33)</f>
        <v>65651</v>
      </c>
      <c r="P33" s="67">
        <f t="shared" si="13"/>
        <v>55.155929697214098</v>
      </c>
      <c r="Q33" s="72">
        <v>10568</v>
      </c>
      <c r="R33" s="72">
        <v>48347</v>
      </c>
      <c r="S33" s="72"/>
      <c r="T33" s="64">
        <f t="shared" si="14"/>
        <v>58915</v>
      </c>
      <c r="U33" s="67">
        <f t="shared" si="15"/>
        <v>54.060874113361294</v>
      </c>
      <c r="V33" s="14"/>
      <c r="W33" s="14"/>
      <c r="X33" s="14"/>
      <c r="AE33" s="14"/>
    </row>
    <row r="34" spans="1:31" s="15" customFormat="1" ht="15.75" x14ac:dyDescent="0.35">
      <c r="A34" s="45" t="s">
        <v>27</v>
      </c>
      <c r="B34" s="72">
        <v>22167</v>
      </c>
      <c r="C34" s="72">
        <v>85319</v>
      </c>
      <c r="D34" s="72">
        <v>2</v>
      </c>
      <c r="E34" s="64">
        <f t="shared" si="16"/>
        <v>107488</v>
      </c>
      <c r="F34" s="66">
        <f t="shared" si="11"/>
        <v>56.151788699431627</v>
      </c>
      <c r="G34" s="72">
        <v>19323</v>
      </c>
      <c r="H34" s="72">
        <v>71186</v>
      </c>
      <c r="I34" s="72">
        <v>1</v>
      </c>
      <c r="J34" s="64">
        <f t="shared" si="17"/>
        <v>90510</v>
      </c>
      <c r="K34" s="66">
        <f t="shared" si="12"/>
        <v>55.772939864311113</v>
      </c>
      <c r="L34" s="72">
        <v>16263</v>
      </c>
      <c r="M34" s="72">
        <v>63756</v>
      </c>
      <c r="N34" s="72">
        <v>0</v>
      </c>
      <c r="O34" s="64">
        <f t="shared" si="18"/>
        <v>80019</v>
      </c>
      <c r="P34" s="67">
        <f t="shared" si="13"/>
        <v>57.069601249527501</v>
      </c>
      <c r="Q34" s="72">
        <v>13988</v>
      </c>
      <c r="R34" s="72">
        <v>58514</v>
      </c>
      <c r="S34" s="72"/>
      <c r="T34" s="64">
        <f t="shared" si="14"/>
        <v>72502</v>
      </c>
      <c r="U34" s="67">
        <f t="shared" si="15"/>
        <v>54.596112863995415</v>
      </c>
      <c r="V34" s="14"/>
      <c r="W34" s="14"/>
      <c r="X34" s="14"/>
      <c r="AE34" s="14"/>
    </row>
    <row r="35" spans="1:31" s="15" customFormat="1" ht="15.75" x14ac:dyDescent="0.35">
      <c r="A35" s="45" t="s">
        <v>28</v>
      </c>
      <c r="B35" s="72">
        <v>17599</v>
      </c>
      <c r="C35" s="72">
        <v>73640</v>
      </c>
      <c r="D35" s="72">
        <v>0</v>
      </c>
      <c r="E35" s="64">
        <f t="shared" si="16"/>
        <v>91239</v>
      </c>
      <c r="F35" s="66">
        <f t="shared" si="11"/>
        <v>54.260481712756473</v>
      </c>
      <c r="G35" s="72">
        <v>18048</v>
      </c>
      <c r="H35" s="72">
        <v>64660</v>
      </c>
      <c r="I35" s="72">
        <v>0</v>
      </c>
      <c r="J35" s="64">
        <f t="shared" si="17"/>
        <v>82708</v>
      </c>
      <c r="K35" s="66">
        <f t="shared" si="12"/>
        <v>55.239202014332754</v>
      </c>
      <c r="L35" s="72">
        <v>14728</v>
      </c>
      <c r="M35" s="72">
        <v>53513</v>
      </c>
      <c r="N35" s="72">
        <v>0</v>
      </c>
      <c r="O35" s="64">
        <f t="shared" si="18"/>
        <v>68241</v>
      </c>
      <c r="P35" s="67">
        <f t="shared" si="13"/>
        <v>56.941523981175521</v>
      </c>
      <c r="Q35" s="72">
        <v>11325</v>
      </c>
      <c r="R35" s="72">
        <v>49711</v>
      </c>
      <c r="S35" s="72">
        <v>1</v>
      </c>
      <c r="T35" s="64">
        <f t="shared" si="14"/>
        <v>61037</v>
      </c>
      <c r="U35" s="67">
        <f t="shared" si="15"/>
        <v>52.24070935825673</v>
      </c>
      <c r="V35" s="14"/>
      <c r="W35" s="14"/>
      <c r="X35" s="14"/>
      <c r="AE35" s="14"/>
    </row>
    <row r="36" spans="1:31" s="15" customFormat="1" ht="15.75" x14ac:dyDescent="0.35">
      <c r="A36" s="45" t="s">
        <v>29</v>
      </c>
      <c r="B36" s="72">
        <v>23663</v>
      </c>
      <c r="C36" s="72">
        <v>83875</v>
      </c>
      <c r="D36" s="72">
        <v>0</v>
      </c>
      <c r="E36" s="64">
        <f t="shared" si="16"/>
        <v>107538</v>
      </c>
      <c r="F36" s="66">
        <f t="shared" si="11"/>
        <v>56.998537112811917</v>
      </c>
      <c r="G36" s="72">
        <v>17075</v>
      </c>
      <c r="H36" s="72">
        <v>64661</v>
      </c>
      <c r="I36" s="72">
        <v>0</v>
      </c>
      <c r="J36" s="64">
        <f t="shared" si="17"/>
        <v>81736</v>
      </c>
      <c r="K36" s="66">
        <f t="shared" si="12"/>
        <v>55.441300160078143</v>
      </c>
      <c r="L36" s="72">
        <v>14486</v>
      </c>
      <c r="M36" s="72">
        <v>57917</v>
      </c>
      <c r="N36" s="72">
        <v>0</v>
      </c>
      <c r="O36" s="64">
        <f t="shared" si="18"/>
        <v>72403</v>
      </c>
      <c r="P36" s="67">
        <f t="shared" si="13"/>
        <v>54.716040052900063</v>
      </c>
      <c r="Q36" s="72">
        <v>14645</v>
      </c>
      <c r="R36" s="72">
        <v>57845</v>
      </c>
      <c r="S36" s="72">
        <v>1</v>
      </c>
      <c r="T36" s="64">
        <f t="shared" si="14"/>
        <v>72491</v>
      </c>
      <c r="U36" s="67">
        <f t="shared" si="15"/>
        <v>52.971136280599197</v>
      </c>
      <c r="V36" s="14"/>
      <c r="W36" s="14"/>
      <c r="X36" s="14"/>
      <c r="AE36" s="14"/>
    </row>
    <row r="37" spans="1:31" s="15" customFormat="1" ht="15.75" x14ac:dyDescent="0.35">
      <c r="A37" s="45" t="s">
        <v>30</v>
      </c>
      <c r="B37" s="72">
        <v>21051</v>
      </c>
      <c r="C37" s="72">
        <v>74109</v>
      </c>
      <c r="D37" s="72">
        <v>0</v>
      </c>
      <c r="E37" s="64">
        <f t="shared" si="16"/>
        <v>95160</v>
      </c>
      <c r="F37" s="66">
        <f t="shared" si="11"/>
        <v>57.234966498658743</v>
      </c>
      <c r="G37" s="72">
        <v>17164</v>
      </c>
      <c r="H37" s="72">
        <v>64765</v>
      </c>
      <c r="I37" s="72">
        <v>0</v>
      </c>
      <c r="J37" s="64">
        <f t="shared" si="17"/>
        <v>81929</v>
      </c>
      <c r="K37" s="66">
        <f t="shared" si="12"/>
        <v>55.482267534384796</v>
      </c>
      <c r="L37" s="72">
        <v>12445</v>
      </c>
      <c r="M37" s="72">
        <v>58291</v>
      </c>
      <c r="N37" s="72">
        <v>0</v>
      </c>
      <c r="O37" s="64">
        <f t="shared" si="18"/>
        <v>70736</v>
      </c>
      <c r="P37" s="67">
        <f t="shared" si="13"/>
        <v>55.13843851334498</v>
      </c>
      <c r="Q37" s="72">
        <v>11056</v>
      </c>
      <c r="R37" s="72">
        <v>54930</v>
      </c>
      <c r="S37" s="72">
        <v>2</v>
      </c>
      <c r="T37" s="64">
        <f t="shared" si="14"/>
        <v>65988</v>
      </c>
      <c r="U37" s="67">
        <f t="shared" si="15"/>
        <v>53.723469213296539</v>
      </c>
      <c r="V37" s="14"/>
      <c r="W37" s="14"/>
      <c r="X37" s="14"/>
      <c r="AE37" s="14"/>
    </row>
    <row r="38" spans="1:31" s="15" customFormat="1" ht="15.75" x14ac:dyDescent="0.35">
      <c r="A38" s="45" t="s">
        <v>31</v>
      </c>
      <c r="B38" s="72">
        <v>17333</v>
      </c>
      <c r="C38" s="72">
        <v>63370</v>
      </c>
      <c r="D38" s="72">
        <v>0</v>
      </c>
      <c r="E38" s="64">
        <f t="shared" si="16"/>
        <v>80703</v>
      </c>
      <c r="F38" s="66">
        <f t="shared" si="11"/>
        <v>58.813283874682078</v>
      </c>
      <c r="G38" s="72">
        <v>14330</v>
      </c>
      <c r="H38" s="72">
        <v>56804</v>
      </c>
      <c r="I38" s="72">
        <v>0</v>
      </c>
      <c r="J38" s="64">
        <f t="shared" si="17"/>
        <v>71134</v>
      </c>
      <c r="K38" s="66">
        <f t="shared" si="12"/>
        <v>53.701844316440308</v>
      </c>
      <c r="L38" s="72">
        <v>12429</v>
      </c>
      <c r="M38" s="72">
        <v>51130</v>
      </c>
      <c r="N38" s="72">
        <v>0</v>
      </c>
      <c r="O38" s="64">
        <f t="shared" si="18"/>
        <v>63559</v>
      </c>
      <c r="P38" s="67">
        <f t="shared" si="13"/>
        <v>55.361124660302416</v>
      </c>
      <c r="Q38" s="72">
        <v>11934</v>
      </c>
      <c r="R38" s="72">
        <v>46916</v>
      </c>
      <c r="S38" s="72"/>
      <c r="T38" s="64">
        <f t="shared" si="14"/>
        <v>58850</v>
      </c>
      <c r="U38" s="67">
        <f t="shared" si="15"/>
        <v>54.303694681282991</v>
      </c>
      <c r="V38" s="14"/>
      <c r="W38" s="14"/>
      <c r="X38" s="14"/>
      <c r="AE38" s="14"/>
    </row>
    <row r="39" spans="1:31" s="15" customFormat="1" ht="15.75" x14ac:dyDescent="0.35">
      <c r="A39" s="45" t="s">
        <v>32</v>
      </c>
      <c r="B39" s="72">
        <v>9914</v>
      </c>
      <c r="C39" s="72">
        <v>32402</v>
      </c>
      <c r="D39" s="72">
        <v>1</v>
      </c>
      <c r="E39" s="64">
        <f t="shared" si="16"/>
        <v>42317</v>
      </c>
      <c r="F39" s="66">
        <f t="shared" si="11"/>
        <v>58.758105499937521</v>
      </c>
      <c r="G39" s="72">
        <v>7395</v>
      </c>
      <c r="H39" s="72">
        <v>25952</v>
      </c>
      <c r="I39" s="72">
        <v>0</v>
      </c>
      <c r="J39" s="64">
        <f t="shared" si="17"/>
        <v>33347</v>
      </c>
      <c r="K39" s="66">
        <f t="shared" si="12"/>
        <v>55.959792586128778</v>
      </c>
      <c r="L39" s="72">
        <v>5934</v>
      </c>
      <c r="M39" s="72">
        <v>23375</v>
      </c>
      <c r="N39" s="72">
        <v>0</v>
      </c>
      <c r="O39" s="64">
        <f t="shared" si="18"/>
        <v>29309</v>
      </c>
      <c r="P39" s="67">
        <f t="shared" si="13"/>
        <v>54.781129677395235</v>
      </c>
      <c r="Q39" s="72">
        <v>5491</v>
      </c>
      <c r="R39" s="72">
        <v>22845</v>
      </c>
      <c r="S39" s="72"/>
      <c r="T39" s="64">
        <f t="shared" si="14"/>
        <v>28336</v>
      </c>
      <c r="U39" s="67">
        <f t="shared" si="15"/>
        <v>53.15126050420168</v>
      </c>
      <c r="V39" s="14"/>
      <c r="W39" s="14"/>
      <c r="X39" s="14"/>
      <c r="AE39" s="14"/>
    </row>
    <row r="40" spans="1:31" s="15" customFormat="1" ht="15.75" x14ac:dyDescent="0.35">
      <c r="A40" s="45" t="s">
        <v>33</v>
      </c>
      <c r="B40" s="72">
        <v>20080</v>
      </c>
      <c r="C40" s="72">
        <v>68057</v>
      </c>
      <c r="D40" s="72">
        <v>0</v>
      </c>
      <c r="E40" s="64">
        <f t="shared" si="16"/>
        <v>88137</v>
      </c>
      <c r="F40" s="66">
        <f t="shared" si="11"/>
        <v>57.086137324878713</v>
      </c>
      <c r="G40" s="72">
        <v>13619</v>
      </c>
      <c r="H40" s="72">
        <v>56539</v>
      </c>
      <c r="I40" s="72">
        <v>1</v>
      </c>
      <c r="J40" s="64">
        <f t="shared" si="17"/>
        <v>70159</v>
      </c>
      <c r="K40" s="66">
        <f t="shared" si="12"/>
        <v>53.618292841366767</v>
      </c>
      <c r="L40" s="72">
        <v>11233</v>
      </c>
      <c r="M40" s="72">
        <v>47146</v>
      </c>
      <c r="N40" s="72">
        <v>1</v>
      </c>
      <c r="O40" s="64">
        <f t="shared" si="18"/>
        <v>58380</v>
      </c>
      <c r="P40" s="67">
        <f t="shared" si="13"/>
        <v>52.576595399773055</v>
      </c>
      <c r="Q40" s="72">
        <v>10657</v>
      </c>
      <c r="R40" s="72">
        <v>47395</v>
      </c>
      <c r="S40" s="72">
        <v>1</v>
      </c>
      <c r="T40" s="64">
        <f t="shared" si="14"/>
        <v>58053</v>
      </c>
      <c r="U40" s="67">
        <f t="shared" si="15"/>
        <v>54.266805014161925</v>
      </c>
      <c r="V40" s="14"/>
      <c r="W40" s="14"/>
      <c r="X40" s="14"/>
      <c r="AE40" s="14"/>
    </row>
    <row r="41" spans="1:31" s="15" customFormat="1" ht="15.75" x14ac:dyDescent="0.35">
      <c r="A41" s="45" t="s">
        <v>34</v>
      </c>
      <c r="B41" s="72">
        <v>18612</v>
      </c>
      <c r="C41" s="72">
        <v>67402</v>
      </c>
      <c r="D41" s="72">
        <v>0</v>
      </c>
      <c r="E41" s="64">
        <f t="shared" si="16"/>
        <v>86014</v>
      </c>
      <c r="F41" s="66">
        <f t="shared" si="11"/>
        <v>58.351763157537683</v>
      </c>
      <c r="G41" s="72">
        <v>13337</v>
      </c>
      <c r="H41" s="72">
        <v>60537</v>
      </c>
      <c r="I41" s="72">
        <v>0</v>
      </c>
      <c r="J41" s="64">
        <f t="shared" si="17"/>
        <v>73874</v>
      </c>
      <c r="K41" s="66">
        <f t="shared" si="12"/>
        <v>55.289116409957039</v>
      </c>
      <c r="L41" s="72">
        <v>13068</v>
      </c>
      <c r="M41" s="72">
        <v>52580</v>
      </c>
      <c r="N41" s="72">
        <v>0</v>
      </c>
      <c r="O41" s="64">
        <f t="shared" si="18"/>
        <v>65648</v>
      </c>
      <c r="P41" s="67">
        <f t="shared" si="13"/>
        <v>53.612962237031226</v>
      </c>
      <c r="Q41" s="72">
        <v>11384</v>
      </c>
      <c r="R41" s="72">
        <v>49377</v>
      </c>
      <c r="S41" s="72">
        <v>1</v>
      </c>
      <c r="T41" s="64">
        <f t="shared" si="14"/>
        <v>60762</v>
      </c>
      <c r="U41" s="67">
        <f t="shared" si="15"/>
        <v>54.505332842956967</v>
      </c>
      <c r="V41" s="14"/>
      <c r="W41" s="14"/>
      <c r="X41" s="14"/>
      <c r="AE41" s="14"/>
    </row>
    <row r="42" spans="1:31" s="15" customFormat="1" ht="15.75" x14ac:dyDescent="0.35">
      <c r="A42" s="45" t="s">
        <v>35</v>
      </c>
      <c r="B42" s="72">
        <v>19370</v>
      </c>
      <c r="C42" s="72">
        <v>66955</v>
      </c>
      <c r="D42" s="72">
        <v>1</v>
      </c>
      <c r="E42" s="64">
        <f t="shared" si="16"/>
        <v>86326</v>
      </c>
      <c r="F42" s="66">
        <f t="shared" si="11"/>
        <v>58.959403343896845</v>
      </c>
      <c r="G42" s="72">
        <v>16084</v>
      </c>
      <c r="H42" s="72">
        <v>61051</v>
      </c>
      <c r="I42" s="72">
        <v>0</v>
      </c>
      <c r="J42" s="64">
        <f t="shared" si="17"/>
        <v>77135</v>
      </c>
      <c r="K42" s="66">
        <f t="shared" si="12"/>
        <v>57.220536634941354</v>
      </c>
      <c r="L42" s="72">
        <v>11254</v>
      </c>
      <c r="M42" s="72">
        <v>48411</v>
      </c>
      <c r="N42" s="72">
        <v>0</v>
      </c>
      <c r="O42" s="64">
        <f t="shared" si="18"/>
        <v>59665</v>
      </c>
      <c r="P42" s="67">
        <f t="shared" si="13"/>
        <v>54.956340726549257</v>
      </c>
      <c r="Q42" s="72">
        <v>10525</v>
      </c>
      <c r="R42" s="72">
        <v>46897</v>
      </c>
      <c r="S42" s="72"/>
      <c r="T42" s="64">
        <f t="shared" si="14"/>
        <v>57422</v>
      </c>
      <c r="U42" s="67">
        <f t="shared" si="15"/>
        <v>55.818339117163887</v>
      </c>
      <c r="V42" s="14"/>
      <c r="W42" s="14"/>
      <c r="X42" s="14"/>
      <c r="AE42" s="14"/>
    </row>
    <row r="43" spans="1:31" s="15" customFormat="1" ht="15.75" x14ac:dyDescent="0.35">
      <c r="A43" s="46" t="s">
        <v>36</v>
      </c>
      <c r="B43" s="73">
        <v>17108</v>
      </c>
      <c r="C43" s="73">
        <v>55081</v>
      </c>
      <c r="D43" s="73">
        <v>0</v>
      </c>
      <c r="E43" s="68">
        <f t="shared" si="16"/>
        <v>72189</v>
      </c>
      <c r="F43" s="70">
        <f t="shared" si="11"/>
        <v>57.715185724108153</v>
      </c>
      <c r="G43" s="73">
        <v>13746</v>
      </c>
      <c r="H43" s="73">
        <v>48481</v>
      </c>
      <c r="I43" s="73">
        <v>1</v>
      </c>
      <c r="J43" s="68">
        <f t="shared" si="17"/>
        <v>62228</v>
      </c>
      <c r="K43" s="70">
        <f t="shared" si="12"/>
        <v>56.533391476565555</v>
      </c>
      <c r="L43" s="73">
        <v>9394</v>
      </c>
      <c r="M43" s="73">
        <v>38748</v>
      </c>
      <c r="N43" s="73">
        <v>0</v>
      </c>
      <c r="O43" s="68">
        <f t="shared" si="18"/>
        <v>48142</v>
      </c>
      <c r="P43" s="71">
        <f t="shared" si="13"/>
        <v>52.205690986379807</v>
      </c>
      <c r="Q43" s="73">
        <v>9302</v>
      </c>
      <c r="R43" s="73">
        <v>39736</v>
      </c>
      <c r="S43" s="73">
        <v>2</v>
      </c>
      <c r="T43" s="68">
        <f t="shared" si="14"/>
        <v>49040</v>
      </c>
      <c r="U43" s="71">
        <f t="shared" si="15"/>
        <v>54.839250768800675</v>
      </c>
      <c r="V43" s="14"/>
      <c r="W43" s="14"/>
      <c r="X43" s="14"/>
      <c r="AE43" s="14"/>
    </row>
    <row r="44" spans="1:31" s="15" customFormat="1" ht="15.75" x14ac:dyDescent="0.35">
      <c r="A44" s="38" t="s">
        <v>19</v>
      </c>
      <c r="B44" s="41">
        <f>SUM(B32:B43)</f>
        <v>225587</v>
      </c>
      <c r="C44" s="41">
        <f>SUM(C32:C43)</f>
        <v>815340</v>
      </c>
      <c r="D44" s="41">
        <f>SUM(D32:D43)</f>
        <v>4</v>
      </c>
      <c r="E44" s="10">
        <f>SUM(B44:D44)</f>
        <v>1040931</v>
      </c>
      <c r="F44" s="11">
        <f t="shared" si="11"/>
        <v>57.001989452016311</v>
      </c>
      <c r="G44" s="41">
        <f>SUM(G32:G43)</f>
        <v>182530</v>
      </c>
      <c r="H44" s="41">
        <f>SUM(H32:H43)</f>
        <v>690321</v>
      </c>
      <c r="I44" s="41">
        <f>SUM(I32:I43)</f>
        <v>4</v>
      </c>
      <c r="J44" s="10">
        <f t="shared" si="17"/>
        <v>872855</v>
      </c>
      <c r="K44" s="11">
        <f t="shared" si="12"/>
        <v>55.38581709872242</v>
      </c>
      <c r="L44" s="41">
        <f>SUM(L32:L43)</f>
        <v>145953</v>
      </c>
      <c r="M44" s="41">
        <f>SUM(M32:M43)</f>
        <v>601235</v>
      </c>
      <c r="N44" s="41">
        <f>SUM(N32:N43)</f>
        <v>2</v>
      </c>
      <c r="O44" s="10">
        <f>SUM(O32:O43)</f>
        <v>747190</v>
      </c>
      <c r="P44" s="12">
        <f t="shared" si="13"/>
        <v>54.909070332611442</v>
      </c>
      <c r="Q44" s="41">
        <f>SUM(Q32:Q43)</f>
        <v>132511</v>
      </c>
      <c r="R44" s="41">
        <f>SUM(R32:R43)</f>
        <v>570448</v>
      </c>
      <c r="S44" s="41">
        <f>SUM(S32:S43)</f>
        <v>9</v>
      </c>
      <c r="T44" s="10">
        <f>SUM(T32:T43)</f>
        <v>702968</v>
      </c>
      <c r="U44" s="12">
        <f t="shared" si="15"/>
        <v>53.873802345418063</v>
      </c>
      <c r="V44" s="14"/>
      <c r="W44" s="14"/>
      <c r="X44" s="14"/>
      <c r="AE44" s="14"/>
    </row>
    <row r="45" spans="1:31" s="15" customFormat="1" ht="13.5" customHeight="1" x14ac:dyDescent="0.3">
      <c r="A45" s="101"/>
      <c r="B45" s="101"/>
      <c r="C45" s="101"/>
      <c r="D45" s="101"/>
      <c r="E45" s="101"/>
      <c r="F45" s="101"/>
      <c r="G45" s="14"/>
      <c r="H45" s="14"/>
      <c r="I45" s="14"/>
      <c r="J45" s="14"/>
      <c r="M45" s="14"/>
      <c r="N45" s="14"/>
      <c r="O45" s="14"/>
      <c r="V45" s="14"/>
    </row>
    <row r="46" spans="1:31" s="15" customFormat="1" x14ac:dyDescent="0.3">
      <c r="A46" s="102" t="s">
        <v>47</v>
      </c>
      <c r="B46" s="102"/>
      <c r="C46" s="102"/>
      <c r="D46" s="102"/>
      <c r="E46" s="102"/>
      <c r="F46" s="102"/>
      <c r="G46" s="102"/>
      <c r="H46" s="102"/>
      <c r="I46" s="102"/>
      <c r="M46" s="14"/>
      <c r="N46" s="14"/>
      <c r="O46" s="14"/>
      <c r="V46" s="14"/>
    </row>
    <row r="47" spans="1:31" s="15" customFormat="1" x14ac:dyDescent="0.3">
      <c r="A47" s="95" t="s">
        <v>48</v>
      </c>
      <c r="B47" s="95"/>
      <c r="C47" s="95"/>
      <c r="D47" s="95"/>
      <c r="E47" s="95"/>
      <c r="F47" s="95"/>
      <c r="G47" s="95"/>
      <c r="H47" s="95"/>
      <c r="I47" s="95"/>
      <c r="J47" s="14"/>
      <c r="K47" s="14"/>
      <c r="L47" s="14"/>
      <c r="M47" s="14"/>
      <c r="N47" s="14"/>
      <c r="O47" s="14"/>
      <c r="V47" s="14"/>
    </row>
    <row r="48" spans="1:31" s="15" customFormat="1" x14ac:dyDescent="0.3">
      <c r="A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V48" s="14"/>
    </row>
    <row r="49" spans="1:22" s="15" customFormat="1" x14ac:dyDescent="0.3">
      <c r="A49" s="30"/>
      <c r="B49" s="30"/>
      <c r="C49" s="30"/>
      <c r="D49" s="30"/>
      <c r="E49" s="30"/>
      <c r="F49" s="30"/>
      <c r="G49" s="30"/>
      <c r="H49" s="14"/>
      <c r="I49" s="14"/>
      <c r="J49" s="14"/>
      <c r="K49" s="14"/>
      <c r="L49" s="14"/>
      <c r="M49" s="14"/>
      <c r="N49" s="14"/>
      <c r="O49" s="14"/>
      <c r="V49" s="14"/>
    </row>
    <row r="50" spans="1:22" s="15" customFormat="1" x14ac:dyDescent="0.3">
      <c r="A50" s="30"/>
      <c r="B50" s="30"/>
      <c r="C50" s="30"/>
      <c r="D50" s="30"/>
      <c r="E50" s="30"/>
      <c r="F50" s="30"/>
      <c r="G50" s="30"/>
      <c r="H50" s="14"/>
      <c r="I50" s="14"/>
      <c r="J50" s="14"/>
      <c r="K50" s="14"/>
      <c r="L50" s="14"/>
      <c r="M50" s="14"/>
      <c r="N50" s="14"/>
      <c r="O50" s="14"/>
      <c r="V50" s="14"/>
    </row>
    <row r="51" spans="1:22" s="15" customFormat="1" x14ac:dyDescent="0.3">
      <c r="A51" s="30"/>
      <c r="B51" s="30"/>
      <c r="C51" s="30"/>
      <c r="D51" s="30"/>
      <c r="E51" s="30"/>
      <c r="F51" s="30"/>
      <c r="G51" s="30"/>
      <c r="H51" s="14"/>
      <c r="I51" s="14"/>
      <c r="J51" s="14"/>
      <c r="K51" s="14"/>
      <c r="L51" s="14"/>
      <c r="M51" s="14"/>
      <c r="N51" s="14"/>
      <c r="O51" s="14"/>
      <c r="V51" s="14"/>
    </row>
    <row r="52" spans="1:22" s="15" customFormat="1" x14ac:dyDescent="0.3">
      <c r="A52" s="30"/>
      <c r="B52" s="30"/>
      <c r="C52" s="30"/>
      <c r="D52" s="30"/>
      <c r="E52" s="30"/>
      <c r="F52" s="30"/>
      <c r="G52" s="30"/>
      <c r="H52" s="14"/>
      <c r="I52" s="14"/>
      <c r="J52" s="14"/>
      <c r="K52" s="14"/>
      <c r="L52" s="14"/>
      <c r="M52" s="14"/>
      <c r="N52" s="14"/>
      <c r="O52" s="14"/>
      <c r="V52" s="14"/>
    </row>
    <row r="53" spans="1:22" s="15" customFormat="1" x14ac:dyDescent="0.3">
      <c r="A53" s="30"/>
      <c r="B53" s="30"/>
      <c r="C53" s="30"/>
      <c r="D53" s="30"/>
      <c r="E53" s="30"/>
      <c r="F53" s="30"/>
      <c r="G53" s="30"/>
      <c r="O53" s="14"/>
      <c r="V53" s="14"/>
    </row>
    <row r="54" spans="1:22" s="15" customFormat="1" x14ac:dyDescent="0.3">
      <c r="A54" s="30"/>
      <c r="B54" s="30"/>
      <c r="C54" s="30"/>
      <c r="D54" s="30"/>
      <c r="E54" s="30"/>
      <c r="F54" s="30"/>
      <c r="G54" s="30"/>
      <c r="O54" s="14"/>
      <c r="V54" s="14"/>
    </row>
    <row r="55" spans="1:22" s="15" customFormat="1" x14ac:dyDescent="0.3">
      <c r="A55" s="30"/>
      <c r="B55" s="30"/>
      <c r="C55" s="30"/>
      <c r="D55" s="30"/>
      <c r="E55" s="30"/>
      <c r="F55" s="30"/>
      <c r="G55" s="30"/>
      <c r="O55" s="14"/>
      <c r="V55" s="14"/>
    </row>
    <row r="56" spans="1:22" s="14" customFormat="1" x14ac:dyDescent="0.3">
      <c r="A56" s="30"/>
      <c r="B56" s="30"/>
      <c r="C56" s="30"/>
      <c r="D56" s="30"/>
      <c r="E56" s="30"/>
      <c r="F56" s="30"/>
      <c r="G56" s="30"/>
    </row>
    <row r="57" spans="1:22" x14ac:dyDescent="0.3">
      <c r="A57" s="30"/>
      <c r="B57" s="30"/>
      <c r="C57" s="30"/>
      <c r="D57" s="30"/>
      <c r="E57" s="30"/>
      <c r="F57" s="30"/>
      <c r="G57" s="30"/>
    </row>
    <row r="58" spans="1:22" x14ac:dyDescent="0.3">
      <c r="A58" s="30"/>
      <c r="B58" s="30"/>
      <c r="C58" s="30"/>
      <c r="D58" s="30"/>
      <c r="E58" s="30"/>
      <c r="F58" s="30"/>
      <c r="G58" s="30"/>
    </row>
    <row r="59" spans="1:22" x14ac:dyDescent="0.3">
      <c r="A59" s="30"/>
      <c r="B59" s="30"/>
      <c r="C59" s="30"/>
      <c r="D59" s="30"/>
      <c r="E59" s="30"/>
      <c r="F59" s="30"/>
      <c r="G59" s="30"/>
    </row>
  </sheetData>
  <mergeCells count="29">
    <mergeCell ref="A47:I47"/>
    <mergeCell ref="B5:P5"/>
    <mergeCell ref="Q30:T30"/>
    <mergeCell ref="U30:U31"/>
    <mergeCell ref="A45:F45"/>
    <mergeCell ref="A21:J21"/>
    <mergeCell ref="A22:I22"/>
    <mergeCell ref="A25:J25"/>
    <mergeCell ref="A26:J26"/>
    <mergeCell ref="A46:I46"/>
    <mergeCell ref="B30:E30"/>
    <mergeCell ref="F30:F31"/>
    <mergeCell ref="G30:J30"/>
    <mergeCell ref="K30:K31"/>
    <mergeCell ref="L30:O30"/>
    <mergeCell ref="P30:P31"/>
    <mergeCell ref="A30:A31"/>
    <mergeCell ref="P6:P7"/>
    <mergeCell ref="Q6:T6"/>
    <mergeCell ref="B6:E6"/>
    <mergeCell ref="F6:F7"/>
    <mergeCell ref="G6:J6"/>
    <mergeCell ref="K6:K7"/>
    <mergeCell ref="L6:O6"/>
    <mergeCell ref="Q5:T5"/>
    <mergeCell ref="A6:A7"/>
    <mergeCell ref="A28:L28"/>
    <mergeCell ref="B29:P29"/>
    <mergeCell ref="Q29:U29"/>
  </mergeCells>
  <pageMargins left="0.35433070866141736" right="0.35433070866141736" top="0.74803149606299213" bottom="0.74803149606299213" header="0.31496062992125984" footer="0.31496062992125984"/>
  <pageSetup paperSize="9" scale="64" pageOrder="overThenDown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colBreaks count="1" manualBreakCount="1">
    <brk id="12" max="47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60"/>
  <sheetViews>
    <sheetView showGridLines="0" zoomScale="80" zoomScaleNormal="80" workbookViewId="0">
      <selection activeCell="A5" sqref="A5"/>
    </sheetView>
  </sheetViews>
  <sheetFormatPr defaultColWidth="9.140625" defaultRowHeight="15" x14ac:dyDescent="0.3"/>
  <cols>
    <col min="1" max="1" width="19.28515625" style="3" bestFit="1" customWidth="1"/>
    <col min="2" max="2" width="8.7109375" style="3" bestFit="1" customWidth="1"/>
    <col min="3" max="3" width="9.140625" style="3" bestFit="1" customWidth="1"/>
    <col min="4" max="4" width="8.140625" style="3" bestFit="1" customWidth="1"/>
    <col min="5" max="5" width="9.140625" style="3" bestFit="1" customWidth="1"/>
    <col min="6" max="6" width="8.85546875" style="3" customWidth="1"/>
    <col min="7" max="7" width="8.7109375" style="3" bestFit="1" customWidth="1"/>
    <col min="8" max="8" width="9.140625" style="3" bestFit="1" customWidth="1"/>
    <col min="9" max="9" width="8.140625" style="3" bestFit="1" customWidth="1"/>
    <col min="10" max="10" width="9.140625" style="3" bestFit="1" customWidth="1"/>
    <col min="11" max="11" width="8.85546875" style="3" customWidth="1"/>
    <col min="12" max="12" width="8.85546875" style="3" bestFit="1" customWidth="1"/>
    <col min="13" max="13" width="9.140625" style="5" bestFit="1" customWidth="1"/>
    <col min="14" max="14" width="8.140625" style="5" bestFit="1" customWidth="1"/>
    <col min="15" max="15" width="10.28515625" style="5" bestFit="1" customWidth="1"/>
    <col min="16" max="16" width="8.85546875" style="3" customWidth="1"/>
    <col min="17" max="17" width="8.7109375" style="3" bestFit="1" customWidth="1"/>
    <col min="18" max="18" width="9.140625" style="3" bestFit="1" customWidth="1"/>
    <col min="19" max="19" width="8.140625" style="3" bestFit="1" customWidth="1"/>
    <col min="20" max="20" width="10.28515625" style="3" bestFit="1" customWidth="1"/>
    <col min="21" max="21" width="8.85546875" style="3" customWidth="1"/>
    <col min="22" max="22" width="8.7109375" style="3" bestFit="1" customWidth="1"/>
    <col min="23" max="23" width="9.140625" style="3" bestFit="1" customWidth="1"/>
    <col min="24" max="24" width="8.140625" style="3" bestFit="1" customWidth="1"/>
    <col min="25" max="25" width="9.140625" style="3" bestFit="1" customWidth="1"/>
    <col min="26" max="26" width="8.85546875" style="3" customWidth="1"/>
    <col min="27" max="27" width="8.7109375" style="3" bestFit="1" customWidth="1"/>
    <col min="28" max="28" width="8.7109375" style="3" customWidth="1"/>
    <col min="29" max="29" width="8.140625" style="3" bestFit="1" customWidth="1"/>
    <col min="30" max="30" width="9.7109375" style="3" bestFit="1" customWidth="1"/>
    <col min="31" max="31" width="8.85546875" style="3" customWidth="1"/>
    <col min="32" max="33" width="8.7109375" style="3" hidden="1" customWidth="1"/>
    <col min="34" max="34" width="8.140625" style="3" hidden="1" customWidth="1"/>
    <col min="35" max="35" width="9.7109375" style="3" hidden="1" customWidth="1"/>
    <col min="36" max="36" width="8.85546875" style="3" hidden="1" customWidth="1"/>
    <col min="37" max="37" width="12.5703125" style="3" customWidth="1"/>
    <col min="38" max="38" width="10.28515625" style="3" customWidth="1"/>
    <col min="39" max="40" width="9" style="3" customWidth="1"/>
    <col min="41" max="41" width="3.85546875" style="3" customWidth="1"/>
    <col min="42" max="42" width="12.5703125" style="3" bestFit="1" customWidth="1"/>
    <col min="43" max="43" width="10.28515625" style="3" customWidth="1"/>
    <col min="44" max="45" width="9" style="3" customWidth="1"/>
    <col min="46" max="46" width="3.85546875" style="3" customWidth="1"/>
    <col min="47" max="47" width="10.7109375" style="3" customWidth="1"/>
    <col min="48" max="48" width="10.28515625" style="3" customWidth="1"/>
    <col min="49" max="16384" width="9.140625" style="3"/>
  </cols>
  <sheetData>
    <row r="1" spans="1:43" ht="15.75" x14ac:dyDescent="0.35">
      <c r="B1" s="1"/>
      <c r="C1" s="1"/>
      <c r="D1" s="1"/>
      <c r="E1" s="1"/>
      <c r="F1" s="1"/>
      <c r="G1" s="1"/>
      <c r="H1" s="1"/>
      <c r="I1" s="1"/>
      <c r="J1" s="1"/>
      <c r="K1" s="1"/>
      <c r="M1" s="2"/>
      <c r="N1" s="2"/>
      <c r="O1" s="2"/>
      <c r="P1" s="1"/>
      <c r="R1" s="1"/>
      <c r="S1" s="1"/>
      <c r="T1" s="1"/>
      <c r="U1" s="1"/>
      <c r="Y1" s="1"/>
      <c r="Z1" s="1"/>
      <c r="AC1" s="25"/>
      <c r="AD1" s="15"/>
      <c r="AE1" s="26"/>
      <c r="AF1" s="26"/>
      <c r="AG1" s="26"/>
      <c r="AH1" s="27"/>
    </row>
    <row r="2" spans="1:43" ht="16.5" x14ac:dyDescent="0.3">
      <c r="B2" s="87" t="s">
        <v>0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T2" s="4"/>
      <c r="U2" s="4"/>
      <c r="X2" s="15"/>
      <c r="Y2" s="15"/>
      <c r="Z2" s="20"/>
      <c r="AA2" s="15"/>
      <c r="AB2" s="15"/>
      <c r="AC2" s="15"/>
    </row>
    <row r="3" spans="1:43" ht="16.5" x14ac:dyDescent="0.3">
      <c r="B3" s="88" t="s">
        <v>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S3" s="29"/>
      <c r="T3" s="29"/>
      <c r="U3" s="29"/>
      <c r="V3" s="29"/>
      <c r="X3" s="15"/>
      <c r="Y3" s="15"/>
      <c r="Z3" s="15">
        <v>1000</v>
      </c>
      <c r="AA3" s="15">
        <v>2014</v>
      </c>
      <c r="AB3" s="15">
        <v>2015</v>
      </c>
      <c r="AC3" s="15">
        <v>2016</v>
      </c>
    </row>
    <row r="4" spans="1:43" x14ac:dyDescent="0.3">
      <c r="C4" s="36"/>
      <c r="D4" s="36"/>
      <c r="E4" s="36"/>
      <c r="F4" s="36"/>
      <c r="H4" s="36"/>
      <c r="I4" s="36"/>
      <c r="J4" s="36"/>
      <c r="K4" s="36"/>
      <c r="L4" s="35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C4" s="15"/>
      <c r="AD4" s="15"/>
      <c r="AF4" s="17">
        <f>AD8/$Z$3</f>
        <v>118.499</v>
      </c>
      <c r="AG4" s="17">
        <f>Y8/$Z$3</f>
        <v>132.113</v>
      </c>
      <c r="AH4" s="17">
        <f>T8/$Z$3</f>
        <v>155.90100000000001</v>
      </c>
    </row>
    <row r="5" spans="1:43" x14ac:dyDescent="0.3">
      <c r="A5" s="6"/>
      <c r="B5" s="92" t="s">
        <v>44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4"/>
      <c r="AF5" s="93" t="s">
        <v>43</v>
      </c>
      <c r="AG5" s="93"/>
      <c r="AH5" s="93"/>
      <c r="AI5" s="94"/>
      <c r="AJ5" s="16" t="s">
        <v>6</v>
      </c>
      <c r="AK5" s="17">
        <f>AD9/$Z$3</f>
        <v>119.02800000000001</v>
      </c>
      <c r="AL5" s="17">
        <f>Y9/$Z$3</f>
        <v>135.345</v>
      </c>
      <c r="AM5" s="17">
        <f>T9/$Z$3</f>
        <v>173.19499999999999</v>
      </c>
    </row>
    <row r="6" spans="1:43" ht="15.75" customHeight="1" x14ac:dyDescent="0.35">
      <c r="A6" s="103" t="s">
        <v>18</v>
      </c>
      <c r="B6" s="89">
        <v>2019</v>
      </c>
      <c r="C6" s="90"/>
      <c r="D6" s="90"/>
      <c r="E6" s="91"/>
      <c r="F6" s="105" t="s">
        <v>37</v>
      </c>
      <c r="G6" s="89">
        <v>2018</v>
      </c>
      <c r="H6" s="90"/>
      <c r="I6" s="90"/>
      <c r="J6" s="91"/>
      <c r="K6" s="105" t="s">
        <v>37</v>
      </c>
      <c r="L6" s="89">
        <v>2017</v>
      </c>
      <c r="M6" s="90"/>
      <c r="N6" s="90"/>
      <c r="O6" s="91"/>
      <c r="P6" s="105" t="s">
        <v>39</v>
      </c>
      <c r="Q6" s="107">
        <v>2016</v>
      </c>
      <c r="R6" s="107"/>
      <c r="S6" s="107"/>
      <c r="T6" s="107"/>
      <c r="U6" s="105" t="s">
        <v>38</v>
      </c>
      <c r="V6" s="89">
        <v>2015</v>
      </c>
      <c r="W6" s="90"/>
      <c r="X6" s="90"/>
      <c r="Y6" s="91"/>
      <c r="Z6" s="105" t="s">
        <v>40</v>
      </c>
      <c r="AA6" s="89">
        <v>2014</v>
      </c>
      <c r="AB6" s="90"/>
      <c r="AC6" s="90"/>
      <c r="AD6" s="91"/>
      <c r="AE6" s="105" t="s">
        <v>41</v>
      </c>
      <c r="AF6" s="89">
        <v>2013</v>
      </c>
      <c r="AG6" s="90"/>
      <c r="AH6" s="90"/>
      <c r="AI6" s="91"/>
      <c r="AL6" s="15"/>
      <c r="AM6" s="15"/>
      <c r="AN6" s="16" t="s">
        <v>7</v>
      </c>
      <c r="AO6" s="17">
        <f t="shared" ref="AO6:AO15" si="0">AD10/$Z$3</f>
        <v>140.21299999999999</v>
      </c>
      <c r="AP6" s="17">
        <f t="shared" ref="AP6:AP15" si="1">Y10/$Z$3</f>
        <v>162.28299999999999</v>
      </c>
      <c r="AQ6" s="17">
        <f t="shared" ref="AQ6:AQ15" si="2">T10/$Z$3</f>
        <v>191.42400000000001</v>
      </c>
    </row>
    <row r="7" spans="1:43" ht="40.5" x14ac:dyDescent="0.3">
      <c r="A7" s="104"/>
      <c r="B7" s="39" t="s">
        <v>20</v>
      </c>
      <c r="C7" s="39" t="s">
        <v>21</v>
      </c>
      <c r="D7" s="39" t="s">
        <v>22</v>
      </c>
      <c r="E7" s="42" t="s">
        <v>23</v>
      </c>
      <c r="F7" s="106"/>
      <c r="G7" s="39" t="s">
        <v>20</v>
      </c>
      <c r="H7" s="39" t="s">
        <v>21</v>
      </c>
      <c r="I7" s="39" t="s">
        <v>22</v>
      </c>
      <c r="J7" s="42" t="s">
        <v>23</v>
      </c>
      <c r="K7" s="106"/>
      <c r="L7" s="39" t="s">
        <v>20</v>
      </c>
      <c r="M7" s="39" t="s">
        <v>21</v>
      </c>
      <c r="N7" s="39" t="s">
        <v>22</v>
      </c>
      <c r="O7" s="42" t="s">
        <v>23</v>
      </c>
      <c r="P7" s="106"/>
      <c r="Q7" s="39" t="s">
        <v>20</v>
      </c>
      <c r="R7" s="39" t="s">
        <v>21</v>
      </c>
      <c r="S7" s="39" t="s">
        <v>22</v>
      </c>
      <c r="T7" s="42" t="s">
        <v>23</v>
      </c>
      <c r="U7" s="106"/>
      <c r="V7" s="39" t="s">
        <v>20</v>
      </c>
      <c r="W7" s="39" t="s">
        <v>21</v>
      </c>
      <c r="X7" s="39" t="s">
        <v>22</v>
      </c>
      <c r="Y7" s="42" t="s">
        <v>23</v>
      </c>
      <c r="Z7" s="106"/>
      <c r="AA7" s="39" t="s">
        <v>20</v>
      </c>
      <c r="AB7" s="39" t="s">
        <v>21</v>
      </c>
      <c r="AC7" s="39" t="s">
        <v>22</v>
      </c>
      <c r="AD7" s="42" t="s">
        <v>23</v>
      </c>
      <c r="AE7" s="106"/>
      <c r="AF7" s="39" t="s">
        <v>20</v>
      </c>
      <c r="AG7" s="39" t="s">
        <v>21</v>
      </c>
      <c r="AH7" s="39" t="s">
        <v>22</v>
      </c>
      <c r="AI7" s="42" t="s">
        <v>23</v>
      </c>
      <c r="AL7" s="15"/>
      <c r="AM7" s="15"/>
      <c r="AN7" s="16" t="s">
        <v>8</v>
      </c>
      <c r="AO7" s="17">
        <f t="shared" si="0"/>
        <v>119.84399999999999</v>
      </c>
      <c r="AP7" s="17">
        <f t="shared" si="1"/>
        <v>149.727</v>
      </c>
      <c r="AQ7" s="17">
        <f t="shared" si="2"/>
        <v>168.15</v>
      </c>
    </row>
    <row r="8" spans="1:43" ht="15.75" x14ac:dyDescent="0.35">
      <c r="A8" s="44" t="s">
        <v>25</v>
      </c>
      <c r="B8" s="58">
        <v>40297</v>
      </c>
      <c r="C8" s="58">
        <v>124993</v>
      </c>
      <c r="D8" s="43">
        <v>1</v>
      </c>
      <c r="E8" s="48">
        <f>SUM(B8:D8)</f>
        <v>165291</v>
      </c>
      <c r="F8" s="49">
        <f t="shared" ref="F8:F20" si="3">(E8-J8)/J8*100</f>
        <v>-7.3190014802852907</v>
      </c>
      <c r="G8" s="58">
        <v>51140</v>
      </c>
      <c r="H8" s="58">
        <v>127198</v>
      </c>
      <c r="I8" s="43">
        <v>6</v>
      </c>
      <c r="J8" s="48">
        <f>SUM(G8:I8)</f>
        <v>178344</v>
      </c>
      <c r="K8" s="49">
        <f t="shared" ref="K8:K20" si="4">(J8-O8)/O8*100</f>
        <v>3.6582388840453355</v>
      </c>
      <c r="L8" s="58">
        <v>50759</v>
      </c>
      <c r="M8" s="58">
        <v>121289</v>
      </c>
      <c r="N8" s="43">
        <v>2</v>
      </c>
      <c r="O8" s="48">
        <f>SUM(L8:N8)</f>
        <v>172050</v>
      </c>
      <c r="P8" s="49">
        <f>(O8-T8)/T8*100</f>
        <v>10.358496738314701</v>
      </c>
      <c r="Q8" s="58">
        <v>44969</v>
      </c>
      <c r="R8" s="58">
        <v>110932</v>
      </c>
      <c r="S8" s="43">
        <v>0</v>
      </c>
      <c r="T8" s="48">
        <f>SUM(Q8:S8)</f>
        <v>155901</v>
      </c>
      <c r="U8" s="49">
        <f>(T8-Y8)/Y8*100</f>
        <v>18.005798066806449</v>
      </c>
      <c r="V8" s="58">
        <v>37485</v>
      </c>
      <c r="W8" s="58">
        <v>94623</v>
      </c>
      <c r="X8" s="58">
        <v>5</v>
      </c>
      <c r="Y8" s="48">
        <f>SUM(V8:X8)</f>
        <v>132113</v>
      </c>
      <c r="Z8" s="49">
        <f>(Y8-AD8)/AD8*100</f>
        <v>11.488704546029924</v>
      </c>
      <c r="AA8" s="58">
        <v>33590</v>
      </c>
      <c r="AB8" s="58">
        <v>84903</v>
      </c>
      <c r="AC8" s="58">
        <v>6</v>
      </c>
      <c r="AD8" s="50">
        <f>SUM(AA8:AC8)</f>
        <v>118499</v>
      </c>
      <c r="AE8" s="49">
        <f>(AD8-AI8)/AI8*100</f>
        <v>3.8453786225692532</v>
      </c>
      <c r="AF8" s="58">
        <v>34301</v>
      </c>
      <c r="AG8" s="58">
        <v>79807</v>
      </c>
      <c r="AH8" s="58">
        <v>3</v>
      </c>
      <c r="AI8" s="50">
        <f t="shared" ref="AI8:AI20" si="5">SUM(AF8:AH8)</f>
        <v>114111</v>
      </c>
      <c r="AJ8" s="13"/>
      <c r="AL8" s="15"/>
      <c r="AM8" s="15"/>
      <c r="AN8" s="16" t="s">
        <v>9</v>
      </c>
      <c r="AO8" s="17">
        <f t="shared" si="0"/>
        <v>132.32499999999999</v>
      </c>
      <c r="AP8" s="17">
        <f t="shared" si="1"/>
        <v>147.428</v>
      </c>
      <c r="AQ8" s="17">
        <f t="shared" si="2"/>
        <v>188.66800000000001</v>
      </c>
    </row>
    <row r="9" spans="1:43" ht="15.75" x14ac:dyDescent="0.35">
      <c r="A9" s="45" t="s">
        <v>26</v>
      </c>
      <c r="B9" s="59">
        <v>44907</v>
      </c>
      <c r="C9" s="59">
        <v>133602</v>
      </c>
      <c r="D9" s="59">
        <v>2</v>
      </c>
      <c r="E9" s="51">
        <f t="shared" ref="E9:E20" si="6">SUM(B9:D9)</f>
        <v>178511</v>
      </c>
      <c r="F9" s="52">
        <f t="shared" si="3"/>
        <v>-2.0515775034293555</v>
      </c>
      <c r="G9" s="59">
        <v>48423</v>
      </c>
      <c r="H9" s="59">
        <v>133822</v>
      </c>
      <c r="I9" s="59">
        <v>5</v>
      </c>
      <c r="J9" s="51">
        <f t="shared" ref="J9:J20" si="7">SUM(G9:I9)</f>
        <v>182250</v>
      </c>
      <c r="K9" s="52">
        <f t="shared" si="4"/>
        <v>-1.1536146048585236</v>
      </c>
      <c r="L9" s="59">
        <v>54116</v>
      </c>
      <c r="M9" s="59">
        <v>130260</v>
      </c>
      <c r="N9" s="59">
        <v>1</v>
      </c>
      <c r="O9" s="51">
        <f t="shared" ref="O9:O20" si="8">SUM(L9:N9)</f>
        <v>184377</v>
      </c>
      <c r="P9" s="52">
        <f t="shared" ref="P9:P20" si="9">(O9-T9)/T9*100</f>
        <v>6.4563064753601438</v>
      </c>
      <c r="Q9" s="59">
        <v>50435</v>
      </c>
      <c r="R9" s="59">
        <v>122759</v>
      </c>
      <c r="S9" s="59">
        <v>1</v>
      </c>
      <c r="T9" s="51">
        <f t="shared" ref="T9:T20" si="10">SUM(Q9:S9)</f>
        <v>173195</v>
      </c>
      <c r="U9" s="52">
        <f t="shared" ref="U9:U20" si="11">(T9-Y9)/Y9*100</f>
        <v>27.965569470612138</v>
      </c>
      <c r="V9" s="59">
        <v>38032</v>
      </c>
      <c r="W9" s="59">
        <v>97312</v>
      </c>
      <c r="X9" s="59">
        <v>1</v>
      </c>
      <c r="Y9" s="51">
        <f t="shared" ref="Y9:Y20" si="12">SUM(V9:X9)</f>
        <v>135345</v>
      </c>
      <c r="Z9" s="52">
        <f>(Y9-AD9)/AD9*100</f>
        <v>13.708539167254763</v>
      </c>
      <c r="AA9" s="59">
        <v>33495</v>
      </c>
      <c r="AB9" s="59">
        <v>85532</v>
      </c>
      <c r="AC9" s="59">
        <v>1</v>
      </c>
      <c r="AD9" s="53">
        <f t="shared" ref="AD9:AD20" si="13">SUM(AA9:AC9)</f>
        <v>119028</v>
      </c>
      <c r="AE9" s="52">
        <f t="shared" ref="AE9:AE20" si="14">(AD9-AI9)/AI9*100</f>
        <v>9.2210425861863303</v>
      </c>
      <c r="AF9" s="59">
        <v>31049</v>
      </c>
      <c r="AG9" s="59">
        <v>77928</v>
      </c>
      <c r="AH9" s="59">
        <v>2</v>
      </c>
      <c r="AI9" s="53">
        <f t="shared" si="5"/>
        <v>108979</v>
      </c>
      <c r="AJ9" s="13"/>
      <c r="AL9" s="15"/>
      <c r="AM9" s="15"/>
      <c r="AN9" s="16" t="s">
        <v>10</v>
      </c>
      <c r="AO9" s="17">
        <f t="shared" si="0"/>
        <v>128.28800000000001</v>
      </c>
      <c r="AP9" s="17">
        <f t="shared" si="1"/>
        <v>147.667</v>
      </c>
      <c r="AQ9" s="17">
        <f t="shared" si="2"/>
        <v>166.262</v>
      </c>
    </row>
    <row r="10" spans="1:43" ht="15.75" x14ac:dyDescent="0.35">
      <c r="A10" s="45" t="s">
        <v>27</v>
      </c>
      <c r="B10" s="59">
        <v>48610</v>
      </c>
      <c r="C10" s="59">
        <v>145713</v>
      </c>
      <c r="D10" s="59">
        <v>0</v>
      </c>
      <c r="E10" s="51">
        <f t="shared" si="6"/>
        <v>194323</v>
      </c>
      <c r="F10" s="52">
        <f t="shared" si="3"/>
        <v>-9.3490511466477582</v>
      </c>
      <c r="G10" s="59">
        <v>60002</v>
      </c>
      <c r="H10" s="59">
        <v>154355</v>
      </c>
      <c r="I10" s="59">
        <v>7</v>
      </c>
      <c r="J10" s="51">
        <f t="shared" si="7"/>
        <v>214364</v>
      </c>
      <c r="K10" s="52">
        <f t="shared" si="4"/>
        <v>-5.4882457718286508</v>
      </c>
      <c r="L10" s="59">
        <v>68749</v>
      </c>
      <c r="M10" s="59">
        <v>158062</v>
      </c>
      <c r="N10" s="59">
        <v>1</v>
      </c>
      <c r="O10" s="51">
        <f t="shared" si="8"/>
        <v>226812</v>
      </c>
      <c r="P10" s="52">
        <f t="shared" si="9"/>
        <v>18.486710130391174</v>
      </c>
      <c r="Q10" s="59">
        <v>56451</v>
      </c>
      <c r="R10" s="59">
        <v>134951</v>
      </c>
      <c r="S10" s="59">
        <v>22</v>
      </c>
      <c r="T10" s="51">
        <f t="shared" si="10"/>
        <v>191424</v>
      </c>
      <c r="U10" s="52">
        <f t="shared" si="11"/>
        <v>17.956902448192356</v>
      </c>
      <c r="V10" s="59">
        <v>46337</v>
      </c>
      <c r="W10" s="59">
        <v>115944</v>
      </c>
      <c r="X10" s="59">
        <v>2</v>
      </c>
      <c r="Y10" s="51">
        <f t="shared" si="12"/>
        <v>162283</v>
      </c>
      <c r="Z10" s="52">
        <f t="shared" ref="Z10:Z20" si="15">(Y10-AD10)/AD10*100</f>
        <v>15.740337914458715</v>
      </c>
      <c r="AA10" s="59">
        <v>39434</v>
      </c>
      <c r="AB10" s="59">
        <v>100774</v>
      </c>
      <c r="AC10" s="59">
        <v>5</v>
      </c>
      <c r="AD10" s="53">
        <f t="shared" si="13"/>
        <v>140213</v>
      </c>
      <c r="AE10" s="52">
        <f t="shared" si="14"/>
        <v>5.5844635044466369</v>
      </c>
      <c r="AF10" s="59">
        <v>38152</v>
      </c>
      <c r="AG10" s="59">
        <v>94643</v>
      </c>
      <c r="AH10" s="59">
        <v>2</v>
      </c>
      <c r="AI10" s="53">
        <f t="shared" si="5"/>
        <v>132797</v>
      </c>
      <c r="AJ10" s="13"/>
      <c r="AL10" s="15"/>
      <c r="AM10" s="15"/>
      <c r="AN10" s="16" t="s">
        <v>11</v>
      </c>
      <c r="AO10" s="17">
        <f t="shared" si="0"/>
        <v>114.80800000000001</v>
      </c>
      <c r="AP10" s="17">
        <f t="shared" si="1"/>
        <v>132.46100000000001</v>
      </c>
      <c r="AQ10" s="17">
        <f t="shared" si="2"/>
        <v>137.21899999999999</v>
      </c>
    </row>
    <row r="11" spans="1:43" ht="15.75" x14ac:dyDescent="0.35">
      <c r="A11" s="45" t="s">
        <v>28</v>
      </c>
      <c r="B11" s="59">
        <v>44603</v>
      </c>
      <c r="C11" s="59">
        <v>130325</v>
      </c>
      <c r="D11" s="59">
        <v>0</v>
      </c>
      <c r="E11" s="51">
        <f t="shared" si="6"/>
        <v>174928</v>
      </c>
      <c r="F11" s="52">
        <f t="shared" si="3"/>
        <v>1.75734554148464</v>
      </c>
      <c r="G11" s="59">
        <v>46387</v>
      </c>
      <c r="H11" s="59">
        <v>125504</v>
      </c>
      <c r="I11" s="59">
        <v>16</v>
      </c>
      <c r="J11" s="51">
        <f t="shared" si="7"/>
        <v>171907</v>
      </c>
      <c r="K11" s="52">
        <f t="shared" si="4"/>
        <v>6.7811665320827386</v>
      </c>
      <c r="L11" s="59">
        <v>47273</v>
      </c>
      <c r="M11" s="59">
        <v>113714</v>
      </c>
      <c r="N11" s="59">
        <v>3</v>
      </c>
      <c r="O11" s="51">
        <f t="shared" si="8"/>
        <v>160990</v>
      </c>
      <c r="P11" s="52">
        <f t="shared" si="9"/>
        <v>-4.2581028843294675</v>
      </c>
      <c r="Q11" s="59">
        <v>49082</v>
      </c>
      <c r="R11" s="59">
        <v>119063</v>
      </c>
      <c r="S11" s="59">
        <v>5</v>
      </c>
      <c r="T11" s="51">
        <f t="shared" si="10"/>
        <v>168150</v>
      </c>
      <c r="U11" s="52">
        <f t="shared" si="11"/>
        <v>12.304393997074676</v>
      </c>
      <c r="V11" s="59">
        <v>43671</v>
      </c>
      <c r="W11" s="59">
        <v>106054</v>
      </c>
      <c r="X11" s="59">
        <v>2</v>
      </c>
      <c r="Y11" s="51">
        <f t="shared" si="12"/>
        <v>149727</v>
      </c>
      <c r="Z11" s="52">
        <f t="shared" si="15"/>
        <v>24.93491539000701</v>
      </c>
      <c r="AA11" s="59">
        <v>34862</v>
      </c>
      <c r="AB11" s="59">
        <v>84979</v>
      </c>
      <c r="AC11" s="59">
        <v>3</v>
      </c>
      <c r="AD11" s="53">
        <f t="shared" si="13"/>
        <v>119844</v>
      </c>
      <c r="AE11" s="52">
        <f t="shared" si="14"/>
        <v>2.5727930981358802</v>
      </c>
      <c r="AF11" s="59">
        <v>35315</v>
      </c>
      <c r="AG11" s="59">
        <v>81518</v>
      </c>
      <c r="AH11" s="59">
        <v>5</v>
      </c>
      <c r="AI11" s="53">
        <f t="shared" si="5"/>
        <v>116838</v>
      </c>
      <c r="AJ11" s="13"/>
      <c r="AL11" s="15"/>
      <c r="AM11" s="15"/>
      <c r="AN11" s="16" t="s">
        <v>12</v>
      </c>
      <c r="AO11" s="17">
        <f t="shared" si="0"/>
        <v>53.502000000000002</v>
      </c>
      <c r="AP11" s="17">
        <f t="shared" si="1"/>
        <v>59.591000000000001</v>
      </c>
      <c r="AQ11" s="17">
        <f t="shared" si="2"/>
        <v>72.019000000000005</v>
      </c>
    </row>
    <row r="12" spans="1:43" ht="15.75" x14ac:dyDescent="0.35">
      <c r="A12" s="45" t="s">
        <v>29</v>
      </c>
      <c r="B12" s="59">
        <v>52385</v>
      </c>
      <c r="C12" s="59">
        <v>145508</v>
      </c>
      <c r="D12" s="59">
        <v>0</v>
      </c>
      <c r="E12" s="51">
        <f t="shared" si="6"/>
        <v>197893</v>
      </c>
      <c r="F12" s="52">
        <f t="shared" si="3"/>
        <v>-0.91478069297015829</v>
      </c>
      <c r="G12" s="59">
        <v>55591</v>
      </c>
      <c r="H12" s="59">
        <v>144127</v>
      </c>
      <c r="I12" s="59">
        <v>2</v>
      </c>
      <c r="J12" s="51">
        <f t="shared" si="7"/>
        <v>199720</v>
      </c>
      <c r="K12" s="52">
        <f t="shared" si="4"/>
        <v>-2.4904672860692996</v>
      </c>
      <c r="L12" s="59">
        <v>60351</v>
      </c>
      <c r="M12" s="59">
        <v>144467</v>
      </c>
      <c r="N12" s="59">
        <v>3</v>
      </c>
      <c r="O12" s="51">
        <f t="shared" si="8"/>
        <v>204821</v>
      </c>
      <c r="P12" s="52">
        <f t="shared" si="9"/>
        <v>8.5616002713761734</v>
      </c>
      <c r="Q12" s="59">
        <v>56303</v>
      </c>
      <c r="R12" s="59">
        <v>132360</v>
      </c>
      <c r="S12" s="59">
        <v>5</v>
      </c>
      <c r="T12" s="51">
        <f t="shared" si="10"/>
        <v>188668</v>
      </c>
      <c r="U12" s="52">
        <f t="shared" si="11"/>
        <v>27.97297663944434</v>
      </c>
      <c r="V12" s="59">
        <v>42124</v>
      </c>
      <c r="W12" s="59">
        <v>105301</v>
      </c>
      <c r="X12" s="59">
        <v>3</v>
      </c>
      <c r="Y12" s="51">
        <f t="shared" si="12"/>
        <v>147428</v>
      </c>
      <c r="Z12" s="52">
        <f t="shared" si="15"/>
        <v>11.413565085962592</v>
      </c>
      <c r="AA12" s="59">
        <v>37000</v>
      </c>
      <c r="AB12" s="59">
        <v>95316</v>
      </c>
      <c r="AC12" s="59">
        <v>9</v>
      </c>
      <c r="AD12" s="53">
        <f t="shared" si="13"/>
        <v>132325</v>
      </c>
      <c r="AE12" s="52">
        <f t="shared" si="14"/>
        <v>-3.3065400073072708</v>
      </c>
      <c r="AF12" s="59">
        <v>41357</v>
      </c>
      <c r="AG12" s="59">
        <v>95490</v>
      </c>
      <c r="AH12" s="59">
        <v>3</v>
      </c>
      <c r="AI12" s="53">
        <f t="shared" si="5"/>
        <v>136850</v>
      </c>
      <c r="AJ12" s="13"/>
      <c r="AL12" s="15"/>
      <c r="AM12" s="15"/>
      <c r="AN12" s="16" t="s">
        <v>13</v>
      </c>
      <c r="AO12" s="17">
        <f t="shared" si="0"/>
        <v>111.038</v>
      </c>
      <c r="AP12" s="17">
        <f t="shared" si="1"/>
        <v>130.84899999999999</v>
      </c>
      <c r="AQ12" s="17">
        <f t="shared" si="2"/>
        <v>154.393</v>
      </c>
    </row>
    <row r="13" spans="1:43" ht="15.75" x14ac:dyDescent="0.35">
      <c r="A13" s="45" t="s">
        <v>30</v>
      </c>
      <c r="B13" s="59">
        <v>39328</v>
      </c>
      <c r="C13" s="59">
        <v>132986</v>
      </c>
      <c r="D13" s="59">
        <v>1</v>
      </c>
      <c r="E13" s="51">
        <f t="shared" si="6"/>
        <v>172315</v>
      </c>
      <c r="F13" s="52">
        <f t="shared" si="3"/>
        <v>-1.6988698921234735</v>
      </c>
      <c r="G13" s="59">
        <v>43888</v>
      </c>
      <c r="H13" s="59">
        <v>131403</v>
      </c>
      <c r="I13" s="59">
        <v>2</v>
      </c>
      <c r="J13" s="51">
        <f t="shared" si="7"/>
        <v>175293</v>
      </c>
      <c r="K13" s="52">
        <f t="shared" si="4"/>
        <v>-6.9456462306969531</v>
      </c>
      <c r="L13" s="59">
        <v>54065</v>
      </c>
      <c r="M13" s="59">
        <v>134298</v>
      </c>
      <c r="N13" s="59">
        <v>14</v>
      </c>
      <c r="O13" s="51">
        <f t="shared" si="8"/>
        <v>188377</v>
      </c>
      <c r="P13" s="52">
        <f t="shared" si="9"/>
        <v>13.301295545584679</v>
      </c>
      <c r="Q13" s="59">
        <v>47794</v>
      </c>
      <c r="R13" s="59">
        <v>118465</v>
      </c>
      <c r="S13" s="59">
        <v>3</v>
      </c>
      <c r="T13" s="51">
        <f t="shared" si="10"/>
        <v>166262</v>
      </c>
      <c r="U13" s="52">
        <f t="shared" si="11"/>
        <v>12.592522364509334</v>
      </c>
      <c r="V13" s="59">
        <v>42008</v>
      </c>
      <c r="W13" s="59">
        <v>105658</v>
      </c>
      <c r="X13" s="59">
        <v>1</v>
      </c>
      <c r="Y13" s="51">
        <f t="shared" si="12"/>
        <v>147667</v>
      </c>
      <c r="Z13" s="52">
        <f t="shared" si="15"/>
        <v>15.105855574956347</v>
      </c>
      <c r="AA13" s="59">
        <v>34853</v>
      </c>
      <c r="AB13" s="59">
        <v>93425</v>
      </c>
      <c r="AC13" s="59">
        <v>10</v>
      </c>
      <c r="AD13" s="53">
        <f t="shared" si="13"/>
        <v>128288</v>
      </c>
      <c r="AE13" s="52">
        <f t="shared" si="14"/>
        <v>4.4443901684455627</v>
      </c>
      <c r="AF13" s="59">
        <v>33722</v>
      </c>
      <c r="AG13" s="59">
        <v>89101</v>
      </c>
      <c r="AH13" s="59">
        <v>6</v>
      </c>
      <c r="AI13" s="53">
        <f t="shared" si="5"/>
        <v>122829</v>
      </c>
      <c r="AJ13" s="13"/>
      <c r="AL13" s="15"/>
      <c r="AM13" s="15"/>
      <c r="AN13" s="16" t="s">
        <v>14</v>
      </c>
      <c r="AO13" s="17">
        <f t="shared" si="0"/>
        <v>122.44799999999999</v>
      </c>
      <c r="AP13" s="17">
        <f t="shared" si="1"/>
        <v>133.614</v>
      </c>
      <c r="AQ13" s="17">
        <f t="shared" si="2"/>
        <v>147.40600000000001</v>
      </c>
    </row>
    <row r="14" spans="1:43" ht="15.75" x14ac:dyDescent="0.35">
      <c r="A14" s="45" t="s">
        <v>31</v>
      </c>
      <c r="B14" s="59">
        <v>35086</v>
      </c>
      <c r="C14" s="59">
        <v>118274</v>
      </c>
      <c r="D14" s="59">
        <v>0</v>
      </c>
      <c r="E14" s="51">
        <f t="shared" si="6"/>
        <v>153360</v>
      </c>
      <c r="F14" s="52">
        <f t="shared" si="3"/>
        <v>0.24839848346189042</v>
      </c>
      <c r="G14" s="59">
        <v>42757</v>
      </c>
      <c r="H14" s="59">
        <v>110214</v>
      </c>
      <c r="I14" s="59">
        <v>9</v>
      </c>
      <c r="J14" s="51">
        <f t="shared" si="7"/>
        <v>152980</v>
      </c>
      <c r="K14" s="52">
        <f t="shared" si="4"/>
        <v>4.8095368594135381</v>
      </c>
      <c r="L14" s="59">
        <v>41133</v>
      </c>
      <c r="M14" s="59">
        <v>104820</v>
      </c>
      <c r="N14" s="59">
        <v>7</v>
      </c>
      <c r="O14" s="51">
        <f t="shared" si="8"/>
        <v>145960</v>
      </c>
      <c r="P14" s="52">
        <f t="shared" si="9"/>
        <v>6.3701090956791706</v>
      </c>
      <c r="Q14" s="59">
        <v>39606</v>
      </c>
      <c r="R14" s="59">
        <v>97609</v>
      </c>
      <c r="S14" s="59">
        <v>4</v>
      </c>
      <c r="T14" s="51">
        <f t="shared" si="10"/>
        <v>137219</v>
      </c>
      <c r="U14" s="52">
        <f t="shared" si="11"/>
        <v>3.5920006643464868</v>
      </c>
      <c r="V14" s="59">
        <v>37683</v>
      </c>
      <c r="W14" s="59">
        <v>94774</v>
      </c>
      <c r="X14" s="59">
        <v>4</v>
      </c>
      <c r="Y14" s="51">
        <f t="shared" si="12"/>
        <v>132461</v>
      </c>
      <c r="Z14" s="52">
        <f t="shared" si="15"/>
        <v>15.376106194690264</v>
      </c>
      <c r="AA14" s="59">
        <v>31453</v>
      </c>
      <c r="AB14" s="59">
        <v>83351</v>
      </c>
      <c r="AC14" s="59">
        <v>4</v>
      </c>
      <c r="AD14" s="53">
        <f t="shared" si="13"/>
        <v>114808</v>
      </c>
      <c r="AE14" s="52">
        <f t="shared" si="14"/>
        <v>5.9388033809471077</v>
      </c>
      <c r="AF14" s="59">
        <v>31591</v>
      </c>
      <c r="AG14" s="59">
        <v>76767</v>
      </c>
      <c r="AH14" s="59">
        <v>14</v>
      </c>
      <c r="AI14" s="53">
        <f t="shared" si="5"/>
        <v>108372</v>
      </c>
      <c r="AJ14" s="13"/>
      <c r="AL14" s="15"/>
      <c r="AM14" s="15"/>
      <c r="AN14" s="16" t="s">
        <v>15</v>
      </c>
      <c r="AO14" s="17">
        <f t="shared" si="0"/>
        <v>108.568</v>
      </c>
      <c r="AP14" s="17">
        <f t="shared" si="1"/>
        <v>134.803</v>
      </c>
      <c r="AQ14" s="17">
        <f t="shared" si="2"/>
        <v>146.416</v>
      </c>
    </row>
    <row r="15" spans="1:43" ht="15.75" x14ac:dyDescent="0.35">
      <c r="A15" s="45" t="s">
        <v>32</v>
      </c>
      <c r="B15" s="59">
        <v>21886</v>
      </c>
      <c r="C15" s="59">
        <v>67301</v>
      </c>
      <c r="D15" s="59">
        <v>0</v>
      </c>
      <c r="E15" s="51">
        <f t="shared" si="6"/>
        <v>89187</v>
      </c>
      <c r="F15" s="52">
        <f t="shared" si="3"/>
        <v>-2.8442885465914292</v>
      </c>
      <c r="G15" s="59">
        <v>24966</v>
      </c>
      <c r="H15" s="59">
        <v>66823</v>
      </c>
      <c r="I15" s="59">
        <v>9</v>
      </c>
      <c r="J15" s="51">
        <f t="shared" si="7"/>
        <v>91798</v>
      </c>
      <c r="K15" s="52">
        <f t="shared" si="4"/>
        <v>9.7432096403978576</v>
      </c>
      <c r="L15" s="59">
        <v>24213</v>
      </c>
      <c r="M15" s="59">
        <v>59434</v>
      </c>
      <c r="N15" s="59">
        <v>1</v>
      </c>
      <c r="O15" s="51">
        <f t="shared" si="8"/>
        <v>83648</v>
      </c>
      <c r="P15" s="52">
        <f t="shared" si="9"/>
        <v>16.147127841264112</v>
      </c>
      <c r="Q15" s="59">
        <v>20920</v>
      </c>
      <c r="R15" s="59">
        <v>51097</v>
      </c>
      <c r="S15" s="59">
        <v>2</v>
      </c>
      <c r="T15" s="51">
        <f t="shared" si="10"/>
        <v>72019</v>
      </c>
      <c r="U15" s="52">
        <f t="shared" si="11"/>
        <v>20.855498313503716</v>
      </c>
      <c r="V15" s="59">
        <v>16728</v>
      </c>
      <c r="W15" s="59">
        <v>42860</v>
      </c>
      <c r="X15" s="59">
        <v>3</v>
      </c>
      <c r="Y15" s="51">
        <f t="shared" si="12"/>
        <v>59591</v>
      </c>
      <c r="Z15" s="52">
        <f t="shared" si="15"/>
        <v>11.380882957646444</v>
      </c>
      <c r="AA15" s="59">
        <v>14803</v>
      </c>
      <c r="AB15" s="59">
        <v>38696</v>
      </c>
      <c r="AC15" s="59">
        <v>3</v>
      </c>
      <c r="AD15" s="53">
        <f t="shared" si="13"/>
        <v>53502</v>
      </c>
      <c r="AE15" s="52">
        <f t="shared" si="14"/>
        <v>0.35639255702280914</v>
      </c>
      <c r="AF15" s="59">
        <v>15807</v>
      </c>
      <c r="AG15" s="59">
        <v>37503</v>
      </c>
      <c r="AH15" s="59">
        <v>2</v>
      </c>
      <c r="AI15" s="53">
        <f t="shared" si="5"/>
        <v>53312</v>
      </c>
      <c r="AJ15" s="13"/>
      <c r="AL15" s="15"/>
      <c r="AM15" s="15"/>
      <c r="AN15" s="16" t="s">
        <v>16</v>
      </c>
      <c r="AO15" s="17">
        <f t="shared" si="0"/>
        <v>92.215999999999994</v>
      </c>
      <c r="AP15" s="17">
        <f t="shared" si="1"/>
        <v>110.07299999999999</v>
      </c>
      <c r="AQ15" s="17">
        <f t="shared" si="2"/>
        <v>125.078</v>
      </c>
    </row>
    <row r="16" spans="1:43" ht="15.75" x14ac:dyDescent="0.35">
      <c r="A16" s="45" t="s">
        <v>33</v>
      </c>
      <c r="B16" s="59">
        <v>31858</v>
      </c>
      <c r="C16" s="59">
        <v>110695</v>
      </c>
      <c r="D16" s="59">
        <v>1</v>
      </c>
      <c r="E16" s="51">
        <f t="shared" si="6"/>
        <v>142554</v>
      </c>
      <c r="F16" s="52">
        <f t="shared" si="3"/>
        <v>13.708442345734159</v>
      </c>
      <c r="G16" s="59">
        <v>28616</v>
      </c>
      <c r="H16" s="59">
        <v>96750</v>
      </c>
      <c r="I16" s="59">
        <v>2</v>
      </c>
      <c r="J16" s="51">
        <f t="shared" si="7"/>
        <v>125368</v>
      </c>
      <c r="K16" s="52">
        <f t="shared" si="4"/>
        <v>-25.143153985323359</v>
      </c>
      <c r="L16" s="59">
        <v>47444</v>
      </c>
      <c r="M16" s="59">
        <v>120030</v>
      </c>
      <c r="N16" s="59">
        <v>3</v>
      </c>
      <c r="O16" s="51">
        <f t="shared" si="8"/>
        <v>167477</v>
      </c>
      <c r="P16" s="52">
        <f t="shared" si="9"/>
        <v>8.4744774698334773</v>
      </c>
      <c r="Q16" s="59">
        <v>45049</v>
      </c>
      <c r="R16" s="59">
        <v>109341</v>
      </c>
      <c r="S16" s="59">
        <v>3</v>
      </c>
      <c r="T16" s="51">
        <f t="shared" si="10"/>
        <v>154393</v>
      </c>
      <c r="U16" s="52">
        <f t="shared" si="11"/>
        <v>17.99325940588006</v>
      </c>
      <c r="V16" s="59">
        <v>37226</v>
      </c>
      <c r="W16" s="59">
        <v>93621</v>
      </c>
      <c r="X16" s="59">
        <v>2</v>
      </c>
      <c r="Y16" s="51">
        <f t="shared" si="12"/>
        <v>130849</v>
      </c>
      <c r="Z16" s="52">
        <f t="shared" si="15"/>
        <v>17.841639798987735</v>
      </c>
      <c r="AA16" s="59">
        <v>30801</v>
      </c>
      <c r="AB16" s="59">
        <v>80234</v>
      </c>
      <c r="AC16" s="59">
        <v>3</v>
      </c>
      <c r="AD16" s="53">
        <f t="shared" si="13"/>
        <v>111038</v>
      </c>
      <c r="AE16" s="52">
        <f t="shared" si="14"/>
        <v>3.796143096179553</v>
      </c>
      <c r="AF16" s="59">
        <v>29366</v>
      </c>
      <c r="AG16" s="59">
        <v>77610</v>
      </c>
      <c r="AH16" s="59">
        <v>1</v>
      </c>
      <c r="AI16" s="53">
        <f t="shared" si="5"/>
        <v>106977</v>
      </c>
      <c r="AJ16" s="13"/>
      <c r="AL16" s="15"/>
      <c r="AM16" s="15"/>
      <c r="AN16" s="18"/>
      <c r="AO16" s="17"/>
      <c r="AP16" s="19"/>
      <c r="AQ16" s="19"/>
    </row>
    <row r="17" spans="1:46" ht="15.75" x14ac:dyDescent="0.35">
      <c r="A17" s="45" t="s">
        <v>34</v>
      </c>
      <c r="B17" s="59">
        <v>34101</v>
      </c>
      <c r="C17" s="59">
        <v>123169</v>
      </c>
      <c r="D17" s="59">
        <v>3</v>
      </c>
      <c r="E17" s="51">
        <f t="shared" si="6"/>
        <v>157273</v>
      </c>
      <c r="F17" s="52">
        <f t="shared" si="3"/>
        <v>6.9360585291557877</v>
      </c>
      <c r="G17" s="59">
        <v>34872</v>
      </c>
      <c r="H17" s="59">
        <v>112195</v>
      </c>
      <c r="I17" s="59">
        <v>5</v>
      </c>
      <c r="J17" s="51">
        <f t="shared" si="7"/>
        <v>147072</v>
      </c>
      <c r="K17" s="52">
        <f t="shared" si="4"/>
        <v>-7.2241427165602685</v>
      </c>
      <c r="L17" s="59">
        <v>41664</v>
      </c>
      <c r="M17" s="59">
        <v>116852</v>
      </c>
      <c r="N17" s="59">
        <v>8</v>
      </c>
      <c r="O17" s="51">
        <f t="shared" si="8"/>
        <v>158524</v>
      </c>
      <c r="P17" s="52">
        <f t="shared" si="9"/>
        <v>7.5424338222324732</v>
      </c>
      <c r="Q17" s="59">
        <v>41844</v>
      </c>
      <c r="R17" s="59">
        <v>105527</v>
      </c>
      <c r="S17" s="59">
        <v>35</v>
      </c>
      <c r="T17" s="51">
        <f t="shared" si="10"/>
        <v>147406</v>
      </c>
      <c r="U17" s="52">
        <f t="shared" si="11"/>
        <v>10.322271618243597</v>
      </c>
      <c r="V17" s="59">
        <v>37002</v>
      </c>
      <c r="W17" s="59">
        <v>96609</v>
      </c>
      <c r="X17" s="59">
        <v>3</v>
      </c>
      <c r="Y17" s="51">
        <f t="shared" si="12"/>
        <v>133614</v>
      </c>
      <c r="Z17" s="52">
        <f t="shared" si="15"/>
        <v>9.1189729517836149</v>
      </c>
      <c r="AA17" s="59">
        <v>33306</v>
      </c>
      <c r="AB17" s="59">
        <v>89139</v>
      </c>
      <c r="AC17" s="59">
        <v>3</v>
      </c>
      <c r="AD17" s="53">
        <f t="shared" si="13"/>
        <v>122448</v>
      </c>
      <c r="AE17" s="52">
        <f t="shared" si="14"/>
        <v>9.8395213448272774</v>
      </c>
      <c r="AF17" s="59">
        <v>31326</v>
      </c>
      <c r="AG17" s="59">
        <v>80148</v>
      </c>
      <c r="AH17" s="59">
        <v>5</v>
      </c>
      <c r="AI17" s="53">
        <f t="shared" si="5"/>
        <v>111479</v>
      </c>
      <c r="AJ17" s="13"/>
      <c r="AL17" s="15" t="s">
        <v>17</v>
      </c>
      <c r="AM17" s="15"/>
      <c r="AN17" s="20"/>
      <c r="AO17" s="21">
        <v>2014</v>
      </c>
      <c r="AP17" s="21">
        <v>2015</v>
      </c>
      <c r="AQ17" s="22">
        <v>2016</v>
      </c>
    </row>
    <row r="18" spans="1:46" ht="15.75" x14ac:dyDescent="0.35">
      <c r="A18" s="45" t="s">
        <v>35</v>
      </c>
      <c r="B18" s="59">
        <v>34431</v>
      </c>
      <c r="C18" s="59">
        <v>116576</v>
      </c>
      <c r="D18" s="59">
        <v>0</v>
      </c>
      <c r="E18" s="51">
        <f t="shared" si="6"/>
        <v>151007</v>
      </c>
      <c r="F18" s="52">
        <f t="shared" si="3"/>
        <v>2.4463877449949458</v>
      </c>
      <c r="G18" s="59">
        <v>35906</v>
      </c>
      <c r="H18" s="59">
        <v>111493</v>
      </c>
      <c r="I18" s="59">
        <v>2</v>
      </c>
      <c r="J18" s="51">
        <f t="shared" si="7"/>
        <v>147401</v>
      </c>
      <c r="K18" s="52">
        <f t="shared" si="4"/>
        <v>-6.0577670707302458</v>
      </c>
      <c r="L18" s="59">
        <v>39611</v>
      </c>
      <c r="M18" s="59">
        <v>117289</v>
      </c>
      <c r="N18" s="59">
        <v>6</v>
      </c>
      <c r="O18" s="51">
        <f t="shared" si="8"/>
        <v>156906</v>
      </c>
      <c r="P18" s="52">
        <f t="shared" si="9"/>
        <v>7.1645175390667681</v>
      </c>
      <c r="Q18" s="59">
        <v>41680</v>
      </c>
      <c r="R18" s="59">
        <v>104734</v>
      </c>
      <c r="S18" s="59">
        <v>2</v>
      </c>
      <c r="T18" s="51">
        <f t="shared" si="10"/>
        <v>146416</v>
      </c>
      <c r="U18" s="52">
        <f t="shared" si="11"/>
        <v>8.6147934393151502</v>
      </c>
      <c r="V18" s="59">
        <v>37565</v>
      </c>
      <c r="W18" s="59">
        <v>97238</v>
      </c>
      <c r="X18" s="59"/>
      <c r="Y18" s="51">
        <f t="shared" si="12"/>
        <v>134803</v>
      </c>
      <c r="Z18" s="52">
        <f t="shared" si="15"/>
        <v>24.164578881438363</v>
      </c>
      <c r="AA18" s="59">
        <v>29750</v>
      </c>
      <c r="AB18" s="59">
        <v>78815</v>
      </c>
      <c r="AC18" s="59">
        <v>3</v>
      </c>
      <c r="AD18" s="53">
        <f t="shared" si="13"/>
        <v>108568</v>
      </c>
      <c r="AE18" s="52">
        <f t="shared" si="14"/>
        <v>5.5359520962740465</v>
      </c>
      <c r="AF18" s="59">
        <v>27939</v>
      </c>
      <c r="AG18" s="59">
        <v>74930</v>
      </c>
      <c r="AH18" s="59">
        <v>4</v>
      </c>
      <c r="AI18" s="53">
        <f t="shared" si="5"/>
        <v>102873</v>
      </c>
      <c r="AJ18" s="13"/>
      <c r="AL18" s="15"/>
      <c r="AM18" s="15"/>
      <c r="AN18" s="16" t="s">
        <v>5</v>
      </c>
      <c r="AO18" s="23">
        <v>65.436999999999998</v>
      </c>
      <c r="AP18" s="23">
        <v>72.093999999999994</v>
      </c>
      <c r="AQ18" s="23">
        <f>T33/$Z$3</f>
        <v>87.28</v>
      </c>
    </row>
    <row r="19" spans="1:46" ht="15.75" x14ac:dyDescent="0.35">
      <c r="A19" s="46" t="s">
        <v>36</v>
      </c>
      <c r="B19" s="60">
        <v>31365</v>
      </c>
      <c r="C19" s="60">
        <v>109099</v>
      </c>
      <c r="D19" s="60">
        <v>0</v>
      </c>
      <c r="E19" s="54">
        <f t="shared" si="6"/>
        <v>140464</v>
      </c>
      <c r="F19" s="55">
        <f t="shared" si="3"/>
        <v>12.769049205597346</v>
      </c>
      <c r="G19" s="60">
        <v>32060</v>
      </c>
      <c r="H19" s="60">
        <v>92497</v>
      </c>
      <c r="I19" s="60">
        <v>2</v>
      </c>
      <c r="J19" s="54">
        <f t="shared" si="7"/>
        <v>124559</v>
      </c>
      <c r="K19" s="55">
        <f t="shared" si="4"/>
        <v>2.3458555183067111</v>
      </c>
      <c r="L19" s="60">
        <v>32199</v>
      </c>
      <c r="M19" s="60">
        <v>89501</v>
      </c>
      <c r="N19" s="60">
        <v>4</v>
      </c>
      <c r="O19" s="54">
        <f t="shared" si="8"/>
        <v>121704</v>
      </c>
      <c r="P19" s="55">
        <f t="shared" si="9"/>
        <v>-2.6975167495482819</v>
      </c>
      <c r="Q19" s="60">
        <v>37278</v>
      </c>
      <c r="R19" s="60">
        <v>87796</v>
      </c>
      <c r="S19" s="60">
        <v>4</v>
      </c>
      <c r="T19" s="54">
        <f t="shared" si="10"/>
        <v>125078</v>
      </c>
      <c r="U19" s="55">
        <f t="shared" si="11"/>
        <v>13.631862491255802</v>
      </c>
      <c r="V19" s="60">
        <v>32455</v>
      </c>
      <c r="W19" s="60">
        <v>77616</v>
      </c>
      <c r="X19" s="60">
        <v>2</v>
      </c>
      <c r="Y19" s="54">
        <f t="shared" si="12"/>
        <v>110073</v>
      </c>
      <c r="Z19" s="55">
        <f t="shared" si="15"/>
        <v>19.364318556432721</v>
      </c>
      <c r="AA19" s="60">
        <v>25461</v>
      </c>
      <c r="AB19" s="60">
        <v>66749</v>
      </c>
      <c r="AC19" s="60">
        <v>6</v>
      </c>
      <c r="AD19" s="56">
        <f t="shared" si="13"/>
        <v>92216</v>
      </c>
      <c r="AE19" s="55">
        <f t="shared" si="14"/>
        <v>3.1210511601901034</v>
      </c>
      <c r="AF19" s="60">
        <v>25005</v>
      </c>
      <c r="AG19" s="60">
        <v>64415</v>
      </c>
      <c r="AH19" s="60">
        <v>5</v>
      </c>
      <c r="AI19" s="56">
        <f t="shared" si="5"/>
        <v>89425</v>
      </c>
      <c r="AJ19" s="13"/>
      <c r="AL19" s="15"/>
      <c r="AM19" s="15"/>
      <c r="AN19" s="16" t="s">
        <v>6</v>
      </c>
      <c r="AO19" s="23">
        <v>65.650999999999996</v>
      </c>
      <c r="AP19" s="23">
        <v>76.001999999999995</v>
      </c>
      <c r="AQ19" s="23">
        <f>T34/$Z$3</f>
        <v>96.54</v>
      </c>
    </row>
    <row r="20" spans="1:46" x14ac:dyDescent="0.3">
      <c r="A20" s="38" t="s">
        <v>19</v>
      </c>
      <c r="B20" s="40">
        <f>SUM(B8:B19)</f>
        <v>458857</v>
      </c>
      <c r="C20" s="40">
        <f>SUM(C8:C19)</f>
        <v>1458241</v>
      </c>
      <c r="D20" s="40">
        <f>SUM(D8:D19)</f>
        <v>8</v>
      </c>
      <c r="E20" s="7">
        <f t="shared" si="6"/>
        <v>1917106</v>
      </c>
      <c r="F20" s="9">
        <f t="shared" si="3"/>
        <v>0.3165788966937651</v>
      </c>
      <c r="G20" s="40">
        <f>SUM(G8:G19)</f>
        <v>504608</v>
      </c>
      <c r="H20" s="40">
        <f>SUM(H8:H19)</f>
        <v>1406381</v>
      </c>
      <c r="I20" s="40">
        <f>SUM(I8:I19)</f>
        <v>67</v>
      </c>
      <c r="J20" s="7">
        <f t="shared" si="7"/>
        <v>1911056</v>
      </c>
      <c r="K20" s="9">
        <f t="shared" si="4"/>
        <v>-3.0730668690018392</v>
      </c>
      <c r="L20" s="40">
        <f>SUM(L8:L19)</f>
        <v>561577</v>
      </c>
      <c r="M20" s="40">
        <f>SUM(M8:M19)</f>
        <v>1410016</v>
      </c>
      <c r="N20" s="40">
        <f>SUM(N8:N19)</f>
        <v>53</v>
      </c>
      <c r="O20" s="7">
        <f t="shared" si="8"/>
        <v>1971646</v>
      </c>
      <c r="P20" s="9">
        <f t="shared" si="9"/>
        <v>7.9684863791261415</v>
      </c>
      <c r="Q20" s="40">
        <f>SUM(Q8:Q19)</f>
        <v>531411</v>
      </c>
      <c r="R20" s="40">
        <f>SUM(R8:R19)</f>
        <v>1294634</v>
      </c>
      <c r="S20" s="40">
        <f>SUM(S8:S19)</f>
        <v>86</v>
      </c>
      <c r="T20" s="7">
        <f t="shared" si="10"/>
        <v>1826131</v>
      </c>
      <c r="U20" s="9">
        <f t="shared" si="11"/>
        <v>15.874638472950354</v>
      </c>
      <c r="V20" s="40">
        <f>SUM(V8:V19)</f>
        <v>448316</v>
      </c>
      <c r="W20" s="40">
        <f>SUM(W8:W19)</f>
        <v>1127610</v>
      </c>
      <c r="X20" s="40">
        <f>SUM(X8:X19)</f>
        <v>28</v>
      </c>
      <c r="Y20" s="7">
        <f t="shared" si="12"/>
        <v>1575954</v>
      </c>
      <c r="Z20" s="9">
        <f t="shared" si="15"/>
        <v>15.812804008298201</v>
      </c>
      <c r="AA20" s="40">
        <f>SUM(AA8:AA19)</f>
        <v>378808</v>
      </c>
      <c r="AB20" s="40">
        <f>SUM(AB8:AB19)</f>
        <v>981913</v>
      </c>
      <c r="AC20" s="40">
        <f>SUM(AC8:AC19)</f>
        <v>56</v>
      </c>
      <c r="AD20" s="8">
        <f t="shared" si="13"/>
        <v>1360777</v>
      </c>
      <c r="AE20" s="9">
        <f t="shared" si="14"/>
        <v>4.2867259024464266</v>
      </c>
      <c r="AF20" s="40">
        <f>SUM(AF8:AF19)</f>
        <v>374930</v>
      </c>
      <c r="AG20" s="40">
        <f>SUM(AG8:AG19)</f>
        <v>929860</v>
      </c>
      <c r="AH20" s="40">
        <f>SUM(AH8:AH19)</f>
        <v>52</v>
      </c>
      <c r="AI20" s="8">
        <f t="shared" si="5"/>
        <v>1304842</v>
      </c>
      <c r="AJ20" s="13"/>
      <c r="AL20" s="15"/>
      <c r="AM20" s="15"/>
      <c r="AN20" s="16" t="s">
        <v>7</v>
      </c>
      <c r="AO20" s="23">
        <v>80.019000000000005</v>
      </c>
      <c r="AP20" s="23">
        <v>90.509</v>
      </c>
      <c r="AQ20" s="23">
        <f>T35/$Z$3</f>
        <v>107.488</v>
      </c>
    </row>
    <row r="21" spans="1:46" s="14" customFormat="1" ht="21.75" customHeight="1" x14ac:dyDescent="0.3">
      <c r="A21" s="101" t="s">
        <v>24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W21" s="24"/>
      <c r="X21" s="24"/>
      <c r="Y21" s="24"/>
      <c r="AA21" s="24"/>
      <c r="AC21" s="15"/>
      <c r="AD21" s="15"/>
      <c r="AF21" s="23">
        <v>68.241</v>
      </c>
      <c r="AG21" s="23">
        <v>82.706999999999994</v>
      </c>
      <c r="AH21" s="23">
        <f>T36/$Z$3</f>
        <v>91.239000000000004</v>
      </c>
    </row>
    <row r="22" spans="1:46" s="14" customFormat="1" ht="21.75" customHeight="1" x14ac:dyDescent="0.3">
      <c r="A22" s="102" t="s">
        <v>45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W22" s="24"/>
      <c r="X22" s="24"/>
      <c r="Y22" s="24"/>
      <c r="AA22" s="24"/>
      <c r="AC22" s="15"/>
      <c r="AD22" s="15"/>
      <c r="AF22" s="23"/>
      <c r="AG22" s="23"/>
      <c r="AH22" s="23"/>
    </row>
    <row r="23" spans="1:46" s="15" customFormat="1" x14ac:dyDescent="0.3">
      <c r="A23" s="95" t="s">
        <v>46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14"/>
      <c r="W23" s="14"/>
      <c r="X23" s="14"/>
      <c r="Y23" s="14"/>
      <c r="AA23" s="14"/>
      <c r="AF23" s="23">
        <v>72.403000000000006</v>
      </c>
      <c r="AG23" s="23">
        <v>81.734999999999999</v>
      </c>
      <c r="AH23" s="23">
        <f t="shared" ref="AH23:AH29" si="16">T37/$Z$3</f>
        <v>107.538</v>
      </c>
    </row>
    <row r="24" spans="1:46" s="15" customFormat="1" x14ac:dyDescent="0.3">
      <c r="A24" s="14"/>
      <c r="B24" s="14"/>
      <c r="C24" s="14"/>
      <c r="G24" s="14"/>
      <c r="H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E24" s="16" t="s">
        <v>10</v>
      </c>
      <c r="AF24" s="23">
        <v>70.736000000000004</v>
      </c>
      <c r="AG24" s="23">
        <v>81.93</v>
      </c>
      <c r="AH24" s="23">
        <f t="shared" si="16"/>
        <v>95.16</v>
      </c>
    </row>
    <row r="25" spans="1:46" s="15" customFormat="1" x14ac:dyDescent="0.3">
      <c r="A25" s="14"/>
      <c r="B25" s="14"/>
      <c r="C25" s="14"/>
      <c r="G25" s="14"/>
      <c r="H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E25" s="16" t="s">
        <v>11</v>
      </c>
      <c r="AF25" s="23">
        <v>63.558999999999997</v>
      </c>
      <c r="AG25" s="23">
        <v>71.132999999999996</v>
      </c>
      <c r="AH25" s="23">
        <f t="shared" si="16"/>
        <v>80.703000000000003</v>
      </c>
    </row>
    <row r="26" spans="1:46" s="15" customFormat="1" ht="18" customHeight="1" x14ac:dyDescent="0.3">
      <c r="A26" s="87" t="s">
        <v>1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37"/>
      <c r="V26" s="3"/>
      <c r="W26" s="3"/>
      <c r="X26" s="3"/>
      <c r="Y26" s="3"/>
      <c r="Z26" s="3"/>
      <c r="AA26" s="3"/>
      <c r="AB26" s="14"/>
      <c r="AE26" s="16" t="s">
        <v>12</v>
      </c>
      <c r="AF26" s="23">
        <v>29.309000000000001</v>
      </c>
      <c r="AG26" s="23">
        <v>33.347999999999999</v>
      </c>
      <c r="AH26" s="23">
        <f t="shared" si="16"/>
        <v>42.317</v>
      </c>
    </row>
    <row r="27" spans="1:46" s="15" customFormat="1" ht="16.5" x14ac:dyDescent="0.3">
      <c r="A27" s="88" t="s">
        <v>3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75"/>
      <c r="V27" s="3"/>
      <c r="W27" s="3"/>
      <c r="X27" s="3"/>
      <c r="Y27" s="3"/>
      <c r="Z27" s="3"/>
      <c r="AA27" s="3"/>
      <c r="AB27" s="14"/>
      <c r="AE27" s="16" t="s">
        <v>13</v>
      </c>
      <c r="AF27" s="23">
        <v>58.38</v>
      </c>
      <c r="AG27" s="23">
        <v>70.161000000000001</v>
      </c>
      <c r="AH27" s="23">
        <f t="shared" si="16"/>
        <v>88.137</v>
      </c>
      <c r="AK27" s="14"/>
    </row>
    <row r="28" spans="1:46" s="15" customFormat="1" x14ac:dyDescent="0.3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3"/>
      <c r="S28" s="3"/>
      <c r="T28" s="3"/>
      <c r="U28" s="3"/>
      <c r="V28" s="3"/>
      <c r="W28" s="3"/>
      <c r="X28" s="3"/>
      <c r="Y28" s="3"/>
      <c r="Z28" s="3"/>
      <c r="AA28" s="3"/>
      <c r="AB28" s="14"/>
      <c r="AE28" s="16" t="s">
        <v>14</v>
      </c>
      <c r="AF28" s="23">
        <v>65.647999999999996</v>
      </c>
      <c r="AG28" s="23">
        <v>73.875</v>
      </c>
      <c r="AH28" s="23">
        <f t="shared" si="16"/>
        <v>86.013999999999996</v>
      </c>
      <c r="AK28" s="14"/>
    </row>
    <row r="29" spans="1:46" s="15" customFormat="1" x14ac:dyDescent="0.3">
      <c r="A29" s="96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14"/>
      <c r="AE29" s="16" t="s">
        <v>15</v>
      </c>
      <c r="AF29" s="23">
        <v>59.664999999999999</v>
      </c>
      <c r="AG29" s="23">
        <v>77.132999999999996</v>
      </c>
      <c r="AH29" s="23">
        <f t="shared" si="16"/>
        <v>86.325999999999993</v>
      </c>
      <c r="AK29" s="14"/>
    </row>
    <row r="30" spans="1:46" s="15" customFormat="1" x14ac:dyDescent="0.3">
      <c r="A30" s="74"/>
      <c r="B30" s="98" t="s">
        <v>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100"/>
      <c r="AF30" s="98" t="s">
        <v>4</v>
      </c>
      <c r="AG30" s="99"/>
      <c r="AH30" s="99"/>
      <c r="AI30" s="99"/>
      <c r="AJ30" s="100"/>
      <c r="AK30" s="23">
        <v>62.223999999999997</v>
      </c>
      <c r="AL30" s="23">
        <f>T44/$Z$3</f>
        <v>72.188999999999993</v>
      </c>
      <c r="AO30" s="14"/>
    </row>
    <row r="31" spans="1:46" s="15" customFormat="1" ht="15.75" customHeight="1" x14ac:dyDescent="0.35">
      <c r="A31" s="103" t="s">
        <v>18</v>
      </c>
      <c r="B31" s="90">
        <v>2019</v>
      </c>
      <c r="C31" s="90"/>
      <c r="D31" s="90"/>
      <c r="E31" s="91"/>
      <c r="F31" s="105" t="s">
        <v>42</v>
      </c>
      <c r="G31" s="90">
        <v>2018</v>
      </c>
      <c r="H31" s="90"/>
      <c r="I31" s="90"/>
      <c r="J31" s="91"/>
      <c r="K31" s="105" t="s">
        <v>42</v>
      </c>
      <c r="L31" s="32">
        <v>2017</v>
      </c>
      <c r="M31" s="33"/>
      <c r="N31" s="33"/>
      <c r="O31" s="34"/>
      <c r="P31" s="105" t="s">
        <v>42</v>
      </c>
      <c r="Q31" s="89">
        <v>2016</v>
      </c>
      <c r="R31" s="90"/>
      <c r="S31" s="90"/>
      <c r="T31" s="91"/>
      <c r="U31" s="105" t="s">
        <v>42</v>
      </c>
      <c r="V31" s="89">
        <v>2015</v>
      </c>
      <c r="W31" s="90"/>
      <c r="X31" s="90"/>
      <c r="Y31" s="91"/>
      <c r="Z31" s="105" t="s">
        <v>42</v>
      </c>
      <c r="AA31" s="89">
        <v>2014</v>
      </c>
      <c r="AB31" s="90"/>
      <c r="AC31" s="90"/>
      <c r="AD31" s="91"/>
      <c r="AE31" s="105" t="s">
        <v>42</v>
      </c>
      <c r="AF31" s="89">
        <v>2013</v>
      </c>
      <c r="AG31" s="90"/>
      <c r="AH31" s="90"/>
      <c r="AI31" s="91"/>
      <c r="AJ31" s="105" t="s">
        <v>42</v>
      </c>
      <c r="AK31" s="14"/>
      <c r="AO31" s="23"/>
      <c r="AP31" s="28"/>
      <c r="AQ31" s="28"/>
      <c r="AT31" s="14"/>
    </row>
    <row r="32" spans="1:46" s="15" customFormat="1" ht="40.5" x14ac:dyDescent="0.3">
      <c r="A32" s="104"/>
      <c r="B32" s="57" t="s">
        <v>20</v>
      </c>
      <c r="C32" s="39" t="s">
        <v>21</v>
      </c>
      <c r="D32" s="39" t="s">
        <v>22</v>
      </c>
      <c r="E32" s="42" t="s">
        <v>23</v>
      </c>
      <c r="F32" s="106"/>
      <c r="G32" s="57" t="s">
        <v>20</v>
      </c>
      <c r="H32" s="39" t="s">
        <v>21</v>
      </c>
      <c r="I32" s="39" t="s">
        <v>22</v>
      </c>
      <c r="J32" s="42" t="s">
        <v>23</v>
      </c>
      <c r="K32" s="106"/>
      <c r="L32" s="39" t="s">
        <v>20</v>
      </c>
      <c r="M32" s="39" t="s">
        <v>21</v>
      </c>
      <c r="N32" s="39" t="s">
        <v>22</v>
      </c>
      <c r="O32" s="42" t="s">
        <v>23</v>
      </c>
      <c r="P32" s="106"/>
      <c r="Q32" s="39" t="s">
        <v>20</v>
      </c>
      <c r="R32" s="39" t="s">
        <v>21</v>
      </c>
      <c r="S32" s="39" t="s">
        <v>22</v>
      </c>
      <c r="T32" s="42" t="s">
        <v>23</v>
      </c>
      <c r="U32" s="106"/>
      <c r="V32" s="39" t="s">
        <v>20</v>
      </c>
      <c r="W32" s="39" t="s">
        <v>21</v>
      </c>
      <c r="X32" s="39" t="s">
        <v>22</v>
      </c>
      <c r="Y32" s="42" t="s">
        <v>23</v>
      </c>
      <c r="Z32" s="106"/>
      <c r="AA32" s="39" t="s">
        <v>20</v>
      </c>
      <c r="AB32" s="39" t="s">
        <v>21</v>
      </c>
      <c r="AC32" s="39" t="s">
        <v>22</v>
      </c>
      <c r="AD32" s="42" t="s">
        <v>23</v>
      </c>
      <c r="AE32" s="106"/>
      <c r="AF32" s="39" t="s">
        <v>20</v>
      </c>
      <c r="AG32" s="39" t="s">
        <v>21</v>
      </c>
      <c r="AH32" s="39" t="s">
        <v>22</v>
      </c>
      <c r="AI32" s="42" t="s">
        <v>23</v>
      </c>
      <c r="AJ32" s="106"/>
      <c r="AK32" s="14"/>
      <c r="AL32" s="14"/>
      <c r="AM32" s="14"/>
      <c r="AT32" s="14"/>
    </row>
    <row r="33" spans="1:46" s="15" customFormat="1" ht="15.75" x14ac:dyDescent="0.35">
      <c r="A33" s="44" t="s">
        <v>25</v>
      </c>
      <c r="B33" s="43">
        <v>11687</v>
      </c>
      <c r="C33" s="43">
        <v>56181</v>
      </c>
      <c r="D33" s="43">
        <v>0</v>
      </c>
      <c r="E33" s="61">
        <f>SUM(B33:D33)</f>
        <v>67868</v>
      </c>
      <c r="F33" s="62">
        <f t="shared" ref="F33:F45" si="17">E33/E8*100</f>
        <v>41.059706820093048</v>
      </c>
      <c r="G33" s="43">
        <v>25495</v>
      </c>
      <c r="H33" s="43">
        <v>72602</v>
      </c>
      <c r="I33" s="43">
        <v>0</v>
      </c>
      <c r="J33" s="61">
        <f>SUM(G33:I33)</f>
        <v>98097</v>
      </c>
      <c r="K33" s="62">
        <f t="shared" ref="K33:K45" si="18">J33/J8*100</f>
        <v>55.004373570178977</v>
      </c>
      <c r="L33" s="43">
        <v>21151</v>
      </c>
      <c r="M33" s="43">
        <v>73107</v>
      </c>
      <c r="N33" s="43">
        <v>0</v>
      </c>
      <c r="O33" s="61">
        <f>SUM(L33:N33)</f>
        <v>94258</v>
      </c>
      <c r="P33" s="62">
        <f t="shared" ref="P33:P45" si="19">O33/O8*100</f>
        <v>54.785236849752984</v>
      </c>
      <c r="Q33" s="43">
        <v>18315</v>
      </c>
      <c r="R33" s="43">
        <v>68965</v>
      </c>
      <c r="S33" s="43">
        <v>0</v>
      </c>
      <c r="T33" s="47">
        <f>SUM(Q33:S33)</f>
        <v>87280</v>
      </c>
      <c r="U33" s="62">
        <f t="shared" ref="U33:U45" si="20">T33/T8*100</f>
        <v>55.984246412787599</v>
      </c>
      <c r="V33" s="43">
        <v>15893</v>
      </c>
      <c r="W33" s="43">
        <v>56199</v>
      </c>
      <c r="X33" s="43">
        <v>1</v>
      </c>
      <c r="Y33" s="47">
        <f>SUM(V33:X33)</f>
        <v>72093</v>
      </c>
      <c r="Z33" s="62">
        <f t="shared" ref="Z33:Z45" si="21">Y33/Y8*100</f>
        <v>54.569194553147682</v>
      </c>
      <c r="AA33" s="43">
        <v>12007</v>
      </c>
      <c r="AB33" s="43">
        <v>53429</v>
      </c>
      <c r="AC33" s="43">
        <v>1</v>
      </c>
      <c r="AD33" s="47">
        <f>SUM(AA33:AC33)</f>
        <v>65437</v>
      </c>
      <c r="AE33" s="63">
        <f t="shared" ref="AE33:AE45" si="22">AD33/AD8*100</f>
        <v>55.221563051164992</v>
      </c>
      <c r="AF33" s="43">
        <v>11636</v>
      </c>
      <c r="AG33" s="43">
        <v>47935</v>
      </c>
      <c r="AH33" s="43">
        <v>1</v>
      </c>
      <c r="AI33" s="47">
        <f t="shared" ref="AI33:AI44" si="23">SUM(AF33:AH33)</f>
        <v>59572</v>
      </c>
      <c r="AJ33" s="63">
        <f t="shared" ref="AJ33:AJ45" si="24">AI33/AI8*100</f>
        <v>52.205308865928792</v>
      </c>
      <c r="AK33" s="14"/>
      <c r="AL33" s="14"/>
      <c r="AM33" s="14"/>
      <c r="AT33" s="14"/>
    </row>
    <row r="34" spans="1:46" s="15" customFormat="1" ht="15.75" x14ac:dyDescent="0.35">
      <c r="A34" s="45" t="s">
        <v>26</v>
      </c>
      <c r="B34" s="72">
        <v>16791</v>
      </c>
      <c r="C34" s="72">
        <v>63914</v>
      </c>
      <c r="D34" s="72">
        <v>2</v>
      </c>
      <c r="E34" s="65">
        <f t="shared" ref="E34:E44" si="25">SUM(B34:D34)</f>
        <v>80707</v>
      </c>
      <c r="F34" s="66">
        <f t="shared" si="17"/>
        <v>45.211219476670905</v>
      </c>
      <c r="G34" s="72">
        <v>23185</v>
      </c>
      <c r="H34" s="72">
        <v>79055</v>
      </c>
      <c r="I34" s="72">
        <v>0</v>
      </c>
      <c r="J34" s="65">
        <f t="shared" ref="J34:J44" si="26">SUM(G34:I34)</f>
        <v>102240</v>
      </c>
      <c r="K34" s="66">
        <f t="shared" si="18"/>
        <v>56.098765432098766</v>
      </c>
      <c r="L34" s="72">
        <v>24705</v>
      </c>
      <c r="M34" s="72">
        <v>78150</v>
      </c>
      <c r="N34" s="72">
        <v>0</v>
      </c>
      <c r="O34" s="65">
        <f t="shared" ref="O34:O44" si="27">SUM(L34:N34)</f>
        <v>102855</v>
      </c>
      <c r="P34" s="66">
        <f t="shared" si="19"/>
        <v>55.78515758473128</v>
      </c>
      <c r="Q34" s="72">
        <v>20375</v>
      </c>
      <c r="R34" s="72">
        <v>76165</v>
      </c>
      <c r="S34" s="72">
        <v>0</v>
      </c>
      <c r="T34" s="64">
        <f t="shared" ref="T34:T44" si="28">SUM(Q34:S34)</f>
        <v>96540</v>
      </c>
      <c r="U34" s="66">
        <f t="shared" si="20"/>
        <v>55.740639163948146</v>
      </c>
      <c r="V34" s="72">
        <v>16516</v>
      </c>
      <c r="W34" s="72">
        <v>59486</v>
      </c>
      <c r="X34" s="72">
        <v>0</v>
      </c>
      <c r="Y34" s="64">
        <f t="shared" ref="Y34:Y45" si="29">SUM(V34:X34)</f>
        <v>76002</v>
      </c>
      <c r="Z34" s="66">
        <f t="shared" si="21"/>
        <v>56.154272414939598</v>
      </c>
      <c r="AA34" s="72">
        <v>12712</v>
      </c>
      <c r="AB34" s="72">
        <v>52939</v>
      </c>
      <c r="AC34" s="72">
        <v>0</v>
      </c>
      <c r="AD34" s="64">
        <f t="shared" ref="AD34:AD44" si="30">SUM(AA34:AC34)</f>
        <v>65651</v>
      </c>
      <c r="AE34" s="67">
        <f t="shared" si="22"/>
        <v>55.155929697214098</v>
      </c>
      <c r="AF34" s="72">
        <v>10568</v>
      </c>
      <c r="AG34" s="72">
        <v>48347</v>
      </c>
      <c r="AH34" s="72"/>
      <c r="AI34" s="64">
        <f t="shared" si="23"/>
        <v>58915</v>
      </c>
      <c r="AJ34" s="67">
        <f t="shared" si="24"/>
        <v>54.060874113361294</v>
      </c>
      <c r="AK34" s="14"/>
      <c r="AL34" s="14"/>
      <c r="AM34" s="14"/>
      <c r="AT34" s="14"/>
    </row>
    <row r="35" spans="1:46" s="15" customFormat="1" ht="15.75" x14ac:dyDescent="0.35">
      <c r="A35" s="45" t="s">
        <v>27</v>
      </c>
      <c r="B35" s="72">
        <v>17963</v>
      </c>
      <c r="C35" s="72">
        <v>69569</v>
      </c>
      <c r="D35" s="72">
        <v>0</v>
      </c>
      <c r="E35" s="65">
        <f t="shared" si="25"/>
        <v>87532</v>
      </c>
      <c r="F35" s="66">
        <f t="shared" si="17"/>
        <v>45.044590707224572</v>
      </c>
      <c r="G35" s="72">
        <v>28294</v>
      </c>
      <c r="H35" s="72">
        <v>88212</v>
      </c>
      <c r="I35" s="72">
        <v>0</v>
      </c>
      <c r="J35" s="65">
        <f t="shared" si="26"/>
        <v>116506</v>
      </c>
      <c r="K35" s="66">
        <f t="shared" si="18"/>
        <v>54.349610942135804</v>
      </c>
      <c r="L35" s="72">
        <v>30655</v>
      </c>
      <c r="M35" s="72">
        <v>96964</v>
      </c>
      <c r="N35" s="72">
        <v>0</v>
      </c>
      <c r="O35" s="65">
        <f t="shared" si="27"/>
        <v>127619</v>
      </c>
      <c r="P35" s="66">
        <f t="shared" si="19"/>
        <v>56.266423293300186</v>
      </c>
      <c r="Q35" s="72">
        <v>22167</v>
      </c>
      <c r="R35" s="72">
        <v>85319</v>
      </c>
      <c r="S35" s="72">
        <v>2</v>
      </c>
      <c r="T35" s="64">
        <f t="shared" si="28"/>
        <v>107488</v>
      </c>
      <c r="U35" s="66">
        <f t="shared" si="20"/>
        <v>56.151788699431627</v>
      </c>
      <c r="V35" s="72">
        <v>19323</v>
      </c>
      <c r="W35" s="72">
        <v>71186</v>
      </c>
      <c r="X35" s="72">
        <v>1</v>
      </c>
      <c r="Y35" s="64">
        <f t="shared" si="29"/>
        <v>90510</v>
      </c>
      <c r="Z35" s="66">
        <f t="shared" si="21"/>
        <v>55.772939864311113</v>
      </c>
      <c r="AA35" s="72">
        <v>16263</v>
      </c>
      <c r="AB35" s="72">
        <v>63756</v>
      </c>
      <c r="AC35" s="72">
        <v>0</v>
      </c>
      <c r="AD35" s="64">
        <f t="shared" si="30"/>
        <v>80019</v>
      </c>
      <c r="AE35" s="67">
        <f t="shared" si="22"/>
        <v>57.069601249527501</v>
      </c>
      <c r="AF35" s="72">
        <v>13988</v>
      </c>
      <c r="AG35" s="72">
        <v>58514</v>
      </c>
      <c r="AH35" s="72"/>
      <c r="AI35" s="64">
        <f t="shared" si="23"/>
        <v>72502</v>
      </c>
      <c r="AJ35" s="67">
        <f t="shared" si="24"/>
        <v>54.596112863995415</v>
      </c>
      <c r="AK35" s="14"/>
      <c r="AL35" s="14"/>
      <c r="AM35" s="14"/>
      <c r="AT35" s="14"/>
    </row>
    <row r="36" spans="1:46" s="15" customFormat="1" ht="15.75" x14ac:dyDescent="0.35">
      <c r="A36" s="45" t="s">
        <v>28</v>
      </c>
      <c r="B36" s="72">
        <v>15077</v>
      </c>
      <c r="C36" s="72">
        <v>55549</v>
      </c>
      <c r="D36" s="72">
        <v>0</v>
      </c>
      <c r="E36" s="65">
        <f t="shared" si="25"/>
        <v>70626</v>
      </c>
      <c r="F36" s="66">
        <f t="shared" si="17"/>
        <v>40.374325436751121</v>
      </c>
      <c r="G36" s="72">
        <v>21563</v>
      </c>
      <c r="H36" s="72">
        <v>69008</v>
      </c>
      <c r="I36" s="72">
        <v>0</v>
      </c>
      <c r="J36" s="65">
        <f t="shared" si="26"/>
        <v>90571</v>
      </c>
      <c r="K36" s="66">
        <f t="shared" si="18"/>
        <v>52.686045361736291</v>
      </c>
      <c r="L36" s="72">
        <v>23515</v>
      </c>
      <c r="M36" s="72">
        <v>70226</v>
      </c>
      <c r="N36" s="72">
        <v>0</v>
      </c>
      <c r="O36" s="65">
        <f t="shared" si="27"/>
        <v>93741</v>
      </c>
      <c r="P36" s="66">
        <f t="shared" si="19"/>
        <v>58.227840238524131</v>
      </c>
      <c r="Q36" s="72">
        <v>17599</v>
      </c>
      <c r="R36" s="72">
        <v>73640</v>
      </c>
      <c r="S36" s="72">
        <v>0</v>
      </c>
      <c r="T36" s="64">
        <f t="shared" si="28"/>
        <v>91239</v>
      </c>
      <c r="U36" s="66">
        <f t="shared" si="20"/>
        <v>54.260481712756473</v>
      </c>
      <c r="V36" s="72">
        <v>18048</v>
      </c>
      <c r="W36" s="72">
        <v>64660</v>
      </c>
      <c r="X36" s="72">
        <v>0</v>
      </c>
      <c r="Y36" s="64">
        <f t="shared" si="29"/>
        <v>82708</v>
      </c>
      <c r="Z36" s="66">
        <f t="shared" si="21"/>
        <v>55.239202014332754</v>
      </c>
      <c r="AA36" s="72">
        <v>14728</v>
      </c>
      <c r="AB36" s="72">
        <v>53513</v>
      </c>
      <c r="AC36" s="72">
        <v>0</v>
      </c>
      <c r="AD36" s="64">
        <f t="shared" si="30"/>
        <v>68241</v>
      </c>
      <c r="AE36" s="67">
        <f t="shared" si="22"/>
        <v>56.941523981175521</v>
      </c>
      <c r="AF36" s="72">
        <v>11325</v>
      </c>
      <c r="AG36" s="72">
        <v>49711</v>
      </c>
      <c r="AH36" s="72">
        <v>1</v>
      </c>
      <c r="AI36" s="64">
        <f t="shared" si="23"/>
        <v>61037</v>
      </c>
      <c r="AJ36" s="67">
        <f t="shared" si="24"/>
        <v>52.24070935825673</v>
      </c>
      <c r="AK36" s="14"/>
      <c r="AL36" s="14"/>
      <c r="AM36" s="14"/>
      <c r="AT36" s="14"/>
    </row>
    <row r="37" spans="1:46" s="15" customFormat="1" ht="15.75" x14ac:dyDescent="0.35">
      <c r="A37" s="45" t="s">
        <v>29</v>
      </c>
      <c r="B37" s="72">
        <v>17939</v>
      </c>
      <c r="C37" s="72">
        <v>64752</v>
      </c>
      <c r="D37" s="72">
        <v>0</v>
      </c>
      <c r="E37" s="65">
        <f t="shared" si="25"/>
        <v>82691</v>
      </c>
      <c r="F37" s="66">
        <f t="shared" si="17"/>
        <v>41.7857124809872</v>
      </c>
      <c r="G37" s="72">
        <v>25102</v>
      </c>
      <c r="H37" s="72">
        <v>77823</v>
      </c>
      <c r="I37" s="72">
        <v>0</v>
      </c>
      <c r="J37" s="65">
        <f t="shared" si="26"/>
        <v>102925</v>
      </c>
      <c r="K37" s="66">
        <f t="shared" si="18"/>
        <v>51.534648507911072</v>
      </c>
      <c r="L37" s="72">
        <v>27542</v>
      </c>
      <c r="M37" s="72">
        <v>86524</v>
      </c>
      <c r="N37" s="72">
        <v>0</v>
      </c>
      <c r="O37" s="65">
        <f t="shared" si="27"/>
        <v>114066</v>
      </c>
      <c r="P37" s="66">
        <f t="shared" si="19"/>
        <v>55.690578602779986</v>
      </c>
      <c r="Q37" s="72">
        <v>23663</v>
      </c>
      <c r="R37" s="72">
        <v>83875</v>
      </c>
      <c r="S37" s="72">
        <v>0</v>
      </c>
      <c r="T37" s="64">
        <f t="shared" si="28"/>
        <v>107538</v>
      </c>
      <c r="U37" s="66">
        <f t="shared" si="20"/>
        <v>56.998537112811917</v>
      </c>
      <c r="V37" s="72">
        <v>17075</v>
      </c>
      <c r="W37" s="72">
        <v>64661</v>
      </c>
      <c r="X37" s="72">
        <v>0</v>
      </c>
      <c r="Y37" s="64">
        <f t="shared" si="29"/>
        <v>81736</v>
      </c>
      <c r="Z37" s="66">
        <f t="shared" si="21"/>
        <v>55.441300160078143</v>
      </c>
      <c r="AA37" s="72">
        <v>14486</v>
      </c>
      <c r="AB37" s="72">
        <v>57917</v>
      </c>
      <c r="AC37" s="72">
        <v>0</v>
      </c>
      <c r="AD37" s="64">
        <f t="shared" si="30"/>
        <v>72403</v>
      </c>
      <c r="AE37" s="67">
        <f t="shared" si="22"/>
        <v>54.716040052900063</v>
      </c>
      <c r="AF37" s="72">
        <v>14645</v>
      </c>
      <c r="AG37" s="72">
        <v>57845</v>
      </c>
      <c r="AH37" s="72">
        <v>1</v>
      </c>
      <c r="AI37" s="64">
        <f t="shared" si="23"/>
        <v>72491</v>
      </c>
      <c r="AJ37" s="67">
        <f t="shared" si="24"/>
        <v>52.971136280599197</v>
      </c>
      <c r="AK37" s="14"/>
      <c r="AL37" s="14"/>
      <c r="AM37" s="14"/>
      <c r="AT37" s="14"/>
    </row>
    <row r="38" spans="1:46" s="15" customFormat="1" ht="15.75" x14ac:dyDescent="0.35">
      <c r="A38" s="45" t="s">
        <v>30</v>
      </c>
      <c r="B38" s="72">
        <v>15705</v>
      </c>
      <c r="C38" s="72">
        <v>56114</v>
      </c>
      <c r="D38" s="72">
        <v>0</v>
      </c>
      <c r="E38" s="65">
        <f t="shared" si="25"/>
        <v>71819</v>
      </c>
      <c r="F38" s="66">
        <f t="shared" si="17"/>
        <v>41.678902010852219</v>
      </c>
      <c r="G38" s="72">
        <v>20931</v>
      </c>
      <c r="H38" s="72">
        <v>71246</v>
      </c>
      <c r="I38" s="72">
        <v>0</v>
      </c>
      <c r="J38" s="65">
        <f t="shared" si="26"/>
        <v>92177</v>
      </c>
      <c r="K38" s="66">
        <f t="shared" si="18"/>
        <v>52.584529901365137</v>
      </c>
      <c r="L38" s="72">
        <v>26610</v>
      </c>
      <c r="M38" s="72">
        <v>83815</v>
      </c>
      <c r="N38" s="72">
        <v>0</v>
      </c>
      <c r="O38" s="65">
        <f t="shared" si="27"/>
        <v>110425</v>
      </c>
      <c r="P38" s="66">
        <f t="shared" si="19"/>
        <v>58.619152019620223</v>
      </c>
      <c r="Q38" s="72">
        <v>21051</v>
      </c>
      <c r="R38" s="72">
        <v>74109</v>
      </c>
      <c r="S38" s="72">
        <v>0</v>
      </c>
      <c r="T38" s="64">
        <f t="shared" si="28"/>
        <v>95160</v>
      </c>
      <c r="U38" s="66">
        <f t="shared" si="20"/>
        <v>57.234966498658743</v>
      </c>
      <c r="V38" s="72">
        <v>17164</v>
      </c>
      <c r="W38" s="72">
        <v>64765</v>
      </c>
      <c r="X38" s="72">
        <v>0</v>
      </c>
      <c r="Y38" s="64">
        <f t="shared" si="29"/>
        <v>81929</v>
      </c>
      <c r="Z38" s="66">
        <f t="shared" si="21"/>
        <v>55.482267534384796</v>
      </c>
      <c r="AA38" s="72">
        <v>12445</v>
      </c>
      <c r="AB38" s="72">
        <v>58291</v>
      </c>
      <c r="AC38" s="72">
        <v>0</v>
      </c>
      <c r="AD38" s="64">
        <f t="shared" si="30"/>
        <v>70736</v>
      </c>
      <c r="AE38" s="67">
        <f t="shared" si="22"/>
        <v>55.13843851334498</v>
      </c>
      <c r="AF38" s="72">
        <v>11056</v>
      </c>
      <c r="AG38" s="72">
        <v>54930</v>
      </c>
      <c r="AH38" s="72">
        <v>2</v>
      </c>
      <c r="AI38" s="64">
        <f t="shared" si="23"/>
        <v>65988</v>
      </c>
      <c r="AJ38" s="67">
        <f t="shared" si="24"/>
        <v>53.723469213296539</v>
      </c>
      <c r="AK38" s="14"/>
      <c r="AL38" s="14"/>
      <c r="AM38" s="14"/>
      <c r="AT38" s="14"/>
    </row>
    <row r="39" spans="1:46" s="15" customFormat="1" ht="15.75" x14ac:dyDescent="0.35">
      <c r="A39" s="45" t="s">
        <v>31</v>
      </c>
      <c r="B39" s="72">
        <v>11697</v>
      </c>
      <c r="C39" s="72">
        <v>45132</v>
      </c>
      <c r="D39" s="72">
        <v>0</v>
      </c>
      <c r="E39" s="65">
        <f t="shared" si="25"/>
        <v>56829</v>
      </c>
      <c r="F39" s="66">
        <f t="shared" si="17"/>
        <v>37.05594679186229</v>
      </c>
      <c r="G39" s="72">
        <v>20034</v>
      </c>
      <c r="H39" s="72">
        <v>57672</v>
      </c>
      <c r="I39" s="72">
        <v>0</v>
      </c>
      <c r="J39" s="65">
        <f t="shared" si="26"/>
        <v>77706</v>
      </c>
      <c r="K39" s="66">
        <f t="shared" si="18"/>
        <v>50.794875147078045</v>
      </c>
      <c r="L39" s="72">
        <v>17944</v>
      </c>
      <c r="M39" s="72">
        <v>63523</v>
      </c>
      <c r="N39" s="72">
        <v>0</v>
      </c>
      <c r="O39" s="65">
        <f t="shared" si="27"/>
        <v>81467</v>
      </c>
      <c r="P39" s="66">
        <f t="shared" si="19"/>
        <v>55.814606741573037</v>
      </c>
      <c r="Q39" s="72">
        <v>17333</v>
      </c>
      <c r="R39" s="72">
        <v>63370</v>
      </c>
      <c r="S39" s="72">
        <v>0</v>
      </c>
      <c r="T39" s="64">
        <f t="shared" si="28"/>
        <v>80703</v>
      </c>
      <c r="U39" s="66">
        <f t="shared" si="20"/>
        <v>58.813283874682078</v>
      </c>
      <c r="V39" s="72">
        <v>14330</v>
      </c>
      <c r="W39" s="72">
        <v>56804</v>
      </c>
      <c r="X39" s="72">
        <v>0</v>
      </c>
      <c r="Y39" s="64">
        <f t="shared" si="29"/>
        <v>71134</v>
      </c>
      <c r="Z39" s="66">
        <f t="shared" si="21"/>
        <v>53.701844316440308</v>
      </c>
      <c r="AA39" s="72">
        <v>12429</v>
      </c>
      <c r="AB39" s="72">
        <v>51130</v>
      </c>
      <c r="AC39" s="72">
        <v>0</v>
      </c>
      <c r="AD39" s="64">
        <f t="shared" si="30"/>
        <v>63559</v>
      </c>
      <c r="AE39" s="67">
        <f t="shared" si="22"/>
        <v>55.361124660302416</v>
      </c>
      <c r="AF39" s="72">
        <v>11934</v>
      </c>
      <c r="AG39" s="72">
        <v>46916</v>
      </c>
      <c r="AH39" s="72"/>
      <c r="AI39" s="64">
        <f t="shared" si="23"/>
        <v>58850</v>
      </c>
      <c r="AJ39" s="67">
        <f t="shared" si="24"/>
        <v>54.303694681282991</v>
      </c>
      <c r="AK39" s="14"/>
      <c r="AL39" s="14"/>
      <c r="AM39" s="14"/>
      <c r="AT39" s="14"/>
    </row>
    <row r="40" spans="1:46" s="15" customFormat="1" ht="15.75" x14ac:dyDescent="0.35">
      <c r="A40" s="45" t="s">
        <v>32</v>
      </c>
      <c r="B40" s="72">
        <v>7318</v>
      </c>
      <c r="C40" s="72">
        <v>26563</v>
      </c>
      <c r="D40" s="72">
        <v>0</v>
      </c>
      <c r="E40" s="65">
        <f t="shared" si="25"/>
        <v>33881</v>
      </c>
      <c r="F40" s="66">
        <f t="shared" si="17"/>
        <v>37.988720329195957</v>
      </c>
      <c r="G40" s="72">
        <v>13644</v>
      </c>
      <c r="H40" s="72">
        <v>37606</v>
      </c>
      <c r="I40" s="72">
        <v>0</v>
      </c>
      <c r="J40" s="65">
        <f t="shared" si="26"/>
        <v>51250</v>
      </c>
      <c r="K40" s="66">
        <f t="shared" si="18"/>
        <v>55.829103030567119</v>
      </c>
      <c r="L40" s="72">
        <v>11884</v>
      </c>
      <c r="M40" s="72">
        <v>36168</v>
      </c>
      <c r="N40" s="72">
        <v>0</v>
      </c>
      <c r="O40" s="65">
        <f t="shared" si="27"/>
        <v>48052</v>
      </c>
      <c r="P40" s="66">
        <f t="shared" si="19"/>
        <v>57.445485845447585</v>
      </c>
      <c r="Q40" s="72">
        <v>9914</v>
      </c>
      <c r="R40" s="72">
        <v>32402</v>
      </c>
      <c r="S40" s="72">
        <v>1</v>
      </c>
      <c r="T40" s="64">
        <f t="shared" si="28"/>
        <v>42317</v>
      </c>
      <c r="U40" s="66">
        <f t="shared" si="20"/>
        <v>58.758105499937521</v>
      </c>
      <c r="V40" s="72">
        <v>7395</v>
      </c>
      <c r="W40" s="72">
        <v>25952</v>
      </c>
      <c r="X40" s="72">
        <v>0</v>
      </c>
      <c r="Y40" s="64">
        <f t="shared" si="29"/>
        <v>33347</v>
      </c>
      <c r="Z40" s="66">
        <f t="shared" si="21"/>
        <v>55.959792586128778</v>
      </c>
      <c r="AA40" s="72">
        <v>5934</v>
      </c>
      <c r="AB40" s="72">
        <v>23375</v>
      </c>
      <c r="AC40" s="72">
        <v>0</v>
      </c>
      <c r="AD40" s="64">
        <f t="shared" si="30"/>
        <v>29309</v>
      </c>
      <c r="AE40" s="67">
        <f t="shared" si="22"/>
        <v>54.781129677395235</v>
      </c>
      <c r="AF40" s="72">
        <v>5491</v>
      </c>
      <c r="AG40" s="72">
        <v>22845</v>
      </c>
      <c r="AH40" s="72"/>
      <c r="AI40" s="64">
        <f t="shared" si="23"/>
        <v>28336</v>
      </c>
      <c r="AJ40" s="67">
        <f t="shared" si="24"/>
        <v>53.15126050420168</v>
      </c>
      <c r="AK40" s="14"/>
      <c r="AL40" s="14"/>
      <c r="AM40" s="14"/>
      <c r="AT40" s="14"/>
    </row>
    <row r="41" spans="1:46" s="15" customFormat="1" ht="15.75" x14ac:dyDescent="0.35">
      <c r="A41" s="45" t="s">
        <v>33</v>
      </c>
      <c r="B41" s="72">
        <v>10108</v>
      </c>
      <c r="C41" s="72">
        <v>41787</v>
      </c>
      <c r="D41" s="72">
        <v>0</v>
      </c>
      <c r="E41" s="65">
        <f t="shared" si="25"/>
        <v>51895</v>
      </c>
      <c r="F41" s="66">
        <f t="shared" si="17"/>
        <v>36.403748754857808</v>
      </c>
      <c r="G41" s="72">
        <v>10029</v>
      </c>
      <c r="H41" s="72">
        <v>49677</v>
      </c>
      <c r="I41" s="72">
        <v>0</v>
      </c>
      <c r="J41" s="65">
        <f t="shared" si="26"/>
        <v>59706</v>
      </c>
      <c r="K41" s="66">
        <f t="shared" si="18"/>
        <v>47.624593197626183</v>
      </c>
      <c r="L41" s="72">
        <v>22605</v>
      </c>
      <c r="M41" s="72">
        <v>73750</v>
      </c>
      <c r="N41" s="72">
        <v>0</v>
      </c>
      <c r="O41" s="65">
        <f t="shared" si="27"/>
        <v>96355</v>
      </c>
      <c r="P41" s="66">
        <f t="shared" si="19"/>
        <v>57.53327322557724</v>
      </c>
      <c r="Q41" s="72">
        <v>20080</v>
      </c>
      <c r="R41" s="72">
        <v>68057</v>
      </c>
      <c r="S41" s="72">
        <v>0</v>
      </c>
      <c r="T41" s="64">
        <f t="shared" si="28"/>
        <v>88137</v>
      </c>
      <c r="U41" s="66">
        <f t="shared" si="20"/>
        <v>57.086137324878713</v>
      </c>
      <c r="V41" s="72">
        <v>13619</v>
      </c>
      <c r="W41" s="72">
        <v>56539</v>
      </c>
      <c r="X41" s="72">
        <v>1</v>
      </c>
      <c r="Y41" s="64">
        <f t="shared" si="29"/>
        <v>70159</v>
      </c>
      <c r="Z41" s="66">
        <f t="shared" si="21"/>
        <v>53.618292841366767</v>
      </c>
      <c r="AA41" s="72">
        <v>11233</v>
      </c>
      <c r="AB41" s="72">
        <v>47146</v>
      </c>
      <c r="AC41" s="72">
        <v>1</v>
      </c>
      <c r="AD41" s="64">
        <f t="shared" si="30"/>
        <v>58380</v>
      </c>
      <c r="AE41" s="67">
        <f t="shared" si="22"/>
        <v>52.576595399773055</v>
      </c>
      <c r="AF41" s="72">
        <v>10657</v>
      </c>
      <c r="AG41" s="72">
        <v>47395</v>
      </c>
      <c r="AH41" s="72">
        <v>1</v>
      </c>
      <c r="AI41" s="64">
        <f t="shared" si="23"/>
        <v>58053</v>
      </c>
      <c r="AJ41" s="67">
        <f t="shared" si="24"/>
        <v>54.266805014161925</v>
      </c>
      <c r="AK41" s="14"/>
      <c r="AL41" s="14"/>
      <c r="AM41" s="14"/>
      <c r="AT41" s="14"/>
    </row>
    <row r="42" spans="1:46" s="15" customFormat="1" ht="15.75" x14ac:dyDescent="0.35">
      <c r="A42" s="45" t="s">
        <v>34</v>
      </c>
      <c r="B42" s="72">
        <v>10054</v>
      </c>
      <c r="C42" s="72">
        <v>45748</v>
      </c>
      <c r="D42" s="72">
        <v>0</v>
      </c>
      <c r="E42" s="65">
        <f t="shared" si="25"/>
        <v>55802</v>
      </c>
      <c r="F42" s="66">
        <f t="shared" si="17"/>
        <v>35.480978934718607</v>
      </c>
      <c r="G42" s="72">
        <v>11213</v>
      </c>
      <c r="H42" s="72">
        <v>53059</v>
      </c>
      <c r="I42" s="72">
        <v>0</v>
      </c>
      <c r="J42" s="65">
        <f t="shared" si="26"/>
        <v>64272</v>
      </c>
      <c r="K42" s="66">
        <f t="shared" si="18"/>
        <v>43.701044386422979</v>
      </c>
      <c r="L42" s="72">
        <v>18148</v>
      </c>
      <c r="M42" s="72">
        <v>69185</v>
      </c>
      <c r="N42" s="72">
        <v>0</v>
      </c>
      <c r="O42" s="65">
        <f t="shared" si="27"/>
        <v>87333</v>
      </c>
      <c r="P42" s="66">
        <f t="shared" si="19"/>
        <v>55.091342635815401</v>
      </c>
      <c r="Q42" s="72">
        <v>18612</v>
      </c>
      <c r="R42" s="72">
        <v>67402</v>
      </c>
      <c r="S42" s="72">
        <v>0</v>
      </c>
      <c r="T42" s="64">
        <f t="shared" si="28"/>
        <v>86014</v>
      </c>
      <c r="U42" s="66">
        <f t="shared" si="20"/>
        <v>58.351763157537683</v>
      </c>
      <c r="V42" s="72">
        <v>13337</v>
      </c>
      <c r="W42" s="72">
        <v>60537</v>
      </c>
      <c r="X42" s="72">
        <v>0</v>
      </c>
      <c r="Y42" s="64">
        <f t="shared" si="29"/>
        <v>73874</v>
      </c>
      <c r="Z42" s="66">
        <f t="shared" si="21"/>
        <v>55.289116409957039</v>
      </c>
      <c r="AA42" s="72">
        <v>13068</v>
      </c>
      <c r="AB42" s="72">
        <v>52580</v>
      </c>
      <c r="AC42" s="72">
        <v>0</v>
      </c>
      <c r="AD42" s="64">
        <f t="shared" si="30"/>
        <v>65648</v>
      </c>
      <c r="AE42" s="67">
        <f t="shared" si="22"/>
        <v>53.612962237031226</v>
      </c>
      <c r="AF42" s="72">
        <v>11384</v>
      </c>
      <c r="AG42" s="72">
        <v>49377</v>
      </c>
      <c r="AH42" s="72">
        <v>1</v>
      </c>
      <c r="AI42" s="64">
        <f t="shared" si="23"/>
        <v>60762</v>
      </c>
      <c r="AJ42" s="67">
        <f t="shared" si="24"/>
        <v>54.505332842956967</v>
      </c>
      <c r="AK42" s="14"/>
      <c r="AL42" s="14"/>
      <c r="AM42" s="14"/>
      <c r="AT42" s="14"/>
    </row>
    <row r="43" spans="1:46" s="15" customFormat="1" ht="15.75" x14ac:dyDescent="0.35">
      <c r="A43" s="45" t="s">
        <v>35</v>
      </c>
      <c r="B43" s="72">
        <v>12608</v>
      </c>
      <c r="C43" s="72">
        <v>42628</v>
      </c>
      <c r="D43" s="72">
        <v>0</v>
      </c>
      <c r="E43" s="65">
        <f t="shared" si="25"/>
        <v>55236</v>
      </c>
      <c r="F43" s="66">
        <f t="shared" si="17"/>
        <v>36.578436761209744</v>
      </c>
      <c r="G43" s="72">
        <v>11804</v>
      </c>
      <c r="H43" s="72">
        <v>54277</v>
      </c>
      <c r="I43" s="72">
        <v>0</v>
      </c>
      <c r="J43" s="65">
        <f t="shared" si="26"/>
        <v>66081</v>
      </c>
      <c r="K43" s="66">
        <f t="shared" si="18"/>
        <v>44.830767769553802</v>
      </c>
      <c r="L43" s="72">
        <v>18385</v>
      </c>
      <c r="M43" s="72">
        <v>69610</v>
      </c>
      <c r="N43" s="72">
        <v>0</v>
      </c>
      <c r="O43" s="65">
        <f t="shared" si="27"/>
        <v>87995</v>
      </c>
      <c r="P43" s="66">
        <f t="shared" si="19"/>
        <v>56.081348068270174</v>
      </c>
      <c r="Q43" s="72">
        <v>19370</v>
      </c>
      <c r="R43" s="72">
        <v>66955</v>
      </c>
      <c r="S43" s="72">
        <v>1</v>
      </c>
      <c r="T43" s="64">
        <f t="shared" si="28"/>
        <v>86326</v>
      </c>
      <c r="U43" s="66">
        <f t="shared" si="20"/>
        <v>58.959403343896845</v>
      </c>
      <c r="V43" s="72">
        <v>16084</v>
      </c>
      <c r="W43" s="72">
        <v>61051</v>
      </c>
      <c r="X43" s="72">
        <v>0</v>
      </c>
      <c r="Y43" s="64">
        <f t="shared" si="29"/>
        <v>77135</v>
      </c>
      <c r="Z43" s="66">
        <f t="shared" si="21"/>
        <v>57.220536634941354</v>
      </c>
      <c r="AA43" s="72">
        <v>11254</v>
      </c>
      <c r="AB43" s="72">
        <v>48411</v>
      </c>
      <c r="AC43" s="72">
        <v>0</v>
      </c>
      <c r="AD43" s="64">
        <f t="shared" si="30"/>
        <v>59665</v>
      </c>
      <c r="AE43" s="67">
        <f t="shared" si="22"/>
        <v>54.956340726549257</v>
      </c>
      <c r="AF43" s="72">
        <v>10525</v>
      </c>
      <c r="AG43" s="72">
        <v>46897</v>
      </c>
      <c r="AH43" s="72"/>
      <c r="AI43" s="64">
        <f t="shared" si="23"/>
        <v>57422</v>
      </c>
      <c r="AJ43" s="67">
        <f t="shared" si="24"/>
        <v>55.818339117163887</v>
      </c>
      <c r="AK43" s="14"/>
      <c r="AL43" s="14"/>
      <c r="AM43" s="14"/>
      <c r="AT43" s="14"/>
    </row>
    <row r="44" spans="1:46" s="15" customFormat="1" ht="15.75" x14ac:dyDescent="0.35">
      <c r="A44" s="46" t="s">
        <v>36</v>
      </c>
      <c r="B44" s="73">
        <v>10138</v>
      </c>
      <c r="C44" s="73">
        <v>38073</v>
      </c>
      <c r="D44" s="73">
        <v>0</v>
      </c>
      <c r="E44" s="69">
        <f t="shared" si="25"/>
        <v>48211</v>
      </c>
      <c r="F44" s="70">
        <f t="shared" si="17"/>
        <v>34.322673425219271</v>
      </c>
      <c r="G44" s="73">
        <v>11436</v>
      </c>
      <c r="H44" s="73">
        <v>45842</v>
      </c>
      <c r="I44" s="73">
        <v>0</v>
      </c>
      <c r="J44" s="69">
        <f t="shared" si="26"/>
        <v>57278</v>
      </c>
      <c r="K44" s="70">
        <f t="shared" si="18"/>
        <v>45.984633788004075</v>
      </c>
      <c r="L44" s="73">
        <v>15905</v>
      </c>
      <c r="M44" s="73">
        <v>52927</v>
      </c>
      <c r="N44" s="73">
        <v>0</v>
      </c>
      <c r="O44" s="69">
        <f t="shared" si="27"/>
        <v>68832</v>
      </c>
      <c r="P44" s="70">
        <f t="shared" si="19"/>
        <v>56.556892131729441</v>
      </c>
      <c r="Q44" s="73">
        <v>17108</v>
      </c>
      <c r="R44" s="73">
        <v>55081</v>
      </c>
      <c r="S44" s="73">
        <v>0</v>
      </c>
      <c r="T44" s="68">
        <f t="shared" si="28"/>
        <v>72189</v>
      </c>
      <c r="U44" s="70">
        <f t="shared" si="20"/>
        <v>57.715185724108153</v>
      </c>
      <c r="V44" s="73">
        <v>13746</v>
      </c>
      <c r="W44" s="73">
        <v>48481</v>
      </c>
      <c r="X44" s="73">
        <v>1</v>
      </c>
      <c r="Y44" s="68">
        <f t="shared" si="29"/>
        <v>62228</v>
      </c>
      <c r="Z44" s="70">
        <f t="shared" si="21"/>
        <v>56.533391476565555</v>
      </c>
      <c r="AA44" s="73">
        <v>9394</v>
      </c>
      <c r="AB44" s="73">
        <v>38748</v>
      </c>
      <c r="AC44" s="73">
        <v>0</v>
      </c>
      <c r="AD44" s="68">
        <f t="shared" si="30"/>
        <v>48142</v>
      </c>
      <c r="AE44" s="71">
        <f t="shared" si="22"/>
        <v>52.205690986379807</v>
      </c>
      <c r="AF44" s="73">
        <v>9302</v>
      </c>
      <c r="AG44" s="73">
        <v>39736</v>
      </c>
      <c r="AH44" s="73">
        <v>2</v>
      </c>
      <c r="AI44" s="68">
        <f t="shared" si="23"/>
        <v>49040</v>
      </c>
      <c r="AJ44" s="71">
        <f t="shared" si="24"/>
        <v>54.839250768800675</v>
      </c>
      <c r="AK44" s="14"/>
      <c r="AL44" s="14"/>
      <c r="AM44" s="14"/>
      <c r="AT44" s="14"/>
    </row>
    <row r="45" spans="1:46" s="15" customFormat="1" ht="15.75" x14ac:dyDescent="0.35">
      <c r="A45" s="38" t="s">
        <v>19</v>
      </c>
      <c r="B45" s="41">
        <f>SUM(B33:B44)</f>
        <v>157085</v>
      </c>
      <c r="C45" s="41">
        <f>SUM(C33:C44)</f>
        <v>606010</v>
      </c>
      <c r="D45" s="41">
        <f>SUM(D33:D44)</f>
        <v>2</v>
      </c>
      <c r="E45" s="31">
        <f>SUM(B45:D45)</f>
        <v>763097</v>
      </c>
      <c r="F45" s="11">
        <f t="shared" si="17"/>
        <v>39.804632607690962</v>
      </c>
      <c r="G45" s="41">
        <f>SUM(G33:G44)</f>
        <v>222730</v>
      </c>
      <c r="H45" s="41">
        <f>SUM(H33:H44)</f>
        <v>756079</v>
      </c>
      <c r="I45" s="41">
        <f>SUM(I33:I44)</f>
        <v>0</v>
      </c>
      <c r="J45" s="31">
        <f>SUM(G45:I45)</f>
        <v>978809</v>
      </c>
      <c r="K45" s="11">
        <f t="shared" si="18"/>
        <v>51.218226990731829</v>
      </c>
      <c r="L45" s="41">
        <f>SUM(L33:L44)</f>
        <v>259049</v>
      </c>
      <c r="M45" s="41">
        <f>SUM(M33:M44)</f>
        <v>853949</v>
      </c>
      <c r="N45" s="41">
        <f>SUM(N33:N44)</f>
        <v>0</v>
      </c>
      <c r="O45" s="31">
        <f>SUM(L45:N45)</f>
        <v>1112998</v>
      </c>
      <c r="P45" s="11">
        <f t="shared" si="19"/>
        <v>56.450194406095214</v>
      </c>
      <c r="Q45" s="41">
        <f>SUM(Q33:Q44)</f>
        <v>225587</v>
      </c>
      <c r="R45" s="41">
        <f>SUM(R33:R44)</f>
        <v>815340</v>
      </c>
      <c r="S45" s="41">
        <f>SUM(S33:S44)</f>
        <v>4</v>
      </c>
      <c r="T45" s="10">
        <f>SUM(Q45:S45)</f>
        <v>1040931</v>
      </c>
      <c r="U45" s="11">
        <f t="shared" si="20"/>
        <v>57.001989452016311</v>
      </c>
      <c r="V45" s="41">
        <f>SUM(V33:V44)</f>
        <v>182530</v>
      </c>
      <c r="W45" s="41">
        <f>SUM(W33:W44)</f>
        <v>690321</v>
      </c>
      <c r="X45" s="41">
        <f>SUM(X33:X44)</f>
        <v>4</v>
      </c>
      <c r="Y45" s="10">
        <f t="shared" si="29"/>
        <v>872855</v>
      </c>
      <c r="Z45" s="11">
        <f t="shared" si="21"/>
        <v>55.38581709872242</v>
      </c>
      <c r="AA45" s="41">
        <f>SUM(AA33:AA44)</f>
        <v>145953</v>
      </c>
      <c r="AB45" s="41">
        <f>SUM(AB33:AB44)</f>
        <v>601235</v>
      </c>
      <c r="AC45" s="41">
        <f>SUM(AC33:AC44)</f>
        <v>2</v>
      </c>
      <c r="AD45" s="10">
        <f>SUM(AD33:AD44)</f>
        <v>747190</v>
      </c>
      <c r="AE45" s="12">
        <f t="shared" si="22"/>
        <v>54.909070332611442</v>
      </c>
      <c r="AF45" s="41">
        <f>SUM(AF33:AF44)</f>
        <v>132511</v>
      </c>
      <c r="AG45" s="41">
        <f>SUM(AG33:AG44)</f>
        <v>570448</v>
      </c>
      <c r="AH45" s="41">
        <f>SUM(AH33:AH44)</f>
        <v>9</v>
      </c>
      <c r="AI45" s="10">
        <f>SUM(AI33:AI44)</f>
        <v>702968</v>
      </c>
      <c r="AJ45" s="12">
        <f t="shared" si="24"/>
        <v>53.873802345418063</v>
      </c>
      <c r="AK45" s="14"/>
      <c r="AL45" s="14"/>
      <c r="AM45" s="14"/>
      <c r="AT45" s="14"/>
    </row>
    <row r="46" spans="1:46" s="15" customFormat="1" ht="21.75" customHeight="1" x14ac:dyDescent="0.3">
      <c r="A46" s="101" t="s">
        <v>24</v>
      </c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4"/>
      <c r="W46" s="14"/>
      <c r="X46" s="14"/>
      <c r="Y46" s="14"/>
      <c r="AB46" s="14"/>
      <c r="AC46" s="14"/>
      <c r="AD46" s="14"/>
      <c r="AK46" s="14"/>
    </row>
    <row r="47" spans="1:46" s="15" customFormat="1" x14ac:dyDescent="0.3">
      <c r="A47" s="102" t="s">
        <v>45</v>
      </c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AB47" s="14"/>
      <c r="AC47" s="14"/>
      <c r="AD47" s="14"/>
      <c r="AK47" s="14"/>
    </row>
    <row r="48" spans="1:46" s="15" customFormat="1" x14ac:dyDescent="0.3">
      <c r="A48" s="95" t="s">
        <v>46</v>
      </c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14"/>
      <c r="W48" s="14"/>
      <c r="X48" s="14"/>
      <c r="Y48" s="14"/>
      <c r="Z48" s="14"/>
      <c r="AA48" s="14"/>
      <c r="AB48" s="14"/>
      <c r="AC48" s="14"/>
      <c r="AD48" s="14"/>
      <c r="AK48" s="14"/>
    </row>
    <row r="49" spans="1:37" s="15" customFormat="1" x14ac:dyDescent="0.3">
      <c r="A49" s="14"/>
      <c r="B49" s="14"/>
      <c r="C49" s="14"/>
      <c r="G49" s="14"/>
      <c r="H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K49" s="14"/>
    </row>
    <row r="50" spans="1:37" s="15" customForma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14"/>
      <c r="X50" s="14"/>
      <c r="Y50" s="14"/>
      <c r="Z50" s="14"/>
      <c r="AA50" s="14"/>
      <c r="AB50" s="14"/>
      <c r="AC50" s="14"/>
      <c r="AD50" s="14"/>
      <c r="AK50" s="14"/>
    </row>
    <row r="51" spans="1:37" s="15" customForma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14"/>
      <c r="X51" s="14"/>
      <c r="Y51" s="14"/>
      <c r="Z51" s="14"/>
      <c r="AA51" s="14"/>
      <c r="AB51" s="14"/>
      <c r="AC51" s="14"/>
      <c r="AD51" s="14"/>
      <c r="AK51" s="14"/>
    </row>
    <row r="52" spans="1:37" s="15" customForma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14"/>
      <c r="X52" s="14"/>
      <c r="Y52" s="14"/>
      <c r="Z52" s="14"/>
      <c r="AA52" s="14"/>
      <c r="AB52" s="14"/>
      <c r="AC52" s="14"/>
      <c r="AD52" s="14"/>
      <c r="AK52" s="14"/>
    </row>
    <row r="53" spans="1:37" s="15" customForma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14"/>
      <c r="X53" s="14"/>
      <c r="Y53" s="14"/>
      <c r="Z53" s="14"/>
      <c r="AA53" s="14"/>
      <c r="AB53" s="14"/>
      <c r="AC53" s="14"/>
      <c r="AD53" s="14"/>
      <c r="AK53" s="14"/>
    </row>
    <row r="54" spans="1:37" s="15" customForma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AD54" s="14"/>
      <c r="AK54" s="14"/>
    </row>
    <row r="55" spans="1:37" s="15" customForma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AD55" s="14"/>
      <c r="AK55" s="14"/>
    </row>
    <row r="56" spans="1:37" s="15" customForma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AD56" s="14"/>
      <c r="AK56" s="14"/>
    </row>
    <row r="57" spans="1:37" s="14" customForma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</row>
    <row r="58" spans="1:37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</row>
    <row r="59" spans="1:37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</row>
    <row r="60" spans="1:37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</row>
  </sheetData>
  <mergeCells count="43">
    <mergeCell ref="B5:AE5"/>
    <mergeCell ref="B30:AE30"/>
    <mergeCell ref="AE6:AE7"/>
    <mergeCell ref="AJ31:AJ32"/>
    <mergeCell ref="AF30:AJ30"/>
    <mergeCell ref="AF5:AI5"/>
    <mergeCell ref="AF6:AI6"/>
    <mergeCell ref="G6:J6"/>
    <mergeCell ref="L6:O6"/>
    <mergeCell ref="V6:Y6"/>
    <mergeCell ref="AA6:AD6"/>
    <mergeCell ref="Q6:T6"/>
    <mergeCell ref="Z6:Z7"/>
    <mergeCell ref="A21:U21"/>
    <mergeCell ref="B6:E6"/>
    <mergeCell ref="F6:F7"/>
    <mergeCell ref="A46:U46"/>
    <mergeCell ref="A47:U47"/>
    <mergeCell ref="Q31:T31"/>
    <mergeCell ref="AF31:AI31"/>
    <mergeCell ref="Z31:Z32"/>
    <mergeCell ref="AE31:AE32"/>
    <mergeCell ref="B31:E31"/>
    <mergeCell ref="F31:F32"/>
    <mergeCell ref="AA31:AD31"/>
    <mergeCell ref="V31:Y31"/>
    <mergeCell ref="A31:A32"/>
    <mergeCell ref="A48:U48"/>
    <mergeCell ref="B2:P2"/>
    <mergeCell ref="B3:P3"/>
    <mergeCell ref="P6:P7"/>
    <mergeCell ref="U6:U7"/>
    <mergeCell ref="K6:K7"/>
    <mergeCell ref="K31:K32"/>
    <mergeCell ref="P31:P32"/>
    <mergeCell ref="U31:U32"/>
    <mergeCell ref="A26:T26"/>
    <mergeCell ref="A27:T27"/>
    <mergeCell ref="G31:J31"/>
    <mergeCell ref="A22:U22"/>
    <mergeCell ref="A23:U23"/>
    <mergeCell ref="A6:A7"/>
    <mergeCell ref="A29:AA29"/>
  </mergeCells>
  <phoneticPr fontId="18" type="noConversion"/>
  <pageMargins left="0.35433070866141736" right="0.35433070866141736" top="0.47244094488188981" bottom="0.74803149606299213" header="0.31496062992125984" footer="0.31496062992125984"/>
  <pageSetup paperSize="9" scale="49" pageOrder="overThenDown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colBreaks count="1" manualBreakCount="1">
    <brk id="27" max="47" man="1"/>
  </colBreaks>
  <ignoredErrors>
    <ignoredError sqref="AE4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4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4</vt:i4>
      </vt:variant>
    </vt:vector>
  </HeadingPairs>
  <TitlesOfParts>
    <vt:vector size="10" baseType="lpstr">
      <vt:lpstr>3.mesi (2022-2020)</vt:lpstr>
      <vt:lpstr>3.mesi (2019-2017)</vt:lpstr>
      <vt:lpstr>3.mesi (2016-2014)</vt:lpstr>
      <vt:lpstr>3.mesi</vt:lpstr>
      <vt:lpstr>Graf. Trend mesi</vt:lpstr>
      <vt:lpstr>Graf. Trend mesi diesel</vt:lpstr>
      <vt:lpstr>'3.mesi'!Area_stampa</vt:lpstr>
      <vt:lpstr>'3.mesi (2016-2014)'!Area_stampa</vt:lpstr>
      <vt:lpstr>'3.mesi (2019-2017)'!Area_stampa</vt:lpstr>
      <vt:lpstr>'3.mesi (2022-2020)'!Area_stampa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2020-06-29T14:55:23Z</cp:lastPrinted>
  <dcterms:created xsi:type="dcterms:W3CDTF">2012-11-29T15:49:30Z</dcterms:created>
  <dcterms:modified xsi:type="dcterms:W3CDTF">2023-06-20T14:47:14Z</dcterms:modified>
</cp:coreProperties>
</file>