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F061561D-D387-4101-BA40-F61C4B19EA6C}" xr6:coauthVersionLast="47" xr6:coauthVersionMax="47" xr10:uidLastSave="{00000000-0000-0000-0000-000000000000}"/>
  <bookViews>
    <workbookView xWindow="-120" yWindow="-120" windowWidth="29040" windowHeight="15720" tabRatio="841" firstSheet="1" activeTab="2" xr2:uid="{00000000-000D-0000-FFFF-FFFF00000000}"/>
  </bookViews>
  <sheets>
    <sheet name="dati graph" sheetId="10" state="hidden" r:id="rId1"/>
    <sheet name="Grafico1" sheetId="11" r:id="rId2"/>
    <sheet name="31.aliment_provincia_ 2022" sheetId="18" r:id="rId3"/>
    <sheet name="31.aliment_provincia_ 2021" sheetId="16" r:id="rId4"/>
    <sheet name="31.aliment_provincia_ 2020" sheetId="17" r:id="rId5"/>
    <sheet name="31.aliment_provincia_ 2019" sheetId="15" r:id="rId6"/>
    <sheet name="31.aliment_provincia_ 2018" sheetId="14" r:id="rId7"/>
    <sheet name="31.aliment_provincia_ 2017" sheetId="13" r:id="rId8"/>
    <sheet name="31.aliment_provincia_ 2016" sheetId="12" r:id="rId9"/>
    <sheet name="31.aliment_provincia_ 2015" sheetId="3" r:id="rId10"/>
    <sheet name="31.aliment_provincia_2014" sheetId="2" r:id="rId11"/>
    <sheet name="31.aliment_provincia_ 2013" sheetId="5" r:id="rId12"/>
    <sheet name="31.aliment_provincia_2012" sheetId="8" r:id="rId13"/>
  </sheets>
  <externalReferences>
    <externalReference r:id="rId14"/>
  </externalReferences>
  <definedNames>
    <definedName name="alim2012" localSheetId="8">'[1]12.autocaravan'!#REF!</definedName>
    <definedName name="alim2012" localSheetId="7">'[1]12.autocaravan'!#REF!</definedName>
    <definedName name="alim2012" localSheetId="6">'[1]12.autocaravan'!#REF!</definedName>
    <definedName name="alim2012" localSheetId="5">'[1]12.autocaravan'!#REF!</definedName>
    <definedName name="alim2012" localSheetId="4">'[1]12.autocaravan'!#REF!</definedName>
    <definedName name="alim2012" localSheetId="3">'[1]12.autocaravan'!#REF!</definedName>
    <definedName name="alim2012" localSheetId="2">'[1]12.autocaravan'!#REF!</definedName>
    <definedName name="alim2012">'[1]12.autocaravan'!#REF!</definedName>
    <definedName name="_xlnm.Print_Area" localSheetId="11">'31.aliment_provincia_ 2013'!$A$1:$P$140</definedName>
    <definedName name="_xlnm.Print_Area" localSheetId="9">'31.aliment_provincia_ 2015'!$A$1:$P$140</definedName>
    <definedName name="_xlnm.Print_Area" localSheetId="8">'31.aliment_provincia_ 2016'!$A$1:$P$141</definedName>
    <definedName name="_xlnm.Print_Area" localSheetId="7">'31.aliment_provincia_ 2017'!$A$1:$P$137</definedName>
    <definedName name="_xlnm.Print_Area" localSheetId="6">'31.aliment_provincia_ 2018'!$A$1:$P$137</definedName>
    <definedName name="_xlnm.Print_Area" localSheetId="5">'31.aliment_provincia_ 2019'!$A$1:$Q$137</definedName>
    <definedName name="_xlnm.Print_Area" localSheetId="4">'31.aliment_provincia_ 2020'!$A$1:$Q$137</definedName>
    <definedName name="_xlnm.Print_Area" localSheetId="3">'31.aliment_provincia_ 2021'!$A$1:$Q$137</definedName>
    <definedName name="_xlnm.Print_Area" localSheetId="2">'31.aliment_provincia_ 2022'!$A$1:$R$137</definedName>
    <definedName name="_xlnm.Print_Area" localSheetId="12">'31.aliment_provincia_2012'!$A$1:$P$140</definedName>
    <definedName name="_xlnm.Print_Area" localSheetId="10">'31.aliment_provincia_2014'!$A$1:$P$140</definedName>
    <definedName name="_xlnm.Print_Area" localSheetId="0">'dati graph'!$A$1:$U$31</definedName>
    <definedName name="Excel_BuiltIn_Print_Titles_12" localSheetId="11">'[1]12.autocaravan'!#REF!</definedName>
    <definedName name="Excel_BuiltIn_Print_Titles_12" localSheetId="9">'[1]12.autocaravan'!#REF!</definedName>
    <definedName name="Excel_BuiltIn_Print_Titles_12" localSheetId="8">'[1]12.autocaravan'!#REF!</definedName>
    <definedName name="Excel_BuiltIn_Print_Titles_12" localSheetId="7">'[1]12.autocaravan'!#REF!</definedName>
    <definedName name="Excel_BuiltIn_Print_Titles_12" localSheetId="6">'[1]12.autocaravan'!#REF!</definedName>
    <definedName name="Excel_BuiltIn_Print_Titles_12" localSheetId="5">'[1]12.autocaravan'!#REF!</definedName>
    <definedName name="Excel_BuiltIn_Print_Titles_12" localSheetId="4">'[1]12.autocaravan'!#REF!</definedName>
    <definedName name="Excel_BuiltIn_Print_Titles_12" localSheetId="3">'[1]12.autocaravan'!#REF!</definedName>
    <definedName name="Excel_BuiltIn_Print_Titles_12" localSheetId="2">'[1]12.autocaravan'!#REF!</definedName>
    <definedName name="Excel_BuiltIn_Print_Titles_12" localSheetId="12">'[1]12.autocaravan'!#REF!</definedName>
    <definedName name="Excel_BuiltIn_Print_Titles_12">'[1]12.autocaravan'!#REF!</definedName>
    <definedName name="Excel_BuiltIn_Print_Titles_13">#REF!</definedName>
    <definedName name="Excel_BuiltIn_Print_Titles_9" localSheetId="11">'[1]9.autovetture usate'!#REF!</definedName>
    <definedName name="Excel_BuiltIn_Print_Titles_9" localSheetId="9">'[1]9.autovetture usate'!#REF!</definedName>
    <definedName name="Excel_BuiltIn_Print_Titles_9" localSheetId="8">'[1]9.autovetture usate'!#REF!</definedName>
    <definedName name="Excel_BuiltIn_Print_Titles_9" localSheetId="7">'[1]9.autovetture usate'!#REF!</definedName>
    <definedName name="Excel_BuiltIn_Print_Titles_9" localSheetId="6">'[1]9.autovetture usate'!#REF!</definedName>
    <definedName name="Excel_BuiltIn_Print_Titles_9" localSheetId="5">'[1]9.autovetture usate'!#REF!</definedName>
    <definedName name="Excel_BuiltIn_Print_Titles_9" localSheetId="4">'[1]9.autovetture usate'!#REF!</definedName>
    <definedName name="Excel_BuiltIn_Print_Titles_9" localSheetId="3">'[1]9.autovetture usate'!#REF!</definedName>
    <definedName name="Excel_BuiltIn_Print_Titles_9" localSheetId="2">'[1]9.autovetture usate'!#REF!</definedName>
    <definedName name="Excel_BuiltIn_Print_Titles_9" localSheetId="12">'[1]9.autovetture usate'!#REF!</definedName>
    <definedName name="Excel_BuiltIn_Print_Titles_9">'[1]9.autovetture usate'!#REF!</definedName>
    <definedName name="_xlnm.Print_Titles" localSheetId="11">'31.aliment_provincia_ 2013'!$A:$A,'31.aliment_provincia_ 2013'!$1:$6</definedName>
    <definedName name="_xlnm.Print_Titles" localSheetId="9">'31.aliment_provincia_ 2015'!$A:$A,'31.aliment_provincia_ 2015'!$1:$6</definedName>
    <definedName name="_xlnm.Print_Titles" localSheetId="8">'31.aliment_provincia_ 2016'!$A:$A,'31.aliment_provincia_ 2016'!$1:$6</definedName>
    <definedName name="_xlnm.Print_Titles" localSheetId="7">'31.aliment_provincia_ 2017'!$A:$A,'31.aliment_provincia_ 2017'!$1:$6</definedName>
    <definedName name="_xlnm.Print_Titles" localSheetId="6">'31.aliment_provincia_ 2018'!$A:$A,'31.aliment_provincia_ 2018'!$1:$6</definedName>
    <definedName name="_xlnm.Print_Titles" localSheetId="5">'31.aliment_provincia_ 2019'!$A:$A,'31.aliment_provincia_ 2019'!$1:$6</definedName>
    <definedName name="_xlnm.Print_Titles" localSheetId="4">'31.aliment_provincia_ 2020'!$A:$A,'31.aliment_provincia_ 2020'!$1:$6</definedName>
    <definedName name="_xlnm.Print_Titles" localSheetId="3">'31.aliment_provincia_ 2021'!$A:$A,'31.aliment_provincia_ 2021'!$1:$6</definedName>
    <definedName name="_xlnm.Print_Titles" localSheetId="2">'31.aliment_provincia_ 2022'!$A:$A,'31.aliment_provincia_ 2022'!$1:$6</definedName>
    <definedName name="_xlnm.Print_Titles" localSheetId="12">'31.aliment_provincia_2012'!$A:$A,'31.aliment_provincia_2012'!$1:$6</definedName>
    <definedName name="_xlnm.Print_Titles" localSheetId="10">'31.aliment_provincia_2014'!$A:$A,'31.aliment_provincia_2014'!$1:$6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8" i="10" l="1"/>
  <c r="Y29" i="10"/>
  <c r="Y30" i="10"/>
  <c r="Y31" i="10"/>
  <c r="Y32" i="10"/>
  <c r="Y33" i="10"/>
  <c r="Y27" i="10"/>
  <c r="M34" i="10"/>
  <c r="M33" i="10"/>
  <c r="M32" i="10"/>
  <c r="M31" i="10"/>
  <c r="M30" i="10"/>
  <c r="M29" i="10"/>
  <c r="M28" i="10"/>
  <c r="M27" i="10"/>
  <c r="C33" i="10"/>
  <c r="D33" i="10"/>
  <c r="E33" i="10"/>
  <c r="F33" i="10"/>
  <c r="G33" i="10"/>
  <c r="H33" i="10"/>
  <c r="I33" i="10"/>
  <c r="J33" i="10"/>
  <c r="K33" i="10"/>
  <c r="C32" i="10"/>
  <c r="D32" i="10"/>
  <c r="E32" i="10"/>
  <c r="I32" i="10"/>
  <c r="J32" i="10"/>
  <c r="K32" i="10"/>
  <c r="L32" i="10"/>
  <c r="L31" i="10"/>
  <c r="L30" i="10"/>
  <c r="L29" i="10"/>
  <c r="L28" i="10"/>
  <c r="L27" i="10"/>
  <c r="L34" i="10" s="1"/>
  <c r="L33" i="10"/>
  <c r="H21" i="10"/>
  <c r="G21" i="10"/>
  <c r="F21" i="10"/>
  <c r="M23" i="10"/>
  <c r="M12" i="10"/>
  <c r="H35" i="18"/>
  <c r="H111" i="18"/>
  <c r="H104" i="18"/>
  <c r="H101" i="18"/>
  <c r="H17" i="18"/>
  <c r="B15" i="18"/>
  <c r="H117" i="18"/>
  <c r="H95" i="18"/>
  <c r="H43" i="18" l="1"/>
  <c r="H133" i="18"/>
  <c r="H75" i="18"/>
  <c r="H87" i="18"/>
  <c r="H127" i="18"/>
  <c r="H92" i="18"/>
  <c r="H81" i="18"/>
  <c r="H51" i="18"/>
  <c r="H72" i="18"/>
  <c r="H61" i="18"/>
  <c r="H22" i="18"/>
  <c r="H40" i="18"/>
  <c r="H15" i="18"/>
  <c r="H134" i="18" l="1"/>
  <c r="S105" i="18" l="1"/>
  <c r="M104" i="18"/>
  <c r="S94" i="18"/>
  <c r="Q95" i="18"/>
  <c r="S85" i="18"/>
  <c r="L87" i="18"/>
  <c r="S78" i="18"/>
  <c r="R81" i="18"/>
  <c r="N75" i="18"/>
  <c r="M75" i="18"/>
  <c r="S70" i="18"/>
  <c r="Q43" i="18"/>
  <c r="O43" i="18"/>
  <c r="R17" i="18"/>
  <c r="Q17" i="18"/>
  <c r="P17" i="18"/>
  <c r="O17" i="18"/>
  <c r="N17" i="18"/>
  <c r="L17" i="18"/>
  <c r="S93" i="18"/>
  <c r="S96" i="18"/>
  <c r="S97" i="18"/>
  <c r="S98" i="18"/>
  <c r="S99" i="18"/>
  <c r="S102" i="18"/>
  <c r="S108" i="18"/>
  <c r="S110" i="18"/>
  <c r="S112" i="18"/>
  <c r="S113" i="18"/>
  <c r="S114" i="18"/>
  <c r="S116" i="18"/>
  <c r="S118" i="18"/>
  <c r="S119" i="18"/>
  <c r="S120" i="18"/>
  <c r="S121" i="18"/>
  <c r="S123" i="18"/>
  <c r="S124" i="18"/>
  <c r="S126" i="18"/>
  <c r="S128" i="18"/>
  <c r="S129" i="18"/>
  <c r="S130" i="18"/>
  <c r="S131" i="18"/>
  <c r="S132" i="18"/>
  <c r="R133" i="18"/>
  <c r="R117" i="18"/>
  <c r="R101" i="18"/>
  <c r="R95" i="18"/>
  <c r="R92" i="18"/>
  <c r="P133" i="18"/>
  <c r="N133" i="18"/>
  <c r="M133" i="18"/>
  <c r="L133" i="18"/>
  <c r="I133" i="18"/>
  <c r="G133" i="18"/>
  <c r="F133" i="18"/>
  <c r="C133" i="18"/>
  <c r="E133" i="18"/>
  <c r="D133" i="18"/>
  <c r="B133" i="18"/>
  <c r="J132" i="18"/>
  <c r="J131" i="18"/>
  <c r="J130" i="18"/>
  <c r="J129" i="18"/>
  <c r="J128" i="18"/>
  <c r="Q127" i="18"/>
  <c r="O127" i="18"/>
  <c r="N127" i="18"/>
  <c r="M127" i="18"/>
  <c r="L127" i="18"/>
  <c r="I127" i="18"/>
  <c r="G127" i="18"/>
  <c r="F127" i="18"/>
  <c r="C127" i="18"/>
  <c r="E127" i="18"/>
  <c r="D127" i="18"/>
  <c r="B127" i="18"/>
  <c r="J126" i="18"/>
  <c r="J125" i="18"/>
  <c r="J124" i="18"/>
  <c r="J123" i="18"/>
  <c r="J122" i="18"/>
  <c r="J121" i="18"/>
  <c r="J120" i="18"/>
  <c r="J119" i="18"/>
  <c r="J118" i="18"/>
  <c r="Q117" i="18"/>
  <c r="P117" i="18"/>
  <c r="O117" i="18"/>
  <c r="N117" i="18"/>
  <c r="I117" i="18"/>
  <c r="G117" i="18"/>
  <c r="F117" i="18"/>
  <c r="C117" i="18"/>
  <c r="E117" i="18"/>
  <c r="D117" i="18"/>
  <c r="B117" i="18"/>
  <c r="J116" i="18"/>
  <c r="J115" i="18"/>
  <c r="J114" i="18"/>
  <c r="J113" i="18"/>
  <c r="J112" i="18"/>
  <c r="Q111" i="18"/>
  <c r="P111" i="18"/>
  <c r="M111" i="18"/>
  <c r="L111" i="18"/>
  <c r="I111" i="18"/>
  <c r="G111" i="18"/>
  <c r="F111" i="18"/>
  <c r="C111" i="18"/>
  <c r="E111" i="18"/>
  <c r="D111" i="18"/>
  <c r="B111" i="18"/>
  <c r="J110" i="18"/>
  <c r="J109" i="18"/>
  <c r="J108" i="18"/>
  <c r="J107" i="18"/>
  <c r="J106" i="18"/>
  <c r="J105" i="18"/>
  <c r="Q104" i="18"/>
  <c r="P104" i="18"/>
  <c r="O104" i="18"/>
  <c r="N104" i="18"/>
  <c r="L104" i="18"/>
  <c r="I104" i="18"/>
  <c r="G104" i="18"/>
  <c r="F104" i="18"/>
  <c r="C104" i="18"/>
  <c r="E104" i="18"/>
  <c r="D104" i="18"/>
  <c r="B104" i="18"/>
  <c r="J103" i="18"/>
  <c r="J102" i="18"/>
  <c r="Q101" i="18"/>
  <c r="O101" i="18"/>
  <c r="M101" i="18"/>
  <c r="I101" i="18"/>
  <c r="G101" i="18"/>
  <c r="F101" i="18"/>
  <c r="C101" i="18"/>
  <c r="E101" i="18"/>
  <c r="D101" i="18"/>
  <c r="B101" i="18"/>
  <c r="J100" i="18"/>
  <c r="J99" i="18"/>
  <c r="J98" i="18"/>
  <c r="J97" i="18"/>
  <c r="J96" i="18"/>
  <c r="P95" i="18"/>
  <c r="O95" i="18"/>
  <c r="N95" i="18"/>
  <c r="M95" i="18"/>
  <c r="L95" i="18"/>
  <c r="I95" i="18"/>
  <c r="G95" i="18"/>
  <c r="F95" i="18"/>
  <c r="C95" i="18"/>
  <c r="E95" i="18"/>
  <c r="D95" i="18"/>
  <c r="B95" i="18"/>
  <c r="J94" i="18"/>
  <c r="J93" i="18"/>
  <c r="I92" i="18"/>
  <c r="G92" i="18"/>
  <c r="F92" i="18"/>
  <c r="C92" i="18"/>
  <c r="E92" i="18"/>
  <c r="D92" i="18"/>
  <c r="B92" i="18"/>
  <c r="J91" i="18"/>
  <c r="J90" i="18"/>
  <c r="J89" i="18"/>
  <c r="J88" i="18"/>
  <c r="O87" i="18"/>
  <c r="M87" i="18"/>
  <c r="I87" i="18"/>
  <c r="G87" i="18"/>
  <c r="F87" i="18"/>
  <c r="C87" i="18"/>
  <c r="E87" i="18"/>
  <c r="D87" i="18"/>
  <c r="B87" i="18"/>
  <c r="J86" i="18"/>
  <c r="J85" i="18"/>
  <c r="J84" i="18"/>
  <c r="J83" i="18"/>
  <c r="J82" i="18"/>
  <c r="Q81" i="18"/>
  <c r="N81" i="18"/>
  <c r="I81" i="18"/>
  <c r="G81" i="18"/>
  <c r="F81" i="18"/>
  <c r="C81" i="18"/>
  <c r="E81" i="18"/>
  <c r="D81" i="18"/>
  <c r="B81" i="18"/>
  <c r="J80" i="18"/>
  <c r="J79" i="18"/>
  <c r="J78" i="18"/>
  <c r="J77" i="18"/>
  <c r="J76" i="18"/>
  <c r="Q75" i="18"/>
  <c r="L75" i="18"/>
  <c r="I75" i="18"/>
  <c r="G75" i="18"/>
  <c r="F75" i="18"/>
  <c r="C75" i="18"/>
  <c r="E75" i="18"/>
  <c r="D75" i="18"/>
  <c r="B75" i="18"/>
  <c r="J74" i="18"/>
  <c r="J73" i="18"/>
  <c r="I72" i="18"/>
  <c r="G72" i="18"/>
  <c r="F72" i="18"/>
  <c r="C72" i="18"/>
  <c r="E72" i="18"/>
  <c r="D72" i="18"/>
  <c r="B72" i="18"/>
  <c r="J71" i="18"/>
  <c r="J70" i="18"/>
  <c r="J69" i="18"/>
  <c r="J68" i="18"/>
  <c r="J67" i="18"/>
  <c r="J66" i="18"/>
  <c r="J65" i="18"/>
  <c r="J64" i="18"/>
  <c r="J63" i="18"/>
  <c r="J62" i="18"/>
  <c r="I61" i="18"/>
  <c r="G61" i="18"/>
  <c r="F61" i="18"/>
  <c r="C61" i="18"/>
  <c r="E61" i="18"/>
  <c r="D61" i="18"/>
  <c r="B61" i="18"/>
  <c r="J60" i="18"/>
  <c r="J59" i="18"/>
  <c r="J58" i="18"/>
  <c r="J57" i="18"/>
  <c r="J56" i="18"/>
  <c r="J55" i="18"/>
  <c r="J54" i="18"/>
  <c r="J53" i="18"/>
  <c r="J52" i="18"/>
  <c r="I51" i="18"/>
  <c r="G51" i="18"/>
  <c r="F51" i="18"/>
  <c r="C51" i="18"/>
  <c r="E51" i="18"/>
  <c r="D51" i="18"/>
  <c r="B51" i="18"/>
  <c r="J50" i="18"/>
  <c r="J49" i="18"/>
  <c r="J48" i="18"/>
  <c r="J47" i="18"/>
  <c r="J46" i="18"/>
  <c r="J45" i="18"/>
  <c r="J44" i="18"/>
  <c r="I43" i="18"/>
  <c r="G43" i="18"/>
  <c r="F43" i="18"/>
  <c r="C43" i="18"/>
  <c r="E43" i="18"/>
  <c r="D43" i="18"/>
  <c r="B43" i="18"/>
  <c r="J42" i="18"/>
  <c r="J41" i="18"/>
  <c r="I40" i="18"/>
  <c r="G40" i="18"/>
  <c r="F40" i="18"/>
  <c r="C40" i="18"/>
  <c r="E40" i="18"/>
  <c r="D40" i="18"/>
  <c r="B40" i="18"/>
  <c r="J39" i="18"/>
  <c r="J38" i="18"/>
  <c r="J37" i="18"/>
  <c r="J36" i="18"/>
  <c r="G35" i="18"/>
  <c r="F35" i="18"/>
  <c r="C35" i="18"/>
  <c r="E35" i="18"/>
  <c r="D35" i="18"/>
  <c r="B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I22" i="18"/>
  <c r="G22" i="18"/>
  <c r="F22" i="18"/>
  <c r="C22" i="18"/>
  <c r="E22" i="18"/>
  <c r="D22" i="18"/>
  <c r="B22" i="18"/>
  <c r="J21" i="18"/>
  <c r="J20" i="18"/>
  <c r="J19" i="18"/>
  <c r="J18" i="18"/>
  <c r="I17" i="18"/>
  <c r="G17" i="18"/>
  <c r="F17" i="18"/>
  <c r="C17" i="18"/>
  <c r="E17" i="18"/>
  <c r="D17" i="18"/>
  <c r="B17" i="18"/>
  <c r="J16" i="18"/>
  <c r="I15" i="18"/>
  <c r="G15" i="18"/>
  <c r="F15" i="18"/>
  <c r="C15" i="18"/>
  <c r="E15" i="18"/>
  <c r="D15" i="18"/>
  <c r="J14" i="18"/>
  <c r="J13" i="18"/>
  <c r="J12" i="18"/>
  <c r="J11" i="18"/>
  <c r="J10" i="18"/>
  <c r="J9" i="18"/>
  <c r="J8" i="18"/>
  <c r="J7" i="18"/>
  <c r="J35" i="18" l="1"/>
  <c r="N43" i="18"/>
  <c r="S69" i="18"/>
  <c r="S80" i="18"/>
  <c r="S86" i="18"/>
  <c r="L101" i="18"/>
  <c r="N101" i="18"/>
  <c r="P101" i="18"/>
  <c r="R104" i="18"/>
  <c r="S104" i="18" s="1"/>
  <c r="S107" i="18"/>
  <c r="S109" i="18"/>
  <c r="R127" i="18"/>
  <c r="S31" i="18"/>
  <c r="L43" i="18"/>
  <c r="S54" i="18"/>
  <c r="P43" i="18"/>
  <c r="R43" i="18"/>
  <c r="S52" i="18"/>
  <c r="M43" i="18"/>
  <c r="S62" i="18"/>
  <c r="S100" i="18"/>
  <c r="S103" i="18"/>
  <c r="P127" i="18"/>
  <c r="S122" i="18"/>
  <c r="S125" i="18"/>
  <c r="O133" i="18"/>
  <c r="Q133" i="18"/>
  <c r="R61" i="18"/>
  <c r="S45" i="18"/>
  <c r="P92" i="18"/>
  <c r="N40" i="18"/>
  <c r="S44" i="18"/>
  <c r="S25" i="18"/>
  <c r="P61" i="18"/>
  <c r="Q61" i="18"/>
  <c r="R40" i="18"/>
  <c r="L40" i="18"/>
  <c r="M22" i="18"/>
  <c r="M40" i="18"/>
  <c r="S60" i="18"/>
  <c r="O92" i="18"/>
  <c r="S59" i="18"/>
  <c r="R75" i="18"/>
  <c r="S46" i="18"/>
  <c r="S32" i="18"/>
  <c r="M51" i="18"/>
  <c r="S11" i="18"/>
  <c r="S49" i="18"/>
  <c r="S20" i="18"/>
  <c r="M72" i="18"/>
  <c r="S10" i="18"/>
  <c r="S16" i="18"/>
  <c r="S13" i="18"/>
  <c r="M35" i="18"/>
  <c r="O51" i="18"/>
  <c r="S38" i="18"/>
  <c r="S57" i="18"/>
  <c r="S18" i="18"/>
  <c r="S33" i="18"/>
  <c r="R35" i="18"/>
  <c r="P75" i="18"/>
  <c r="Q87" i="18"/>
  <c r="L92" i="18"/>
  <c r="N111" i="18"/>
  <c r="Q72" i="18"/>
  <c r="S67" i="18"/>
  <c r="P81" i="18"/>
  <c r="L117" i="18"/>
  <c r="M117" i="18"/>
  <c r="S21" i="18"/>
  <c r="S27" i="18"/>
  <c r="S48" i="18"/>
  <c r="R22" i="18"/>
  <c r="O35" i="18"/>
  <c r="S37" i="18"/>
  <c r="N61" i="18"/>
  <c r="O72" i="18"/>
  <c r="S41" i="18"/>
  <c r="P35" i="18"/>
  <c r="R51" i="18"/>
  <c r="O61" i="18"/>
  <c r="P72" i="18"/>
  <c r="S9" i="18"/>
  <c r="S26" i="18"/>
  <c r="S73" i="18"/>
  <c r="S76" i="18"/>
  <c r="S79" i="18"/>
  <c r="S82" i="18"/>
  <c r="P87" i="18"/>
  <c r="R87" i="18"/>
  <c r="S91" i="18"/>
  <c r="P40" i="18"/>
  <c r="S50" i="18"/>
  <c r="S68" i="18"/>
  <c r="Q40" i="18"/>
  <c r="S39" i="18"/>
  <c r="S58" i="18"/>
  <c r="S77" i="18"/>
  <c r="M92" i="18"/>
  <c r="S95" i="18"/>
  <c r="S23" i="18"/>
  <c r="Q35" i="18"/>
  <c r="Q51" i="18"/>
  <c r="R72" i="18"/>
  <c r="N15" i="18"/>
  <c r="S14" i="18"/>
  <c r="O22" i="18"/>
  <c r="L35" i="18"/>
  <c r="N35" i="18"/>
  <c r="S28" i="18"/>
  <c r="S30" i="18"/>
  <c r="S36" i="18"/>
  <c r="S42" i="18"/>
  <c r="N51" i="18"/>
  <c r="S47" i="18"/>
  <c r="M61" i="18"/>
  <c r="S55" i="18"/>
  <c r="S63" i="18"/>
  <c r="S65" i="18"/>
  <c r="S12" i="18"/>
  <c r="P22" i="18"/>
  <c r="L22" i="18"/>
  <c r="Q22" i="18"/>
  <c r="S106" i="18"/>
  <c r="M17" i="18"/>
  <c r="S17" i="18" s="1"/>
  <c r="L72" i="18"/>
  <c r="S8" i="18"/>
  <c r="S19" i="18"/>
  <c r="S29" i="18"/>
  <c r="S34" i="18"/>
  <c r="Q92" i="18"/>
  <c r="O111" i="18"/>
  <c r="S66" i="18"/>
  <c r="S71" i="18"/>
  <c r="S74" i="18"/>
  <c r="S83" i="18"/>
  <c r="S56" i="18"/>
  <c r="S64" i="18"/>
  <c r="S90" i="18"/>
  <c r="R111" i="18"/>
  <c r="M81" i="18"/>
  <c r="O81" i="18"/>
  <c r="N92" i="18"/>
  <c r="S115" i="18"/>
  <c r="N72" i="18"/>
  <c r="O75" i="18"/>
  <c r="O40" i="18"/>
  <c r="S89" i="18"/>
  <c r="L81" i="18"/>
  <c r="L51" i="18"/>
  <c r="S88" i="18"/>
  <c r="S24" i="18"/>
  <c r="N87" i="18"/>
  <c r="M15" i="18"/>
  <c r="N22" i="18"/>
  <c r="L61" i="18"/>
  <c r="Q15" i="18"/>
  <c r="S53" i="18"/>
  <c r="P15" i="18"/>
  <c r="R15" i="18"/>
  <c r="O15" i="18"/>
  <c r="S84" i="18"/>
  <c r="P51" i="18"/>
  <c r="S7" i="18"/>
  <c r="L15" i="18"/>
  <c r="C134" i="18"/>
  <c r="J61" i="18"/>
  <c r="J87" i="18"/>
  <c r="J127" i="18"/>
  <c r="J92" i="18"/>
  <c r="J72" i="18"/>
  <c r="J75" i="18"/>
  <c r="J117" i="18"/>
  <c r="J104" i="18"/>
  <c r="J51" i="18"/>
  <c r="J133" i="18"/>
  <c r="J15" i="18"/>
  <c r="J43" i="18"/>
  <c r="J17" i="18"/>
  <c r="J95" i="18"/>
  <c r="J111" i="18"/>
  <c r="E134" i="18"/>
  <c r="J40" i="18"/>
  <c r="G134" i="18"/>
  <c r="F134" i="18"/>
  <c r="I134" i="18"/>
  <c r="J22" i="18"/>
  <c r="J81" i="18"/>
  <c r="J101" i="18"/>
  <c r="B134" i="18"/>
  <c r="D134" i="18"/>
  <c r="J134" i="18" l="1"/>
  <c r="S101" i="18"/>
  <c r="S35" i="18"/>
  <c r="S133" i="18"/>
  <c r="S127" i="18"/>
  <c r="S43" i="18"/>
  <c r="L134" i="18"/>
  <c r="S61" i="18"/>
  <c r="O134" i="18"/>
  <c r="S87" i="18"/>
  <c r="S111" i="18"/>
  <c r="S40" i="18"/>
  <c r="S75" i="18"/>
  <c r="S92" i="18"/>
  <c r="S72" i="18"/>
  <c r="P134" i="18"/>
  <c r="S22" i="18"/>
  <c r="M134" i="18"/>
  <c r="R134" i="18"/>
  <c r="Q134" i="18"/>
  <c r="S51" i="18"/>
  <c r="S117" i="18"/>
  <c r="S81" i="18"/>
  <c r="S15" i="18"/>
  <c r="N134" i="18"/>
  <c r="S134" i="18" l="1"/>
  <c r="L12" i="10" l="1"/>
  <c r="K12" i="10"/>
  <c r="K28" i="10"/>
  <c r="K29" i="10"/>
  <c r="K30" i="10"/>
  <c r="K31" i="10"/>
  <c r="K27" i="10"/>
  <c r="L23" i="10"/>
  <c r="K23" i="10"/>
  <c r="B117" i="17"/>
  <c r="C117" i="17"/>
  <c r="D117" i="17"/>
  <c r="E117" i="17"/>
  <c r="F117" i="17"/>
  <c r="P133" i="17"/>
  <c r="O133" i="17"/>
  <c r="N133" i="17"/>
  <c r="M133" i="17"/>
  <c r="L133" i="17"/>
  <c r="K133" i="17"/>
  <c r="H133" i="17"/>
  <c r="G133" i="17"/>
  <c r="F133" i="17"/>
  <c r="E133" i="17"/>
  <c r="D133" i="17"/>
  <c r="C133" i="17"/>
  <c r="B133" i="17"/>
  <c r="Q132" i="17"/>
  <c r="I132" i="17"/>
  <c r="Q131" i="17"/>
  <c r="I131" i="17"/>
  <c r="Q130" i="17"/>
  <c r="I130" i="17"/>
  <c r="Q129" i="17"/>
  <c r="I129" i="17"/>
  <c r="Q128" i="17"/>
  <c r="I128" i="17"/>
  <c r="P127" i="17"/>
  <c r="O127" i="17"/>
  <c r="N127" i="17"/>
  <c r="M127" i="17"/>
  <c r="L127" i="17"/>
  <c r="K127" i="17"/>
  <c r="H127" i="17"/>
  <c r="G127" i="17"/>
  <c r="F127" i="17"/>
  <c r="E127" i="17"/>
  <c r="D127" i="17"/>
  <c r="C127" i="17"/>
  <c r="B127" i="17"/>
  <c r="Q126" i="17"/>
  <c r="I126" i="17"/>
  <c r="Q125" i="17"/>
  <c r="I125" i="17"/>
  <c r="Q124" i="17"/>
  <c r="I124" i="17"/>
  <c r="Q123" i="17"/>
  <c r="I123" i="17"/>
  <c r="Q122" i="17"/>
  <c r="I122" i="17"/>
  <c r="Q121" i="17"/>
  <c r="I121" i="17"/>
  <c r="Q120" i="17"/>
  <c r="I120" i="17"/>
  <c r="Q119" i="17"/>
  <c r="I119" i="17"/>
  <c r="Q118" i="17"/>
  <c r="I118" i="17"/>
  <c r="P117" i="17"/>
  <c r="O117" i="17"/>
  <c r="N117" i="17"/>
  <c r="M117" i="17"/>
  <c r="L117" i="17"/>
  <c r="K117" i="17"/>
  <c r="H117" i="17"/>
  <c r="G117" i="17"/>
  <c r="Q116" i="17"/>
  <c r="I116" i="17"/>
  <c r="Q115" i="17"/>
  <c r="I115" i="17"/>
  <c r="Q114" i="17"/>
  <c r="I114" i="17"/>
  <c r="Q113" i="17"/>
  <c r="I113" i="17"/>
  <c r="Q112" i="17"/>
  <c r="I112" i="17"/>
  <c r="P111" i="17"/>
  <c r="O111" i="17"/>
  <c r="N111" i="17"/>
  <c r="M111" i="17"/>
  <c r="L111" i="17"/>
  <c r="K111" i="17"/>
  <c r="H111" i="17"/>
  <c r="G111" i="17"/>
  <c r="F111" i="17"/>
  <c r="E111" i="17"/>
  <c r="D111" i="17"/>
  <c r="C111" i="17"/>
  <c r="B111" i="17"/>
  <c r="Q110" i="17"/>
  <c r="I110" i="17"/>
  <c r="Q109" i="17"/>
  <c r="I109" i="17"/>
  <c r="Q108" i="17"/>
  <c r="I108" i="17"/>
  <c r="Q107" i="17"/>
  <c r="I107" i="17"/>
  <c r="Q106" i="17"/>
  <c r="I106" i="17"/>
  <c r="Q105" i="17"/>
  <c r="I105" i="17"/>
  <c r="P104" i="17"/>
  <c r="O104" i="17"/>
  <c r="N104" i="17"/>
  <c r="M104" i="17"/>
  <c r="L104" i="17"/>
  <c r="K104" i="17"/>
  <c r="H104" i="17"/>
  <c r="G104" i="17"/>
  <c r="F104" i="17"/>
  <c r="E104" i="17"/>
  <c r="D104" i="17"/>
  <c r="C104" i="17"/>
  <c r="B104" i="17"/>
  <c r="Q103" i="17"/>
  <c r="I103" i="17"/>
  <c r="Q102" i="17"/>
  <c r="I102" i="17"/>
  <c r="P101" i="17"/>
  <c r="O101" i="17"/>
  <c r="N101" i="17"/>
  <c r="M101" i="17"/>
  <c r="L101" i="17"/>
  <c r="K101" i="17"/>
  <c r="H101" i="17"/>
  <c r="G101" i="17"/>
  <c r="F101" i="17"/>
  <c r="E101" i="17"/>
  <c r="D101" i="17"/>
  <c r="C101" i="17"/>
  <c r="B101" i="17"/>
  <c r="Q100" i="17"/>
  <c r="I100" i="17"/>
  <c r="Q99" i="17"/>
  <c r="I99" i="17"/>
  <c r="Q98" i="17"/>
  <c r="I98" i="17"/>
  <c r="Q97" i="17"/>
  <c r="I97" i="17"/>
  <c r="Q96" i="17"/>
  <c r="I96" i="17"/>
  <c r="P95" i="17"/>
  <c r="O95" i="17"/>
  <c r="N95" i="17"/>
  <c r="M95" i="17"/>
  <c r="L95" i="17"/>
  <c r="K95" i="17"/>
  <c r="H95" i="17"/>
  <c r="G95" i="17"/>
  <c r="F95" i="17"/>
  <c r="E95" i="17"/>
  <c r="D95" i="17"/>
  <c r="C95" i="17"/>
  <c r="B95" i="17"/>
  <c r="Q94" i="17"/>
  <c r="I94" i="17"/>
  <c r="Q93" i="17"/>
  <c r="I93" i="17"/>
  <c r="P92" i="17"/>
  <c r="O92" i="17"/>
  <c r="N92" i="17"/>
  <c r="M92" i="17"/>
  <c r="L92" i="17"/>
  <c r="K92" i="17"/>
  <c r="H92" i="17"/>
  <c r="G92" i="17"/>
  <c r="F92" i="17"/>
  <c r="E92" i="17"/>
  <c r="D92" i="17"/>
  <c r="C92" i="17"/>
  <c r="B92" i="17"/>
  <c r="Q91" i="17"/>
  <c r="I91" i="17"/>
  <c r="Q90" i="17"/>
  <c r="I90" i="17"/>
  <c r="Q89" i="17"/>
  <c r="I89" i="17"/>
  <c r="Q88" i="17"/>
  <c r="I88" i="17"/>
  <c r="P87" i="17"/>
  <c r="O87" i="17"/>
  <c r="N87" i="17"/>
  <c r="M87" i="17"/>
  <c r="L87" i="17"/>
  <c r="K87" i="17"/>
  <c r="H87" i="17"/>
  <c r="G87" i="17"/>
  <c r="F87" i="17"/>
  <c r="E87" i="17"/>
  <c r="D87" i="17"/>
  <c r="C87" i="17"/>
  <c r="B87" i="17"/>
  <c r="Q86" i="17"/>
  <c r="I86" i="17"/>
  <c r="Q85" i="17"/>
  <c r="I85" i="17"/>
  <c r="Q84" i="17"/>
  <c r="I84" i="17"/>
  <c r="Q83" i="17"/>
  <c r="I83" i="17"/>
  <c r="Q82" i="17"/>
  <c r="I82" i="17"/>
  <c r="P81" i="17"/>
  <c r="O81" i="17"/>
  <c r="N81" i="17"/>
  <c r="M81" i="17"/>
  <c r="L81" i="17"/>
  <c r="K81" i="17"/>
  <c r="H81" i="17"/>
  <c r="G81" i="17"/>
  <c r="F81" i="17"/>
  <c r="E81" i="17"/>
  <c r="D81" i="17"/>
  <c r="C81" i="17"/>
  <c r="B81" i="17"/>
  <c r="Q80" i="17"/>
  <c r="I80" i="17"/>
  <c r="Q79" i="17"/>
  <c r="I79" i="17"/>
  <c r="Q78" i="17"/>
  <c r="I78" i="17"/>
  <c r="Q77" i="17"/>
  <c r="I77" i="17"/>
  <c r="Q76" i="17"/>
  <c r="I76" i="17"/>
  <c r="P75" i="17"/>
  <c r="O75" i="17"/>
  <c r="N75" i="17"/>
  <c r="M75" i="17"/>
  <c r="L75" i="17"/>
  <c r="K75" i="17"/>
  <c r="H75" i="17"/>
  <c r="G75" i="17"/>
  <c r="F75" i="17"/>
  <c r="E75" i="17"/>
  <c r="D75" i="17"/>
  <c r="C75" i="17"/>
  <c r="B75" i="17"/>
  <c r="Q74" i="17"/>
  <c r="I74" i="17"/>
  <c r="Q73" i="17"/>
  <c r="I73" i="17"/>
  <c r="P72" i="17"/>
  <c r="O72" i="17"/>
  <c r="N72" i="17"/>
  <c r="M72" i="17"/>
  <c r="L72" i="17"/>
  <c r="K72" i="17"/>
  <c r="H72" i="17"/>
  <c r="G72" i="17"/>
  <c r="F72" i="17"/>
  <c r="E72" i="17"/>
  <c r="D72" i="17"/>
  <c r="C72" i="17"/>
  <c r="B72" i="17"/>
  <c r="Q71" i="17"/>
  <c r="I71" i="17"/>
  <c r="Q70" i="17"/>
  <c r="I70" i="17"/>
  <c r="Q69" i="17"/>
  <c r="I69" i="17"/>
  <c r="Q68" i="17"/>
  <c r="I68" i="17"/>
  <c r="Q67" i="17"/>
  <c r="I67" i="17"/>
  <c r="Q66" i="17"/>
  <c r="I66" i="17"/>
  <c r="Q65" i="17"/>
  <c r="I65" i="17"/>
  <c r="Q64" i="17"/>
  <c r="I64" i="17"/>
  <c r="Q63" i="17"/>
  <c r="I63" i="17"/>
  <c r="Q62" i="17"/>
  <c r="I62" i="17"/>
  <c r="P61" i="17"/>
  <c r="O61" i="17"/>
  <c r="N61" i="17"/>
  <c r="M61" i="17"/>
  <c r="L61" i="17"/>
  <c r="K61" i="17"/>
  <c r="H61" i="17"/>
  <c r="G61" i="17"/>
  <c r="F61" i="17"/>
  <c r="E61" i="17"/>
  <c r="D61" i="17"/>
  <c r="C61" i="17"/>
  <c r="B61" i="17"/>
  <c r="Q60" i="17"/>
  <c r="I60" i="17"/>
  <c r="Q59" i="17"/>
  <c r="I59" i="17"/>
  <c r="Q58" i="17"/>
  <c r="I58" i="17"/>
  <c r="Q57" i="17"/>
  <c r="I57" i="17"/>
  <c r="Q56" i="17"/>
  <c r="I56" i="17"/>
  <c r="Q55" i="17"/>
  <c r="I55" i="17"/>
  <c r="Q54" i="17"/>
  <c r="I54" i="17"/>
  <c r="Q53" i="17"/>
  <c r="I53" i="17"/>
  <c r="Q52" i="17"/>
  <c r="I52" i="17"/>
  <c r="P51" i="17"/>
  <c r="O51" i="17"/>
  <c r="N51" i="17"/>
  <c r="M51" i="17"/>
  <c r="L51" i="17"/>
  <c r="K51" i="17"/>
  <c r="H51" i="17"/>
  <c r="G51" i="17"/>
  <c r="F51" i="17"/>
  <c r="E51" i="17"/>
  <c r="D51" i="17"/>
  <c r="C51" i="17"/>
  <c r="B51" i="17"/>
  <c r="Q50" i="17"/>
  <c r="I50" i="17"/>
  <c r="Q49" i="17"/>
  <c r="I49" i="17"/>
  <c r="Q48" i="17"/>
  <c r="I48" i="17"/>
  <c r="Q47" i="17"/>
  <c r="I47" i="17"/>
  <c r="Q46" i="17"/>
  <c r="I46" i="17"/>
  <c r="Q45" i="17"/>
  <c r="I45" i="17"/>
  <c r="Q44" i="17"/>
  <c r="I44" i="17"/>
  <c r="P43" i="17"/>
  <c r="O43" i="17"/>
  <c r="N43" i="17"/>
  <c r="M43" i="17"/>
  <c r="L43" i="17"/>
  <c r="K43" i="17"/>
  <c r="H43" i="17"/>
  <c r="G43" i="17"/>
  <c r="F43" i="17"/>
  <c r="E43" i="17"/>
  <c r="D43" i="17"/>
  <c r="C43" i="17"/>
  <c r="B43" i="17"/>
  <c r="Q42" i="17"/>
  <c r="I42" i="17"/>
  <c r="Q41" i="17"/>
  <c r="I41" i="17"/>
  <c r="P40" i="17"/>
  <c r="O40" i="17"/>
  <c r="N40" i="17"/>
  <c r="M40" i="17"/>
  <c r="L40" i="17"/>
  <c r="K40" i="17"/>
  <c r="H40" i="17"/>
  <c r="G40" i="17"/>
  <c r="F40" i="17"/>
  <c r="E40" i="17"/>
  <c r="D40" i="17"/>
  <c r="C40" i="17"/>
  <c r="B40" i="17"/>
  <c r="Q39" i="17"/>
  <c r="I39" i="17"/>
  <c r="Q38" i="17"/>
  <c r="I38" i="17"/>
  <c r="Q37" i="17"/>
  <c r="I37" i="17"/>
  <c r="Q36" i="17"/>
  <c r="I36" i="17"/>
  <c r="P35" i="17"/>
  <c r="O35" i="17"/>
  <c r="N35" i="17"/>
  <c r="M35" i="17"/>
  <c r="L35" i="17"/>
  <c r="K35" i="17"/>
  <c r="G35" i="17"/>
  <c r="F35" i="17"/>
  <c r="E35" i="17"/>
  <c r="D35" i="17"/>
  <c r="C35" i="17"/>
  <c r="B35" i="17"/>
  <c r="Q34" i="17"/>
  <c r="I34" i="17"/>
  <c r="Q33" i="17"/>
  <c r="I33" i="17"/>
  <c r="Q32" i="17"/>
  <c r="I32" i="17"/>
  <c r="Q31" i="17"/>
  <c r="I31" i="17"/>
  <c r="Q30" i="17"/>
  <c r="I30" i="17"/>
  <c r="Q29" i="17"/>
  <c r="I29" i="17"/>
  <c r="Q28" i="17"/>
  <c r="I28" i="17"/>
  <c r="Q27" i="17"/>
  <c r="I27" i="17"/>
  <c r="Q26" i="17"/>
  <c r="I26" i="17"/>
  <c r="Q25" i="17"/>
  <c r="I25" i="17"/>
  <c r="Q24" i="17"/>
  <c r="I24" i="17"/>
  <c r="Q23" i="17"/>
  <c r="I23" i="17"/>
  <c r="P22" i="17"/>
  <c r="O22" i="17"/>
  <c r="N22" i="17"/>
  <c r="M22" i="17"/>
  <c r="L22" i="17"/>
  <c r="K22" i="17"/>
  <c r="H22" i="17"/>
  <c r="G22" i="17"/>
  <c r="F22" i="17"/>
  <c r="E22" i="17"/>
  <c r="D22" i="17"/>
  <c r="C22" i="17"/>
  <c r="B22" i="17"/>
  <c r="Q21" i="17"/>
  <c r="I21" i="17"/>
  <c r="Q20" i="17"/>
  <c r="I20" i="17"/>
  <c r="Q19" i="17"/>
  <c r="I19" i="17"/>
  <c r="Q18" i="17"/>
  <c r="I18" i="17"/>
  <c r="P17" i="17"/>
  <c r="O17" i="17"/>
  <c r="N17" i="17"/>
  <c r="M17" i="17"/>
  <c r="L17" i="17"/>
  <c r="K17" i="17"/>
  <c r="H17" i="17"/>
  <c r="G17" i="17"/>
  <c r="F17" i="17"/>
  <c r="E17" i="17"/>
  <c r="D17" i="17"/>
  <c r="C17" i="17"/>
  <c r="B17" i="17"/>
  <c r="Q16" i="17"/>
  <c r="I16" i="17"/>
  <c r="P15" i="17"/>
  <c r="O15" i="17"/>
  <c r="N15" i="17"/>
  <c r="M15" i="17"/>
  <c r="L15" i="17"/>
  <c r="K15" i="17"/>
  <c r="H15" i="17"/>
  <c r="G15" i="17"/>
  <c r="F15" i="17"/>
  <c r="E15" i="17"/>
  <c r="D15" i="17"/>
  <c r="C15" i="17"/>
  <c r="B15" i="17"/>
  <c r="Q14" i="17"/>
  <c r="I14" i="17"/>
  <c r="Q13" i="17"/>
  <c r="I13" i="17"/>
  <c r="Q12" i="17"/>
  <c r="I12" i="17"/>
  <c r="Q11" i="17"/>
  <c r="I11" i="17"/>
  <c r="Q10" i="17"/>
  <c r="I10" i="17"/>
  <c r="Q9" i="17"/>
  <c r="I9" i="17"/>
  <c r="Q8" i="17"/>
  <c r="I8" i="17"/>
  <c r="Q7" i="17"/>
  <c r="I7" i="17"/>
  <c r="I7" i="16"/>
  <c r="Q7" i="16"/>
  <c r="L133" i="16"/>
  <c r="M133" i="16"/>
  <c r="N133" i="16"/>
  <c r="O133" i="16"/>
  <c r="P133" i="16"/>
  <c r="K133" i="16"/>
  <c r="L127" i="16"/>
  <c r="M127" i="16"/>
  <c r="N127" i="16"/>
  <c r="O127" i="16"/>
  <c r="P127" i="16"/>
  <c r="K127" i="16"/>
  <c r="L117" i="16"/>
  <c r="M117" i="16"/>
  <c r="N117" i="16"/>
  <c r="O117" i="16"/>
  <c r="P117" i="16"/>
  <c r="K117" i="16"/>
  <c r="L111" i="16"/>
  <c r="M111" i="16"/>
  <c r="N111" i="16"/>
  <c r="O111" i="16"/>
  <c r="P111" i="16"/>
  <c r="K111" i="16"/>
  <c r="L104" i="16"/>
  <c r="M104" i="16"/>
  <c r="N104" i="16"/>
  <c r="O104" i="16"/>
  <c r="P104" i="16"/>
  <c r="K104" i="16"/>
  <c r="L101" i="16"/>
  <c r="M101" i="16"/>
  <c r="N101" i="16"/>
  <c r="O101" i="16"/>
  <c r="P101" i="16"/>
  <c r="K101" i="16"/>
  <c r="L95" i="16"/>
  <c r="M95" i="16"/>
  <c r="N95" i="16"/>
  <c r="O95" i="16"/>
  <c r="P95" i="16"/>
  <c r="K95" i="16"/>
  <c r="L92" i="16"/>
  <c r="M92" i="16"/>
  <c r="N92" i="16"/>
  <c r="O92" i="16"/>
  <c r="P92" i="16"/>
  <c r="K92" i="16"/>
  <c r="L87" i="16"/>
  <c r="M87" i="16"/>
  <c r="N87" i="16"/>
  <c r="O87" i="16"/>
  <c r="P87" i="16"/>
  <c r="K87" i="16"/>
  <c r="Q87" i="16" s="1"/>
  <c r="L81" i="16"/>
  <c r="M81" i="16"/>
  <c r="N81" i="16"/>
  <c r="O81" i="16"/>
  <c r="P81" i="16"/>
  <c r="K81" i="16"/>
  <c r="Q81" i="16" s="1"/>
  <c r="L75" i="16"/>
  <c r="M75" i="16"/>
  <c r="N75" i="16"/>
  <c r="O75" i="16"/>
  <c r="P75" i="16"/>
  <c r="K75" i="16"/>
  <c r="L72" i="16"/>
  <c r="M72" i="16"/>
  <c r="N72" i="16"/>
  <c r="O72" i="16"/>
  <c r="P72" i="16"/>
  <c r="K72" i="16"/>
  <c r="L61" i="16"/>
  <c r="M61" i="16"/>
  <c r="N61" i="16"/>
  <c r="O61" i="16"/>
  <c r="P61" i="16"/>
  <c r="K61" i="16"/>
  <c r="L51" i="16"/>
  <c r="M51" i="16"/>
  <c r="N51" i="16"/>
  <c r="O51" i="16"/>
  <c r="P51" i="16"/>
  <c r="K51" i="16"/>
  <c r="L43" i="16"/>
  <c r="M43" i="16"/>
  <c r="N43" i="16"/>
  <c r="O43" i="16"/>
  <c r="P43" i="16"/>
  <c r="K43" i="16"/>
  <c r="L40" i="16"/>
  <c r="M40" i="16"/>
  <c r="N40" i="16"/>
  <c r="O40" i="16"/>
  <c r="P40" i="16"/>
  <c r="K40" i="16"/>
  <c r="L35" i="16"/>
  <c r="M35" i="16"/>
  <c r="N35" i="16"/>
  <c r="O35" i="16"/>
  <c r="P35" i="16"/>
  <c r="K35" i="16"/>
  <c r="Q35" i="16" s="1"/>
  <c r="L22" i="16"/>
  <c r="M22" i="16"/>
  <c r="N22" i="16"/>
  <c r="O22" i="16"/>
  <c r="P22" i="16"/>
  <c r="K22" i="16"/>
  <c r="L17" i="16"/>
  <c r="M17" i="16"/>
  <c r="N17" i="16"/>
  <c r="O17" i="16"/>
  <c r="P17" i="16"/>
  <c r="K17" i="16"/>
  <c r="L15" i="16"/>
  <c r="M15" i="16"/>
  <c r="N15" i="16"/>
  <c r="O15" i="16"/>
  <c r="P15" i="16"/>
  <c r="K15" i="16"/>
  <c r="Q132" i="16"/>
  <c r="Q131" i="16"/>
  <c r="Q130" i="16"/>
  <c r="Q129" i="16"/>
  <c r="Q128" i="16"/>
  <c r="Q126" i="16"/>
  <c r="Q125" i="16"/>
  <c r="Q124" i="16"/>
  <c r="Q123" i="16"/>
  <c r="Q122" i="16"/>
  <c r="Q121" i="16"/>
  <c r="Q120" i="16"/>
  <c r="Q119" i="16"/>
  <c r="Q118" i="16"/>
  <c r="Q116" i="16"/>
  <c r="Q115" i="16"/>
  <c r="Q114" i="16"/>
  <c r="Q113" i="16"/>
  <c r="Q112" i="16"/>
  <c r="Q110" i="16"/>
  <c r="Q109" i="16"/>
  <c r="Q108" i="16"/>
  <c r="Q107" i="16"/>
  <c r="Q106" i="16"/>
  <c r="Q105" i="16"/>
  <c r="Q103" i="16"/>
  <c r="Q102" i="16"/>
  <c r="Q100" i="16"/>
  <c r="Q99" i="16"/>
  <c r="Q98" i="16"/>
  <c r="Q97" i="16"/>
  <c r="Q96" i="16"/>
  <c r="Q94" i="16"/>
  <c r="Q93" i="16"/>
  <c r="Q91" i="16"/>
  <c r="Q90" i="16"/>
  <c r="Q89" i="16"/>
  <c r="Q88" i="16"/>
  <c r="Q86" i="16"/>
  <c r="Q85" i="16"/>
  <c r="Q84" i="16"/>
  <c r="Q83" i="16"/>
  <c r="Q82" i="16"/>
  <c r="Q80" i="16"/>
  <c r="Q79" i="16"/>
  <c r="Q78" i="16"/>
  <c r="Q77" i="16"/>
  <c r="Q76" i="16"/>
  <c r="Q74" i="16"/>
  <c r="Q73" i="16"/>
  <c r="Q71" i="16"/>
  <c r="Q70" i="16"/>
  <c r="Q69" i="16"/>
  <c r="Q68" i="16"/>
  <c r="Q67" i="16"/>
  <c r="Q66" i="16"/>
  <c r="Q65" i="16"/>
  <c r="Q64" i="16"/>
  <c r="Q63" i="16"/>
  <c r="Q62" i="16"/>
  <c r="Q60" i="16"/>
  <c r="Q59" i="16"/>
  <c r="Q58" i="16"/>
  <c r="Q57" i="16"/>
  <c r="Q56" i="16"/>
  <c r="Q55" i="16"/>
  <c r="Q54" i="16"/>
  <c r="Q53" i="16"/>
  <c r="Q52" i="16"/>
  <c r="Q50" i="16"/>
  <c r="Q49" i="16"/>
  <c r="Q48" i="16"/>
  <c r="Q47" i="16"/>
  <c r="Q46" i="16"/>
  <c r="Q45" i="16"/>
  <c r="Q44" i="16"/>
  <c r="Q42" i="16"/>
  <c r="Q41" i="16"/>
  <c r="Q39" i="16"/>
  <c r="Q38" i="16"/>
  <c r="Q37" i="16"/>
  <c r="Q36" i="16"/>
  <c r="Q34" i="16"/>
  <c r="Q33" i="16"/>
  <c r="Q32" i="16"/>
  <c r="Q31" i="16"/>
  <c r="Q30" i="16"/>
  <c r="Q29" i="16"/>
  <c r="Q28" i="16"/>
  <c r="Q27" i="16"/>
  <c r="Q26" i="16"/>
  <c r="Q25" i="16"/>
  <c r="Q24" i="16"/>
  <c r="Q23" i="16"/>
  <c r="Q21" i="16"/>
  <c r="Q20" i="16"/>
  <c r="Q19" i="16"/>
  <c r="Q18" i="16"/>
  <c r="Q16" i="16"/>
  <c r="Q14" i="16"/>
  <c r="Q13" i="16"/>
  <c r="Q12" i="16"/>
  <c r="Q11" i="16"/>
  <c r="Q10" i="16"/>
  <c r="Q9" i="16"/>
  <c r="Q8" i="16"/>
  <c r="H133" i="16"/>
  <c r="G133" i="16"/>
  <c r="F133" i="16"/>
  <c r="E133" i="16"/>
  <c r="D133" i="16"/>
  <c r="C133" i="16"/>
  <c r="B133" i="16"/>
  <c r="I132" i="16"/>
  <c r="I131" i="16"/>
  <c r="I130" i="16"/>
  <c r="I129" i="16"/>
  <c r="I128" i="16"/>
  <c r="H127" i="16"/>
  <c r="G127" i="16"/>
  <c r="F127" i="16"/>
  <c r="E127" i="16"/>
  <c r="D127" i="16"/>
  <c r="C127" i="16"/>
  <c r="B127" i="16"/>
  <c r="I127" i="16" s="1"/>
  <c r="I126" i="16"/>
  <c r="I125" i="16"/>
  <c r="I124" i="16"/>
  <c r="I123" i="16"/>
  <c r="I122" i="16"/>
  <c r="I121" i="16"/>
  <c r="I120" i="16"/>
  <c r="I119" i="16"/>
  <c r="I118" i="16"/>
  <c r="H117" i="16"/>
  <c r="G117" i="16"/>
  <c r="F117" i="16"/>
  <c r="E117" i="16"/>
  <c r="D117" i="16"/>
  <c r="C117" i="16"/>
  <c r="B117" i="16"/>
  <c r="I116" i="16"/>
  <c r="I115" i="16"/>
  <c r="I114" i="16"/>
  <c r="I113" i="16"/>
  <c r="I112" i="16"/>
  <c r="H111" i="16"/>
  <c r="G111" i="16"/>
  <c r="F111" i="16"/>
  <c r="E111" i="16"/>
  <c r="D111" i="16"/>
  <c r="C111" i="16"/>
  <c r="B111" i="16"/>
  <c r="I110" i="16"/>
  <c r="I109" i="16"/>
  <c r="I108" i="16"/>
  <c r="I107" i="16"/>
  <c r="I106" i="16"/>
  <c r="I105" i="16"/>
  <c r="H104" i="16"/>
  <c r="G104" i="16"/>
  <c r="F104" i="16"/>
  <c r="E104" i="16"/>
  <c r="D104" i="16"/>
  <c r="C104" i="16"/>
  <c r="B104" i="16"/>
  <c r="I103" i="16"/>
  <c r="I102" i="16"/>
  <c r="H101" i="16"/>
  <c r="G101" i="16"/>
  <c r="F101" i="16"/>
  <c r="E101" i="16"/>
  <c r="D101" i="16"/>
  <c r="C101" i="16"/>
  <c r="B101" i="16"/>
  <c r="I100" i="16"/>
  <c r="I99" i="16"/>
  <c r="I98" i="16"/>
  <c r="I97" i="16"/>
  <c r="I96" i="16"/>
  <c r="H95" i="16"/>
  <c r="G95" i="16"/>
  <c r="F95" i="16"/>
  <c r="E95" i="16"/>
  <c r="D95" i="16"/>
  <c r="C95" i="16"/>
  <c r="B95" i="16"/>
  <c r="I94" i="16"/>
  <c r="I93" i="16"/>
  <c r="H92" i="16"/>
  <c r="G92" i="16"/>
  <c r="F92" i="16"/>
  <c r="E92" i="16"/>
  <c r="D92" i="16"/>
  <c r="C92" i="16"/>
  <c r="B92" i="16"/>
  <c r="I92" i="16" s="1"/>
  <c r="I91" i="16"/>
  <c r="I90" i="16"/>
  <c r="I89" i="16"/>
  <c r="I88" i="16"/>
  <c r="H87" i="16"/>
  <c r="G87" i="16"/>
  <c r="F87" i="16"/>
  <c r="E87" i="16"/>
  <c r="D87" i="16"/>
  <c r="C87" i="16"/>
  <c r="B87" i="16"/>
  <c r="I86" i="16"/>
  <c r="I85" i="16"/>
  <c r="I84" i="16"/>
  <c r="I83" i="16"/>
  <c r="I82" i="16"/>
  <c r="H81" i="16"/>
  <c r="G81" i="16"/>
  <c r="F81" i="16"/>
  <c r="E81" i="16"/>
  <c r="D81" i="16"/>
  <c r="C81" i="16"/>
  <c r="B81" i="16"/>
  <c r="I80" i="16"/>
  <c r="I79" i="16"/>
  <c r="I78" i="16"/>
  <c r="I77" i="16"/>
  <c r="I76" i="16"/>
  <c r="H75" i="16"/>
  <c r="G75" i="16"/>
  <c r="F75" i="16"/>
  <c r="E75" i="16"/>
  <c r="D75" i="16"/>
  <c r="C75" i="16"/>
  <c r="B75" i="16"/>
  <c r="I74" i="16"/>
  <c r="I73" i="16"/>
  <c r="H72" i="16"/>
  <c r="G72" i="16"/>
  <c r="F72" i="16"/>
  <c r="E72" i="16"/>
  <c r="D72" i="16"/>
  <c r="C72" i="16"/>
  <c r="B72" i="16"/>
  <c r="I71" i="16"/>
  <c r="I70" i="16"/>
  <c r="I69" i="16"/>
  <c r="I68" i="16"/>
  <c r="I67" i="16"/>
  <c r="I66" i="16"/>
  <c r="I65" i="16"/>
  <c r="I64" i="16"/>
  <c r="I63" i="16"/>
  <c r="I62" i="16"/>
  <c r="H61" i="16"/>
  <c r="G61" i="16"/>
  <c r="F61" i="16"/>
  <c r="E61" i="16"/>
  <c r="D61" i="16"/>
  <c r="C61" i="16"/>
  <c r="B61" i="16"/>
  <c r="I60" i="16"/>
  <c r="I59" i="16"/>
  <c r="I58" i="16"/>
  <c r="I57" i="16"/>
  <c r="I56" i="16"/>
  <c r="I55" i="16"/>
  <c r="I54" i="16"/>
  <c r="I53" i="16"/>
  <c r="I52" i="16"/>
  <c r="H51" i="16"/>
  <c r="G51" i="16"/>
  <c r="F51" i="16"/>
  <c r="E51" i="16"/>
  <c r="D51" i="16"/>
  <c r="C51" i="16"/>
  <c r="B51" i="16"/>
  <c r="I50" i="16"/>
  <c r="I49" i="16"/>
  <c r="I48" i="16"/>
  <c r="I47" i="16"/>
  <c r="I46" i="16"/>
  <c r="I45" i="16"/>
  <c r="I44" i="16"/>
  <c r="H43" i="16"/>
  <c r="G43" i="16"/>
  <c r="F43" i="16"/>
  <c r="E43" i="16"/>
  <c r="D43" i="16"/>
  <c r="C43" i="16"/>
  <c r="B43" i="16"/>
  <c r="I42" i="16"/>
  <c r="I41" i="16"/>
  <c r="H40" i="16"/>
  <c r="G40" i="16"/>
  <c r="F40" i="16"/>
  <c r="E40" i="16"/>
  <c r="D40" i="16"/>
  <c r="C40" i="16"/>
  <c r="B40" i="16"/>
  <c r="I39" i="16"/>
  <c r="I38" i="16"/>
  <c r="I37" i="16"/>
  <c r="I36" i="16"/>
  <c r="G35" i="16"/>
  <c r="F35" i="16"/>
  <c r="E35" i="16"/>
  <c r="D35" i="16"/>
  <c r="C35" i="16"/>
  <c r="B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H22" i="16"/>
  <c r="G22" i="16"/>
  <c r="F22" i="16"/>
  <c r="E22" i="16"/>
  <c r="D22" i="16"/>
  <c r="C22" i="16"/>
  <c r="B22" i="16"/>
  <c r="I21" i="16"/>
  <c r="I20" i="16"/>
  <c r="I19" i="16"/>
  <c r="I18" i="16"/>
  <c r="H17" i="16"/>
  <c r="G17" i="16"/>
  <c r="F17" i="16"/>
  <c r="E17" i="16"/>
  <c r="D17" i="16"/>
  <c r="C17" i="16"/>
  <c r="B17" i="16"/>
  <c r="I16" i="16"/>
  <c r="H15" i="16"/>
  <c r="G15" i="16"/>
  <c r="F15" i="16"/>
  <c r="E15" i="16"/>
  <c r="D15" i="16"/>
  <c r="C15" i="16"/>
  <c r="B15" i="16"/>
  <c r="I14" i="16"/>
  <c r="I13" i="16"/>
  <c r="I12" i="16"/>
  <c r="I11" i="16"/>
  <c r="I10" i="16"/>
  <c r="I9" i="16"/>
  <c r="I8" i="16"/>
  <c r="J31" i="10"/>
  <c r="J30" i="10"/>
  <c r="J29" i="10"/>
  <c r="J28" i="10"/>
  <c r="J27" i="10"/>
  <c r="J34" i="10" l="1"/>
  <c r="K34" i="10"/>
  <c r="I104" i="16"/>
  <c r="Q35" i="17"/>
  <c r="Q72" i="17"/>
  <c r="I127" i="17"/>
  <c r="Q40" i="16"/>
  <c r="Q92" i="16"/>
  <c r="Q51" i="17"/>
  <c r="Q133" i="17"/>
  <c r="Q95" i="16"/>
  <c r="I87" i="16"/>
  <c r="Q72" i="16"/>
  <c r="Q111" i="16"/>
  <c r="Q127" i="16"/>
  <c r="Q127" i="17"/>
  <c r="Q51" i="16"/>
  <c r="Q101" i="16"/>
  <c r="Q17" i="16"/>
  <c r="Q75" i="16"/>
  <c r="Q101" i="17"/>
  <c r="Q133" i="16"/>
  <c r="Q117" i="17"/>
  <c r="Q95" i="17"/>
  <c r="Q43" i="17"/>
  <c r="Q15" i="17"/>
  <c r="I95" i="17"/>
  <c r="I92" i="17"/>
  <c r="I72" i="17"/>
  <c r="I43" i="17"/>
  <c r="I22" i="17"/>
  <c r="Q111" i="17"/>
  <c r="Q104" i="17"/>
  <c r="Q92" i="17"/>
  <c r="Q87" i="17"/>
  <c r="Q81" i="17"/>
  <c r="Q75" i="17"/>
  <c r="Q61" i="17"/>
  <c r="Q40" i="17"/>
  <c r="O134" i="17"/>
  <c r="L134" i="17"/>
  <c r="N134" i="17"/>
  <c r="Q22" i="17"/>
  <c r="Q17" i="17"/>
  <c r="M134" i="17"/>
  <c r="P134" i="17"/>
  <c r="I133" i="17"/>
  <c r="I117" i="17"/>
  <c r="I111" i="17"/>
  <c r="I104" i="17"/>
  <c r="I101" i="17"/>
  <c r="I87" i="17"/>
  <c r="I81" i="17"/>
  <c r="I75" i="17"/>
  <c r="I61" i="17"/>
  <c r="I51" i="17"/>
  <c r="I40" i="17"/>
  <c r="F134" i="17"/>
  <c r="I35" i="17"/>
  <c r="B134" i="17"/>
  <c r="C134" i="17"/>
  <c r="E134" i="17"/>
  <c r="H134" i="17"/>
  <c r="G134" i="17"/>
  <c r="I17" i="17"/>
  <c r="D134" i="17"/>
  <c r="I15" i="17"/>
  <c r="K134" i="17"/>
  <c r="I133" i="16"/>
  <c r="I81" i="16"/>
  <c r="I75" i="16"/>
  <c r="I51" i="16"/>
  <c r="I43" i="16"/>
  <c r="I40" i="16"/>
  <c r="I15" i="16"/>
  <c r="Q15" i="16"/>
  <c r="Q22" i="16"/>
  <c r="Q117" i="16"/>
  <c r="Q104" i="16"/>
  <c r="Q61" i="16"/>
  <c r="Q43" i="16"/>
  <c r="L134" i="16"/>
  <c r="M134" i="16"/>
  <c r="P134" i="16"/>
  <c r="N134" i="16"/>
  <c r="O134" i="16"/>
  <c r="K134" i="16"/>
  <c r="I117" i="16"/>
  <c r="I111" i="16"/>
  <c r="I101" i="16"/>
  <c r="I95" i="16"/>
  <c r="C134" i="16"/>
  <c r="I72" i="16"/>
  <c r="I61" i="16"/>
  <c r="H134" i="16"/>
  <c r="D134" i="16"/>
  <c r="G134" i="16"/>
  <c r="I35" i="16"/>
  <c r="I22" i="16"/>
  <c r="E134" i="16"/>
  <c r="F134" i="16"/>
  <c r="I17" i="16"/>
  <c r="B134" i="16"/>
  <c r="Q134" i="17" l="1"/>
  <c r="I134" i="17"/>
  <c r="Q134" i="16"/>
  <c r="I134" i="16"/>
  <c r="O111" i="14"/>
  <c r="N111" i="14"/>
  <c r="M111" i="14"/>
  <c r="L111" i="14"/>
  <c r="K111" i="14"/>
  <c r="J111" i="14"/>
  <c r="G133" i="15" l="1"/>
  <c r="G127" i="15"/>
  <c r="G117" i="15"/>
  <c r="G111" i="15"/>
  <c r="G104" i="15"/>
  <c r="G101" i="15"/>
  <c r="G95" i="15"/>
  <c r="G92" i="15"/>
  <c r="G87" i="15"/>
  <c r="G81" i="15"/>
  <c r="G75" i="15"/>
  <c r="G72" i="15"/>
  <c r="G61" i="15"/>
  <c r="G51" i="15"/>
  <c r="G43" i="15"/>
  <c r="G40" i="15"/>
  <c r="G35" i="15"/>
  <c r="G22" i="15"/>
  <c r="G17" i="15"/>
  <c r="G15" i="15"/>
  <c r="G134" i="15" l="1"/>
  <c r="P133" i="15"/>
  <c r="O133" i="15"/>
  <c r="N133" i="15"/>
  <c r="M133" i="15"/>
  <c r="L133" i="15"/>
  <c r="K133" i="15"/>
  <c r="H133" i="15"/>
  <c r="F133" i="15"/>
  <c r="E133" i="15"/>
  <c r="D133" i="15"/>
  <c r="C133" i="15"/>
  <c r="B133" i="15"/>
  <c r="Q132" i="15"/>
  <c r="I132" i="15"/>
  <c r="Q131" i="15"/>
  <c r="I131" i="15"/>
  <c r="Q130" i="15"/>
  <c r="I130" i="15"/>
  <c r="Q129" i="15"/>
  <c r="I129" i="15"/>
  <c r="Q128" i="15"/>
  <c r="I128" i="15"/>
  <c r="P127" i="15"/>
  <c r="O127" i="15"/>
  <c r="N127" i="15"/>
  <c r="M127" i="15"/>
  <c r="L127" i="15"/>
  <c r="K127" i="15"/>
  <c r="H127" i="15"/>
  <c r="F127" i="15"/>
  <c r="E127" i="15"/>
  <c r="D127" i="15"/>
  <c r="C127" i="15"/>
  <c r="B127" i="15"/>
  <c r="Q126" i="15"/>
  <c r="I126" i="15"/>
  <c r="Q125" i="15"/>
  <c r="I125" i="15"/>
  <c r="Q124" i="15"/>
  <c r="I124" i="15"/>
  <c r="Q123" i="15"/>
  <c r="I123" i="15"/>
  <c r="Q122" i="15"/>
  <c r="I122" i="15"/>
  <c r="Q121" i="15"/>
  <c r="I121" i="15"/>
  <c r="Q120" i="15"/>
  <c r="I120" i="15"/>
  <c r="Q119" i="15"/>
  <c r="I119" i="15"/>
  <c r="Q118" i="15"/>
  <c r="I118" i="15"/>
  <c r="P117" i="15"/>
  <c r="O117" i="15"/>
  <c r="N117" i="15"/>
  <c r="M117" i="15"/>
  <c r="L117" i="15"/>
  <c r="K117" i="15"/>
  <c r="H117" i="15"/>
  <c r="F117" i="15"/>
  <c r="E117" i="15"/>
  <c r="D117" i="15"/>
  <c r="C117" i="15"/>
  <c r="B117" i="15"/>
  <c r="Q116" i="15"/>
  <c r="I116" i="15"/>
  <c r="Q115" i="15"/>
  <c r="I115" i="15"/>
  <c r="Q114" i="15"/>
  <c r="I114" i="15"/>
  <c r="Q113" i="15"/>
  <c r="I113" i="15"/>
  <c r="Q112" i="15"/>
  <c r="I112" i="15"/>
  <c r="P111" i="15"/>
  <c r="O111" i="15"/>
  <c r="N111" i="15"/>
  <c r="M111" i="15"/>
  <c r="L111" i="15"/>
  <c r="K111" i="15"/>
  <c r="H111" i="15"/>
  <c r="F111" i="15"/>
  <c r="E111" i="15"/>
  <c r="D111" i="15"/>
  <c r="C111" i="15"/>
  <c r="B111" i="15"/>
  <c r="Q110" i="15"/>
  <c r="I110" i="15"/>
  <c r="Q109" i="15"/>
  <c r="I109" i="15"/>
  <c r="Q108" i="15"/>
  <c r="I108" i="15"/>
  <c r="Q107" i="15"/>
  <c r="I107" i="15"/>
  <c r="Q106" i="15"/>
  <c r="I106" i="15"/>
  <c r="Q105" i="15"/>
  <c r="I105" i="15"/>
  <c r="P104" i="15"/>
  <c r="O104" i="15"/>
  <c r="N104" i="15"/>
  <c r="M104" i="15"/>
  <c r="L104" i="15"/>
  <c r="K104" i="15"/>
  <c r="H104" i="15"/>
  <c r="F104" i="15"/>
  <c r="E104" i="15"/>
  <c r="D104" i="15"/>
  <c r="C104" i="15"/>
  <c r="B104" i="15"/>
  <c r="Q103" i="15"/>
  <c r="I103" i="15"/>
  <c r="Q102" i="15"/>
  <c r="I102" i="15"/>
  <c r="P101" i="15"/>
  <c r="O101" i="15"/>
  <c r="N101" i="15"/>
  <c r="M101" i="15"/>
  <c r="L101" i="15"/>
  <c r="K101" i="15"/>
  <c r="H101" i="15"/>
  <c r="F101" i="15"/>
  <c r="E101" i="15"/>
  <c r="D101" i="15"/>
  <c r="C101" i="15"/>
  <c r="B101" i="15"/>
  <c r="Q100" i="15"/>
  <c r="I100" i="15"/>
  <c r="Q99" i="15"/>
  <c r="I99" i="15"/>
  <c r="Q98" i="15"/>
  <c r="I98" i="15"/>
  <c r="Q97" i="15"/>
  <c r="I97" i="15"/>
  <c r="Q96" i="15"/>
  <c r="I96" i="15"/>
  <c r="P95" i="15"/>
  <c r="O95" i="15"/>
  <c r="N95" i="15"/>
  <c r="M95" i="15"/>
  <c r="L95" i="15"/>
  <c r="K95" i="15"/>
  <c r="H95" i="15"/>
  <c r="F95" i="15"/>
  <c r="E95" i="15"/>
  <c r="D95" i="15"/>
  <c r="C95" i="15"/>
  <c r="B95" i="15"/>
  <c r="Q94" i="15"/>
  <c r="I94" i="15"/>
  <c r="Q93" i="15"/>
  <c r="I93" i="15"/>
  <c r="P92" i="15"/>
  <c r="O92" i="15"/>
  <c r="N92" i="15"/>
  <c r="M92" i="15"/>
  <c r="L92" i="15"/>
  <c r="K92" i="15"/>
  <c r="H92" i="15"/>
  <c r="F92" i="15"/>
  <c r="E92" i="15"/>
  <c r="D92" i="15"/>
  <c r="C92" i="15"/>
  <c r="B92" i="15"/>
  <c r="Q91" i="15"/>
  <c r="I91" i="15"/>
  <c r="Q90" i="15"/>
  <c r="I90" i="15"/>
  <c r="Q89" i="15"/>
  <c r="I89" i="15"/>
  <c r="Q88" i="15"/>
  <c r="I88" i="15"/>
  <c r="P87" i="15"/>
  <c r="O87" i="15"/>
  <c r="N87" i="15"/>
  <c r="M87" i="15"/>
  <c r="L87" i="15"/>
  <c r="K87" i="15"/>
  <c r="H87" i="15"/>
  <c r="F87" i="15"/>
  <c r="E87" i="15"/>
  <c r="D87" i="15"/>
  <c r="C87" i="15"/>
  <c r="B87" i="15"/>
  <c r="Q86" i="15"/>
  <c r="I86" i="15"/>
  <c r="Q85" i="15"/>
  <c r="I85" i="15"/>
  <c r="Q84" i="15"/>
  <c r="I84" i="15"/>
  <c r="Q83" i="15"/>
  <c r="I83" i="15"/>
  <c r="Q82" i="15"/>
  <c r="I82" i="15"/>
  <c r="P81" i="15"/>
  <c r="O81" i="15"/>
  <c r="N81" i="15"/>
  <c r="M81" i="15"/>
  <c r="L81" i="15"/>
  <c r="K81" i="15"/>
  <c r="H81" i="15"/>
  <c r="F81" i="15"/>
  <c r="E81" i="15"/>
  <c r="D81" i="15"/>
  <c r="C81" i="15"/>
  <c r="B81" i="15"/>
  <c r="Q80" i="15"/>
  <c r="I80" i="15"/>
  <c r="Q79" i="15"/>
  <c r="I79" i="15"/>
  <c r="Q78" i="15"/>
  <c r="I78" i="15"/>
  <c r="Q77" i="15"/>
  <c r="I77" i="15"/>
  <c r="Q76" i="15"/>
  <c r="I76" i="15"/>
  <c r="P75" i="15"/>
  <c r="O75" i="15"/>
  <c r="N75" i="15"/>
  <c r="M75" i="15"/>
  <c r="L75" i="15"/>
  <c r="K75" i="15"/>
  <c r="H75" i="15"/>
  <c r="F75" i="15"/>
  <c r="E75" i="15"/>
  <c r="D75" i="15"/>
  <c r="C75" i="15"/>
  <c r="B75" i="15"/>
  <c r="Q74" i="15"/>
  <c r="I74" i="15"/>
  <c r="Q73" i="15"/>
  <c r="I73" i="15"/>
  <c r="P72" i="15"/>
  <c r="O72" i="15"/>
  <c r="N72" i="15"/>
  <c r="M72" i="15"/>
  <c r="L72" i="15"/>
  <c r="K72" i="15"/>
  <c r="H72" i="15"/>
  <c r="F72" i="15"/>
  <c r="E72" i="15"/>
  <c r="D72" i="15"/>
  <c r="C72" i="15"/>
  <c r="B72" i="15"/>
  <c r="Q71" i="15"/>
  <c r="I71" i="15"/>
  <c r="Q70" i="15"/>
  <c r="I70" i="15"/>
  <c r="Q69" i="15"/>
  <c r="I69" i="15"/>
  <c r="Q68" i="15"/>
  <c r="I68" i="15"/>
  <c r="Q67" i="15"/>
  <c r="I67" i="15"/>
  <c r="Q66" i="15"/>
  <c r="I66" i="15"/>
  <c r="Q65" i="15"/>
  <c r="I65" i="15"/>
  <c r="Q64" i="15"/>
  <c r="I64" i="15"/>
  <c r="Q63" i="15"/>
  <c r="I63" i="15"/>
  <c r="Q62" i="15"/>
  <c r="I62" i="15"/>
  <c r="P61" i="15"/>
  <c r="O61" i="15"/>
  <c r="N61" i="15"/>
  <c r="M61" i="15"/>
  <c r="L61" i="15"/>
  <c r="K61" i="15"/>
  <c r="H61" i="15"/>
  <c r="F61" i="15"/>
  <c r="E61" i="15"/>
  <c r="D61" i="15"/>
  <c r="C61" i="15"/>
  <c r="B61" i="15"/>
  <c r="Q60" i="15"/>
  <c r="I60" i="15"/>
  <c r="Q59" i="15"/>
  <c r="I59" i="15"/>
  <c r="Q58" i="15"/>
  <c r="I58" i="15"/>
  <c r="Q57" i="15"/>
  <c r="I57" i="15"/>
  <c r="Q56" i="15"/>
  <c r="I56" i="15"/>
  <c r="Q55" i="15"/>
  <c r="I55" i="15"/>
  <c r="Q54" i="15"/>
  <c r="I54" i="15"/>
  <c r="Q53" i="15"/>
  <c r="I53" i="15"/>
  <c r="Q52" i="15"/>
  <c r="I52" i="15"/>
  <c r="P51" i="15"/>
  <c r="O51" i="15"/>
  <c r="N51" i="15"/>
  <c r="M51" i="15"/>
  <c r="L51" i="15"/>
  <c r="K51" i="15"/>
  <c r="H51" i="15"/>
  <c r="F51" i="15"/>
  <c r="E51" i="15"/>
  <c r="D51" i="15"/>
  <c r="C51" i="15"/>
  <c r="B51" i="15"/>
  <c r="Q50" i="15"/>
  <c r="I50" i="15"/>
  <c r="Q49" i="15"/>
  <c r="I49" i="15"/>
  <c r="Q48" i="15"/>
  <c r="I48" i="15"/>
  <c r="Q47" i="15"/>
  <c r="I47" i="15"/>
  <c r="Q46" i="15"/>
  <c r="I46" i="15"/>
  <c r="Q45" i="15"/>
  <c r="I45" i="15"/>
  <c r="Q44" i="15"/>
  <c r="I44" i="15"/>
  <c r="P43" i="15"/>
  <c r="O43" i="15"/>
  <c r="N43" i="15"/>
  <c r="M43" i="15"/>
  <c r="L43" i="15"/>
  <c r="K43" i="15"/>
  <c r="H43" i="15"/>
  <c r="F43" i="15"/>
  <c r="E43" i="15"/>
  <c r="D43" i="15"/>
  <c r="C43" i="15"/>
  <c r="B43" i="15"/>
  <c r="Q42" i="15"/>
  <c r="I42" i="15"/>
  <c r="Q41" i="15"/>
  <c r="I41" i="15"/>
  <c r="P40" i="15"/>
  <c r="O40" i="15"/>
  <c r="N40" i="15"/>
  <c r="M40" i="15"/>
  <c r="L40" i="15"/>
  <c r="K40" i="15"/>
  <c r="H40" i="15"/>
  <c r="F40" i="15"/>
  <c r="E40" i="15"/>
  <c r="D40" i="15"/>
  <c r="C40" i="15"/>
  <c r="B40" i="15"/>
  <c r="Q39" i="15"/>
  <c r="I39" i="15"/>
  <c r="Q38" i="15"/>
  <c r="I38" i="15"/>
  <c r="Q37" i="15"/>
  <c r="I37" i="15"/>
  <c r="Q36" i="15"/>
  <c r="I36" i="15"/>
  <c r="P35" i="15"/>
  <c r="O35" i="15"/>
  <c r="N35" i="15"/>
  <c r="M35" i="15"/>
  <c r="L35" i="15"/>
  <c r="K35" i="15"/>
  <c r="H35" i="15"/>
  <c r="F35" i="15"/>
  <c r="E35" i="15"/>
  <c r="D35" i="15"/>
  <c r="C35" i="15"/>
  <c r="B35" i="15"/>
  <c r="Q34" i="15"/>
  <c r="I34" i="15"/>
  <c r="Q33" i="15"/>
  <c r="I33" i="15"/>
  <c r="Q32" i="15"/>
  <c r="I32" i="15"/>
  <c r="Q31" i="15"/>
  <c r="I31" i="15"/>
  <c r="Q30" i="15"/>
  <c r="I30" i="15"/>
  <c r="Q29" i="15"/>
  <c r="I29" i="15"/>
  <c r="Q28" i="15"/>
  <c r="I28" i="15"/>
  <c r="Q27" i="15"/>
  <c r="I27" i="15"/>
  <c r="Q26" i="15"/>
  <c r="I26" i="15"/>
  <c r="Q25" i="15"/>
  <c r="I25" i="15"/>
  <c r="Q24" i="15"/>
  <c r="I24" i="15"/>
  <c r="Q23" i="15"/>
  <c r="I23" i="15"/>
  <c r="P22" i="15"/>
  <c r="O22" i="15"/>
  <c r="N22" i="15"/>
  <c r="M22" i="15"/>
  <c r="L22" i="15"/>
  <c r="K22" i="15"/>
  <c r="H22" i="15"/>
  <c r="F22" i="15"/>
  <c r="E22" i="15"/>
  <c r="D22" i="15"/>
  <c r="C22" i="15"/>
  <c r="B22" i="15"/>
  <c r="Q21" i="15"/>
  <c r="I21" i="15"/>
  <c r="Q20" i="15"/>
  <c r="I20" i="15"/>
  <c r="Q19" i="15"/>
  <c r="I19" i="15"/>
  <c r="Q18" i="15"/>
  <c r="I18" i="15"/>
  <c r="P17" i="15"/>
  <c r="O17" i="15"/>
  <c r="N17" i="15"/>
  <c r="M17" i="15"/>
  <c r="L17" i="15"/>
  <c r="K17" i="15"/>
  <c r="H17" i="15"/>
  <c r="F17" i="15"/>
  <c r="E17" i="15"/>
  <c r="D17" i="15"/>
  <c r="C17" i="15"/>
  <c r="B17" i="15"/>
  <c r="Q16" i="15"/>
  <c r="I16" i="15"/>
  <c r="P15" i="15"/>
  <c r="O15" i="15"/>
  <c r="N15" i="15"/>
  <c r="M15" i="15"/>
  <c r="L15" i="15"/>
  <c r="K15" i="15"/>
  <c r="H15" i="15"/>
  <c r="F15" i="15"/>
  <c r="E15" i="15"/>
  <c r="D15" i="15"/>
  <c r="C15" i="15"/>
  <c r="B15" i="15"/>
  <c r="Q14" i="15"/>
  <c r="I14" i="15"/>
  <c r="Q13" i="15"/>
  <c r="I13" i="15"/>
  <c r="Q12" i="15"/>
  <c r="I12" i="15"/>
  <c r="Q11" i="15"/>
  <c r="I11" i="15"/>
  <c r="Q10" i="15"/>
  <c r="I10" i="15"/>
  <c r="Q9" i="15"/>
  <c r="I9" i="15"/>
  <c r="Q8" i="15"/>
  <c r="I8" i="15"/>
  <c r="Q7" i="15"/>
  <c r="I7" i="15"/>
  <c r="Q22" i="15" l="1"/>
  <c r="Q72" i="15"/>
  <c r="I101" i="15"/>
  <c r="I104" i="15"/>
  <c r="I117" i="15"/>
  <c r="Q127" i="15"/>
  <c r="I92" i="15"/>
  <c r="Q133" i="15"/>
  <c r="Q117" i="15"/>
  <c r="Q111" i="15"/>
  <c r="Q104" i="15"/>
  <c r="Q101" i="15"/>
  <c r="Q95" i="15"/>
  <c r="Q92" i="15"/>
  <c r="Q87" i="15"/>
  <c r="Q81" i="15"/>
  <c r="Q75" i="15"/>
  <c r="Q61" i="15"/>
  <c r="Q51" i="15"/>
  <c r="Q40" i="15"/>
  <c r="Q43" i="15"/>
  <c r="M134" i="15"/>
  <c r="Q35" i="15"/>
  <c r="N134" i="15"/>
  <c r="Q17" i="15"/>
  <c r="L134" i="15"/>
  <c r="P134" i="15"/>
  <c r="O134" i="15"/>
  <c r="I133" i="15"/>
  <c r="I127" i="15"/>
  <c r="I111" i="15"/>
  <c r="I95" i="15"/>
  <c r="I87" i="15"/>
  <c r="I81" i="15"/>
  <c r="I75" i="15"/>
  <c r="I72" i="15"/>
  <c r="C134" i="15"/>
  <c r="I22" i="15"/>
  <c r="I51" i="15"/>
  <c r="D134" i="15"/>
  <c r="I17" i="15"/>
  <c r="B134" i="15"/>
  <c r="E134" i="15"/>
  <c r="I43" i="15"/>
  <c r="I15" i="15"/>
  <c r="I40" i="15"/>
  <c r="H134" i="15"/>
  <c r="I35" i="15"/>
  <c r="I61" i="15"/>
  <c r="Q15" i="15"/>
  <c r="K134" i="15"/>
  <c r="F134" i="15"/>
  <c r="B133" i="13"/>
  <c r="C133" i="13"/>
  <c r="D133" i="13"/>
  <c r="E133" i="13"/>
  <c r="F133" i="13"/>
  <c r="G133" i="13"/>
  <c r="J133" i="13"/>
  <c r="K133" i="13"/>
  <c r="L133" i="13"/>
  <c r="M133" i="13"/>
  <c r="N133" i="13"/>
  <c r="O133" i="13"/>
  <c r="I31" i="10"/>
  <c r="I30" i="10"/>
  <c r="I29" i="10"/>
  <c r="I28" i="10"/>
  <c r="I27" i="10"/>
  <c r="I34" i="10" s="1"/>
  <c r="E133" i="14"/>
  <c r="H132" i="14"/>
  <c r="O133" i="14"/>
  <c r="N133" i="14"/>
  <c r="M133" i="14"/>
  <c r="L133" i="14"/>
  <c r="K133" i="14"/>
  <c r="J133" i="14"/>
  <c r="G133" i="14"/>
  <c r="F133" i="14"/>
  <c r="D133" i="14"/>
  <c r="C133" i="14"/>
  <c r="B133" i="14"/>
  <c r="P132" i="14"/>
  <c r="P131" i="14"/>
  <c r="H131" i="14"/>
  <c r="P130" i="14"/>
  <c r="H130" i="14"/>
  <c r="P129" i="14"/>
  <c r="H129" i="14"/>
  <c r="P128" i="14"/>
  <c r="H128" i="14"/>
  <c r="O127" i="14"/>
  <c r="N127" i="14"/>
  <c r="M127" i="14"/>
  <c r="L127" i="14"/>
  <c r="K127" i="14"/>
  <c r="J127" i="14"/>
  <c r="G127" i="14"/>
  <c r="F127" i="14"/>
  <c r="E127" i="14"/>
  <c r="D127" i="14"/>
  <c r="C127" i="14"/>
  <c r="B127" i="14"/>
  <c r="P126" i="14"/>
  <c r="H126" i="14"/>
  <c r="P125" i="14"/>
  <c r="H125" i="14"/>
  <c r="P124" i="14"/>
  <c r="H124" i="14"/>
  <c r="P123" i="14"/>
  <c r="H123" i="14"/>
  <c r="P122" i="14"/>
  <c r="H122" i="14"/>
  <c r="P121" i="14"/>
  <c r="H121" i="14"/>
  <c r="P120" i="14"/>
  <c r="H120" i="14"/>
  <c r="P119" i="14"/>
  <c r="H119" i="14"/>
  <c r="P118" i="14"/>
  <c r="H118" i="14"/>
  <c r="O117" i="14"/>
  <c r="N117" i="14"/>
  <c r="M117" i="14"/>
  <c r="L117" i="14"/>
  <c r="K117" i="14"/>
  <c r="J117" i="14"/>
  <c r="G117" i="14"/>
  <c r="F117" i="14"/>
  <c r="E117" i="14"/>
  <c r="D117" i="14"/>
  <c r="C117" i="14"/>
  <c r="B117" i="14"/>
  <c r="P116" i="14"/>
  <c r="H116" i="14"/>
  <c r="P115" i="14"/>
  <c r="H115" i="14"/>
  <c r="P114" i="14"/>
  <c r="H114" i="14"/>
  <c r="P113" i="14"/>
  <c r="H113" i="14"/>
  <c r="P112" i="14"/>
  <c r="H112" i="14"/>
  <c r="G111" i="14"/>
  <c r="F111" i="14"/>
  <c r="E111" i="14"/>
  <c r="D111" i="14"/>
  <c r="C111" i="14"/>
  <c r="B111" i="14"/>
  <c r="P110" i="14"/>
  <c r="H110" i="14"/>
  <c r="P109" i="14"/>
  <c r="H109" i="14"/>
  <c r="P108" i="14"/>
  <c r="H108" i="14"/>
  <c r="P107" i="14"/>
  <c r="H107" i="14"/>
  <c r="P106" i="14"/>
  <c r="H106" i="14"/>
  <c r="P105" i="14"/>
  <c r="H105" i="14"/>
  <c r="O104" i="14"/>
  <c r="N104" i="14"/>
  <c r="M104" i="14"/>
  <c r="L104" i="14"/>
  <c r="K104" i="14"/>
  <c r="J104" i="14"/>
  <c r="G104" i="14"/>
  <c r="F104" i="14"/>
  <c r="E104" i="14"/>
  <c r="D104" i="14"/>
  <c r="C104" i="14"/>
  <c r="B104" i="14"/>
  <c r="P103" i="14"/>
  <c r="H103" i="14"/>
  <c r="P102" i="14"/>
  <c r="H102" i="14"/>
  <c r="O101" i="14"/>
  <c r="N101" i="14"/>
  <c r="M101" i="14"/>
  <c r="L101" i="14"/>
  <c r="K101" i="14"/>
  <c r="J101" i="14"/>
  <c r="G101" i="14"/>
  <c r="F101" i="14"/>
  <c r="E101" i="14"/>
  <c r="D101" i="14"/>
  <c r="C101" i="14"/>
  <c r="B101" i="14"/>
  <c r="P100" i="14"/>
  <c r="H100" i="14"/>
  <c r="P99" i="14"/>
  <c r="H99" i="14"/>
  <c r="P98" i="14"/>
  <c r="H98" i="14"/>
  <c r="P97" i="14"/>
  <c r="H97" i="14"/>
  <c r="P96" i="14"/>
  <c r="H96" i="14"/>
  <c r="O95" i="14"/>
  <c r="N95" i="14"/>
  <c r="M95" i="14"/>
  <c r="L95" i="14"/>
  <c r="K95" i="14"/>
  <c r="J95" i="14"/>
  <c r="G95" i="14"/>
  <c r="F95" i="14"/>
  <c r="E95" i="14"/>
  <c r="D95" i="14"/>
  <c r="C95" i="14"/>
  <c r="B95" i="14"/>
  <c r="P94" i="14"/>
  <c r="H94" i="14"/>
  <c r="P93" i="14"/>
  <c r="H93" i="14"/>
  <c r="O92" i="14"/>
  <c r="N92" i="14"/>
  <c r="M92" i="14"/>
  <c r="L92" i="14"/>
  <c r="K92" i="14"/>
  <c r="J92" i="14"/>
  <c r="G92" i="14"/>
  <c r="F92" i="14"/>
  <c r="E92" i="14"/>
  <c r="D92" i="14"/>
  <c r="C92" i="14"/>
  <c r="B92" i="14"/>
  <c r="P91" i="14"/>
  <c r="H91" i="14"/>
  <c r="P90" i="14"/>
  <c r="H90" i="14"/>
  <c r="P89" i="14"/>
  <c r="H89" i="14"/>
  <c r="P88" i="14"/>
  <c r="H88" i="14"/>
  <c r="O87" i="14"/>
  <c r="N87" i="14"/>
  <c r="M87" i="14"/>
  <c r="L87" i="14"/>
  <c r="K87" i="14"/>
  <c r="J87" i="14"/>
  <c r="G87" i="14"/>
  <c r="F87" i="14"/>
  <c r="E87" i="14"/>
  <c r="D87" i="14"/>
  <c r="C87" i="14"/>
  <c r="B87" i="14"/>
  <c r="P86" i="14"/>
  <c r="H86" i="14"/>
  <c r="P85" i="14"/>
  <c r="H85" i="14"/>
  <c r="P84" i="14"/>
  <c r="H84" i="14"/>
  <c r="P83" i="14"/>
  <c r="H83" i="14"/>
  <c r="P82" i="14"/>
  <c r="H82" i="14"/>
  <c r="O81" i="14"/>
  <c r="N81" i="14"/>
  <c r="M81" i="14"/>
  <c r="L81" i="14"/>
  <c r="K81" i="14"/>
  <c r="J81" i="14"/>
  <c r="G81" i="14"/>
  <c r="F81" i="14"/>
  <c r="E81" i="14"/>
  <c r="D81" i="14"/>
  <c r="C81" i="14"/>
  <c r="B81" i="14"/>
  <c r="P80" i="14"/>
  <c r="H80" i="14"/>
  <c r="P79" i="14"/>
  <c r="H79" i="14"/>
  <c r="P78" i="14"/>
  <c r="H78" i="14"/>
  <c r="P77" i="14"/>
  <c r="H77" i="14"/>
  <c r="P76" i="14"/>
  <c r="H76" i="14"/>
  <c r="O75" i="14"/>
  <c r="N75" i="14"/>
  <c r="M75" i="14"/>
  <c r="L75" i="14"/>
  <c r="K75" i="14"/>
  <c r="J75" i="14"/>
  <c r="G75" i="14"/>
  <c r="F75" i="14"/>
  <c r="E75" i="14"/>
  <c r="D75" i="14"/>
  <c r="C75" i="14"/>
  <c r="B75" i="14"/>
  <c r="P74" i="14"/>
  <c r="H74" i="14"/>
  <c r="P73" i="14"/>
  <c r="H73" i="14"/>
  <c r="O72" i="14"/>
  <c r="N72" i="14"/>
  <c r="M72" i="14"/>
  <c r="L72" i="14"/>
  <c r="K72" i="14"/>
  <c r="J72" i="14"/>
  <c r="G72" i="14"/>
  <c r="F72" i="14"/>
  <c r="E72" i="14"/>
  <c r="D72" i="14"/>
  <c r="C72" i="14"/>
  <c r="B72" i="14"/>
  <c r="P71" i="14"/>
  <c r="H71" i="14"/>
  <c r="P70" i="14"/>
  <c r="H70" i="14"/>
  <c r="P69" i="14"/>
  <c r="H69" i="14"/>
  <c r="P68" i="14"/>
  <c r="H68" i="14"/>
  <c r="P67" i="14"/>
  <c r="H67" i="14"/>
  <c r="P66" i="14"/>
  <c r="H66" i="14"/>
  <c r="P65" i="14"/>
  <c r="H65" i="14"/>
  <c r="P64" i="14"/>
  <c r="H64" i="14"/>
  <c r="P63" i="14"/>
  <c r="H63" i="14"/>
  <c r="P62" i="14"/>
  <c r="H62" i="14"/>
  <c r="O61" i="14"/>
  <c r="N61" i="14"/>
  <c r="M61" i="14"/>
  <c r="L61" i="14"/>
  <c r="K61" i="14"/>
  <c r="J61" i="14"/>
  <c r="G61" i="14"/>
  <c r="F61" i="14"/>
  <c r="E61" i="14"/>
  <c r="D61" i="14"/>
  <c r="C61" i="14"/>
  <c r="B61" i="14"/>
  <c r="P60" i="14"/>
  <c r="H60" i="14"/>
  <c r="P59" i="14"/>
  <c r="H59" i="14"/>
  <c r="P58" i="14"/>
  <c r="H58" i="14"/>
  <c r="P57" i="14"/>
  <c r="H57" i="14"/>
  <c r="P56" i="14"/>
  <c r="H56" i="14"/>
  <c r="P55" i="14"/>
  <c r="H55" i="14"/>
  <c r="P54" i="14"/>
  <c r="H54" i="14"/>
  <c r="P53" i="14"/>
  <c r="H53" i="14"/>
  <c r="P52" i="14"/>
  <c r="H52" i="14"/>
  <c r="O51" i="14"/>
  <c r="N51" i="14"/>
  <c r="M51" i="14"/>
  <c r="L51" i="14"/>
  <c r="K51" i="14"/>
  <c r="J51" i="14"/>
  <c r="G51" i="14"/>
  <c r="F51" i="14"/>
  <c r="E51" i="14"/>
  <c r="D51" i="14"/>
  <c r="C51" i="14"/>
  <c r="B51" i="14"/>
  <c r="P50" i="14"/>
  <c r="H50" i="14"/>
  <c r="P49" i="14"/>
  <c r="H49" i="14"/>
  <c r="P48" i="14"/>
  <c r="H48" i="14"/>
  <c r="P47" i="14"/>
  <c r="H47" i="14"/>
  <c r="P46" i="14"/>
  <c r="H46" i="14"/>
  <c r="P45" i="14"/>
  <c r="H45" i="14"/>
  <c r="P44" i="14"/>
  <c r="H44" i="14"/>
  <c r="O43" i="14"/>
  <c r="N43" i="14"/>
  <c r="M43" i="14"/>
  <c r="L43" i="14"/>
  <c r="K43" i="14"/>
  <c r="J43" i="14"/>
  <c r="G43" i="14"/>
  <c r="F43" i="14"/>
  <c r="E43" i="14"/>
  <c r="D43" i="14"/>
  <c r="C43" i="14"/>
  <c r="B43" i="14"/>
  <c r="P42" i="14"/>
  <c r="H42" i="14"/>
  <c r="P41" i="14"/>
  <c r="H41" i="14"/>
  <c r="O40" i="14"/>
  <c r="N40" i="14"/>
  <c r="M40" i="14"/>
  <c r="L40" i="14"/>
  <c r="K40" i="14"/>
  <c r="J40" i="14"/>
  <c r="G40" i="14"/>
  <c r="F40" i="14"/>
  <c r="E40" i="14"/>
  <c r="D40" i="14"/>
  <c r="C40" i="14"/>
  <c r="B40" i="14"/>
  <c r="P39" i="14"/>
  <c r="H39" i="14"/>
  <c r="P38" i="14"/>
  <c r="H38" i="14"/>
  <c r="P37" i="14"/>
  <c r="H37" i="14"/>
  <c r="P36" i="14"/>
  <c r="H36" i="14"/>
  <c r="O35" i="14"/>
  <c r="N35" i="14"/>
  <c r="M35" i="14"/>
  <c r="L35" i="14"/>
  <c r="K35" i="14"/>
  <c r="J35" i="14"/>
  <c r="G35" i="14"/>
  <c r="F35" i="14"/>
  <c r="E35" i="14"/>
  <c r="D35" i="14"/>
  <c r="C35" i="14"/>
  <c r="B35" i="14"/>
  <c r="P34" i="14"/>
  <c r="H34" i="14"/>
  <c r="P33" i="14"/>
  <c r="H33" i="14"/>
  <c r="P32" i="14"/>
  <c r="H32" i="14"/>
  <c r="P31" i="14"/>
  <c r="H31" i="14"/>
  <c r="P30" i="14"/>
  <c r="H30" i="14"/>
  <c r="P29" i="14"/>
  <c r="H29" i="14"/>
  <c r="P28" i="14"/>
  <c r="H28" i="14"/>
  <c r="P27" i="14"/>
  <c r="H27" i="14"/>
  <c r="P26" i="14"/>
  <c r="H26" i="14"/>
  <c r="P25" i="14"/>
  <c r="H25" i="14"/>
  <c r="P24" i="14"/>
  <c r="H24" i="14"/>
  <c r="P23" i="14"/>
  <c r="H23" i="14"/>
  <c r="O22" i="14"/>
  <c r="N22" i="14"/>
  <c r="M22" i="14"/>
  <c r="L22" i="14"/>
  <c r="K22" i="14"/>
  <c r="J22" i="14"/>
  <c r="G22" i="14"/>
  <c r="F22" i="14"/>
  <c r="E22" i="14"/>
  <c r="D22" i="14"/>
  <c r="C22" i="14"/>
  <c r="B22" i="14"/>
  <c r="P21" i="14"/>
  <c r="H21" i="14"/>
  <c r="P20" i="14"/>
  <c r="H20" i="14"/>
  <c r="P19" i="14"/>
  <c r="H19" i="14"/>
  <c r="P18" i="14"/>
  <c r="H18" i="14"/>
  <c r="O17" i="14"/>
  <c r="N17" i="14"/>
  <c r="M17" i="14"/>
  <c r="L17" i="14"/>
  <c r="K17" i="14"/>
  <c r="J17" i="14"/>
  <c r="G17" i="14"/>
  <c r="F17" i="14"/>
  <c r="E17" i="14"/>
  <c r="D17" i="14"/>
  <c r="C17" i="14"/>
  <c r="B17" i="14"/>
  <c r="P16" i="14"/>
  <c r="H16" i="14"/>
  <c r="O15" i="14"/>
  <c r="N15" i="14"/>
  <c r="M15" i="14"/>
  <c r="L15" i="14"/>
  <c r="K15" i="14"/>
  <c r="J15" i="14"/>
  <c r="G15" i="14"/>
  <c r="F15" i="14"/>
  <c r="E15" i="14"/>
  <c r="D15" i="14"/>
  <c r="C15" i="14"/>
  <c r="B15" i="14"/>
  <c r="P14" i="14"/>
  <c r="H14" i="14"/>
  <c r="P13" i="14"/>
  <c r="H13" i="14"/>
  <c r="P12" i="14"/>
  <c r="H12" i="14"/>
  <c r="P11" i="14"/>
  <c r="H11" i="14"/>
  <c r="P10" i="14"/>
  <c r="H10" i="14"/>
  <c r="P9" i="14"/>
  <c r="H9" i="14"/>
  <c r="P8" i="14"/>
  <c r="H8" i="14"/>
  <c r="P7" i="14"/>
  <c r="H7" i="14"/>
  <c r="H137" i="12"/>
  <c r="P137" i="12"/>
  <c r="J35" i="12"/>
  <c r="K35" i="12"/>
  <c r="L35" i="12"/>
  <c r="M35" i="12"/>
  <c r="N35" i="12"/>
  <c r="O35" i="12"/>
  <c r="P132" i="13"/>
  <c r="J127" i="13"/>
  <c r="J117" i="13"/>
  <c r="J111" i="13"/>
  <c r="J104" i="13"/>
  <c r="J101" i="13"/>
  <c r="J95" i="13"/>
  <c r="J92" i="13"/>
  <c r="J87" i="13"/>
  <c r="J81" i="13"/>
  <c r="J75" i="13"/>
  <c r="J72" i="13"/>
  <c r="J61" i="13"/>
  <c r="J51" i="13"/>
  <c r="J43" i="13"/>
  <c r="J40" i="13"/>
  <c r="J35" i="13"/>
  <c r="J22" i="13"/>
  <c r="J17" i="13"/>
  <c r="J15" i="13"/>
  <c r="K61" i="13"/>
  <c r="L61" i="13"/>
  <c r="M61" i="13"/>
  <c r="N61" i="13"/>
  <c r="O61" i="13"/>
  <c r="P131" i="13"/>
  <c r="H131" i="13"/>
  <c r="P130" i="13"/>
  <c r="H130" i="13"/>
  <c r="P129" i="13"/>
  <c r="H129" i="13"/>
  <c r="P128" i="13"/>
  <c r="H128" i="13"/>
  <c r="O127" i="13"/>
  <c r="N127" i="13"/>
  <c r="M127" i="13"/>
  <c r="L127" i="13"/>
  <c r="K127" i="13"/>
  <c r="G127" i="13"/>
  <c r="F127" i="13"/>
  <c r="E127" i="13"/>
  <c r="D127" i="13"/>
  <c r="C127" i="13"/>
  <c r="B127" i="13"/>
  <c r="P126" i="13"/>
  <c r="H126" i="13"/>
  <c r="P125" i="13"/>
  <c r="H125" i="13"/>
  <c r="P124" i="13"/>
  <c r="H124" i="13"/>
  <c r="P123" i="13"/>
  <c r="H123" i="13"/>
  <c r="P122" i="13"/>
  <c r="H122" i="13"/>
  <c r="P121" i="13"/>
  <c r="H121" i="13"/>
  <c r="P120" i="13"/>
  <c r="H120" i="13"/>
  <c r="P119" i="13"/>
  <c r="H119" i="13"/>
  <c r="P118" i="13"/>
  <c r="H118" i="13"/>
  <c r="O117" i="13"/>
  <c r="N117" i="13"/>
  <c r="M117" i="13"/>
  <c r="L117" i="13"/>
  <c r="K117" i="13"/>
  <c r="G117" i="13"/>
  <c r="F117" i="13"/>
  <c r="E117" i="13"/>
  <c r="D117" i="13"/>
  <c r="C117" i="13"/>
  <c r="B117" i="13"/>
  <c r="P116" i="13"/>
  <c r="H116" i="13"/>
  <c r="P115" i="13"/>
  <c r="H115" i="13"/>
  <c r="P114" i="13"/>
  <c r="H114" i="13"/>
  <c r="P113" i="13"/>
  <c r="H113" i="13"/>
  <c r="P112" i="13"/>
  <c r="H112" i="13"/>
  <c r="O111" i="13"/>
  <c r="N111" i="13"/>
  <c r="M111" i="13"/>
  <c r="L111" i="13"/>
  <c r="K111" i="13"/>
  <c r="G111" i="13"/>
  <c r="F111" i="13"/>
  <c r="E111" i="13"/>
  <c r="D111" i="13"/>
  <c r="C111" i="13"/>
  <c r="B111" i="13"/>
  <c r="P110" i="13"/>
  <c r="H110" i="13"/>
  <c r="P109" i="13"/>
  <c r="H109" i="13"/>
  <c r="P108" i="13"/>
  <c r="H108" i="13"/>
  <c r="P107" i="13"/>
  <c r="H107" i="13"/>
  <c r="P106" i="13"/>
  <c r="H106" i="13"/>
  <c r="P105" i="13"/>
  <c r="H105" i="13"/>
  <c r="O104" i="13"/>
  <c r="N104" i="13"/>
  <c r="M104" i="13"/>
  <c r="L104" i="13"/>
  <c r="K104" i="13"/>
  <c r="G104" i="13"/>
  <c r="F104" i="13"/>
  <c r="E104" i="13"/>
  <c r="D104" i="13"/>
  <c r="C104" i="13"/>
  <c r="B104" i="13"/>
  <c r="P103" i="13"/>
  <c r="H103" i="13"/>
  <c r="P102" i="13"/>
  <c r="H102" i="13"/>
  <c r="O101" i="13"/>
  <c r="N101" i="13"/>
  <c r="M101" i="13"/>
  <c r="L101" i="13"/>
  <c r="K101" i="13"/>
  <c r="G101" i="13"/>
  <c r="F101" i="13"/>
  <c r="E101" i="13"/>
  <c r="D101" i="13"/>
  <c r="C101" i="13"/>
  <c r="B101" i="13"/>
  <c r="P100" i="13"/>
  <c r="H100" i="13"/>
  <c r="P99" i="13"/>
  <c r="H99" i="13"/>
  <c r="P98" i="13"/>
  <c r="H98" i="13"/>
  <c r="P97" i="13"/>
  <c r="H97" i="13"/>
  <c r="P96" i="13"/>
  <c r="H96" i="13"/>
  <c r="O95" i="13"/>
  <c r="N95" i="13"/>
  <c r="M95" i="13"/>
  <c r="L95" i="13"/>
  <c r="K95" i="13"/>
  <c r="G95" i="13"/>
  <c r="F95" i="13"/>
  <c r="E95" i="13"/>
  <c r="D95" i="13"/>
  <c r="C95" i="13"/>
  <c r="B95" i="13"/>
  <c r="P94" i="13"/>
  <c r="H94" i="13"/>
  <c r="P93" i="13"/>
  <c r="H93" i="13"/>
  <c r="O92" i="13"/>
  <c r="N92" i="13"/>
  <c r="M92" i="13"/>
  <c r="L92" i="13"/>
  <c r="K92" i="13"/>
  <c r="G92" i="13"/>
  <c r="F92" i="13"/>
  <c r="E92" i="13"/>
  <c r="D92" i="13"/>
  <c r="C92" i="13"/>
  <c r="B92" i="13"/>
  <c r="P91" i="13"/>
  <c r="H91" i="13"/>
  <c r="P90" i="13"/>
  <c r="H90" i="13"/>
  <c r="P89" i="13"/>
  <c r="H89" i="13"/>
  <c r="P88" i="13"/>
  <c r="H88" i="13"/>
  <c r="O87" i="13"/>
  <c r="N87" i="13"/>
  <c r="M87" i="13"/>
  <c r="L87" i="13"/>
  <c r="K87" i="13"/>
  <c r="G87" i="13"/>
  <c r="F87" i="13"/>
  <c r="E87" i="13"/>
  <c r="D87" i="13"/>
  <c r="C87" i="13"/>
  <c r="B87" i="13"/>
  <c r="P86" i="13"/>
  <c r="H86" i="13"/>
  <c r="P85" i="13"/>
  <c r="H85" i="13"/>
  <c r="P84" i="13"/>
  <c r="H84" i="13"/>
  <c r="P83" i="13"/>
  <c r="H83" i="13"/>
  <c r="P82" i="13"/>
  <c r="H82" i="13"/>
  <c r="O81" i="13"/>
  <c r="N81" i="13"/>
  <c r="M81" i="13"/>
  <c r="L81" i="13"/>
  <c r="K81" i="13"/>
  <c r="G81" i="13"/>
  <c r="F81" i="13"/>
  <c r="E81" i="13"/>
  <c r="D81" i="13"/>
  <c r="C81" i="13"/>
  <c r="B81" i="13"/>
  <c r="P80" i="13"/>
  <c r="H80" i="13"/>
  <c r="P79" i="13"/>
  <c r="H79" i="13"/>
  <c r="P78" i="13"/>
  <c r="H78" i="13"/>
  <c r="P77" i="13"/>
  <c r="H77" i="13"/>
  <c r="P76" i="13"/>
  <c r="H76" i="13"/>
  <c r="O75" i="13"/>
  <c r="N75" i="13"/>
  <c r="M75" i="13"/>
  <c r="L75" i="13"/>
  <c r="K75" i="13"/>
  <c r="G75" i="13"/>
  <c r="F75" i="13"/>
  <c r="E75" i="13"/>
  <c r="D75" i="13"/>
  <c r="C75" i="13"/>
  <c r="B75" i="13"/>
  <c r="P74" i="13"/>
  <c r="H74" i="13"/>
  <c r="P73" i="13"/>
  <c r="H73" i="13"/>
  <c r="O72" i="13"/>
  <c r="N72" i="13"/>
  <c r="M72" i="13"/>
  <c r="L72" i="13"/>
  <c r="K72" i="13"/>
  <c r="G72" i="13"/>
  <c r="F72" i="13"/>
  <c r="E72" i="13"/>
  <c r="D72" i="13"/>
  <c r="C72" i="13"/>
  <c r="B72" i="13"/>
  <c r="P71" i="13"/>
  <c r="H71" i="13"/>
  <c r="P70" i="13"/>
  <c r="H70" i="13"/>
  <c r="P69" i="13"/>
  <c r="H69" i="13"/>
  <c r="P68" i="13"/>
  <c r="H68" i="13"/>
  <c r="P67" i="13"/>
  <c r="H67" i="13"/>
  <c r="P66" i="13"/>
  <c r="H66" i="13"/>
  <c r="P65" i="13"/>
  <c r="H65" i="13"/>
  <c r="P64" i="13"/>
  <c r="H64" i="13"/>
  <c r="P63" i="13"/>
  <c r="H63" i="13"/>
  <c r="P62" i="13"/>
  <c r="H62" i="13"/>
  <c r="G61" i="13"/>
  <c r="F61" i="13"/>
  <c r="E61" i="13"/>
  <c r="D61" i="13"/>
  <c r="C61" i="13"/>
  <c r="B61" i="13"/>
  <c r="P60" i="13"/>
  <c r="H60" i="13"/>
  <c r="P59" i="13"/>
  <c r="H59" i="13"/>
  <c r="P58" i="13"/>
  <c r="H58" i="13"/>
  <c r="P57" i="13"/>
  <c r="H57" i="13"/>
  <c r="P56" i="13"/>
  <c r="H56" i="13"/>
  <c r="P55" i="13"/>
  <c r="H55" i="13"/>
  <c r="P54" i="13"/>
  <c r="H54" i="13"/>
  <c r="P53" i="13"/>
  <c r="H53" i="13"/>
  <c r="P52" i="13"/>
  <c r="H52" i="13"/>
  <c r="O51" i="13"/>
  <c r="N51" i="13"/>
  <c r="M51" i="13"/>
  <c r="L51" i="13"/>
  <c r="K51" i="13"/>
  <c r="G51" i="13"/>
  <c r="F51" i="13"/>
  <c r="E51" i="13"/>
  <c r="D51" i="13"/>
  <c r="C51" i="13"/>
  <c r="B51" i="13"/>
  <c r="P50" i="13"/>
  <c r="H50" i="13"/>
  <c r="P49" i="13"/>
  <c r="H49" i="13"/>
  <c r="P48" i="13"/>
  <c r="H48" i="13"/>
  <c r="P47" i="13"/>
  <c r="H47" i="13"/>
  <c r="P46" i="13"/>
  <c r="H46" i="13"/>
  <c r="P45" i="13"/>
  <c r="H45" i="13"/>
  <c r="P44" i="13"/>
  <c r="H44" i="13"/>
  <c r="O43" i="13"/>
  <c r="N43" i="13"/>
  <c r="M43" i="13"/>
  <c r="L43" i="13"/>
  <c r="K43" i="13"/>
  <c r="G43" i="13"/>
  <c r="F43" i="13"/>
  <c r="E43" i="13"/>
  <c r="D43" i="13"/>
  <c r="C43" i="13"/>
  <c r="B43" i="13"/>
  <c r="P42" i="13"/>
  <c r="H42" i="13"/>
  <c r="P41" i="13"/>
  <c r="H41" i="13"/>
  <c r="O40" i="13"/>
  <c r="N40" i="13"/>
  <c r="M40" i="13"/>
  <c r="L40" i="13"/>
  <c r="K40" i="13"/>
  <c r="G40" i="13"/>
  <c r="F40" i="13"/>
  <c r="E40" i="13"/>
  <c r="D40" i="13"/>
  <c r="C40" i="13"/>
  <c r="B40" i="13"/>
  <c r="P39" i="13"/>
  <c r="H39" i="13"/>
  <c r="P38" i="13"/>
  <c r="H38" i="13"/>
  <c r="P37" i="13"/>
  <c r="H37" i="13"/>
  <c r="P36" i="13"/>
  <c r="H36" i="13"/>
  <c r="O35" i="13"/>
  <c r="N35" i="13"/>
  <c r="M35" i="13"/>
  <c r="L35" i="13"/>
  <c r="K35" i="13"/>
  <c r="G35" i="13"/>
  <c r="F35" i="13"/>
  <c r="E35" i="13"/>
  <c r="D35" i="13"/>
  <c r="C35" i="13"/>
  <c r="B35" i="13"/>
  <c r="P34" i="13"/>
  <c r="H34" i="13"/>
  <c r="P33" i="13"/>
  <c r="H33" i="13"/>
  <c r="P32" i="13"/>
  <c r="H32" i="13"/>
  <c r="P31" i="13"/>
  <c r="H31" i="13"/>
  <c r="P30" i="13"/>
  <c r="H30" i="13"/>
  <c r="P29" i="13"/>
  <c r="H29" i="13"/>
  <c r="P28" i="13"/>
  <c r="H28" i="13"/>
  <c r="P27" i="13"/>
  <c r="H27" i="13"/>
  <c r="P26" i="13"/>
  <c r="H26" i="13"/>
  <c r="P25" i="13"/>
  <c r="H25" i="13"/>
  <c r="P24" i="13"/>
  <c r="H24" i="13"/>
  <c r="P23" i="13"/>
  <c r="H23" i="13"/>
  <c r="O22" i="13"/>
  <c r="N22" i="13"/>
  <c r="M22" i="13"/>
  <c r="L22" i="13"/>
  <c r="K22" i="13"/>
  <c r="G22" i="13"/>
  <c r="F22" i="13"/>
  <c r="E22" i="13"/>
  <c r="D22" i="13"/>
  <c r="C22" i="13"/>
  <c r="B22" i="13"/>
  <c r="P21" i="13"/>
  <c r="H21" i="13"/>
  <c r="P20" i="13"/>
  <c r="H20" i="13"/>
  <c r="P19" i="13"/>
  <c r="H19" i="13"/>
  <c r="P18" i="13"/>
  <c r="H18" i="13"/>
  <c r="O17" i="13"/>
  <c r="N17" i="13"/>
  <c r="M17" i="13"/>
  <c r="L17" i="13"/>
  <c r="K17" i="13"/>
  <c r="G17" i="13"/>
  <c r="F17" i="13"/>
  <c r="E17" i="13"/>
  <c r="D17" i="13"/>
  <c r="C17" i="13"/>
  <c r="B17" i="13"/>
  <c r="P16" i="13"/>
  <c r="H16" i="13"/>
  <c r="O15" i="13"/>
  <c r="N15" i="13"/>
  <c r="M15" i="13"/>
  <c r="L15" i="13"/>
  <c r="K15" i="13"/>
  <c r="G15" i="13"/>
  <c r="F15" i="13"/>
  <c r="E15" i="13"/>
  <c r="D15" i="13"/>
  <c r="C15" i="13"/>
  <c r="B15" i="13"/>
  <c r="P14" i="13"/>
  <c r="H14" i="13"/>
  <c r="P13" i="13"/>
  <c r="H13" i="13"/>
  <c r="P12" i="13"/>
  <c r="H12" i="13"/>
  <c r="P11" i="13"/>
  <c r="H11" i="13"/>
  <c r="P10" i="13"/>
  <c r="H10" i="13"/>
  <c r="P9" i="13"/>
  <c r="H9" i="13"/>
  <c r="P8" i="13"/>
  <c r="H8" i="13"/>
  <c r="P7" i="13"/>
  <c r="H7" i="13"/>
  <c r="H7" i="3"/>
  <c r="H8" i="3"/>
  <c r="H9" i="3"/>
  <c r="H10" i="3"/>
  <c r="H11" i="3"/>
  <c r="H12" i="3"/>
  <c r="H13" i="3"/>
  <c r="H14" i="3"/>
  <c r="B15" i="3"/>
  <c r="C15" i="3"/>
  <c r="D15" i="3"/>
  <c r="E15" i="3"/>
  <c r="F15" i="3"/>
  <c r="G15" i="3"/>
  <c r="H16" i="3"/>
  <c r="B17" i="3"/>
  <c r="C17" i="3"/>
  <c r="D17" i="3"/>
  <c r="E17" i="3"/>
  <c r="F17" i="3"/>
  <c r="G17" i="3"/>
  <c r="H18" i="3"/>
  <c r="H19" i="3"/>
  <c r="H20" i="3"/>
  <c r="H21" i="3"/>
  <c r="B22" i="3"/>
  <c r="C22" i="3"/>
  <c r="D22" i="3"/>
  <c r="E22" i="3"/>
  <c r="F22" i="3"/>
  <c r="G22" i="3"/>
  <c r="H23" i="3"/>
  <c r="H24" i="3"/>
  <c r="H25" i="3"/>
  <c r="H26" i="3"/>
  <c r="H27" i="3"/>
  <c r="H28" i="3"/>
  <c r="H29" i="3"/>
  <c r="H30" i="3"/>
  <c r="H31" i="3"/>
  <c r="H32" i="3"/>
  <c r="H33" i="3"/>
  <c r="H34" i="3"/>
  <c r="B35" i="3"/>
  <c r="C35" i="3"/>
  <c r="D35" i="3"/>
  <c r="E35" i="3"/>
  <c r="F35" i="3"/>
  <c r="G35" i="3"/>
  <c r="H36" i="3"/>
  <c r="H37" i="3"/>
  <c r="H38" i="3"/>
  <c r="H39" i="3"/>
  <c r="B40" i="3"/>
  <c r="C40" i="3"/>
  <c r="D40" i="3"/>
  <c r="E40" i="3"/>
  <c r="F40" i="3"/>
  <c r="G40" i="3"/>
  <c r="H41" i="3"/>
  <c r="H42" i="3"/>
  <c r="B43" i="3"/>
  <c r="C43" i="3"/>
  <c r="D43" i="3"/>
  <c r="E43" i="3"/>
  <c r="F43" i="3"/>
  <c r="G43" i="3"/>
  <c r="H44" i="3"/>
  <c r="H45" i="3"/>
  <c r="H46" i="3"/>
  <c r="H47" i="3"/>
  <c r="H48" i="3"/>
  <c r="H49" i="3"/>
  <c r="H50" i="3"/>
  <c r="B51" i="3"/>
  <c r="C51" i="3"/>
  <c r="D51" i="3"/>
  <c r="E51" i="3"/>
  <c r="F51" i="3"/>
  <c r="G51" i="3"/>
  <c r="H52" i="3"/>
  <c r="H53" i="3"/>
  <c r="H54" i="3"/>
  <c r="H55" i="3"/>
  <c r="H56" i="3"/>
  <c r="H57" i="3"/>
  <c r="H58" i="3"/>
  <c r="H59" i="3"/>
  <c r="H60" i="3"/>
  <c r="B61" i="3"/>
  <c r="C61" i="3"/>
  <c r="D61" i="3"/>
  <c r="E61" i="3"/>
  <c r="F61" i="3"/>
  <c r="G61" i="3"/>
  <c r="H62" i="3"/>
  <c r="H63" i="3"/>
  <c r="H64" i="3"/>
  <c r="H65" i="3"/>
  <c r="H66" i="3"/>
  <c r="H67" i="3"/>
  <c r="H68" i="3"/>
  <c r="H69" i="3"/>
  <c r="H70" i="3"/>
  <c r="H71" i="3"/>
  <c r="B72" i="3"/>
  <c r="C72" i="3"/>
  <c r="D72" i="3"/>
  <c r="E72" i="3"/>
  <c r="F72" i="3"/>
  <c r="G72" i="3"/>
  <c r="H73" i="3"/>
  <c r="H74" i="3"/>
  <c r="B75" i="3"/>
  <c r="C75" i="3"/>
  <c r="D75" i="3"/>
  <c r="E75" i="3"/>
  <c r="F75" i="3"/>
  <c r="G75" i="3"/>
  <c r="H76" i="3"/>
  <c r="H77" i="3"/>
  <c r="H78" i="3"/>
  <c r="H79" i="3"/>
  <c r="H80" i="3"/>
  <c r="B81" i="3"/>
  <c r="C81" i="3"/>
  <c r="D81" i="3"/>
  <c r="E81" i="3"/>
  <c r="F81" i="3"/>
  <c r="G81" i="3"/>
  <c r="H82" i="3"/>
  <c r="H83" i="3"/>
  <c r="H84" i="3"/>
  <c r="H85" i="3"/>
  <c r="H86" i="3"/>
  <c r="B87" i="3"/>
  <c r="C87" i="3"/>
  <c r="D87" i="3"/>
  <c r="E87" i="3"/>
  <c r="F87" i="3"/>
  <c r="G87" i="3"/>
  <c r="H88" i="3"/>
  <c r="H89" i="3"/>
  <c r="H90" i="3"/>
  <c r="H91" i="3"/>
  <c r="B92" i="3"/>
  <c r="C92" i="3"/>
  <c r="D92" i="3"/>
  <c r="E92" i="3"/>
  <c r="F92" i="3"/>
  <c r="G92" i="3"/>
  <c r="H93" i="3"/>
  <c r="H94" i="3"/>
  <c r="B95" i="3"/>
  <c r="C95" i="3"/>
  <c r="D95" i="3"/>
  <c r="E95" i="3"/>
  <c r="F95" i="3"/>
  <c r="G95" i="3"/>
  <c r="H96" i="3"/>
  <c r="H97" i="3"/>
  <c r="H98" i="3"/>
  <c r="H99" i="3"/>
  <c r="H100" i="3"/>
  <c r="B101" i="3"/>
  <c r="C101" i="3"/>
  <c r="D101" i="3"/>
  <c r="E101" i="3"/>
  <c r="F101" i="3"/>
  <c r="G101" i="3"/>
  <c r="H102" i="3"/>
  <c r="H103" i="3"/>
  <c r="B104" i="3"/>
  <c r="C104" i="3"/>
  <c r="D104" i="3"/>
  <c r="E104" i="3"/>
  <c r="F104" i="3"/>
  <c r="G104" i="3"/>
  <c r="H105" i="3"/>
  <c r="H106" i="3"/>
  <c r="H107" i="3"/>
  <c r="H108" i="3"/>
  <c r="H109" i="3"/>
  <c r="H110" i="3"/>
  <c r="B111" i="3"/>
  <c r="C111" i="3"/>
  <c r="D111" i="3"/>
  <c r="E111" i="3"/>
  <c r="F111" i="3"/>
  <c r="G111" i="3"/>
  <c r="H112" i="3"/>
  <c r="H113" i="3"/>
  <c r="H114" i="3"/>
  <c r="H115" i="3"/>
  <c r="H116" i="3"/>
  <c r="B117" i="3"/>
  <c r="C117" i="3"/>
  <c r="D117" i="3"/>
  <c r="E117" i="3"/>
  <c r="F117" i="3"/>
  <c r="G117" i="3"/>
  <c r="H118" i="3"/>
  <c r="H119" i="3"/>
  <c r="H120" i="3"/>
  <c r="H121" i="3"/>
  <c r="H122" i="3"/>
  <c r="H123" i="3"/>
  <c r="H124" i="3"/>
  <c r="H125" i="3"/>
  <c r="H126" i="3"/>
  <c r="B127" i="3"/>
  <c r="C127" i="3"/>
  <c r="D127" i="3"/>
  <c r="E127" i="3"/>
  <c r="F127" i="3"/>
  <c r="G127" i="3"/>
  <c r="H128" i="3"/>
  <c r="H129" i="3"/>
  <c r="H130" i="3"/>
  <c r="H131" i="3"/>
  <c r="H132" i="3"/>
  <c r="H133" i="3"/>
  <c r="H134" i="3"/>
  <c r="H135" i="3"/>
  <c r="B136" i="3"/>
  <c r="C136" i="3"/>
  <c r="D136" i="3"/>
  <c r="E136" i="3"/>
  <c r="F136" i="3"/>
  <c r="G136" i="3"/>
  <c r="J51" i="12"/>
  <c r="K51" i="12"/>
  <c r="L51" i="12"/>
  <c r="M51" i="12"/>
  <c r="N51" i="12"/>
  <c r="O51" i="12"/>
  <c r="B81" i="12"/>
  <c r="C81" i="12"/>
  <c r="D81" i="12"/>
  <c r="E81" i="12"/>
  <c r="F81" i="12"/>
  <c r="G81" i="12"/>
  <c r="P66" i="12"/>
  <c r="P65" i="12"/>
  <c r="P64" i="12"/>
  <c r="M72" i="12"/>
  <c r="O72" i="12"/>
  <c r="P62" i="12"/>
  <c r="P60" i="12"/>
  <c r="P59" i="12"/>
  <c r="P58" i="12"/>
  <c r="P57" i="12"/>
  <c r="P56" i="12"/>
  <c r="P55" i="12"/>
  <c r="P54" i="12"/>
  <c r="N61" i="12"/>
  <c r="J61" i="12"/>
  <c r="P52" i="12"/>
  <c r="P50" i="12"/>
  <c r="P49" i="12"/>
  <c r="P48" i="12"/>
  <c r="P47" i="12"/>
  <c r="P46" i="12"/>
  <c r="P45" i="12"/>
  <c r="P44" i="12"/>
  <c r="P42" i="12"/>
  <c r="N43" i="12"/>
  <c r="J43" i="12"/>
  <c r="P39" i="12"/>
  <c r="P38" i="12"/>
  <c r="P37" i="12"/>
  <c r="N40" i="12"/>
  <c r="J40" i="12"/>
  <c r="P34" i="12"/>
  <c r="P33" i="12"/>
  <c r="P32" i="12"/>
  <c r="P31" i="12"/>
  <c r="P29" i="12"/>
  <c r="P27" i="12"/>
  <c r="O15" i="12"/>
  <c r="N15" i="12"/>
  <c r="K15" i="12"/>
  <c r="P21" i="3"/>
  <c r="L22" i="3"/>
  <c r="N22" i="3"/>
  <c r="J22" i="3"/>
  <c r="L17" i="3"/>
  <c r="O136" i="12"/>
  <c r="N136" i="12"/>
  <c r="M136" i="12"/>
  <c r="L136" i="12"/>
  <c r="K136" i="12"/>
  <c r="J136" i="12"/>
  <c r="G136" i="12"/>
  <c r="F136" i="12"/>
  <c r="E136" i="12"/>
  <c r="D136" i="12"/>
  <c r="C136" i="12"/>
  <c r="B136" i="12"/>
  <c r="P135" i="12"/>
  <c r="H135" i="12"/>
  <c r="P134" i="12"/>
  <c r="H134" i="12"/>
  <c r="P133" i="12"/>
  <c r="H133" i="12"/>
  <c r="P132" i="12"/>
  <c r="H132" i="12"/>
  <c r="P131" i="12"/>
  <c r="H131" i="12"/>
  <c r="P130" i="12"/>
  <c r="H130" i="12"/>
  <c r="P129" i="12"/>
  <c r="H129" i="12"/>
  <c r="P128" i="12"/>
  <c r="H128" i="12"/>
  <c r="O127" i="12"/>
  <c r="N127" i="12"/>
  <c r="M127" i="12"/>
  <c r="L127" i="12"/>
  <c r="K127" i="12"/>
  <c r="J127" i="12"/>
  <c r="G127" i="12"/>
  <c r="F127" i="12"/>
  <c r="E127" i="12"/>
  <c r="D127" i="12"/>
  <c r="C127" i="12"/>
  <c r="B127" i="12"/>
  <c r="P126" i="12"/>
  <c r="H126" i="12"/>
  <c r="P125" i="12"/>
  <c r="H125" i="12"/>
  <c r="P124" i="12"/>
  <c r="H124" i="12"/>
  <c r="P123" i="12"/>
  <c r="H123" i="12"/>
  <c r="P122" i="12"/>
  <c r="H122" i="12"/>
  <c r="P121" i="12"/>
  <c r="H121" i="12"/>
  <c r="P120" i="12"/>
  <c r="H120" i="12"/>
  <c r="P119" i="12"/>
  <c r="H119" i="12"/>
  <c r="P118" i="12"/>
  <c r="H118" i="12"/>
  <c r="O117" i="12"/>
  <c r="N117" i="12"/>
  <c r="M117" i="12"/>
  <c r="L117" i="12"/>
  <c r="K117" i="12"/>
  <c r="J117" i="12"/>
  <c r="G117" i="12"/>
  <c r="F117" i="12"/>
  <c r="E117" i="12"/>
  <c r="D117" i="12"/>
  <c r="C117" i="12"/>
  <c r="B117" i="12"/>
  <c r="P116" i="12"/>
  <c r="H116" i="12"/>
  <c r="P115" i="12"/>
  <c r="H115" i="12"/>
  <c r="P114" i="12"/>
  <c r="H114" i="12"/>
  <c r="P113" i="12"/>
  <c r="H113" i="12"/>
  <c r="P112" i="12"/>
  <c r="H112" i="12"/>
  <c r="O111" i="12"/>
  <c r="N111" i="12"/>
  <c r="M111" i="12"/>
  <c r="L111" i="12"/>
  <c r="K111" i="12"/>
  <c r="J111" i="12"/>
  <c r="G111" i="12"/>
  <c r="F111" i="12"/>
  <c r="E111" i="12"/>
  <c r="D111" i="12"/>
  <c r="C111" i="12"/>
  <c r="B111" i="12"/>
  <c r="P110" i="12"/>
  <c r="H110" i="12"/>
  <c r="P109" i="12"/>
  <c r="H109" i="12"/>
  <c r="P108" i="12"/>
  <c r="H108" i="12"/>
  <c r="P107" i="12"/>
  <c r="H107" i="12"/>
  <c r="P106" i="12"/>
  <c r="H106" i="12"/>
  <c r="P105" i="12"/>
  <c r="H105" i="12"/>
  <c r="O104" i="12"/>
  <c r="N104" i="12"/>
  <c r="M104" i="12"/>
  <c r="L104" i="12"/>
  <c r="K104" i="12"/>
  <c r="J104" i="12"/>
  <c r="G104" i="12"/>
  <c r="F104" i="12"/>
  <c r="E104" i="12"/>
  <c r="D104" i="12"/>
  <c r="C104" i="12"/>
  <c r="B104" i="12"/>
  <c r="P103" i="12"/>
  <c r="H103" i="12"/>
  <c r="P102" i="12"/>
  <c r="H102" i="12"/>
  <c r="O101" i="12"/>
  <c r="N101" i="12"/>
  <c r="M101" i="12"/>
  <c r="L101" i="12"/>
  <c r="K101" i="12"/>
  <c r="J101" i="12"/>
  <c r="G101" i="12"/>
  <c r="F101" i="12"/>
  <c r="E101" i="12"/>
  <c r="D101" i="12"/>
  <c r="C101" i="12"/>
  <c r="B101" i="12"/>
  <c r="P100" i="12"/>
  <c r="H100" i="12"/>
  <c r="P99" i="12"/>
  <c r="H99" i="12"/>
  <c r="P98" i="12"/>
  <c r="H98" i="12"/>
  <c r="P97" i="12"/>
  <c r="H97" i="12"/>
  <c r="P96" i="12"/>
  <c r="H96" i="12"/>
  <c r="O95" i="12"/>
  <c r="N95" i="12"/>
  <c r="M95" i="12"/>
  <c r="L95" i="12"/>
  <c r="K95" i="12"/>
  <c r="J95" i="12"/>
  <c r="G95" i="12"/>
  <c r="F95" i="12"/>
  <c r="E95" i="12"/>
  <c r="D95" i="12"/>
  <c r="C95" i="12"/>
  <c r="B95" i="12"/>
  <c r="P94" i="12"/>
  <c r="H94" i="12"/>
  <c r="P93" i="12"/>
  <c r="H93" i="12"/>
  <c r="O92" i="12"/>
  <c r="N92" i="12"/>
  <c r="M92" i="12"/>
  <c r="L92" i="12"/>
  <c r="K92" i="12"/>
  <c r="J92" i="12"/>
  <c r="G92" i="12"/>
  <c r="F92" i="12"/>
  <c r="E92" i="12"/>
  <c r="D92" i="12"/>
  <c r="C92" i="12"/>
  <c r="B92" i="12"/>
  <c r="P91" i="12"/>
  <c r="H91" i="12"/>
  <c r="P90" i="12"/>
  <c r="H90" i="12"/>
  <c r="P89" i="12"/>
  <c r="H89" i="12"/>
  <c r="P88" i="12"/>
  <c r="H88" i="12"/>
  <c r="O87" i="12"/>
  <c r="N87" i="12"/>
  <c r="M87" i="12"/>
  <c r="L87" i="12"/>
  <c r="K87" i="12"/>
  <c r="J87" i="12"/>
  <c r="G87" i="12"/>
  <c r="F87" i="12"/>
  <c r="E87" i="12"/>
  <c r="D87" i="12"/>
  <c r="C87" i="12"/>
  <c r="B87" i="12"/>
  <c r="P86" i="12"/>
  <c r="H86" i="12"/>
  <c r="P85" i="12"/>
  <c r="H85" i="12"/>
  <c r="P84" i="12"/>
  <c r="H84" i="12"/>
  <c r="P83" i="12"/>
  <c r="H83" i="12"/>
  <c r="P82" i="12"/>
  <c r="H82" i="12"/>
  <c r="O81" i="12"/>
  <c r="N81" i="12"/>
  <c r="M81" i="12"/>
  <c r="L81" i="12"/>
  <c r="K81" i="12"/>
  <c r="J81" i="12"/>
  <c r="P80" i="12"/>
  <c r="H80" i="12"/>
  <c r="P79" i="12"/>
  <c r="H79" i="12"/>
  <c r="P78" i="12"/>
  <c r="H78" i="12"/>
  <c r="P77" i="12"/>
  <c r="H77" i="12"/>
  <c r="P76" i="12"/>
  <c r="H76" i="12"/>
  <c r="O75" i="12"/>
  <c r="N75" i="12"/>
  <c r="M75" i="12"/>
  <c r="L75" i="12"/>
  <c r="K75" i="12"/>
  <c r="J75" i="12"/>
  <c r="G75" i="12"/>
  <c r="F75" i="12"/>
  <c r="E75" i="12"/>
  <c r="D75" i="12"/>
  <c r="C75" i="12"/>
  <c r="B75" i="12"/>
  <c r="P74" i="12"/>
  <c r="H74" i="12"/>
  <c r="P73" i="12"/>
  <c r="H73" i="12"/>
  <c r="N72" i="12"/>
  <c r="L72" i="12"/>
  <c r="J72" i="12"/>
  <c r="G72" i="12"/>
  <c r="F72" i="12"/>
  <c r="E72" i="12"/>
  <c r="D72" i="12"/>
  <c r="C72" i="12"/>
  <c r="B72" i="12"/>
  <c r="P71" i="12"/>
  <c r="H71" i="12"/>
  <c r="P70" i="12"/>
  <c r="H70" i="12"/>
  <c r="P69" i="12"/>
  <c r="H69" i="12"/>
  <c r="P68" i="12"/>
  <c r="H68" i="12"/>
  <c r="P67" i="12"/>
  <c r="H67" i="12"/>
  <c r="H66" i="12"/>
  <c r="H65" i="12"/>
  <c r="H64" i="12"/>
  <c r="H63" i="12"/>
  <c r="H62" i="12"/>
  <c r="O61" i="12"/>
  <c r="M61" i="12"/>
  <c r="L61" i="12"/>
  <c r="K61" i="12"/>
  <c r="G61" i="12"/>
  <c r="F61" i="12"/>
  <c r="E61" i="12"/>
  <c r="D61" i="12"/>
  <c r="C61" i="12"/>
  <c r="B61" i="12"/>
  <c r="H60" i="12"/>
  <c r="H59" i="12"/>
  <c r="H58" i="12"/>
  <c r="H57" i="12"/>
  <c r="H56" i="12"/>
  <c r="H55" i="12"/>
  <c r="H54" i="12"/>
  <c r="H53" i="12"/>
  <c r="H52" i="12"/>
  <c r="G51" i="12"/>
  <c r="F51" i="12"/>
  <c r="E51" i="12"/>
  <c r="D51" i="12"/>
  <c r="C51" i="12"/>
  <c r="B51" i="12"/>
  <c r="H50" i="12"/>
  <c r="H49" i="12"/>
  <c r="H48" i="12"/>
  <c r="H47" i="12"/>
  <c r="H46" i="12"/>
  <c r="H45" i="12"/>
  <c r="H44" i="12"/>
  <c r="O43" i="12"/>
  <c r="M43" i="12"/>
  <c r="L43" i="12"/>
  <c r="K43" i="12"/>
  <c r="G43" i="12"/>
  <c r="F43" i="12"/>
  <c r="E43" i="12"/>
  <c r="D43" i="12"/>
  <c r="C43" i="12"/>
  <c r="B43" i="12"/>
  <c r="H42" i="12"/>
  <c r="H41" i="12"/>
  <c r="O40" i="12"/>
  <c r="M40" i="12"/>
  <c r="L40" i="12"/>
  <c r="K40" i="12"/>
  <c r="G40" i="12"/>
  <c r="F40" i="12"/>
  <c r="E40" i="12"/>
  <c r="D40" i="12"/>
  <c r="C40" i="12"/>
  <c r="B40" i="12"/>
  <c r="H39" i="12"/>
  <c r="H38" i="12"/>
  <c r="H37" i="12"/>
  <c r="H36" i="12"/>
  <c r="G35" i="12"/>
  <c r="F35" i="12"/>
  <c r="E35" i="12"/>
  <c r="D35" i="12"/>
  <c r="C35" i="12"/>
  <c r="B35" i="12"/>
  <c r="H34" i="12"/>
  <c r="H33" i="12"/>
  <c r="H32" i="12"/>
  <c r="H31" i="12"/>
  <c r="P30" i="12"/>
  <c r="H30" i="12"/>
  <c r="H29" i="12"/>
  <c r="P28" i="12"/>
  <c r="H28" i="12"/>
  <c r="H27" i="12"/>
  <c r="P26" i="12"/>
  <c r="H26" i="12"/>
  <c r="H25" i="12"/>
  <c r="P24" i="12"/>
  <c r="H24" i="12"/>
  <c r="P23" i="12"/>
  <c r="H23" i="12"/>
  <c r="O22" i="12"/>
  <c r="N22" i="12"/>
  <c r="M22" i="12"/>
  <c r="L22" i="12"/>
  <c r="K22" i="12"/>
  <c r="J22" i="12"/>
  <c r="G22" i="12"/>
  <c r="F22" i="12"/>
  <c r="E22" i="12"/>
  <c r="D22" i="12"/>
  <c r="C22" i="12"/>
  <c r="B22" i="12"/>
  <c r="P21" i="12"/>
  <c r="H21" i="12"/>
  <c r="P20" i="12"/>
  <c r="H20" i="12"/>
  <c r="P19" i="12"/>
  <c r="H19" i="12"/>
  <c r="P18" i="12"/>
  <c r="H18" i="12"/>
  <c r="O17" i="12"/>
  <c r="N17" i="12"/>
  <c r="M17" i="12"/>
  <c r="L17" i="12"/>
  <c r="K17" i="12"/>
  <c r="J17" i="12"/>
  <c r="G17" i="12"/>
  <c r="F17" i="12"/>
  <c r="E17" i="12"/>
  <c r="D17" i="12"/>
  <c r="C17" i="12"/>
  <c r="B17" i="12"/>
  <c r="P16" i="12"/>
  <c r="H16" i="12"/>
  <c r="M15" i="12"/>
  <c r="L15" i="12"/>
  <c r="G15" i="12"/>
  <c r="F15" i="12"/>
  <c r="E15" i="12"/>
  <c r="D15" i="12"/>
  <c r="C15" i="12"/>
  <c r="B15" i="12"/>
  <c r="P14" i="12"/>
  <c r="H14" i="12"/>
  <c r="P13" i="12"/>
  <c r="H13" i="12"/>
  <c r="P12" i="12"/>
  <c r="H12" i="12"/>
  <c r="P11" i="12"/>
  <c r="H11" i="12"/>
  <c r="P10" i="12"/>
  <c r="H10" i="12"/>
  <c r="P9" i="12"/>
  <c r="H9" i="12"/>
  <c r="P8" i="12"/>
  <c r="H8" i="12"/>
  <c r="H7" i="12"/>
  <c r="D31" i="10"/>
  <c r="E31" i="10"/>
  <c r="C31" i="10"/>
  <c r="D30" i="10"/>
  <c r="E30" i="10"/>
  <c r="C30" i="10"/>
  <c r="D29" i="10"/>
  <c r="E29" i="10"/>
  <c r="C29" i="10"/>
  <c r="D28" i="10"/>
  <c r="E28" i="10"/>
  <c r="C28" i="10"/>
  <c r="D27" i="10"/>
  <c r="E27" i="10"/>
  <c r="C27" i="10"/>
  <c r="C34" i="10" s="1"/>
  <c r="H7" i="2"/>
  <c r="C136" i="8"/>
  <c r="F136" i="8"/>
  <c r="E127" i="8"/>
  <c r="G127" i="8"/>
  <c r="D127" i="8"/>
  <c r="G117" i="8"/>
  <c r="D117" i="8"/>
  <c r="E117" i="8"/>
  <c r="C111" i="8"/>
  <c r="F111" i="8"/>
  <c r="E111" i="8"/>
  <c r="C104" i="8"/>
  <c r="F104" i="8"/>
  <c r="E104" i="8"/>
  <c r="F101" i="8"/>
  <c r="G101" i="8"/>
  <c r="D101" i="8"/>
  <c r="C101" i="8"/>
  <c r="F95" i="8"/>
  <c r="G95" i="8"/>
  <c r="D95" i="8"/>
  <c r="C95" i="8"/>
  <c r="E92" i="8"/>
  <c r="G92" i="8"/>
  <c r="D92" i="8"/>
  <c r="G87" i="8"/>
  <c r="D87" i="8"/>
  <c r="C87" i="8"/>
  <c r="F87" i="8"/>
  <c r="F81" i="8"/>
  <c r="E81" i="8"/>
  <c r="C81" i="8"/>
  <c r="E75" i="8"/>
  <c r="G75" i="8"/>
  <c r="C75" i="8"/>
  <c r="F72" i="8"/>
  <c r="G72" i="8"/>
  <c r="D72" i="8"/>
  <c r="C72" i="8"/>
  <c r="G61" i="8"/>
  <c r="D61" i="8"/>
  <c r="E61" i="8"/>
  <c r="F51" i="8"/>
  <c r="G51" i="8"/>
  <c r="D51" i="8"/>
  <c r="C51" i="8"/>
  <c r="E43" i="8"/>
  <c r="G43" i="8"/>
  <c r="D43" i="8"/>
  <c r="E40" i="8"/>
  <c r="G40" i="8"/>
  <c r="D40" i="8"/>
  <c r="F35" i="8"/>
  <c r="E35" i="8"/>
  <c r="C35" i="8"/>
  <c r="F22" i="8"/>
  <c r="E22" i="8"/>
  <c r="C22" i="8"/>
  <c r="F17" i="8"/>
  <c r="E17" i="8"/>
  <c r="B17" i="8"/>
  <c r="G15" i="8"/>
  <c r="D15" i="8"/>
  <c r="E15" i="8"/>
  <c r="J87" i="3"/>
  <c r="M15" i="2"/>
  <c r="J75" i="5"/>
  <c r="K75" i="5"/>
  <c r="L75" i="5"/>
  <c r="M75" i="5"/>
  <c r="N75" i="5"/>
  <c r="O75" i="5"/>
  <c r="L15" i="5"/>
  <c r="P106" i="8"/>
  <c r="L81" i="8"/>
  <c r="P76" i="8"/>
  <c r="P50" i="8"/>
  <c r="P48" i="8"/>
  <c r="P47" i="8"/>
  <c r="P46" i="8"/>
  <c r="L51" i="8"/>
  <c r="O51" i="8"/>
  <c r="N51" i="8"/>
  <c r="P44" i="8"/>
  <c r="M43" i="8"/>
  <c r="L43" i="8"/>
  <c r="K43" i="8"/>
  <c r="P41" i="8"/>
  <c r="P39" i="8"/>
  <c r="P38" i="8"/>
  <c r="M40" i="8"/>
  <c r="L40" i="8"/>
  <c r="K40" i="8"/>
  <c r="P34" i="8"/>
  <c r="P32" i="8"/>
  <c r="P31" i="8"/>
  <c r="P30" i="8"/>
  <c r="P26" i="8"/>
  <c r="M35" i="8"/>
  <c r="L35" i="8"/>
  <c r="O35" i="8"/>
  <c r="N35" i="8"/>
  <c r="J35" i="8"/>
  <c r="P21" i="8"/>
  <c r="L22" i="8"/>
  <c r="O22" i="8"/>
  <c r="N22" i="8"/>
  <c r="J22" i="8"/>
  <c r="N17" i="8"/>
  <c r="M17" i="8"/>
  <c r="P16" i="8"/>
  <c r="J17" i="8"/>
  <c r="P14" i="8"/>
  <c r="P10" i="8"/>
  <c r="P8" i="8"/>
  <c r="M15" i="8"/>
  <c r="O136" i="8"/>
  <c r="N136" i="8"/>
  <c r="M136" i="8"/>
  <c r="J136" i="8"/>
  <c r="G136" i="8"/>
  <c r="E136" i="8"/>
  <c r="D136" i="8"/>
  <c r="P135" i="8"/>
  <c r="P134" i="8"/>
  <c r="P133" i="8"/>
  <c r="P132" i="8"/>
  <c r="P131" i="8"/>
  <c r="P130" i="8"/>
  <c r="P128" i="8"/>
  <c r="O127" i="8"/>
  <c r="N127" i="8"/>
  <c r="K127" i="8"/>
  <c r="M127" i="8"/>
  <c r="L127" i="8"/>
  <c r="J127" i="8"/>
  <c r="F127" i="8"/>
  <c r="C127" i="8"/>
  <c r="P126" i="8"/>
  <c r="P125" i="8"/>
  <c r="P124" i="8"/>
  <c r="P123" i="8"/>
  <c r="P122" i="8"/>
  <c r="P121" i="8"/>
  <c r="P120" i="8"/>
  <c r="P119" i="8"/>
  <c r="P118" i="8"/>
  <c r="O117" i="8"/>
  <c r="N117" i="8"/>
  <c r="K117" i="8"/>
  <c r="M117" i="8"/>
  <c r="L117" i="8"/>
  <c r="J117" i="8"/>
  <c r="F117" i="8"/>
  <c r="C117" i="8"/>
  <c r="P116" i="8"/>
  <c r="P115" i="8"/>
  <c r="P114" i="8"/>
  <c r="P113" i="8"/>
  <c r="P112" i="8"/>
  <c r="N111" i="8"/>
  <c r="M111" i="8"/>
  <c r="L111" i="8"/>
  <c r="J111" i="8"/>
  <c r="G111" i="8"/>
  <c r="D111" i="8"/>
  <c r="P110" i="8"/>
  <c r="P109" i="8"/>
  <c r="P108" i="8"/>
  <c r="P107" i="8"/>
  <c r="P105" i="8"/>
  <c r="O104" i="8"/>
  <c r="N104" i="8"/>
  <c r="K104" i="8"/>
  <c r="M104" i="8"/>
  <c r="L104" i="8"/>
  <c r="J104" i="8"/>
  <c r="G104" i="8"/>
  <c r="D104" i="8"/>
  <c r="P103" i="8"/>
  <c r="P102" i="8"/>
  <c r="O101" i="8"/>
  <c r="N101" i="8"/>
  <c r="K101" i="8"/>
  <c r="M101" i="8"/>
  <c r="L101" i="8"/>
  <c r="J101" i="8"/>
  <c r="E101" i="8"/>
  <c r="P100" i="8"/>
  <c r="P99" i="8"/>
  <c r="P98" i="8"/>
  <c r="P97" i="8"/>
  <c r="P96" i="8"/>
  <c r="O95" i="8"/>
  <c r="N95" i="8"/>
  <c r="K95" i="8"/>
  <c r="M95" i="8"/>
  <c r="L95" i="8"/>
  <c r="J95" i="8"/>
  <c r="E95" i="8"/>
  <c r="P94" i="8"/>
  <c r="P93" i="8"/>
  <c r="O92" i="8"/>
  <c r="N92" i="8"/>
  <c r="K92" i="8"/>
  <c r="M92" i="8"/>
  <c r="L92" i="8"/>
  <c r="J92" i="8"/>
  <c r="F92" i="8"/>
  <c r="C92" i="8"/>
  <c r="P91" i="8"/>
  <c r="P90" i="8"/>
  <c r="P89" i="8"/>
  <c r="P88" i="8"/>
  <c r="O87" i="8"/>
  <c r="N87" i="8"/>
  <c r="K87" i="8"/>
  <c r="M87" i="8"/>
  <c r="L87" i="8"/>
  <c r="J87" i="8"/>
  <c r="E87" i="8"/>
  <c r="P86" i="8"/>
  <c r="P85" i="8"/>
  <c r="P84" i="8"/>
  <c r="P83" i="8"/>
  <c r="P82" i="8"/>
  <c r="O81" i="8"/>
  <c r="N81" i="8"/>
  <c r="K81" i="8"/>
  <c r="M81" i="8"/>
  <c r="J81" i="8"/>
  <c r="G81" i="8"/>
  <c r="D81" i="8"/>
  <c r="P80" i="8"/>
  <c r="P79" i="8"/>
  <c r="P78" i="8"/>
  <c r="P77" i="8"/>
  <c r="O75" i="8"/>
  <c r="N75" i="8"/>
  <c r="K75" i="8"/>
  <c r="M75" i="8"/>
  <c r="L75" i="8"/>
  <c r="J75" i="8"/>
  <c r="F75" i="8"/>
  <c r="D75" i="8"/>
  <c r="B75" i="8"/>
  <c r="P74" i="8"/>
  <c r="P73" i="8"/>
  <c r="O72" i="8"/>
  <c r="N72" i="8"/>
  <c r="K72" i="8"/>
  <c r="M72" i="8"/>
  <c r="L72" i="8"/>
  <c r="J72" i="8"/>
  <c r="E72" i="8"/>
  <c r="P71" i="8"/>
  <c r="P70" i="8"/>
  <c r="P69" i="8"/>
  <c r="P68" i="8"/>
  <c r="P67" i="8"/>
  <c r="P66" i="8"/>
  <c r="P65" i="8"/>
  <c r="P64" i="8"/>
  <c r="P63" i="8"/>
  <c r="P62" i="8"/>
  <c r="O61" i="8"/>
  <c r="N61" i="8"/>
  <c r="K61" i="8"/>
  <c r="M61" i="8"/>
  <c r="L61" i="8"/>
  <c r="J61" i="8"/>
  <c r="F61" i="8"/>
  <c r="C61" i="8"/>
  <c r="P60" i="8"/>
  <c r="P59" i="8"/>
  <c r="P58" i="8"/>
  <c r="P57" i="8"/>
  <c r="P56" i="8"/>
  <c r="P55" i="8"/>
  <c r="P54" i="8"/>
  <c r="P53" i="8"/>
  <c r="P52" i="8"/>
  <c r="M51" i="8"/>
  <c r="E51" i="8"/>
  <c r="P49" i="8"/>
  <c r="O43" i="8"/>
  <c r="N43" i="8"/>
  <c r="J43" i="8"/>
  <c r="F43" i="8"/>
  <c r="C43" i="8"/>
  <c r="O40" i="8"/>
  <c r="N40" i="8"/>
  <c r="J40" i="8"/>
  <c r="F40" i="8"/>
  <c r="C40" i="8"/>
  <c r="K35" i="8"/>
  <c r="G35" i="8"/>
  <c r="D35" i="8"/>
  <c r="P28" i="8"/>
  <c r="K22" i="8"/>
  <c r="M22" i="8"/>
  <c r="G22" i="8"/>
  <c r="D22" i="8"/>
  <c r="P19" i="8"/>
  <c r="O17" i="8"/>
  <c r="K17" i="8"/>
  <c r="G17" i="8"/>
  <c r="C17" i="8"/>
  <c r="D17" i="8"/>
  <c r="F15" i="8"/>
  <c r="C15" i="8"/>
  <c r="P12" i="8"/>
  <c r="O136" i="5"/>
  <c r="N136" i="5"/>
  <c r="K136" i="5"/>
  <c r="M136" i="5"/>
  <c r="L136" i="5"/>
  <c r="J136" i="5"/>
  <c r="G136" i="5"/>
  <c r="F136" i="5"/>
  <c r="C136" i="5"/>
  <c r="E136" i="5"/>
  <c r="D136" i="5"/>
  <c r="B136" i="5"/>
  <c r="P135" i="5"/>
  <c r="H135" i="5"/>
  <c r="P134" i="5"/>
  <c r="H134" i="5"/>
  <c r="P133" i="5"/>
  <c r="H133" i="5"/>
  <c r="P132" i="5"/>
  <c r="H132" i="5"/>
  <c r="P131" i="5"/>
  <c r="H131" i="5"/>
  <c r="P130" i="5"/>
  <c r="H130" i="5"/>
  <c r="P129" i="5"/>
  <c r="H129" i="5"/>
  <c r="P128" i="5"/>
  <c r="H128" i="5"/>
  <c r="O127" i="5"/>
  <c r="N127" i="5"/>
  <c r="K127" i="5"/>
  <c r="M127" i="5"/>
  <c r="L127" i="5"/>
  <c r="J127" i="5"/>
  <c r="G127" i="5"/>
  <c r="F127" i="5"/>
  <c r="C127" i="5"/>
  <c r="E127" i="5"/>
  <c r="D127" i="5"/>
  <c r="B127" i="5"/>
  <c r="P126" i="5"/>
  <c r="H126" i="5"/>
  <c r="P125" i="5"/>
  <c r="H125" i="5"/>
  <c r="P124" i="5"/>
  <c r="H124" i="5"/>
  <c r="P123" i="5"/>
  <c r="H123" i="5"/>
  <c r="P122" i="5"/>
  <c r="H122" i="5"/>
  <c r="P121" i="5"/>
  <c r="H121" i="5"/>
  <c r="P120" i="5"/>
  <c r="H120" i="5"/>
  <c r="P119" i="5"/>
  <c r="H119" i="5"/>
  <c r="P118" i="5"/>
  <c r="H118" i="5"/>
  <c r="O117" i="5"/>
  <c r="N117" i="5"/>
  <c r="K117" i="5"/>
  <c r="M117" i="5"/>
  <c r="L117" i="5"/>
  <c r="J117" i="5"/>
  <c r="G117" i="5"/>
  <c r="F117" i="5"/>
  <c r="C117" i="5"/>
  <c r="E117" i="5"/>
  <c r="D117" i="5"/>
  <c r="B117" i="5"/>
  <c r="P116" i="5"/>
  <c r="H116" i="5"/>
  <c r="P115" i="5"/>
  <c r="H115" i="5"/>
  <c r="P114" i="5"/>
  <c r="H114" i="5"/>
  <c r="P113" i="5"/>
  <c r="H113" i="5"/>
  <c r="P112" i="5"/>
  <c r="H112" i="5"/>
  <c r="O111" i="5"/>
  <c r="N111" i="5"/>
  <c r="K111" i="5"/>
  <c r="M111" i="5"/>
  <c r="L111" i="5"/>
  <c r="J111" i="5"/>
  <c r="G111" i="5"/>
  <c r="F111" i="5"/>
  <c r="C111" i="5"/>
  <c r="E111" i="5"/>
  <c r="D111" i="5"/>
  <c r="B111" i="5"/>
  <c r="P110" i="5"/>
  <c r="H110" i="5"/>
  <c r="P109" i="5"/>
  <c r="H109" i="5"/>
  <c r="P108" i="5"/>
  <c r="H108" i="5"/>
  <c r="P107" i="5"/>
  <c r="H107" i="5"/>
  <c r="P106" i="5"/>
  <c r="H106" i="5"/>
  <c r="P105" i="5"/>
  <c r="H105" i="5"/>
  <c r="O104" i="5"/>
  <c r="N104" i="5"/>
  <c r="K104" i="5"/>
  <c r="M104" i="5"/>
  <c r="L104" i="5"/>
  <c r="J104" i="5"/>
  <c r="G104" i="5"/>
  <c r="F104" i="5"/>
  <c r="C104" i="5"/>
  <c r="E104" i="5"/>
  <c r="D104" i="5"/>
  <c r="B104" i="5"/>
  <c r="P103" i="5"/>
  <c r="H103" i="5"/>
  <c r="P102" i="5"/>
  <c r="H102" i="5"/>
  <c r="O101" i="5"/>
  <c r="N101" i="5"/>
  <c r="K101" i="5"/>
  <c r="M101" i="5"/>
  <c r="L101" i="5"/>
  <c r="J101" i="5"/>
  <c r="G101" i="5"/>
  <c r="F101" i="5"/>
  <c r="C101" i="5"/>
  <c r="E101" i="5"/>
  <c r="D101" i="5"/>
  <c r="B101" i="5"/>
  <c r="P100" i="5"/>
  <c r="H100" i="5"/>
  <c r="P99" i="5"/>
  <c r="H99" i="5"/>
  <c r="P98" i="5"/>
  <c r="H98" i="5"/>
  <c r="P97" i="5"/>
  <c r="H97" i="5"/>
  <c r="P96" i="5"/>
  <c r="H96" i="5"/>
  <c r="O95" i="5"/>
  <c r="N95" i="5"/>
  <c r="K95" i="5"/>
  <c r="M95" i="5"/>
  <c r="L95" i="5"/>
  <c r="J95" i="5"/>
  <c r="G95" i="5"/>
  <c r="F95" i="5"/>
  <c r="C95" i="5"/>
  <c r="E95" i="5"/>
  <c r="D95" i="5"/>
  <c r="B95" i="5"/>
  <c r="P94" i="5"/>
  <c r="H94" i="5"/>
  <c r="P93" i="5"/>
  <c r="H93" i="5"/>
  <c r="O92" i="5"/>
  <c r="N92" i="5"/>
  <c r="K92" i="5"/>
  <c r="M92" i="5"/>
  <c r="L92" i="5"/>
  <c r="J92" i="5"/>
  <c r="G92" i="5"/>
  <c r="F92" i="5"/>
  <c r="C92" i="5"/>
  <c r="E92" i="5"/>
  <c r="D92" i="5"/>
  <c r="B92" i="5"/>
  <c r="P91" i="5"/>
  <c r="H91" i="5"/>
  <c r="P90" i="5"/>
  <c r="H90" i="5"/>
  <c r="P89" i="5"/>
  <c r="H89" i="5"/>
  <c r="P88" i="5"/>
  <c r="H88" i="5"/>
  <c r="O87" i="5"/>
  <c r="N87" i="5"/>
  <c r="K87" i="5"/>
  <c r="M87" i="5"/>
  <c r="L87" i="5"/>
  <c r="J87" i="5"/>
  <c r="G87" i="5"/>
  <c r="F87" i="5"/>
  <c r="C87" i="5"/>
  <c r="E87" i="5"/>
  <c r="D87" i="5"/>
  <c r="B87" i="5"/>
  <c r="P86" i="5"/>
  <c r="H86" i="5"/>
  <c r="P85" i="5"/>
  <c r="H85" i="5"/>
  <c r="P84" i="5"/>
  <c r="H84" i="5"/>
  <c r="P83" i="5"/>
  <c r="H83" i="5"/>
  <c r="P82" i="5"/>
  <c r="H82" i="5"/>
  <c r="O81" i="5"/>
  <c r="N81" i="5"/>
  <c r="K81" i="5"/>
  <c r="M81" i="5"/>
  <c r="L81" i="5"/>
  <c r="J81" i="5"/>
  <c r="G81" i="5"/>
  <c r="F81" i="5"/>
  <c r="C81" i="5"/>
  <c r="E81" i="5"/>
  <c r="D81" i="5"/>
  <c r="B81" i="5"/>
  <c r="P80" i="5"/>
  <c r="H80" i="5"/>
  <c r="P79" i="5"/>
  <c r="H79" i="5"/>
  <c r="P78" i="5"/>
  <c r="H78" i="5"/>
  <c r="P77" i="5"/>
  <c r="H77" i="5"/>
  <c r="P76" i="5"/>
  <c r="H76" i="5"/>
  <c r="G75" i="5"/>
  <c r="F75" i="5"/>
  <c r="C75" i="5"/>
  <c r="E75" i="5"/>
  <c r="D75" i="5"/>
  <c r="B75" i="5"/>
  <c r="P74" i="5"/>
  <c r="H74" i="5"/>
  <c r="P73" i="5"/>
  <c r="H73" i="5"/>
  <c r="O72" i="5"/>
  <c r="N72" i="5"/>
  <c r="K72" i="5"/>
  <c r="M72" i="5"/>
  <c r="L72" i="5"/>
  <c r="J72" i="5"/>
  <c r="G72" i="5"/>
  <c r="F72" i="5"/>
  <c r="C72" i="5"/>
  <c r="E72" i="5"/>
  <c r="D72" i="5"/>
  <c r="B72" i="5"/>
  <c r="P71" i="5"/>
  <c r="H71" i="5"/>
  <c r="P70" i="5"/>
  <c r="H70" i="5"/>
  <c r="P69" i="5"/>
  <c r="H69" i="5"/>
  <c r="P68" i="5"/>
  <c r="H68" i="5"/>
  <c r="P67" i="5"/>
  <c r="H67" i="5"/>
  <c r="P66" i="5"/>
  <c r="H66" i="5"/>
  <c r="P65" i="5"/>
  <c r="H65" i="5"/>
  <c r="P64" i="5"/>
  <c r="H64" i="5"/>
  <c r="P63" i="5"/>
  <c r="H63" i="5"/>
  <c r="P62" i="5"/>
  <c r="H62" i="5"/>
  <c r="O61" i="5"/>
  <c r="N61" i="5"/>
  <c r="K61" i="5"/>
  <c r="M61" i="5"/>
  <c r="L61" i="5"/>
  <c r="J61" i="5"/>
  <c r="G61" i="5"/>
  <c r="F61" i="5"/>
  <c r="C61" i="5"/>
  <c r="E61" i="5"/>
  <c r="D61" i="5"/>
  <c r="B61" i="5"/>
  <c r="P60" i="5"/>
  <c r="H60" i="5"/>
  <c r="P59" i="5"/>
  <c r="H59" i="5"/>
  <c r="P58" i="5"/>
  <c r="H58" i="5"/>
  <c r="P57" i="5"/>
  <c r="H57" i="5"/>
  <c r="P56" i="5"/>
  <c r="H56" i="5"/>
  <c r="P55" i="5"/>
  <c r="H55" i="5"/>
  <c r="P54" i="5"/>
  <c r="H54" i="5"/>
  <c r="P53" i="5"/>
  <c r="H53" i="5"/>
  <c r="P52" i="5"/>
  <c r="H52" i="5"/>
  <c r="O51" i="5"/>
  <c r="N51" i="5"/>
  <c r="K51" i="5"/>
  <c r="M51" i="5"/>
  <c r="L51" i="5"/>
  <c r="J51" i="5"/>
  <c r="G51" i="5"/>
  <c r="F51" i="5"/>
  <c r="C51" i="5"/>
  <c r="E51" i="5"/>
  <c r="D51" i="5"/>
  <c r="B51" i="5"/>
  <c r="P50" i="5"/>
  <c r="H50" i="5"/>
  <c r="P49" i="5"/>
  <c r="H49" i="5"/>
  <c r="P48" i="5"/>
  <c r="H48" i="5"/>
  <c r="P47" i="5"/>
  <c r="H47" i="5"/>
  <c r="P46" i="5"/>
  <c r="H46" i="5"/>
  <c r="P45" i="5"/>
  <c r="H45" i="5"/>
  <c r="P44" i="5"/>
  <c r="H44" i="5"/>
  <c r="O43" i="5"/>
  <c r="N43" i="5"/>
  <c r="K43" i="5"/>
  <c r="M43" i="5"/>
  <c r="L43" i="5"/>
  <c r="J43" i="5"/>
  <c r="G43" i="5"/>
  <c r="F43" i="5"/>
  <c r="C43" i="5"/>
  <c r="E43" i="5"/>
  <c r="D43" i="5"/>
  <c r="B43" i="5"/>
  <c r="P42" i="5"/>
  <c r="H42" i="5"/>
  <c r="P41" i="5"/>
  <c r="H41" i="5"/>
  <c r="O40" i="5"/>
  <c r="N40" i="5"/>
  <c r="K40" i="5"/>
  <c r="M40" i="5"/>
  <c r="L40" i="5"/>
  <c r="J40" i="5"/>
  <c r="G40" i="5"/>
  <c r="F40" i="5"/>
  <c r="C40" i="5"/>
  <c r="E40" i="5"/>
  <c r="D40" i="5"/>
  <c r="B40" i="5"/>
  <c r="P39" i="5"/>
  <c r="H39" i="5"/>
  <c r="P38" i="5"/>
  <c r="H38" i="5"/>
  <c r="P37" i="5"/>
  <c r="H37" i="5"/>
  <c r="P36" i="5"/>
  <c r="H36" i="5"/>
  <c r="O35" i="5"/>
  <c r="N35" i="5"/>
  <c r="K35" i="5"/>
  <c r="M35" i="5"/>
  <c r="L35" i="5"/>
  <c r="J35" i="5"/>
  <c r="G35" i="5"/>
  <c r="F35" i="5"/>
  <c r="C35" i="5"/>
  <c r="E35" i="5"/>
  <c r="D35" i="5"/>
  <c r="B35" i="5"/>
  <c r="P34" i="5"/>
  <c r="H34" i="5"/>
  <c r="P33" i="5"/>
  <c r="H33" i="5"/>
  <c r="P32" i="5"/>
  <c r="H32" i="5"/>
  <c r="P31" i="5"/>
  <c r="H31" i="5"/>
  <c r="P30" i="5"/>
  <c r="H30" i="5"/>
  <c r="P29" i="5"/>
  <c r="H29" i="5"/>
  <c r="P28" i="5"/>
  <c r="H28" i="5"/>
  <c r="P27" i="5"/>
  <c r="H27" i="5"/>
  <c r="P26" i="5"/>
  <c r="H26" i="5"/>
  <c r="P25" i="5"/>
  <c r="H25" i="5"/>
  <c r="P24" i="5"/>
  <c r="H24" i="5"/>
  <c r="P23" i="5"/>
  <c r="H23" i="5"/>
  <c r="O22" i="5"/>
  <c r="N22" i="5"/>
  <c r="K22" i="5"/>
  <c r="M22" i="5"/>
  <c r="L22" i="5"/>
  <c r="J22" i="5"/>
  <c r="G22" i="5"/>
  <c r="F22" i="5"/>
  <c r="C22" i="5"/>
  <c r="E22" i="5"/>
  <c r="D22" i="5"/>
  <c r="B22" i="5"/>
  <c r="P21" i="5"/>
  <c r="H21" i="5"/>
  <c r="P20" i="5"/>
  <c r="H20" i="5"/>
  <c r="P19" i="5"/>
  <c r="H19" i="5"/>
  <c r="P18" i="5"/>
  <c r="H18" i="5"/>
  <c r="O17" i="5"/>
  <c r="N17" i="5"/>
  <c r="K17" i="5"/>
  <c r="M17" i="5"/>
  <c r="L17" i="5"/>
  <c r="J17" i="5"/>
  <c r="G17" i="5"/>
  <c r="F17" i="5"/>
  <c r="C17" i="5"/>
  <c r="E17" i="5"/>
  <c r="D17" i="5"/>
  <c r="B17" i="5"/>
  <c r="P16" i="5"/>
  <c r="H16" i="5"/>
  <c r="O15" i="5"/>
  <c r="N15" i="5"/>
  <c r="K15" i="5"/>
  <c r="M15" i="5"/>
  <c r="G15" i="5"/>
  <c r="F15" i="5"/>
  <c r="C15" i="5"/>
  <c r="E15" i="5"/>
  <c r="D15" i="5"/>
  <c r="B15" i="5"/>
  <c r="P14" i="5"/>
  <c r="H14" i="5"/>
  <c r="P13" i="5"/>
  <c r="H13" i="5"/>
  <c r="P12" i="5"/>
  <c r="H12" i="5"/>
  <c r="P11" i="5"/>
  <c r="H11" i="5"/>
  <c r="P10" i="5"/>
  <c r="H10" i="5"/>
  <c r="P9" i="5"/>
  <c r="H9" i="5"/>
  <c r="P8" i="5"/>
  <c r="H8" i="5"/>
  <c r="H7" i="5"/>
  <c r="O136" i="3"/>
  <c r="N136" i="3"/>
  <c r="K136" i="3"/>
  <c r="M136" i="3"/>
  <c r="L136" i="3"/>
  <c r="J136" i="3"/>
  <c r="P135" i="3"/>
  <c r="P134" i="3"/>
  <c r="P133" i="3"/>
  <c r="P132" i="3"/>
  <c r="P131" i="3"/>
  <c r="P130" i="3"/>
  <c r="P129" i="3"/>
  <c r="P128" i="3"/>
  <c r="O127" i="3"/>
  <c r="N127" i="3"/>
  <c r="K127" i="3"/>
  <c r="M127" i="3"/>
  <c r="L127" i="3"/>
  <c r="J127" i="3"/>
  <c r="P126" i="3"/>
  <c r="P125" i="3"/>
  <c r="P124" i="3"/>
  <c r="P123" i="3"/>
  <c r="P122" i="3"/>
  <c r="P121" i="3"/>
  <c r="P120" i="3"/>
  <c r="P119" i="3"/>
  <c r="P118" i="3"/>
  <c r="O117" i="3"/>
  <c r="N117" i="3"/>
  <c r="K117" i="3"/>
  <c r="M117" i="3"/>
  <c r="L117" i="3"/>
  <c r="J117" i="3"/>
  <c r="P116" i="3"/>
  <c r="P115" i="3"/>
  <c r="P114" i="3"/>
  <c r="P113" i="3"/>
  <c r="P112" i="3"/>
  <c r="O111" i="3"/>
  <c r="N111" i="3"/>
  <c r="K111" i="3"/>
  <c r="M111" i="3"/>
  <c r="L111" i="3"/>
  <c r="J111" i="3"/>
  <c r="P110" i="3"/>
  <c r="P109" i="3"/>
  <c r="P108" i="3"/>
  <c r="P107" i="3"/>
  <c r="P106" i="3"/>
  <c r="P105" i="3"/>
  <c r="O104" i="3"/>
  <c r="N104" i="3"/>
  <c r="K104" i="3"/>
  <c r="M104" i="3"/>
  <c r="L104" i="3"/>
  <c r="J104" i="3"/>
  <c r="P103" i="3"/>
  <c r="P102" i="3"/>
  <c r="O101" i="3"/>
  <c r="N101" i="3"/>
  <c r="K101" i="3"/>
  <c r="M101" i="3"/>
  <c r="L101" i="3"/>
  <c r="J101" i="3"/>
  <c r="P100" i="3"/>
  <c r="P99" i="3"/>
  <c r="P98" i="3"/>
  <c r="P97" i="3"/>
  <c r="P96" i="3"/>
  <c r="O95" i="3"/>
  <c r="N95" i="3"/>
  <c r="K95" i="3"/>
  <c r="M95" i="3"/>
  <c r="L95" i="3"/>
  <c r="J95" i="3"/>
  <c r="P94" i="3"/>
  <c r="P93" i="3"/>
  <c r="O92" i="3"/>
  <c r="N92" i="3"/>
  <c r="K92" i="3"/>
  <c r="M92" i="3"/>
  <c r="L92" i="3"/>
  <c r="J92" i="3"/>
  <c r="P91" i="3"/>
  <c r="P90" i="3"/>
  <c r="P89" i="3"/>
  <c r="P88" i="3"/>
  <c r="O87" i="3"/>
  <c r="N87" i="3"/>
  <c r="K87" i="3"/>
  <c r="M87" i="3"/>
  <c r="L87" i="3"/>
  <c r="P86" i="3"/>
  <c r="P85" i="3"/>
  <c r="P84" i="3"/>
  <c r="P83" i="3"/>
  <c r="P82" i="3"/>
  <c r="O81" i="3"/>
  <c r="N81" i="3"/>
  <c r="K81" i="3"/>
  <c r="M81" i="3"/>
  <c r="L81" i="3"/>
  <c r="J81" i="3"/>
  <c r="P80" i="3"/>
  <c r="P79" i="3"/>
  <c r="P78" i="3"/>
  <c r="P77" i="3"/>
  <c r="P76" i="3"/>
  <c r="O75" i="3"/>
  <c r="N75" i="3"/>
  <c r="K75" i="3"/>
  <c r="M75" i="3"/>
  <c r="L75" i="3"/>
  <c r="J75" i="3"/>
  <c r="P74" i="3"/>
  <c r="P73" i="3"/>
  <c r="O72" i="3"/>
  <c r="N72" i="3"/>
  <c r="K72" i="3"/>
  <c r="M72" i="3"/>
  <c r="L72" i="3"/>
  <c r="J72" i="3"/>
  <c r="P71" i="3"/>
  <c r="P70" i="3"/>
  <c r="P69" i="3"/>
  <c r="P68" i="3"/>
  <c r="P67" i="3"/>
  <c r="P66" i="3"/>
  <c r="P65" i="3"/>
  <c r="P64" i="3"/>
  <c r="P63" i="3"/>
  <c r="P62" i="3"/>
  <c r="O61" i="3"/>
  <c r="N61" i="3"/>
  <c r="K61" i="3"/>
  <c r="M61" i="3"/>
  <c r="L61" i="3"/>
  <c r="J61" i="3"/>
  <c r="P60" i="3"/>
  <c r="P59" i="3"/>
  <c r="P58" i="3"/>
  <c r="P57" i="3"/>
  <c r="P56" i="3"/>
  <c r="P55" i="3"/>
  <c r="P54" i="3"/>
  <c r="P53" i="3"/>
  <c r="P52" i="3"/>
  <c r="O51" i="3"/>
  <c r="N51" i="3"/>
  <c r="K51" i="3"/>
  <c r="M51" i="3"/>
  <c r="L51" i="3"/>
  <c r="J51" i="3"/>
  <c r="P50" i="3"/>
  <c r="P49" i="3"/>
  <c r="P48" i="3"/>
  <c r="P47" i="3"/>
  <c r="P46" i="3"/>
  <c r="P45" i="3"/>
  <c r="P44" i="3"/>
  <c r="O43" i="3"/>
  <c r="N43" i="3"/>
  <c r="K43" i="3"/>
  <c r="M43" i="3"/>
  <c r="L43" i="3"/>
  <c r="J43" i="3"/>
  <c r="P42" i="3"/>
  <c r="P41" i="3"/>
  <c r="O40" i="3"/>
  <c r="N40" i="3"/>
  <c r="K40" i="3"/>
  <c r="M40" i="3"/>
  <c r="L40" i="3"/>
  <c r="J40" i="3"/>
  <c r="P39" i="3"/>
  <c r="P38" i="3"/>
  <c r="P37" i="3"/>
  <c r="P36" i="3"/>
  <c r="O35" i="3"/>
  <c r="N35" i="3"/>
  <c r="K35" i="3"/>
  <c r="M35" i="3"/>
  <c r="L35" i="3"/>
  <c r="J35" i="3"/>
  <c r="P34" i="3"/>
  <c r="P33" i="3"/>
  <c r="P32" i="3"/>
  <c r="P31" i="3"/>
  <c r="P30" i="3"/>
  <c r="P29" i="3"/>
  <c r="P28" i="3"/>
  <c r="P27" i="3"/>
  <c r="P26" i="3"/>
  <c r="P25" i="3"/>
  <c r="P24" i="3"/>
  <c r="P23" i="3"/>
  <c r="O22" i="3"/>
  <c r="K22" i="3"/>
  <c r="M22" i="3"/>
  <c r="P20" i="3"/>
  <c r="P18" i="3"/>
  <c r="O17" i="3"/>
  <c r="N17" i="3"/>
  <c r="K17" i="3"/>
  <c r="M17" i="3"/>
  <c r="J17" i="3"/>
  <c r="O15" i="3"/>
  <c r="N15" i="3"/>
  <c r="M15" i="3"/>
  <c r="J15" i="3"/>
  <c r="P14" i="3"/>
  <c r="P13" i="3"/>
  <c r="P12" i="3"/>
  <c r="P11" i="3"/>
  <c r="P10" i="3"/>
  <c r="P9" i="3"/>
  <c r="P8" i="3"/>
  <c r="O117" i="2"/>
  <c r="L104" i="2"/>
  <c r="H8" i="2"/>
  <c r="P8" i="2"/>
  <c r="H9" i="2"/>
  <c r="P9" i="2"/>
  <c r="H10" i="2"/>
  <c r="P10" i="2"/>
  <c r="H11" i="2"/>
  <c r="P11" i="2"/>
  <c r="H12" i="2"/>
  <c r="P12" i="2"/>
  <c r="H13" i="2"/>
  <c r="P13" i="2"/>
  <c r="H14" i="2"/>
  <c r="P14" i="2"/>
  <c r="B15" i="2"/>
  <c r="D15" i="2"/>
  <c r="E15" i="2"/>
  <c r="C15" i="2"/>
  <c r="F15" i="2"/>
  <c r="G15" i="2"/>
  <c r="L15" i="2"/>
  <c r="K15" i="2"/>
  <c r="N15" i="2"/>
  <c r="O15" i="2"/>
  <c r="P16" i="2"/>
  <c r="B17" i="2"/>
  <c r="D17" i="2"/>
  <c r="E17" i="2"/>
  <c r="C17" i="2"/>
  <c r="F17" i="2"/>
  <c r="G17" i="2"/>
  <c r="J17" i="2"/>
  <c r="L17" i="2"/>
  <c r="M17" i="2"/>
  <c r="K17" i="2"/>
  <c r="N17" i="2"/>
  <c r="O17" i="2"/>
  <c r="H18" i="2"/>
  <c r="P18" i="2"/>
  <c r="H19" i="2"/>
  <c r="P19" i="2"/>
  <c r="H20" i="2"/>
  <c r="P20" i="2"/>
  <c r="H21" i="2"/>
  <c r="P21" i="2"/>
  <c r="B22" i="2"/>
  <c r="D22" i="2"/>
  <c r="E22" i="2"/>
  <c r="C22" i="2"/>
  <c r="F22" i="2"/>
  <c r="G22" i="2"/>
  <c r="J22" i="2"/>
  <c r="L22" i="2"/>
  <c r="M22" i="2"/>
  <c r="K22" i="2"/>
  <c r="N22" i="2"/>
  <c r="O22" i="2"/>
  <c r="H23" i="2"/>
  <c r="P23" i="2"/>
  <c r="H24" i="2"/>
  <c r="P24" i="2"/>
  <c r="H25" i="2"/>
  <c r="P25" i="2"/>
  <c r="H26" i="2"/>
  <c r="P26" i="2"/>
  <c r="H27" i="2"/>
  <c r="P27" i="2"/>
  <c r="H28" i="2"/>
  <c r="P28" i="2"/>
  <c r="H29" i="2"/>
  <c r="P29" i="2"/>
  <c r="H30" i="2"/>
  <c r="P30" i="2"/>
  <c r="H31" i="2"/>
  <c r="P31" i="2"/>
  <c r="H32" i="2"/>
  <c r="P32" i="2"/>
  <c r="H33" i="2"/>
  <c r="P33" i="2"/>
  <c r="H34" i="2"/>
  <c r="P34" i="2"/>
  <c r="B35" i="2"/>
  <c r="D35" i="2"/>
  <c r="E35" i="2"/>
  <c r="C35" i="2"/>
  <c r="F35" i="2"/>
  <c r="G35" i="2"/>
  <c r="J35" i="2"/>
  <c r="L35" i="2"/>
  <c r="M35" i="2"/>
  <c r="K35" i="2"/>
  <c r="N35" i="2"/>
  <c r="O35" i="2"/>
  <c r="H36" i="2"/>
  <c r="P36" i="2"/>
  <c r="H37" i="2"/>
  <c r="P37" i="2"/>
  <c r="H38" i="2"/>
  <c r="P38" i="2"/>
  <c r="H39" i="2"/>
  <c r="P39" i="2"/>
  <c r="B40" i="2"/>
  <c r="D40" i="2"/>
  <c r="E40" i="2"/>
  <c r="C40" i="2"/>
  <c r="F40" i="2"/>
  <c r="G40" i="2"/>
  <c r="J40" i="2"/>
  <c r="L40" i="2"/>
  <c r="M40" i="2"/>
  <c r="K40" i="2"/>
  <c r="N40" i="2"/>
  <c r="O40" i="2"/>
  <c r="H41" i="2"/>
  <c r="P41" i="2"/>
  <c r="H42" i="2"/>
  <c r="P42" i="2"/>
  <c r="B43" i="2"/>
  <c r="D43" i="2"/>
  <c r="E43" i="2"/>
  <c r="C43" i="2"/>
  <c r="F43" i="2"/>
  <c r="G43" i="2"/>
  <c r="J43" i="2"/>
  <c r="L43" i="2"/>
  <c r="M43" i="2"/>
  <c r="K43" i="2"/>
  <c r="N43" i="2"/>
  <c r="O43" i="2"/>
  <c r="H44" i="2"/>
  <c r="P44" i="2"/>
  <c r="H45" i="2"/>
  <c r="P45" i="2"/>
  <c r="H46" i="2"/>
  <c r="P46" i="2"/>
  <c r="H47" i="2"/>
  <c r="P47" i="2"/>
  <c r="H48" i="2"/>
  <c r="P48" i="2"/>
  <c r="H49" i="2"/>
  <c r="P49" i="2"/>
  <c r="H50" i="2"/>
  <c r="P50" i="2"/>
  <c r="B51" i="2"/>
  <c r="D51" i="2"/>
  <c r="E51" i="2"/>
  <c r="C51" i="2"/>
  <c r="F51" i="2"/>
  <c r="G51" i="2"/>
  <c r="J51" i="2"/>
  <c r="L51" i="2"/>
  <c r="M51" i="2"/>
  <c r="K51" i="2"/>
  <c r="N51" i="2"/>
  <c r="O51" i="2"/>
  <c r="H52" i="2"/>
  <c r="P52" i="2"/>
  <c r="H53" i="2"/>
  <c r="P53" i="2"/>
  <c r="H54" i="2"/>
  <c r="P54" i="2"/>
  <c r="H55" i="2"/>
  <c r="P55" i="2"/>
  <c r="H56" i="2"/>
  <c r="P56" i="2"/>
  <c r="H57" i="2"/>
  <c r="P57" i="2"/>
  <c r="H58" i="2"/>
  <c r="P58" i="2"/>
  <c r="H59" i="2"/>
  <c r="P59" i="2"/>
  <c r="H60" i="2"/>
  <c r="P60" i="2"/>
  <c r="B61" i="2"/>
  <c r="D61" i="2"/>
  <c r="E61" i="2"/>
  <c r="C61" i="2"/>
  <c r="F61" i="2"/>
  <c r="G61" i="2"/>
  <c r="J61" i="2"/>
  <c r="L61" i="2"/>
  <c r="M61" i="2"/>
  <c r="K61" i="2"/>
  <c r="N61" i="2"/>
  <c r="O61" i="2"/>
  <c r="H62" i="2"/>
  <c r="P62" i="2"/>
  <c r="H63" i="2"/>
  <c r="P63" i="2"/>
  <c r="H64" i="2"/>
  <c r="P64" i="2"/>
  <c r="H65" i="2"/>
  <c r="P65" i="2"/>
  <c r="H66" i="2"/>
  <c r="P66" i="2"/>
  <c r="H67" i="2"/>
  <c r="P67" i="2"/>
  <c r="H68" i="2"/>
  <c r="P68" i="2"/>
  <c r="H69" i="2"/>
  <c r="P69" i="2"/>
  <c r="H70" i="2"/>
  <c r="P70" i="2"/>
  <c r="H71" i="2"/>
  <c r="P71" i="2"/>
  <c r="B72" i="2"/>
  <c r="D72" i="2"/>
  <c r="E72" i="2"/>
  <c r="C72" i="2"/>
  <c r="F72" i="2"/>
  <c r="G72" i="2"/>
  <c r="J72" i="2"/>
  <c r="L72" i="2"/>
  <c r="M72" i="2"/>
  <c r="K72" i="2"/>
  <c r="N72" i="2"/>
  <c r="O72" i="2"/>
  <c r="H73" i="2"/>
  <c r="P73" i="2"/>
  <c r="H74" i="2"/>
  <c r="P74" i="2"/>
  <c r="B75" i="2"/>
  <c r="D75" i="2"/>
  <c r="E75" i="2"/>
  <c r="C75" i="2"/>
  <c r="F75" i="2"/>
  <c r="G75" i="2"/>
  <c r="J75" i="2"/>
  <c r="L75" i="2"/>
  <c r="M75" i="2"/>
  <c r="K75" i="2"/>
  <c r="N75" i="2"/>
  <c r="O75" i="2"/>
  <c r="H76" i="2"/>
  <c r="P76" i="2"/>
  <c r="H77" i="2"/>
  <c r="P77" i="2"/>
  <c r="H78" i="2"/>
  <c r="P78" i="2"/>
  <c r="H79" i="2"/>
  <c r="P79" i="2"/>
  <c r="H80" i="2"/>
  <c r="P80" i="2"/>
  <c r="B81" i="2"/>
  <c r="D81" i="2"/>
  <c r="E81" i="2"/>
  <c r="C81" i="2"/>
  <c r="F81" i="2"/>
  <c r="G81" i="2"/>
  <c r="J81" i="2"/>
  <c r="L81" i="2"/>
  <c r="M81" i="2"/>
  <c r="K81" i="2"/>
  <c r="N81" i="2"/>
  <c r="O81" i="2"/>
  <c r="H82" i="2"/>
  <c r="P82" i="2"/>
  <c r="H83" i="2"/>
  <c r="P83" i="2"/>
  <c r="H84" i="2"/>
  <c r="P84" i="2"/>
  <c r="H85" i="2"/>
  <c r="P85" i="2"/>
  <c r="H86" i="2"/>
  <c r="P86" i="2"/>
  <c r="B87" i="2"/>
  <c r="D87" i="2"/>
  <c r="E87" i="2"/>
  <c r="C87" i="2"/>
  <c r="F87" i="2"/>
  <c r="G87" i="2"/>
  <c r="J87" i="2"/>
  <c r="L87" i="2"/>
  <c r="M87" i="2"/>
  <c r="K87" i="2"/>
  <c r="N87" i="2"/>
  <c r="O87" i="2"/>
  <c r="H88" i="2"/>
  <c r="P88" i="2"/>
  <c r="H89" i="2"/>
  <c r="P89" i="2"/>
  <c r="H90" i="2"/>
  <c r="P90" i="2"/>
  <c r="H91" i="2"/>
  <c r="P91" i="2"/>
  <c r="B92" i="2"/>
  <c r="D92" i="2"/>
  <c r="E92" i="2"/>
  <c r="C92" i="2"/>
  <c r="F92" i="2"/>
  <c r="G92" i="2"/>
  <c r="J92" i="2"/>
  <c r="L92" i="2"/>
  <c r="M92" i="2"/>
  <c r="K92" i="2"/>
  <c r="N92" i="2"/>
  <c r="O92" i="2"/>
  <c r="H93" i="2"/>
  <c r="P93" i="2"/>
  <c r="H94" i="2"/>
  <c r="P94" i="2"/>
  <c r="B95" i="2"/>
  <c r="D95" i="2"/>
  <c r="E95" i="2"/>
  <c r="C95" i="2"/>
  <c r="F95" i="2"/>
  <c r="G95" i="2"/>
  <c r="J95" i="2"/>
  <c r="L95" i="2"/>
  <c r="M95" i="2"/>
  <c r="K95" i="2"/>
  <c r="N95" i="2"/>
  <c r="O95" i="2"/>
  <c r="H96" i="2"/>
  <c r="P96" i="2"/>
  <c r="H97" i="2"/>
  <c r="P97" i="2"/>
  <c r="H98" i="2"/>
  <c r="P98" i="2"/>
  <c r="H99" i="2"/>
  <c r="P99" i="2"/>
  <c r="H100" i="2"/>
  <c r="P100" i="2"/>
  <c r="B101" i="2"/>
  <c r="D101" i="2"/>
  <c r="E101" i="2"/>
  <c r="C101" i="2"/>
  <c r="F101" i="2"/>
  <c r="G101" i="2"/>
  <c r="J101" i="2"/>
  <c r="L101" i="2"/>
  <c r="M101" i="2"/>
  <c r="K101" i="2"/>
  <c r="N101" i="2"/>
  <c r="O101" i="2"/>
  <c r="H102" i="2"/>
  <c r="P102" i="2"/>
  <c r="H103" i="2"/>
  <c r="P103" i="2"/>
  <c r="B104" i="2"/>
  <c r="D104" i="2"/>
  <c r="E104" i="2"/>
  <c r="C104" i="2"/>
  <c r="F104" i="2"/>
  <c r="G104" i="2"/>
  <c r="J104" i="2"/>
  <c r="M104" i="2"/>
  <c r="K104" i="2"/>
  <c r="N104" i="2"/>
  <c r="O104" i="2"/>
  <c r="H105" i="2"/>
  <c r="P105" i="2"/>
  <c r="H106" i="2"/>
  <c r="P106" i="2"/>
  <c r="H107" i="2"/>
  <c r="P107" i="2"/>
  <c r="H108" i="2"/>
  <c r="P108" i="2"/>
  <c r="H109" i="2"/>
  <c r="P109" i="2"/>
  <c r="H110" i="2"/>
  <c r="P110" i="2"/>
  <c r="B111" i="2"/>
  <c r="D111" i="2"/>
  <c r="E111" i="2"/>
  <c r="C111" i="2"/>
  <c r="F111" i="2"/>
  <c r="G111" i="2"/>
  <c r="J111" i="2"/>
  <c r="L111" i="2"/>
  <c r="M111" i="2"/>
  <c r="K111" i="2"/>
  <c r="N111" i="2"/>
  <c r="O111" i="2"/>
  <c r="H112" i="2"/>
  <c r="P112" i="2"/>
  <c r="H113" i="2"/>
  <c r="P113" i="2"/>
  <c r="H114" i="2"/>
  <c r="P114" i="2"/>
  <c r="H115" i="2"/>
  <c r="P115" i="2"/>
  <c r="H116" i="2"/>
  <c r="P116" i="2"/>
  <c r="B117" i="2"/>
  <c r="D117" i="2"/>
  <c r="E117" i="2"/>
  <c r="C117" i="2"/>
  <c r="F117" i="2"/>
  <c r="G117" i="2"/>
  <c r="J117" i="2"/>
  <c r="L117" i="2"/>
  <c r="M117" i="2"/>
  <c r="K117" i="2"/>
  <c r="N117" i="2"/>
  <c r="H118" i="2"/>
  <c r="P118" i="2"/>
  <c r="H119" i="2"/>
  <c r="P119" i="2"/>
  <c r="H120" i="2"/>
  <c r="P120" i="2"/>
  <c r="H121" i="2"/>
  <c r="P121" i="2"/>
  <c r="H122" i="2"/>
  <c r="P122" i="2"/>
  <c r="H123" i="2"/>
  <c r="P123" i="2"/>
  <c r="H124" i="2"/>
  <c r="P124" i="2"/>
  <c r="H125" i="2"/>
  <c r="P125" i="2"/>
  <c r="H126" i="2"/>
  <c r="P126" i="2"/>
  <c r="B127" i="2"/>
  <c r="D127" i="2"/>
  <c r="E127" i="2"/>
  <c r="C127" i="2"/>
  <c r="F127" i="2"/>
  <c r="G127" i="2"/>
  <c r="J127" i="2"/>
  <c r="L127" i="2"/>
  <c r="M127" i="2"/>
  <c r="K127" i="2"/>
  <c r="N127" i="2"/>
  <c r="O127" i="2"/>
  <c r="H128" i="2"/>
  <c r="P128" i="2"/>
  <c r="H129" i="2"/>
  <c r="P129" i="2"/>
  <c r="H130" i="2"/>
  <c r="P130" i="2"/>
  <c r="H131" i="2"/>
  <c r="P131" i="2"/>
  <c r="H132" i="2"/>
  <c r="P132" i="2"/>
  <c r="H133" i="2"/>
  <c r="P133" i="2"/>
  <c r="H134" i="2"/>
  <c r="P134" i="2"/>
  <c r="H135" i="2"/>
  <c r="P135" i="2"/>
  <c r="B136" i="2"/>
  <c r="D136" i="2"/>
  <c r="E136" i="2"/>
  <c r="C136" i="2"/>
  <c r="F136" i="2"/>
  <c r="G136" i="2"/>
  <c r="J136" i="2"/>
  <c r="L136" i="2"/>
  <c r="M136" i="2"/>
  <c r="K136" i="2"/>
  <c r="N136" i="2"/>
  <c r="O136" i="2"/>
  <c r="B51" i="8"/>
  <c r="H46" i="8"/>
  <c r="H48" i="8"/>
  <c r="H50" i="8"/>
  <c r="H59" i="8"/>
  <c r="H62" i="8"/>
  <c r="H64" i="8"/>
  <c r="H66" i="8"/>
  <c r="H68" i="8"/>
  <c r="H70" i="8"/>
  <c r="H73" i="8"/>
  <c r="B81" i="8"/>
  <c r="H78" i="8"/>
  <c r="B92" i="8"/>
  <c r="B101" i="8"/>
  <c r="H100" i="8"/>
  <c r="H103" i="8"/>
  <c r="H106" i="8"/>
  <c r="H108" i="8"/>
  <c r="H110" i="8"/>
  <c r="H113" i="8"/>
  <c r="H115" i="8"/>
  <c r="H118" i="8"/>
  <c r="H120" i="8"/>
  <c r="H122" i="8"/>
  <c r="H124" i="8"/>
  <c r="H126" i="8"/>
  <c r="H129" i="8"/>
  <c r="H131" i="8"/>
  <c r="H133" i="8"/>
  <c r="H135" i="8"/>
  <c r="B15" i="8"/>
  <c r="H9" i="8"/>
  <c r="H11" i="8"/>
  <c r="H13" i="8"/>
  <c r="H16" i="8"/>
  <c r="H19" i="8"/>
  <c r="H21" i="8"/>
  <c r="H24" i="8"/>
  <c r="H26" i="8"/>
  <c r="H28" i="8"/>
  <c r="H30" i="8"/>
  <c r="H32" i="8"/>
  <c r="H34" i="8"/>
  <c r="H37" i="8"/>
  <c r="H39" i="8"/>
  <c r="H42" i="8"/>
  <c r="H45" i="8"/>
  <c r="H47" i="8"/>
  <c r="H49" i="8"/>
  <c r="B61" i="8"/>
  <c r="H54" i="8"/>
  <c r="H56" i="8"/>
  <c r="H58" i="8"/>
  <c r="H60" i="8"/>
  <c r="H69" i="8"/>
  <c r="H71" i="8"/>
  <c r="H80" i="8"/>
  <c r="H83" i="8"/>
  <c r="H85" i="8"/>
  <c r="H90" i="8"/>
  <c r="H93" i="8"/>
  <c r="H98" i="8"/>
  <c r="H67" i="8"/>
  <c r="H74" i="8"/>
  <c r="B87" i="8"/>
  <c r="B117" i="8"/>
  <c r="H63" i="8"/>
  <c r="H65" i="8"/>
  <c r="H77" i="8"/>
  <c r="H79" i="8"/>
  <c r="H84" i="8"/>
  <c r="H86" i="8"/>
  <c r="H89" i="8"/>
  <c r="H91" i="8"/>
  <c r="H94" i="8"/>
  <c r="H97" i="8"/>
  <c r="H99" i="8"/>
  <c r="B104" i="8"/>
  <c r="B111" i="8"/>
  <c r="H107" i="8"/>
  <c r="H109" i="8"/>
  <c r="H114" i="8"/>
  <c r="H116" i="8"/>
  <c r="H119" i="8"/>
  <c r="H121" i="8"/>
  <c r="H123" i="8"/>
  <c r="H125" i="8"/>
  <c r="B136" i="8"/>
  <c r="H130" i="8"/>
  <c r="H132" i="8"/>
  <c r="H134" i="8"/>
  <c r="H8" i="8"/>
  <c r="H10" i="8"/>
  <c r="H12" i="8"/>
  <c r="H14" i="8"/>
  <c r="B22" i="8"/>
  <c r="H20" i="8"/>
  <c r="B35" i="8"/>
  <c r="H25" i="8"/>
  <c r="H27" i="8"/>
  <c r="H29" i="8"/>
  <c r="H31" i="8"/>
  <c r="H33" i="8"/>
  <c r="B40" i="8"/>
  <c r="H38" i="8"/>
  <c r="B43" i="8"/>
  <c r="H53" i="8"/>
  <c r="H55" i="8"/>
  <c r="H57" i="8"/>
  <c r="H7" i="8"/>
  <c r="H36" i="8"/>
  <c r="H44" i="8"/>
  <c r="H52" i="8"/>
  <c r="H76" i="8"/>
  <c r="H88" i="8"/>
  <c r="H96" i="8"/>
  <c r="H112" i="8"/>
  <c r="H128" i="8"/>
  <c r="B72" i="8"/>
  <c r="B95" i="8"/>
  <c r="H41" i="8"/>
  <c r="H105" i="8"/>
  <c r="B127" i="8"/>
  <c r="H127" i="8" s="1"/>
  <c r="H18" i="8"/>
  <c r="H82" i="8"/>
  <c r="H102" i="8"/>
  <c r="H23" i="8"/>
  <c r="K15" i="3"/>
  <c r="P7" i="2"/>
  <c r="J15" i="2"/>
  <c r="J15" i="5"/>
  <c r="P7" i="5"/>
  <c r="P37" i="8"/>
  <c r="K51" i="8"/>
  <c r="P24" i="8"/>
  <c r="P9" i="8"/>
  <c r="P11" i="8"/>
  <c r="P13" i="8"/>
  <c r="P18" i="8"/>
  <c r="P20" i="8"/>
  <c r="P23" i="8"/>
  <c r="P25" i="8"/>
  <c r="P27" i="8"/>
  <c r="P29" i="8"/>
  <c r="P33" i="8"/>
  <c r="P36" i="8"/>
  <c r="P42" i="8"/>
  <c r="P45" i="8"/>
  <c r="L17" i="8"/>
  <c r="J51" i="8"/>
  <c r="N15" i="8"/>
  <c r="L15" i="8"/>
  <c r="L136" i="8"/>
  <c r="O111" i="8"/>
  <c r="K136" i="8"/>
  <c r="K111" i="8"/>
  <c r="P129" i="8"/>
  <c r="J15" i="8"/>
  <c r="K15" i="8"/>
  <c r="O15" i="8"/>
  <c r="P7" i="8"/>
  <c r="H16" i="2"/>
  <c r="P63" i="12"/>
  <c r="K72" i="12"/>
  <c r="P36" i="12"/>
  <c r="P41" i="12"/>
  <c r="P53" i="12"/>
  <c r="P25" i="12"/>
  <c r="P7" i="12"/>
  <c r="J15" i="12"/>
  <c r="P16" i="3"/>
  <c r="P19" i="3"/>
  <c r="L15" i="3"/>
  <c r="P7" i="3"/>
  <c r="P92" i="12"/>
  <c r="H75" i="2"/>
  <c r="E34" i="10" l="1"/>
  <c r="D34" i="10"/>
  <c r="H72" i="5"/>
  <c r="H75" i="5"/>
  <c r="H40" i="8"/>
  <c r="P81" i="12"/>
  <c r="H81" i="12"/>
  <c r="H22" i="3"/>
  <c r="E134" i="13"/>
  <c r="H8" i="10" s="1"/>
  <c r="P87" i="5"/>
  <c r="H87" i="8"/>
  <c r="H51" i="8"/>
  <c r="H72" i="12"/>
  <c r="H117" i="2"/>
  <c r="P72" i="12"/>
  <c r="P111" i="14"/>
  <c r="P136" i="12"/>
  <c r="P87" i="2"/>
  <c r="P43" i="2"/>
  <c r="H17" i="12"/>
  <c r="P61" i="5"/>
  <c r="P95" i="8"/>
  <c r="P51" i="8"/>
  <c r="Q134" i="15"/>
  <c r="M134" i="14"/>
  <c r="N134" i="14"/>
  <c r="I134" i="15"/>
  <c r="D134" i="14"/>
  <c r="P111" i="2"/>
  <c r="H87" i="12"/>
  <c r="K138" i="12"/>
  <c r="G16" i="10" s="1"/>
  <c r="H117" i="12"/>
  <c r="F134" i="13"/>
  <c r="E134" i="14"/>
  <c r="O134" i="14"/>
  <c r="P22" i="5"/>
  <c r="P43" i="5"/>
  <c r="P81" i="5"/>
  <c r="P111" i="5"/>
  <c r="H15" i="12"/>
  <c r="P17" i="12"/>
  <c r="H22" i="12"/>
  <c r="P22" i="12"/>
  <c r="H75" i="12"/>
  <c r="H104" i="12"/>
  <c r="H111" i="12"/>
  <c r="P75" i="2"/>
  <c r="P61" i="2"/>
  <c r="P17" i="2"/>
  <c r="P17" i="5"/>
  <c r="L137" i="5"/>
  <c r="P92" i="8"/>
  <c r="P17" i="8"/>
  <c r="M137" i="2"/>
  <c r="H22" i="5"/>
  <c r="H127" i="5"/>
  <c r="P22" i="8"/>
  <c r="P87" i="8"/>
  <c r="P81" i="2"/>
  <c r="P43" i="3"/>
  <c r="P104" i="5"/>
  <c r="P40" i="12"/>
  <c r="K134" i="14"/>
  <c r="K137" i="2"/>
  <c r="P15" i="12"/>
  <c r="H43" i="8"/>
  <c r="H61" i="8"/>
  <c r="P136" i="2"/>
  <c r="H92" i="5"/>
  <c r="H95" i="5"/>
  <c r="P51" i="12"/>
  <c r="C134" i="13"/>
  <c r="H5" i="10" s="1"/>
  <c r="N134" i="13"/>
  <c r="P101" i="8"/>
  <c r="G137" i="2"/>
  <c r="P40" i="2"/>
  <c r="P22" i="2"/>
  <c r="F137" i="5"/>
  <c r="P40" i="5"/>
  <c r="P95" i="5"/>
  <c r="K137" i="5"/>
  <c r="P117" i="5"/>
  <c r="P75" i="8"/>
  <c r="P111" i="8"/>
  <c r="O137" i="8"/>
  <c r="L137" i="8"/>
  <c r="P104" i="12"/>
  <c r="P111" i="12"/>
  <c r="N138" i="12"/>
  <c r="P43" i="12"/>
  <c r="J138" i="12"/>
  <c r="N137" i="2"/>
  <c r="O137" i="3"/>
  <c r="F20" i="10" s="1"/>
  <c r="M137" i="3"/>
  <c r="F19" i="10" s="1"/>
  <c r="P15" i="5"/>
  <c r="H40" i="5"/>
  <c r="H43" i="5"/>
  <c r="P75" i="5"/>
  <c r="P95" i="12"/>
  <c r="H136" i="12"/>
  <c r="G134" i="13"/>
  <c r="H9" i="10" s="1"/>
  <c r="J134" i="13"/>
  <c r="H17" i="10" s="1"/>
  <c r="F134" i="14"/>
  <c r="O137" i="2"/>
  <c r="P127" i="2"/>
  <c r="F137" i="2"/>
  <c r="P92" i="2"/>
  <c r="P75" i="3"/>
  <c r="P51" i="5"/>
  <c r="C137" i="5"/>
  <c r="P127" i="5"/>
  <c r="H104" i="8"/>
  <c r="H61" i="12"/>
  <c r="H92" i="12"/>
  <c r="H95" i="12"/>
  <c r="P127" i="12"/>
  <c r="M138" i="12"/>
  <c r="G19" i="10" s="1"/>
  <c r="K134" i="13"/>
  <c r="H16" i="10" s="1"/>
  <c r="P35" i="12"/>
  <c r="G134" i="14"/>
  <c r="E137" i="2"/>
  <c r="C137" i="2"/>
  <c r="P104" i="2"/>
  <c r="H104" i="2"/>
  <c r="P95" i="2"/>
  <c r="H72" i="2"/>
  <c r="P35" i="2"/>
  <c r="P136" i="3"/>
  <c r="P43" i="8"/>
  <c r="P104" i="8"/>
  <c r="N137" i="8"/>
  <c r="G137" i="8"/>
  <c r="O138" i="12"/>
  <c r="G20" i="10" s="1"/>
  <c r="L134" i="13"/>
  <c r="H18" i="10" s="1"/>
  <c r="J134" i="14"/>
  <c r="H111" i="8"/>
  <c r="P15" i="8"/>
  <c r="H127" i="2"/>
  <c r="H111" i="2"/>
  <c r="H136" i="5"/>
  <c r="P61" i="8"/>
  <c r="P81" i="8"/>
  <c r="H95" i="8"/>
  <c r="P127" i="8"/>
  <c r="P136" i="8"/>
  <c r="P87" i="12"/>
  <c r="B134" i="13"/>
  <c r="M134" i="13"/>
  <c r="H19" i="10" s="1"/>
  <c r="P101" i="2"/>
  <c r="P51" i="2"/>
  <c r="P117" i="2"/>
  <c r="P92" i="5"/>
  <c r="M137" i="5"/>
  <c r="H104" i="5"/>
  <c r="H117" i="5"/>
  <c r="N137" i="5"/>
  <c r="J137" i="5"/>
  <c r="P72" i="8"/>
  <c r="H75" i="8"/>
  <c r="M137" i="8"/>
  <c r="P35" i="8"/>
  <c r="P75" i="12"/>
  <c r="H101" i="12"/>
  <c r="H117" i="3"/>
  <c r="B134" i="14"/>
  <c r="L134" i="14"/>
  <c r="K137" i="8"/>
  <c r="L137" i="2"/>
  <c r="P72" i="2"/>
  <c r="P15" i="2"/>
  <c r="P35" i="5"/>
  <c r="P72" i="5"/>
  <c r="D137" i="5"/>
  <c r="P101" i="5"/>
  <c r="H111" i="5"/>
  <c r="O137" i="5"/>
  <c r="P40" i="8"/>
  <c r="P117" i="8"/>
  <c r="H35" i="8"/>
  <c r="F137" i="8"/>
  <c r="D137" i="8"/>
  <c r="P61" i="12"/>
  <c r="P101" i="12"/>
  <c r="P117" i="12"/>
  <c r="H136" i="3"/>
  <c r="D134" i="13"/>
  <c r="O134" i="13"/>
  <c r="H20" i="10" s="1"/>
  <c r="C134" i="14"/>
  <c r="P111" i="13"/>
  <c r="P117" i="13"/>
  <c r="H133" i="13"/>
  <c r="C137" i="8"/>
  <c r="B137" i="8"/>
  <c r="H81" i="8"/>
  <c r="H101" i="8"/>
  <c r="E137" i="8"/>
  <c r="H17" i="8"/>
  <c r="H15" i="8"/>
  <c r="H72" i="8"/>
  <c r="H92" i="8"/>
  <c r="H22" i="8"/>
  <c r="H61" i="5"/>
  <c r="E137" i="5"/>
  <c r="H15" i="5"/>
  <c r="H51" i="5"/>
  <c r="H17" i="5"/>
  <c r="H87" i="5"/>
  <c r="H35" i="5"/>
  <c r="H81" i="5"/>
  <c r="H101" i="5"/>
  <c r="B137" i="5"/>
  <c r="H95" i="2"/>
  <c r="H101" i="2"/>
  <c r="H35" i="2"/>
  <c r="H17" i="2"/>
  <c r="B137" i="2"/>
  <c r="H51" i="2"/>
  <c r="H40" i="2"/>
  <c r="H81" i="2"/>
  <c r="H87" i="2"/>
  <c r="H61" i="2"/>
  <c r="H22" i="2"/>
  <c r="H15" i="2"/>
  <c r="H43" i="2"/>
  <c r="H92" i="2"/>
  <c r="P15" i="3"/>
  <c r="H87" i="3"/>
  <c r="H17" i="3"/>
  <c r="P92" i="3"/>
  <c r="N137" i="3"/>
  <c r="P22" i="3"/>
  <c r="G137" i="3"/>
  <c r="F9" i="10" s="1"/>
  <c r="P72" i="3"/>
  <c r="P87" i="3"/>
  <c r="L137" i="3"/>
  <c r="F18" i="10" s="1"/>
  <c r="H104" i="3"/>
  <c r="H43" i="3"/>
  <c r="P35" i="3"/>
  <c r="P61" i="3"/>
  <c r="P95" i="3"/>
  <c r="P127" i="3"/>
  <c r="E137" i="3"/>
  <c r="F8" i="10" s="1"/>
  <c r="P51" i="3"/>
  <c r="P111" i="3"/>
  <c r="P117" i="3"/>
  <c r="H127" i="3"/>
  <c r="P17" i="3"/>
  <c r="P40" i="3"/>
  <c r="P101" i="3"/>
  <c r="P104" i="3"/>
  <c r="C137" i="3"/>
  <c r="F5" i="10" s="1"/>
  <c r="H111" i="3"/>
  <c r="P81" i="3"/>
  <c r="H95" i="3"/>
  <c r="H40" i="3"/>
  <c r="H101" i="3"/>
  <c r="H81" i="3"/>
  <c r="H15" i="3"/>
  <c r="H75" i="3"/>
  <c r="H61" i="3"/>
  <c r="H51" i="3"/>
  <c r="H92" i="3"/>
  <c r="H35" i="3"/>
  <c r="B137" i="3"/>
  <c r="F6" i="10" s="1"/>
  <c r="H72" i="3"/>
  <c r="F137" i="3"/>
  <c r="F10" i="10" s="1"/>
  <c r="F32" i="10" s="1"/>
  <c r="H51" i="12"/>
  <c r="H35" i="12"/>
  <c r="E138" i="12"/>
  <c r="G8" i="10" s="1"/>
  <c r="H43" i="12"/>
  <c r="F138" i="12"/>
  <c r="G10" i="10" s="1"/>
  <c r="G32" i="10" s="1"/>
  <c r="G138" i="12"/>
  <c r="G9" i="10" s="1"/>
  <c r="H40" i="12"/>
  <c r="D138" i="12"/>
  <c r="G7" i="10" s="1"/>
  <c r="H95" i="14"/>
  <c r="H10" i="10"/>
  <c r="H32" i="10" s="1"/>
  <c r="H7" i="10"/>
  <c r="H40" i="14"/>
  <c r="H43" i="14"/>
  <c r="H61" i="14"/>
  <c r="H75" i="14"/>
  <c r="P81" i="14"/>
  <c r="P22" i="14"/>
  <c r="P75" i="14"/>
  <c r="H15" i="14"/>
  <c r="P87" i="14"/>
  <c r="H101" i="14"/>
  <c r="H111" i="14"/>
  <c r="P117" i="14"/>
  <c r="H72" i="14"/>
  <c r="H51" i="14"/>
  <c r="P127" i="14"/>
  <c r="H127" i="14"/>
  <c r="P133" i="14"/>
  <c r="P40" i="14"/>
  <c r="P43" i="14"/>
  <c r="P61" i="14"/>
  <c r="P72" i="14"/>
  <c r="P101" i="14"/>
  <c r="P104" i="14"/>
  <c r="P15" i="14"/>
  <c r="H17" i="14"/>
  <c r="H22" i="14"/>
  <c r="H35" i="14"/>
  <c r="P51" i="14"/>
  <c r="P92" i="14"/>
  <c r="P95" i="14"/>
  <c r="H104" i="14"/>
  <c r="P17" i="14"/>
  <c r="P35" i="14"/>
  <c r="H81" i="14"/>
  <c r="H92" i="14"/>
  <c r="H92" i="13"/>
  <c r="H95" i="13"/>
  <c r="P133" i="13"/>
  <c r="H6" i="10"/>
  <c r="P17" i="13"/>
  <c r="H35" i="13"/>
  <c r="H104" i="13"/>
  <c r="H127" i="13"/>
  <c r="P75" i="13"/>
  <c r="P104" i="13"/>
  <c r="P61" i="13"/>
  <c r="P43" i="13"/>
  <c r="P95" i="13"/>
  <c r="P40" i="13"/>
  <c r="H111" i="13"/>
  <c r="P51" i="13"/>
  <c r="P101" i="13"/>
  <c r="H81" i="13"/>
  <c r="H87" i="13"/>
  <c r="P87" i="13"/>
  <c r="H101" i="13"/>
  <c r="P72" i="13"/>
  <c r="H75" i="13"/>
  <c r="P81" i="13"/>
  <c r="P92" i="13"/>
  <c r="H15" i="13"/>
  <c r="P15" i="13"/>
  <c r="H17" i="13"/>
  <c r="H22" i="13"/>
  <c r="P22" i="13"/>
  <c r="H40" i="13"/>
  <c r="H43" i="13"/>
  <c r="H51" i="13"/>
  <c r="H61" i="13"/>
  <c r="H72" i="13"/>
  <c r="P127" i="13"/>
  <c r="P35" i="13"/>
  <c r="H117" i="14"/>
  <c r="K137" i="3"/>
  <c r="F16" i="10" s="1"/>
  <c r="J137" i="2"/>
  <c r="H136" i="2"/>
  <c r="G137" i="5"/>
  <c r="L138" i="12"/>
  <c r="G18" i="10" s="1"/>
  <c r="C138" i="12"/>
  <c r="G5" i="10" s="1"/>
  <c r="G17" i="10"/>
  <c r="B138" i="12"/>
  <c r="G6" i="10" s="1"/>
  <c r="J137" i="8"/>
  <c r="P136" i="5"/>
  <c r="H117" i="8"/>
  <c r="J137" i="3"/>
  <c r="F17" i="10" s="1"/>
  <c r="H117" i="13"/>
  <c r="H136" i="8"/>
  <c r="H127" i="12"/>
  <c r="D137" i="3"/>
  <c r="F7" i="10" s="1"/>
  <c r="H133" i="14"/>
  <c r="H87" i="14"/>
  <c r="D137" i="2"/>
  <c r="F30" i="10" l="1"/>
  <c r="H134" i="14"/>
  <c r="G23" i="10"/>
  <c r="P137" i="3"/>
  <c r="P137" i="8"/>
  <c r="P137" i="2"/>
  <c r="H137" i="5"/>
  <c r="P134" i="13"/>
  <c r="H137" i="8"/>
  <c r="H134" i="13"/>
  <c r="G31" i="10"/>
  <c r="F31" i="10"/>
  <c r="P137" i="5"/>
  <c r="P134" i="14"/>
  <c r="H29" i="10"/>
  <c r="G30" i="10"/>
  <c r="G28" i="10"/>
  <c r="H30" i="10"/>
  <c r="H31" i="10"/>
  <c r="H137" i="2"/>
  <c r="H137" i="3"/>
  <c r="F23" i="10"/>
  <c r="F28" i="10"/>
  <c r="F12" i="10"/>
  <c r="H138" i="12"/>
  <c r="G29" i="10"/>
  <c r="H27" i="10"/>
  <c r="H12" i="10"/>
  <c r="H23" i="10"/>
  <c r="H28" i="10"/>
  <c r="G12" i="10"/>
  <c r="G27" i="10"/>
  <c r="G34" i="10" s="1"/>
  <c r="F29" i="10"/>
  <c r="F27" i="10"/>
  <c r="P138" i="12"/>
  <c r="H34" i="10" l="1"/>
  <c r="F34" i="10"/>
</calcChain>
</file>

<file path=xl/sharedStrings.xml><?xml version="1.0" encoding="utf-8"?>
<sst xmlns="http://schemas.openxmlformats.org/spreadsheetml/2006/main" count="1700" uniqueCount="198">
  <si>
    <t>BENZINA</t>
  </si>
  <si>
    <t>BZ+GPL</t>
  </si>
  <si>
    <t>BZ+METANO</t>
  </si>
  <si>
    <t>DIESEL</t>
  </si>
  <si>
    <t>Totale</t>
  </si>
  <si>
    <t>ALESSANDRIA</t>
  </si>
  <si>
    <t>ASTI</t>
  </si>
  <si>
    <t>BIELLA</t>
  </si>
  <si>
    <t>CUNEO</t>
  </si>
  <si>
    <t>NOVARA</t>
  </si>
  <si>
    <t>TORINO</t>
  </si>
  <si>
    <t>VERBANIA</t>
  </si>
  <si>
    <t>VERCELLI</t>
  </si>
  <si>
    <t>PIEMONTE</t>
  </si>
  <si>
    <t>AOSTA</t>
  </si>
  <si>
    <t>VALLE  D'AOSTA</t>
  </si>
  <si>
    <t>GENOVA</t>
  </si>
  <si>
    <t>IMPERIA</t>
  </si>
  <si>
    <t>LA SPEZIA</t>
  </si>
  <si>
    <t>SAVONA</t>
  </si>
  <si>
    <t>LIGURIA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</si>
  <si>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</si>
  <si>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</si>
  <si>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</si>
  <si>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</si>
  <si>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</si>
  <si>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</si>
  <si>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</si>
  <si>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</si>
  <si>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PAVIA</t>
  </si>
  <si>
    <t>SONDRIO</t>
  </si>
  <si>
    <t>VARESE</t>
  </si>
  <si>
    <t>LOMBARDIA</t>
  </si>
  <si>
    <t>GORIZIA</t>
  </si>
  <si>
    <t>PORDENONE</t>
  </si>
  <si>
    <t>TRIESTE</t>
  </si>
  <si>
    <t>UDINE</t>
  </si>
  <si>
    <t>FRIULI V.G.</t>
  </si>
  <si>
    <t>BOLZANO</t>
  </si>
  <si>
    <t>TRENTO</t>
  </si>
  <si>
    <t>TRENTINO A.A.</t>
  </si>
  <si>
    <t>BELLUNO</t>
  </si>
  <si>
    <t>PADOVA</t>
  </si>
  <si>
    <t>ROVIGO</t>
  </si>
  <si>
    <t>TREVISO</t>
  </si>
  <si>
    <t>VENEZIA</t>
  </si>
  <si>
    <t>VERONA</t>
  </si>
  <si>
    <t>VICENZA</t>
  </si>
  <si>
    <t>VENETO</t>
  </si>
  <si>
    <t>BOLOGNA</t>
  </si>
  <si>
    <t>FERRARA</t>
  </si>
  <si>
    <t>MODENA</t>
  </si>
  <si>
    <t>PARMA</t>
  </si>
  <si>
    <t>PIACENZA</t>
  </si>
  <si>
    <t>RAVENNA</t>
  </si>
  <si>
    <t>REGGIO EMILIA</t>
  </si>
  <si>
    <t>RIMINI</t>
  </si>
  <si>
    <t>EMILIA ROMAGNA</t>
  </si>
  <si>
    <t>AREZZO</t>
  </si>
  <si>
    <t>FIRENZE</t>
  </si>
  <si>
    <t>GROSSETO</t>
  </si>
  <si>
    <t>LIVORNO</t>
  </si>
  <si>
    <t>LUCCA</t>
  </si>
  <si>
    <t>MASSA CARRARA</t>
  </si>
  <si>
    <t>PISA</t>
  </si>
  <si>
    <t>PISTOIA</t>
  </si>
  <si>
    <t>PRATO</t>
  </si>
  <si>
    <t>SIENA</t>
  </si>
  <si>
    <t>TOSCANA</t>
  </si>
  <si>
    <t>PERUGIA</t>
  </si>
  <si>
    <t>TERNI</t>
  </si>
  <si>
    <t>UMBRIA</t>
  </si>
  <si>
    <t>ANCONA</t>
  </si>
  <si>
    <t>ASCOLI PICENO</t>
  </si>
  <si>
    <t>FERMO</t>
  </si>
  <si>
    <t>MACERATA</t>
  </si>
  <si>
    <t>MARCHE</t>
  </si>
  <si>
    <t>LATINA</t>
  </si>
  <si>
    <t>RIETI</t>
  </si>
  <si>
    <t>ROMA</t>
  </si>
  <si>
    <t>VITERBO</t>
  </si>
  <si>
    <t>LAZIO</t>
  </si>
  <si>
    <t>CHIETI</t>
  </si>
  <si>
    <t>L' AQUILA</t>
  </si>
  <si>
    <t>PESCARA</t>
  </si>
  <si>
    <t>TERAMO</t>
  </si>
  <si>
    <t>ABRUZZI</t>
  </si>
  <si>
    <t>MATERA</t>
  </si>
  <si>
    <t>POTENZA</t>
  </si>
  <si>
    <t>BASILICATA</t>
  </si>
  <si>
    <t>AVELLINO</t>
  </si>
  <si>
    <t>BENEVENTO</t>
  </si>
  <si>
    <t>CASERTA</t>
  </si>
  <si>
    <t>NAPOLI</t>
  </si>
  <si>
    <t>SALERNO</t>
  </si>
  <si>
    <t>CAMPANIA</t>
  </si>
  <si>
    <t>CAMPOBASSO</t>
  </si>
  <si>
    <t>ISERNIA</t>
  </si>
  <si>
    <t>MOLISE</t>
  </si>
  <si>
    <t>BARI</t>
  </si>
  <si>
    <t>BRINDISI</t>
  </si>
  <si>
    <t>FOGGIA</t>
  </si>
  <si>
    <t>LECCE</t>
  </si>
  <si>
    <t>TARANTO</t>
  </si>
  <si>
    <t>PUGLIA</t>
  </si>
  <si>
    <t>CATANZARO</t>
  </si>
  <si>
    <t>COSENZA</t>
  </si>
  <si>
    <t>CROTONE</t>
  </si>
  <si>
    <t>REGGIO CALABRIA</t>
  </si>
  <si>
    <t>VIBO VALENTIA</t>
  </si>
  <si>
    <t>CALABRIA</t>
  </si>
  <si>
    <t>AGRIGENTO</t>
  </si>
  <si>
    <t>CALTANISETTA</t>
  </si>
  <si>
    <t>CATANIA</t>
  </si>
  <si>
    <t>ENNA</t>
  </si>
  <si>
    <t>MESSINA</t>
  </si>
  <si>
    <t>PALERMO</t>
  </si>
  <si>
    <t>RAGUSA</t>
  </si>
  <si>
    <t>SIRACUSA</t>
  </si>
  <si>
    <t>TRAPANI</t>
  </si>
  <si>
    <t>SICILIA</t>
  </si>
  <si>
    <t>CAGLIARI</t>
  </si>
  <si>
    <t>MEDIO CAMPIDANO</t>
  </si>
  <si>
    <t>NUORO</t>
  </si>
  <si>
    <t>OGLIASTRA</t>
  </si>
  <si>
    <t>ORISTANO</t>
  </si>
  <si>
    <t>SASSARI</t>
  </si>
  <si>
    <t>SARDEGNA</t>
  </si>
  <si>
    <t>FORLI-CESENA</t>
  </si>
  <si>
    <t>IBRIDE</t>
  </si>
  <si>
    <t>Prepared by Anfia on Ministry of Transports data as of May 04, 2016</t>
  </si>
  <si>
    <t>Elaborazioni Anfia  su dati del Ministero dei Trasporti presenti in archivio al 04/05/2016  (Aut. Min.D07161/H4)</t>
  </si>
  <si>
    <t>ELETTRICHE</t>
  </si>
  <si>
    <t>FROSINONE</t>
  </si>
  <si>
    <t>MONZA - BRIANZA</t>
  </si>
  <si>
    <t>PESARO URBINO</t>
  </si>
  <si>
    <t>BARLETTA TRANI ANDRIA</t>
  </si>
  <si>
    <t>CARBONIA-IGLESIAS</t>
  </si>
  <si>
    <t>OLBIA-TEMPIO</t>
  </si>
  <si>
    <t>AUTOVEICOLI LEGGERI</t>
  </si>
  <si>
    <t>dati graph</t>
  </si>
  <si>
    <t>Elaborazioni Anfia  su dati del Ministero dei Trasporti presenti in archivio al 31/05/2017  (Aut. Min.D07161/H4)</t>
  </si>
  <si>
    <t>Prepared by Anfia on Ministry of Transports data as of May 31, 2017</t>
  </si>
  <si>
    <t>SUD SARDEGNA</t>
  </si>
  <si>
    <t>Elaborazioni Anfia  su dati del Ministero dei Trasporti presenti in archivio al 31/03/2019  (Aut. Min.D07161/H4)</t>
  </si>
  <si>
    <t>Prepared by Anfia on Ministry of Transports data as of Marc 31, 2019</t>
  </si>
  <si>
    <t>Vetture</t>
  </si>
  <si>
    <t>VCL</t>
  </si>
  <si>
    <t>IMMATRICOLAZIONI AUTOVEICOLI LEGGERI PER ALIMENTAZIONE E PROVINCIA NEL 2018</t>
  </si>
  <si>
    <t>NEW REGISTRATIONS LIGHT VEHICLES BY FUEL AND PROVINCE IN 2018</t>
  </si>
  <si>
    <r>
      <t xml:space="preserve">Province / </t>
    </r>
    <r>
      <rPr>
        <b/>
        <i/>
        <sz val="9"/>
        <color theme="1" tint="0.14999847407452621"/>
        <rFont val="Trebuchet MS"/>
        <family val="2"/>
      </rPr>
      <t>provinces</t>
    </r>
  </si>
  <si>
    <r>
      <t>Totale /</t>
    </r>
    <r>
      <rPr>
        <b/>
        <i/>
        <sz val="10"/>
        <color theme="1" tint="0.14999847407452621"/>
        <rFont val="Trebuchet MS"/>
        <family val="2"/>
      </rPr>
      <t>Total</t>
    </r>
  </si>
  <si>
    <r>
      <t xml:space="preserve">Alimentazione </t>
    </r>
    <r>
      <rPr>
        <i/>
        <sz val="9"/>
        <color theme="1" tint="0.14999847407452621"/>
        <rFont val="Trebuchet MS"/>
        <family val="2"/>
      </rPr>
      <t>/ Fuel</t>
    </r>
    <r>
      <rPr>
        <b/>
        <sz val="9"/>
        <rFont val="Trebuchet MS"/>
        <family val="2"/>
      </rPr>
      <t xml:space="preserve"> - AUTOVETTURE </t>
    </r>
    <r>
      <rPr>
        <i/>
        <sz val="9"/>
        <color theme="1" tint="0.14999847407452621"/>
        <rFont val="Trebuchet MS"/>
        <family val="2"/>
      </rPr>
      <t>/ Cars</t>
    </r>
  </si>
  <si>
    <r>
      <t xml:space="preserve">Alimentazione </t>
    </r>
    <r>
      <rPr>
        <i/>
        <sz val="9"/>
        <color theme="1" tint="0.14999847407452621"/>
        <rFont val="Trebuchet MS"/>
        <family val="2"/>
      </rPr>
      <t>/ Fuel</t>
    </r>
    <r>
      <rPr>
        <b/>
        <sz val="9"/>
        <rFont val="Trebuchet MS"/>
        <family val="2"/>
      </rPr>
      <t xml:space="preserve"> - VEICOLI COMMERCIALI </t>
    </r>
    <r>
      <rPr>
        <i/>
        <sz val="9"/>
        <color theme="1" tint="0.14999847407452621"/>
        <rFont val="Trebuchet MS"/>
        <family val="2"/>
      </rPr>
      <t>/ Light Commercial Vehicles</t>
    </r>
  </si>
  <si>
    <r>
      <t xml:space="preserve"> BZ+METANO 
</t>
    </r>
    <r>
      <rPr>
        <i/>
        <sz val="8"/>
        <color theme="1" tint="0.14999847407452621"/>
        <rFont val="Trebuchet MS"/>
        <family val="2"/>
      </rPr>
      <t>Petrol+CNG</t>
    </r>
  </si>
  <si>
    <r>
      <t xml:space="preserve"> BZ+GPL 
</t>
    </r>
    <r>
      <rPr>
        <i/>
        <sz val="8"/>
        <color theme="1" tint="0.14999847407452621"/>
        <rFont val="Trebuchet MS"/>
        <family val="2"/>
      </rPr>
      <t>Petrol+LPG</t>
    </r>
  </si>
  <si>
    <r>
      <t xml:space="preserve"> BENZINA
</t>
    </r>
    <r>
      <rPr>
        <i/>
        <sz val="8"/>
        <color theme="1" tint="0.14999847407452621"/>
        <rFont val="Trebuchet MS"/>
        <family val="2"/>
      </rPr>
      <t>Petrol</t>
    </r>
  </si>
  <si>
    <r>
      <t xml:space="preserve"> DIESEL 
</t>
    </r>
    <r>
      <rPr>
        <i/>
        <sz val="8"/>
        <color theme="1" tint="0.14999847407452621"/>
        <rFont val="Trebuchet MS"/>
        <family val="2"/>
      </rPr>
      <t>Diesel</t>
    </r>
  </si>
  <si>
    <r>
      <t xml:space="preserve"> IBRIDE 
</t>
    </r>
    <r>
      <rPr>
        <i/>
        <sz val="8"/>
        <color theme="1" tint="0.14999847407452621"/>
        <rFont val="Trebuchet MS"/>
        <family val="2"/>
      </rPr>
      <t>Hybrid</t>
    </r>
  </si>
  <si>
    <r>
      <t xml:space="preserve"> Totale</t>
    </r>
    <r>
      <rPr>
        <i/>
        <sz val="8"/>
        <color theme="1" tint="0.14999847407452621"/>
        <rFont val="Trebuchet MS"/>
        <family val="2"/>
      </rPr>
      <t xml:space="preserve"> / Total</t>
    </r>
  </si>
  <si>
    <r>
      <t xml:space="preserve"> ELETTRICA 
</t>
    </r>
    <r>
      <rPr>
        <i/>
        <sz val="8"/>
        <color theme="1" tint="0.14999847407452621"/>
        <rFont val="Trebuchet MS"/>
        <family val="2"/>
      </rPr>
      <t>Eletric</t>
    </r>
  </si>
  <si>
    <r>
      <t xml:space="preserve">N.D. </t>
    </r>
    <r>
      <rPr>
        <i/>
        <sz val="9"/>
        <color theme="1" tint="0.14999847407452621"/>
        <rFont val="Trebuchet MS"/>
        <family val="2"/>
      </rPr>
      <t>/ not defined</t>
    </r>
  </si>
  <si>
    <r>
      <t xml:space="preserve">Nota - dati provvisori </t>
    </r>
    <r>
      <rPr>
        <i/>
        <sz val="8"/>
        <color theme="1" tint="0.14999847407452621"/>
        <rFont val="Trebuchet MS"/>
        <family val="2"/>
      </rPr>
      <t>/ Note - provisional data</t>
    </r>
  </si>
  <si>
    <t>IMMATRICOLAZIONI AUTOVEICOLI LEGGERI PER ALIMENTAZIONE E PROVINCIA NEL 2012</t>
  </si>
  <si>
    <t>NEW REGISTRATIONS LIGHT VEHICLES BY FUEL AND PROVINCE IN 2012</t>
  </si>
  <si>
    <t>IMMATRICOLAZIONI AUTOVEICOLI LEGGERI PER ALIMENTAZIONE E PROVINCIA NEL 2013</t>
  </si>
  <si>
    <t>NEW REGISTRATIONS LIGHT VEHICLES BY FUEL AND PROVINCE IN 2013</t>
  </si>
  <si>
    <t>IMMATRICOLAZIONI AUTOVEICOLI LEGGERI PER ALIMENTAZIONE E PROVINCIA NEL 2014</t>
  </si>
  <si>
    <t>NEW REGISTRATIONS LIGHT VEHICLES BY FUEL AND PROVINCE IN 2014</t>
  </si>
  <si>
    <t>IMMATRICOLAZIONI AUTOVEICOLI LEGGERI PER ALIMENTAZIONE E PROVINCIA NEL 2015</t>
  </si>
  <si>
    <t>NEW REGISTRATIONS LIGHT VEHICLES BY FUEL AND PROVINCE IN 2015</t>
  </si>
  <si>
    <t>IMMATRICOLAZIONI AUTOVEICOLI LEGGERI PER ALIMENTAZIONE E PROVINCIA NEL 2016</t>
  </si>
  <si>
    <t>NEW REGISTRATIONS LIGHT VEHICLES BY FUEL AND PROVINCE IN 2016</t>
  </si>
  <si>
    <t>IMMATRICOLAZIONI AUTOVEICOLI LEGGERI PER ALIMENTAZIONE E PROVINCIA NEL 2017</t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</si>
  <si>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</si>
  <si>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t>NEW REGISTRATIONS LIGHT VEHICLES BY FUEL AND PROVINCE IN 2017</t>
  </si>
  <si>
    <t>Elaborazioni Anfia su dati del Ministero dei Trasporti presenti in archivio al 31/03/2020 (Aut. Min.D07161/H4).</t>
  </si>
  <si>
    <t xml:space="preserve">Prepared by Anfia on Ministry of Transports data as of March 31, 2020. </t>
  </si>
  <si>
    <r>
      <t xml:space="preserve">IDROGENO
</t>
    </r>
    <r>
      <rPr>
        <i/>
        <sz val="8"/>
        <color theme="1" tint="0.14999847407452621"/>
        <rFont val="Trebuchet MS"/>
        <family val="2"/>
      </rPr>
      <t>Hydrogen</t>
    </r>
  </si>
  <si>
    <t>IMMATRICOLAZIONI AUTOVEICOLI LEGGERI PER ALIMENTAZIONE E PROVINCIA NEL 2019</t>
  </si>
  <si>
    <t>NEW REGISTRATIONS LIGHT VEHICLES BY FUEL AND PROVINCE IN 2019</t>
  </si>
  <si>
    <t>Elaborazioni Anfia su dati del Ministero dei Trasporti presenti in archivio al 30/04/2022 (Aut. Min.D07161/H4).</t>
  </si>
  <si>
    <t xml:space="preserve">Prepared by Anfia on Ministry of Transports data as of April 30, 2022. </t>
  </si>
  <si>
    <t>IMMATRICOLAZIONI AUTOVEICOLI LEGGERI PER ALIMENTAZIONE E PROVINCIA NEL 2020</t>
  </si>
  <si>
    <t>NEW REGISTRATIONS LIGHT VEHICLES BY FUEL AND PROVINCE IN 2020</t>
  </si>
  <si>
    <t>IMMATRICOLAZIONI AUTOVEICOLI LEGGERI PER ALIMENTAZIONE E PROVINCIA NEL 2021*</t>
  </si>
  <si>
    <t>NEW REGISTRATIONS LIGHT VEHICLES BY FUEL AND PROVINCE IN 2021*</t>
  </si>
  <si>
    <r>
      <t xml:space="preserve">* Nota - dati provvisori </t>
    </r>
    <r>
      <rPr>
        <i/>
        <sz val="8"/>
        <color theme="1" tint="0.14999847407452621"/>
        <rFont val="Trebuchet MS"/>
        <family val="2"/>
      </rPr>
      <t>/ Note - provisional data</t>
    </r>
  </si>
  <si>
    <r>
      <t xml:space="preserve"> PHEV 
</t>
    </r>
    <r>
      <rPr>
        <i/>
        <sz val="8"/>
        <color theme="1" tint="0.14999847407452621"/>
        <rFont val="Trebuchet MS"/>
        <family val="2"/>
      </rPr>
      <t>Plug-in hybrid</t>
    </r>
  </si>
  <si>
    <t>CALTANISSETTA</t>
  </si>
  <si>
    <t>BARLETTA-ANDRIA-TRANI</t>
  </si>
  <si>
    <t>L'AQUILA</t>
  </si>
  <si>
    <t>Elaborazioni Anfia su dati del Ministero dei Trasporti presenti in archivio al 30/04/2023 (Aut. Min.D07161/H4).</t>
  </si>
  <si>
    <t xml:space="preserve">Prepared by Anfia on Ministry of Transports data as of April 30, 2023. </t>
  </si>
  <si>
    <r>
      <t xml:space="preserve"> PHEV 
</t>
    </r>
    <r>
      <rPr>
        <sz val="8"/>
        <rFont val="Trebuchet MS"/>
        <family val="2"/>
      </rPr>
      <t>Plug-in hybrid</t>
    </r>
  </si>
  <si>
    <t>IMMATRICOLAZIONI AUTOVEICOLI LEGGERI PER ALIMENTAZIONE E PROVINCIA NEL 2022*</t>
  </si>
  <si>
    <t>NEW REGISTRATIONS LIGHT VEHICLES BY FUEL AND PROVINCE IN 2022*</t>
  </si>
  <si>
    <t>PHEV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</si>
</sst>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0_-;\-* #,##0.00_-;_-* \-??_-;_-@_-"/>
    <numFmt numFmtId="167" formatCode="_-* #,##0_-;\-* #,##0_-;_-* \-_-;_-@_-"/>
  </numFmts>
  <fonts count="41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9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sz val="10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  <font>
      <i/>
      <sz val="8"/>
      <name val="Trebuchet MS"/>
      <family val="2"/>
    </font>
    <font>
      <sz val="9"/>
      <name val="Trebuchet MS"/>
      <family val="2"/>
    </font>
    <font>
      <b/>
      <sz val="10"/>
      <name val="Trebuchet MS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name val="Trebuchet MS"/>
      <family val="2"/>
    </font>
    <font>
      <b/>
      <i/>
      <sz val="9"/>
      <color theme="1" tint="0.14999847407452621"/>
      <name val="Trebuchet MS"/>
      <family val="2"/>
    </font>
    <font>
      <b/>
      <i/>
      <sz val="10"/>
      <color theme="1" tint="0.14999847407452621"/>
      <name val="Trebuchet MS"/>
      <family val="2"/>
    </font>
    <font>
      <i/>
      <sz val="11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sz val="8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sz val="9"/>
      <color theme="1"/>
      <name val="Trebuchet MS"/>
      <family val="2"/>
    </font>
    <font>
      <b/>
      <sz val="9"/>
      <color theme="1"/>
      <name val="Trebuchet MS"/>
      <family val="2"/>
    </font>
    <font>
      <i/>
      <sz val="9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03">
    <xf numFmtId="0" fontId="0" fillId="0" borderId="0" xfId="0"/>
    <xf numFmtId="0" fontId="19" fillId="0" borderId="0" xfId="0" applyFont="1" applyAlignment="1">
      <alignment horizontal="left"/>
    </xf>
    <xf numFmtId="0" fontId="19" fillId="0" borderId="0" xfId="0" applyFont="1"/>
    <xf numFmtId="0" fontId="20" fillId="0" borderId="0" xfId="0" applyFont="1" applyAlignment="1">
      <alignment horizontal="right"/>
    </xf>
    <xf numFmtId="0" fontId="21" fillId="0" borderId="0" xfId="0" applyFont="1"/>
    <xf numFmtId="0" fontId="20" fillId="0" borderId="0" xfId="0" applyFont="1"/>
    <xf numFmtId="0" fontId="22" fillId="0" borderId="0" xfId="0" applyFont="1"/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0" fillId="0" borderId="0" xfId="0" applyFont="1" applyAlignment="1">
      <alignment horizontal="left" indent="1"/>
    </xf>
    <xf numFmtId="15" fontId="25" fillId="18" borderId="0" xfId="0" applyNumberFormat="1" applyFont="1" applyFill="1" applyAlignment="1">
      <alignment horizontal="right"/>
    </xf>
    <xf numFmtId="0" fontId="21" fillId="0" borderId="10" xfId="0" applyFont="1" applyBorder="1"/>
    <xf numFmtId="0" fontId="27" fillId="0" borderId="0" xfId="0" applyFont="1"/>
    <xf numFmtId="0" fontId="20" fillId="18" borderId="0" xfId="0" applyFont="1" applyFill="1" applyAlignment="1">
      <alignment horizontal="right"/>
    </xf>
    <xf numFmtId="0" fontId="21" fillId="18" borderId="0" xfId="0" applyFont="1" applyFill="1"/>
    <xf numFmtId="0" fontId="20" fillId="18" borderId="0" xfId="0" applyFont="1" applyFill="1" applyAlignment="1">
      <alignment horizontal="left" indent="1"/>
    </xf>
    <xf numFmtId="3" fontId="20" fillId="18" borderId="0" xfId="0" applyNumberFormat="1" applyFont="1" applyFill="1" applyAlignment="1">
      <alignment horizontal="right"/>
    </xf>
    <xf numFmtId="0" fontId="20" fillId="18" borderId="0" xfId="0" applyFont="1" applyFill="1"/>
    <xf numFmtId="3" fontId="20" fillId="0" borderId="0" xfId="0" applyNumberFormat="1" applyFont="1" applyAlignment="1">
      <alignment horizontal="right"/>
    </xf>
    <xf numFmtId="0" fontId="28" fillId="0" borderId="0" xfId="0" applyFont="1"/>
    <xf numFmtId="0" fontId="29" fillId="0" borderId="0" xfId="0" applyFont="1"/>
    <xf numFmtId="3" fontId="28" fillId="0" borderId="0" xfId="0" applyNumberFormat="1" applyFont="1"/>
    <xf numFmtId="3" fontId="27" fillId="0" borderId="13" xfId="0" applyNumberFormat="1" applyFont="1" applyBorder="1" applyAlignment="1">
      <alignment horizontal="left" vertical="center"/>
    </xf>
    <xf numFmtId="0" fontId="21" fillId="19" borderId="13" xfId="0" applyFont="1" applyFill="1" applyBorder="1" applyAlignment="1">
      <alignment horizontal="center" vertical="center"/>
    </xf>
    <xf numFmtId="0" fontId="21" fillId="19" borderId="13" xfId="0" applyFont="1" applyFill="1" applyBorder="1" applyAlignment="1">
      <alignment horizontal="center" vertical="center" wrapText="1"/>
    </xf>
    <xf numFmtId="15" fontId="25" fillId="0" borderId="0" xfId="0" applyNumberFormat="1" applyFont="1" applyAlignment="1">
      <alignment horizontal="right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65" fontId="19" fillId="0" borderId="0" xfId="29" applyNumberFormat="1" applyFont="1" applyFill="1" applyBorder="1" applyAlignment="1">
      <alignment horizontal="right"/>
    </xf>
    <xf numFmtId="165" fontId="19" fillId="20" borderId="12" xfId="29" applyNumberFormat="1" applyFont="1" applyFill="1" applyBorder="1" applyAlignment="1">
      <alignment vertical="center"/>
    </xf>
    <xf numFmtId="165" fontId="19" fillId="0" borderId="0" xfId="29" applyNumberFormat="1" applyFont="1" applyFill="1" applyBorder="1" applyAlignment="1">
      <alignment vertical="center"/>
    </xf>
    <xf numFmtId="0" fontId="26" fillId="18" borderId="12" xfId="0" applyFont="1" applyFill="1" applyBorder="1" applyAlignment="1">
      <alignment horizontal="left" vertical="center" indent="1"/>
    </xf>
    <xf numFmtId="165" fontId="26" fillId="18" borderId="12" xfId="29" applyNumberFormat="1" applyFont="1" applyFill="1" applyBorder="1" applyAlignment="1">
      <alignment vertical="center"/>
    </xf>
    <xf numFmtId="0" fontId="35" fillId="0" borderId="0" xfId="0" applyFont="1" applyAlignment="1">
      <alignment vertical="top"/>
    </xf>
    <xf numFmtId="0" fontId="26" fillId="18" borderId="14" xfId="0" applyFont="1" applyFill="1" applyBorder="1" applyAlignment="1">
      <alignment horizontal="left" vertical="center" indent="1"/>
    </xf>
    <xf numFmtId="165" fontId="19" fillId="18" borderId="13" xfId="29" applyNumberFormat="1" applyFont="1" applyFill="1" applyBorder="1" applyAlignment="1">
      <alignment horizontal="right" vertical="center"/>
    </xf>
    <xf numFmtId="165" fontId="19" fillId="20" borderId="13" xfId="29" applyNumberFormat="1" applyFont="1" applyFill="1" applyBorder="1" applyAlignment="1">
      <alignment horizontal="right" vertical="center"/>
    </xf>
    <xf numFmtId="165" fontId="19" fillId="0" borderId="0" xfId="29" applyNumberFormat="1" applyFont="1" applyFill="1" applyBorder="1" applyAlignment="1">
      <alignment horizontal="right" vertical="center"/>
    </xf>
    <xf numFmtId="165" fontId="26" fillId="18" borderId="14" xfId="29" applyNumberFormat="1" applyFont="1" applyFill="1" applyBorder="1" applyAlignment="1">
      <alignment horizontal="right" vertical="center"/>
    </xf>
    <xf numFmtId="165" fontId="19" fillId="20" borderId="14" xfId="29" applyNumberFormat="1" applyFont="1" applyFill="1" applyBorder="1" applyAlignment="1">
      <alignment vertical="center"/>
    </xf>
    <xf numFmtId="165" fontId="19" fillId="18" borderId="14" xfId="29" applyNumberFormat="1" applyFont="1" applyFill="1" applyBorder="1" applyAlignment="1">
      <alignment vertical="center"/>
    </xf>
    <xf numFmtId="165" fontId="19" fillId="18" borderId="13" xfId="29" applyNumberFormat="1" applyFont="1" applyFill="1" applyBorder="1" applyAlignment="1">
      <alignment vertical="center"/>
    </xf>
    <xf numFmtId="165" fontId="19" fillId="20" borderId="13" xfId="29" applyNumberFormat="1" applyFont="1" applyFill="1" applyBorder="1" applyAlignment="1">
      <alignment vertical="center"/>
    </xf>
    <xf numFmtId="165" fontId="19" fillId="18" borderId="12" xfId="29" applyNumberFormat="1" applyFont="1" applyFill="1" applyBorder="1" applyAlignment="1">
      <alignment horizontal="right" vertical="center"/>
    </xf>
    <xf numFmtId="0" fontId="26" fillId="18" borderId="19" xfId="0" applyFont="1" applyFill="1" applyBorder="1" applyAlignment="1">
      <alignment horizontal="left" vertical="center" indent="1"/>
    </xf>
    <xf numFmtId="165" fontId="26" fillId="18" borderId="19" xfId="29" applyNumberFormat="1" applyFont="1" applyFill="1" applyBorder="1" applyAlignment="1">
      <alignment horizontal="right" vertical="center"/>
    </xf>
    <xf numFmtId="165" fontId="19" fillId="20" borderId="19" xfId="29" applyNumberFormat="1" applyFont="1" applyFill="1" applyBorder="1" applyAlignment="1">
      <alignment vertical="center"/>
    </xf>
    <xf numFmtId="0" fontId="26" fillId="18" borderId="20" xfId="0" applyFont="1" applyFill="1" applyBorder="1" applyAlignment="1">
      <alignment horizontal="left" vertical="center" indent="1"/>
    </xf>
    <xf numFmtId="165" fontId="26" fillId="18" borderId="20" xfId="29" applyNumberFormat="1" applyFont="1" applyFill="1" applyBorder="1" applyAlignment="1">
      <alignment horizontal="right" vertical="center"/>
    </xf>
    <xf numFmtId="165" fontId="19" fillId="20" borderId="20" xfId="29" applyNumberFormat="1" applyFont="1" applyFill="1" applyBorder="1" applyAlignment="1">
      <alignment vertical="center"/>
    </xf>
    <xf numFmtId="0" fontId="26" fillId="18" borderId="21" xfId="0" applyFont="1" applyFill="1" applyBorder="1" applyAlignment="1">
      <alignment horizontal="left" vertical="center" indent="1"/>
    </xf>
    <xf numFmtId="165" fontId="26" fillId="18" borderId="21" xfId="29" applyNumberFormat="1" applyFont="1" applyFill="1" applyBorder="1" applyAlignment="1">
      <alignment horizontal="right" vertical="center"/>
    </xf>
    <xf numFmtId="165" fontId="19" fillId="20" borderId="21" xfId="29" applyNumberFormat="1" applyFont="1" applyFill="1" applyBorder="1" applyAlignment="1">
      <alignment vertical="center"/>
    </xf>
    <xf numFmtId="165" fontId="19" fillId="18" borderId="19" xfId="29" applyNumberFormat="1" applyFont="1" applyFill="1" applyBorder="1" applyAlignment="1">
      <alignment vertical="center"/>
    </xf>
    <xf numFmtId="165" fontId="19" fillId="18" borderId="20" xfId="29" applyNumberFormat="1" applyFont="1" applyFill="1" applyBorder="1" applyAlignment="1">
      <alignment vertical="center"/>
    </xf>
    <xf numFmtId="165" fontId="19" fillId="18" borderId="21" xfId="29" applyNumberFormat="1" applyFont="1" applyFill="1" applyBorder="1" applyAlignment="1">
      <alignment vertical="center"/>
    </xf>
    <xf numFmtId="0" fontId="22" fillId="0" borderId="20" xfId="0" applyFont="1" applyBorder="1" applyAlignment="1">
      <alignment horizontal="right" vertical="center"/>
    </xf>
    <xf numFmtId="165" fontId="19" fillId="18" borderId="15" xfId="29" applyNumberFormat="1" applyFont="1" applyFill="1" applyBorder="1" applyAlignment="1">
      <alignment horizontal="right" vertical="center"/>
    </xf>
    <xf numFmtId="165" fontId="26" fillId="18" borderId="17" xfId="29" applyNumberFormat="1" applyFont="1" applyFill="1" applyBorder="1" applyAlignment="1">
      <alignment horizontal="right" vertical="center"/>
    </xf>
    <xf numFmtId="165" fontId="19" fillId="18" borderId="15" xfId="29" applyNumberFormat="1" applyFont="1" applyFill="1" applyBorder="1" applyAlignment="1">
      <alignment vertical="center"/>
    </xf>
    <xf numFmtId="0" fontId="27" fillId="18" borderId="13" xfId="0" applyFont="1" applyFill="1" applyBorder="1" applyAlignment="1">
      <alignment vertical="center"/>
    </xf>
    <xf numFmtId="0" fontId="27" fillId="18" borderId="13" xfId="0" applyFont="1" applyFill="1" applyBorder="1" applyAlignment="1">
      <alignment horizontal="left" vertical="center"/>
    </xf>
    <xf numFmtId="3" fontId="20" fillId="0" borderId="0" xfId="0" applyNumberFormat="1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165" fontId="19" fillId="18" borderId="16" xfId="29" applyNumberFormat="1" applyFont="1" applyFill="1" applyBorder="1" applyAlignment="1">
      <alignment horizontal="right" vertical="center"/>
    </xf>
    <xf numFmtId="165" fontId="19" fillId="20" borderId="12" xfId="29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165" fontId="26" fillId="18" borderId="16" xfId="29" applyNumberFormat="1" applyFont="1" applyFill="1" applyBorder="1" applyAlignment="1">
      <alignment vertical="center"/>
    </xf>
    <xf numFmtId="165" fontId="26" fillId="18" borderId="22" xfId="29" applyNumberFormat="1" applyFont="1" applyFill="1" applyBorder="1" applyAlignment="1">
      <alignment horizontal="right" vertical="center"/>
    </xf>
    <xf numFmtId="165" fontId="26" fillId="18" borderId="23" xfId="29" applyNumberFormat="1" applyFont="1" applyFill="1" applyBorder="1" applyAlignment="1">
      <alignment horizontal="right" vertical="center"/>
    </xf>
    <xf numFmtId="165" fontId="26" fillId="18" borderId="24" xfId="29" applyNumberFormat="1" applyFont="1" applyFill="1" applyBorder="1" applyAlignment="1">
      <alignment horizontal="right" vertical="center"/>
    </xf>
    <xf numFmtId="0" fontId="22" fillId="0" borderId="25" xfId="0" applyFont="1" applyBorder="1" applyAlignment="1">
      <alignment horizontal="right" vertical="center"/>
    </xf>
    <xf numFmtId="0" fontId="19" fillId="18" borderId="13" xfId="0" applyFont="1" applyFill="1" applyBorder="1" applyAlignment="1">
      <alignment horizontal="left" vertical="center"/>
    </xf>
    <xf numFmtId="165" fontId="20" fillId="18" borderId="0" xfId="0" applyNumberFormat="1" applyFont="1" applyFill="1" applyAlignment="1">
      <alignment horizontal="right"/>
    </xf>
    <xf numFmtId="165" fontId="38" fillId="18" borderId="19" xfId="29" applyNumberFormat="1" applyFont="1" applyFill="1" applyBorder="1" applyAlignment="1">
      <alignment horizontal="right" vertical="center"/>
    </xf>
    <xf numFmtId="165" fontId="39" fillId="18" borderId="19" xfId="29" applyNumberFormat="1" applyFont="1" applyFill="1" applyBorder="1" applyAlignment="1">
      <alignment vertical="center"/>
    </xf>
    <xf numFmtId="165" fontId="38" fillId="18" borderId="20" xfId="29" applyNumberFormat="1" applyFont="1" applyFill="1" applyBorder="1" applyAlignment="1">
      <alignment horizontal="right" vertical="center"/>
    </xf>
    <xf numFmtId="165" fontId="39" fillId="18" borderId="20" xfId="29" applyNumberFormat="1" applyFont="1" applyFill="1" applyBorder="1" applyAlignment="1">
      <alignment vertical="center"/>
    </xf>
    <xf numFmtId="165" fontId="38" fillId="18" borderId="21" xfId="29" applyNumberFormat="1" applyFont="1" applyFill="1" applyBorder="1" applyAlignment="1">
      <alignment horizontal="right" vertical="center"/>
    </xf>
    <xf numFmtId="165" fontId="39" fillId="18" borderId="21" xfId="29" applyNumberFormat="1" applyFont="1" applyFill="1" applyBorder="1" applyAlignment="1">
      <alignment vertical="center"/>
    </xf>
    <xf numFmtId="165" fontId="39" fillId="18" borderId="13" xfId="29" applyNumberFormat="1" applyFont="1" applyFill="1" applyBorder="1" applyAlignment="1">
      <alignment horizontal="right" vertical="center"/>
    </xf>
    <xf numFmtId="165" fontId="38" fillId="18" borderId="14" xfId="29" applyNumberFormat="1" applyFont="1" applyFill="1" applyBorder="1" applyAlignment="1">
      <alignment horizontal="right" vertical="center"/>
    </xf>
    <xf numFmtId="165" fontId="39" fillId="18" borderId="14" xfId="29" applyNumberFormat="1" applyFont="1" applyFill="1" applyBorder="1" applyAlignment="1">
      <alignment vertical="center"/>
    </xf>
    <xf numFmtId="0" fontId="40" fillId="0" borderId="0" xfId="0" quotePrefix="1" applyFont="1"/>
    <xf numFmtId="0" fontId="29" fillId="0" borderId="13" xfId="0" applyFont="1" applyBorder="1" applyAlignment="1">
      <alignment horizontal="left"/>
    </xf>
    <xf numFmtId="0" fontId="28" fillId="0" borderId="13" xfId="0" applyFont="1" applyBorder="1" applyAlignment="1">
      <alignment horizontal="left"/>
    </xf>
    <xf numFmtId="0" fontId="29" fillId="0" borderId="13" xfId="0" applyFont="1" applyBorder="1" applyAlignment="1">
      <alignment horizontal="right"/>
    </xf>
    <xf numFmtId="0" fontId="28" fillId="0" borderId="13" xfId="0" applyFont="1" applyBorder="1" applyAlignment="1">
      <alignment horizontal="right"/>
    </xf>
    <xf numFmtId="3" fontId="28" fillId="0" borderId="13" xfId="0" applyNumberFormat="1" applyFont="1" applyBorder="1" applyAlignment="1">
      <alignment horizontal="right"/>
    </xf>
    <xf numFmtId="164" fontId="28" fillId="0" borderId="13" xfId="0" applyNumberFormat="1" applyFont="1" applyBorder="1" applyAlignment="1">
      <alignment horizontal="right"/>
    </xf>
    <xf numFmtId="0" fontId="20" fillId="0" borderId="0" xfId="0" applyFont="1" applyAlignment="1">
      <alignment horizontal="left"/>
    </xf>
    <xf numFmtId="0" fontId="35" fillId="0" borderId="0" xfId="0" applyFont="1" applyAlignment="1">
      <alignment horizontal="left" vertical="top"/>
    </xf>
    <xf numFmtId="0" fontId="30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9" fillId="19" borderId="11" xfId="0" applyFont="1" applyFill="1" applyBorder="1" applyAlignment="1">
      <alignment horizontal="center" vertical="center"/>
    </xf>
    <xf numFmtId="0" fontId="19" fillId="19" borderId="12" xfId="0" applyFont="1" applyFill="1" applyBorder="1" applyAlignment="1">
      <alignment horizontal="center" vertical="center"/>
    </xf>
    <xf numFmtId="0" fontId="19" fillId="19" borderId="13" xfId="0" applyFont="1" applyFill="1" applyBorder="1" applyAlignment="1">
      <alignment horizontal="center" vertical="center"/>
    </xf>
    <xf numFmtId="0" fontId="20" fillId="18" borderId="18" xfId="0" applyFont="1" applyFill="1" applyBorder="1" applyAlignment="1">
      <alignment horizontal="left"/>
    </xf>
    <xf numFmtId="3" fontId="20" fillId="0" borderId="0" xfId="0" applyNumberFormat="1" applyFont="1" applyAlignment="1">
      <alignment horizontal="left"/>
    </xf>
    <xf numFmtId="0" fontId="35" fillId="18" borderId="0" xfId="0" applyFont="1" applyFill="1" applyAlignment="1">
      <alignment horizontal="left"/>
    </xf>
    <xf numFmtId="3" fontId="36" fillId="18" borderId="0" xfId="0" applyNumberFormat="1" applyFont="1" applyFill="1" applyAlignment="1">
      <alignment horizontal="left"/>
    </xf>
    <xf numFmtId="3" fontId="20" fillId="18" borderId="0" xfId="0" applyNumberFormat="1" applyFont="1" applyFill="1" applyAlignment="1">
      <alignment horizontal="left"/>
    </xf>
    <xf numFmtId="1" fontId="28" fillId="0" borderId="13" xfId="0" applyNumberFormat="1" applyFont="1" applyBorder="1" applyAlignment="1">
      <alignment horizontal="righ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theme" Target="theme/theme1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t" anchorCtr="0"/>
          <a:lstStyle/>
          <a:p>
            <a:pPr algn="l"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00" b="1" i="0" u="none" strike="noStrike" baseline="0">
                <a:solidFill>
                  <a:schemeClr val="tx1"/>
                </a:solidFill>
                <a:latin typeface="Trebuchet MS"/>
              </a:rPr>
              <a:t>ITALIA - IMMATRICOLAZIONI AUTOVEICOLI PCARS + VCL (FINO A 3500 KG) PER ALIMENTAZIONE, QUOTA PER ALIMENTAZIONE               </a:t>
            </a:r>
          </a:p>
          <a:p>
            <a:pPr algn="l"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00" b="0" i="1" u="none" strike="noStrike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/>
              </a:rPr>
              <a:t>ITALY - New Pcars+LCV by fuel (up to 3500 kg) - share % by fuel on total market</a:t>
            </a:r>
          </a:p>
        </c:rich>
      </c:tx>
      <c:layout>
        <c:manualLayout>
          <c:xMode val="edge"/>
          <c:yMode val="edge"/>
          <c:x val="5.8471325914748939E-3"/>
          <c:y val="1.268784688685386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7412857075365576E-2"/>
          <c:y val="0.1855508405070844"/>
          <c:w val="0.87736231803742781"/>
          <c:h val="0.636506416926354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'dati graph'!$N$27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chemeClr val="tx1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graph'!$O$26:$Y$26</c:f>
              <c:numCache>
                <c:formatCode>0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'dati graph'!$O$27:$Y$27</c:f>
              <c:numCache>
                <c:formatCode>0.0</c:formatCode>
                <c:ptCount val="11"/>
                <c:pt idx="0">
                  <c:v>55.913703391344882</c:v>
                </c:pt>
                <c:pt idx="1">
                  <c:v>56.380066146247842</c:v>
                </c:pt>
                <c:pt idx="2">
                  <c:v>57.858797971504202</c:v>
                </c:pt>
                <c:pt idx="3">
                  <c:v>58.267782431675585</c:v>
                </c:pt>
                <c:pt idx="4">
                  <c:v>60.527515737236989</c:v>
                </c:pt>
                <c:pt idx="5">
                  <c:v>59.782564009705908</c:v>
                </c:pt>
                <c:pt idx="6">
                  <c:v>54.740595747609156</c:v>
                </c:pt>
                <c:pt idx="7">
                  <c:v>44.1462396118824</c:v>
                </c:pt>
                <c:pt idx="8">
                  <c:v>37.626652699077823</c:v>
                </c:pt>
                <c:pt idx="9">
                  <c:v>27.781326712461553</c:v>
                </c:pt>
                <c:pt idx="10">
                  <c:v>25.749733210895688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8-4E63-9DD5-B7CACE2EAF11}"/>
            </c:ext>
          </c:extLst>
        </c:ser>
        <c:ser>
          <c:idx val="1"/>
          <c:order val="1"/>
          <c:tx>
            <c:strRef>
              <c:f>'dati graph'!$N$28</c:f>
              <c:strCache>
                <c:ptCount val="1"/>
                <c:pt idx="0">
                  <c:v>BENZINA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'dati graph'!$O$26:$Y$26</c:f>
              <c:numCache>
                <c:formatCode>0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'dati graph'!$O$28:$Y$28</c:f>
              <c:numCache>
                <c:formatCode>0.0</c:formatCode>
                <c:ptCount val="11"/>
                <c:pt idx="0">
                  <c:v>31.108769518976459</c:v>
                </c:pt>
                <c:pt idx="1">
                  <c:v>28.817397345892481</c:v>
                </c:pt>
                <c:pt idx="2">
                  <c:v>26.840099720398719</c:v>
                </c:pt>
                <c:pt idx="3">
                  <c:v>28.933829532346671</c:v>
                </c:pt>
                <c:pt idx="4">
                  <c:v>29.754876125392567</c:v>
                </c:pt>
                <c:pt idx="5">
                  <c:v>29.194172205498077</c:v>
                </c:pt>
                <c:pt idx="6">
                  <c:v>32.687841327672658</c:v>
                </c:pt>
                <c:pt idx="7">
                  <c:v>40.950264830785265</c:v>
                </c:pt>
                <c:pt idx="8">
                  <c:v>33.53154611685158</c:v>
                </c:pt>
                <c:pt idx="9">
                  <c:v>25.847734741592138</c:v>
                </c:pt>
                <c:pt idx="10">
                  <c:v>25.321178893175411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20-46E8-AE2B-A8E823A9FD0F}"/>
            </c:ext>
          </c:extLst>
        </c:ser>
        <c:ser>
          <c:idx val="2"/>
          <c:order val="2"/>
          <c:tx>
            <c:strRef>
              <c:f>'dati graph'!$N$29</c:f>
              <c:strCache>
                <c:ptCount val="1"/>
                <c:pt idx="0">
                  <c:v>BZ+GPL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'dati graph'!$O$26:$Y$26</c:f>
              <c:numCache>
                <c:formatCode>0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'dati graph'!$O$29:$Y$29</c:f>
              <c:numCache>
                <c:formatCode>0.0</c:formatCode>
                <c:ptCount val="11"/>
                <c:pt idx="0">
                  <c:v>8.5552149403542419</c:v>
                </c:pt>
                <c:pt idx="1">
                  <c:v>8.3235926837637013</c:v>
                </c:pt>
                <c:pt idx="2">
                  <c:v>8.4681853782192356</c:v>
                </c:pt>
                <c:pt idx="3">
                  <c:v>7.161254340229517</c:v>
                </c:pt>
                <c:pt idx="4">
                  <c:v>5.176411021691627</c:v>
                </c:pt>
                <c:pt idx="5">
                  <c:v>6.1123847331036965</c:v>
                </c:pt>
                <c:pt idx="6">
                  <c:v>6.1096817110492205</c:v>
                </c:pt>
                <c:pt idx="7">
                  <c:v>6.6187505611828232</c:v>
                </c:pt>
                <c:pt idx="8">
                  <c:v>6.0926622541783724</c:v>
                </c:pt>
                <c:pt idx="9">
                  <c:v>6.5373907194125298</c:v>
                </c:pt>
                <c:pt idx="10">
                  <c:v>8.3322111386227391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20-46E8-AE2B-A8E823A9FD0F}"/>
            </c:ext>
          </c:extLst>
        </c:ser>
        <c:ser>
          <c:idx val="3"/>
          <c:order val="3"/>
          <c:tx>
            <c:strRef>
              <c:f>'dati graph'!$N$30</c:f>
              <c:strCache>
                <c:ptCount val="1"/>
                <c:pt idx="0">
                  <c:v>BZ+METANO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'dati graph'!$O$26:$Y$26</c:f>
              <c:numCache>
                <c:formatCode>0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'dati graph'!$O$30:$Y$30</c:f>
              <c:numCache>
                <c:formatCode>0.0</c:formatCode>
                <c:ptCount val="11"/>
                <c:pt idx="0">
                  <c:v>3.9070593068286494</c:v>
                </c:pt>
                <c:pt idx="1">
                  <c:v>5.3225946527749102</c:v>
                </c:pt>
                <c:pt idx="2">
                  <c:v>5.2786746872239663</c:v>
                </c:pt>
                <c:pt idx="3">
                  <c:v>3.9908750569870013</c:v>
                </c:pt>
                <c:pt idx="4">
                  <c:v>2.5215110116245327</c:v>
                </c:pt>
                <c:pt idx="5">
                  <c:v>1.6996887106690621</c:v>
                </c:pt>
                <c:pt idx="6">
                  <c:v>2.0249320928774459</c:v>
                </c:pt>
                <c:pt idx="7">
                  <c:v>2.1339912177560381</c:v>
                </c:pt>
                <c:pt idx="8">
                  <c:v>2.3096677935971304</c:v>
                </c:pt>
                <c:pt idx="9">
                  <c:v>2.0541130141705652</c:v>
                </c:pt>
                <c:pt idx="10">
                  <c:v>0.8561612549813602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720-46E8-AE2B-A8E823A9FD0F}"/>
            </c:ext>
          </c:extLst>
        </c:ser>
        <c:ser>
          <c:idx val="4"/>
          <c:order val="4"/>
          <c:tx>
            <c:strRef>
              <c:f>'dati graph'!$N$31</c:f>
              <c:strCache>
                <c:ptCount val="1"/>
                <c:pt idx="0">
                  <c:v>IBRIDE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729977611487689E-3"/>
                  <c:y val="-1.048950991192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720-46E8-AE2B-A8E823A9FD0F}"/>
                </c:ext>
              </c:extLst>
            </c:dLbl>
            <c:dLbl>
              <c:idx val="1"/>
              <c:layout>
                <c:manualLayout>
                  <c:x val="-2.5171334839652741E-17"/>
                  <c:y val="-1.04895099119261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720-46E8-AE2B-A8E823A9FD0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'dati graph'!$O$26:$Y$26</c:f>
              <c:numCache>
                <c:formatCode>0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'dati graph'!$O$31:$Y$31</c:f>
              <c:numCache>
                <c:formatCode>0.0</c:formatCode>
                <c:ptCount val="11"/>
                <c:pt idx="0">
                  <c:v>0.45742372259958047</c:v>
                </c:pt>
                <c:pt idx="1">
                  <c:v>1.0806070192473336</c:v>
                </c:pt>
                <c:pt idx="2">
                  <c:v>1.4548870705712551</c:v>
                </c:pt>
                <c:pt idx="3">
                  <c:v>1.5332502693531953</c:v>
                </c:pt>
                <c:pt idx="4">
                  <c:v>1.9277004980250729</c:v>
                </c:pt>
                <c:pt idx="5">
                  <c:v>3.0930768495247052</c:v>
                </c:pt>
                <c:pt idx="6">
                  <c:v>4.1673277376462554</c:v>
                </c:pt>
                <c:pt idx="7">
                  <c:v>5.5937278644552855</c:v>
                </c:pt>
                <c:pt idx="8">
                  <c:v>16.168944335984001</c:v>
                </c:pt>
                <c:pt idx="9">
                  <c:v>29.50097047468007</c:v>
                </c:pt>
                <c:pt idx="10">
                  <c:v>31.524084779723893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720-46E8-AE2B-A8E823A9FD0F}"/>
            </c:ext>
          </c:extLst>
        </c:ser>
        <c:ser>
          <c:idx val="5"/>
          <c:order val="5"/>
          <c:tx>
            <c:strRef>
              <c:f>'dati graph'!$N$32</c:f>
              <c:strCache>
                <c:ptCount val="1"/>
                <c:pt idx="0">
                  <c:v>ELETTRICHE</c:v>
                </c:pt>
              </c:strCache>
            </c:strRef>
          </c:tx>
          <c:invertIfNegative val="0"/>
          <c:cat>
            <c:numRef>
              <c:f>'dati graph'!$O$26:$Y$26</c:f>
              <c:numCache>
                <c:formatCode>0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'dati graph'!$O$32:$Y$32</c:f>
              <c:numCache>
                <c:formatCode>0.0</c:formatCode>
                <c:ptCount val="11"/>
                <c:pt idx="0">
                  <c:v>5.7829119896184535E-2</c:v>
                </c:pt>
                <c:pt idx="1">
                  <c:v>7.5742152073726157E-2</c:v>
                </c:pt>
                <c:pt idx="2">
                  <c:v>9.935517208261696E-2</c:v>
                </c:pt>
                <c:pt idx="3">
                  <c:v>0.11300836940803161</c:v>
                </c:pt>
                <c:pt idx="4">
                  <c:v>9.1985606029202471E-2</c:v>
                </c:pt>
                <c:pt idx="5">
                  <c:v>0.11811349149855395</c:v>
                </c:pt>
                <c:pt idx="6">
                  <c:v>0.26962138314527062</c:v>
                </c:pt>
                <c:pt idx="7">
                  <c:v>0.55621828574740528</c:v>
                </c:pt>
                <c:pt idx="8">
                  <c:v>2.1352634001555479</c:v>
                </c:pt>
                <c:pt idx="9">
                  <c:v>4.1392321688415734</c:v>
                </c:pt>
                <c:pt idx="10">
                  <c:v>3.6126323710429098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20-46E8-AE2B-A8E823A9FD0F}"/>
            </c:ext>
          </c:extLst>
        </c:ser>
        <c:ser>
          <c:idx val="6"/>
          <c:order val="6"/>
          <c:tx>
            <c:strRef>
              <c:f>'dati graph'!$N$33</c:f>
              <c:strCache>
                <c:ptCount val="1"/>
                <c:pt idx="0">
                  <c:v>PHEV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'dati graph'!$O$26:$Y$26</c:f>
              <c:numCache>
                <c:formatCode>0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'dati graph'!$O$33:$Y$33</c:f>
              <c:numCache>
                <c:formatCode>0.0</c:formatCode>
                <c:ptCount val="11"/>
                <c:pt idx="10">
                  <c:v>4.6039983515580012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720-46E8-AE2B-A8E823A9F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100"/>
        <c:axId val="1919980687"/>
        <c:axId val="1"/>
      </c:barChart>
      <c:catAx>
        <c:axId val="191998068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1" i="0" u="none" strike="noStrike" baseline="0">
                <a:solidFill>
                  <a:schemeClr val="tx2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majorGridlines/>
        <c:numFmt formatCode="0.0" sourceLinked="1"/>
        <c:majorTickMark val="out"/>
        <c:minorTickMark val="none"/>
        <c:tickLblPos val="nextTo"/>
        <c:crossAx val="1919980687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4563207232315393"/>
          <c:y val="0.13662697100975474"/>
          <c:w val="0.45773777753609174"/>
          <c:h val="3.1871591219008247E-2"/>
        </c:manualLayout>
      </c:layout>
      <c:overlay val="0"/>
      <c:txPr>
        <a:bodyPr/>
        <a:lstStyle/>
        <a:p>
          <a:pPr>
            <a:defRPr sz="800" b="1" i="0" u="none" strike="noStrike" baseline="0">
              <a:solidFill>
                <a:schemeClr val="tx2"/>
              </a:solidFill>
              <a:latin typeface="Trebuchet MS"/>
              <a:ea typeface="Trebuchet MS"/>
              <a:cs typeface="Trebuchet MS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Grafico1"/>
  <sheetViews>
    <sheetView zoomScale="90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cifre&amp;C&amp;"Trebuchet MS,Normale"&amp;8&amp;P/&amp;N&amp;R&amp;"Trebuchet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49833" cy="605366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98AF8AE-6D38-4D12-A391-EABAC14B4CF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1352175C-9E51-4BB4-8B79-DF0016533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1EABDDC7-36DB-4823-9833-83BD59B1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F8046B6A-8039-488B-9FE0-D9E1896E0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0E2B972B-F7C5-4E7A-8B26-88E9264E5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0.01625</cdr:x>
      <cdr:y>0.88109</cdr:y>
    </cdr:from>
    <cdr:to>
      <cdr:x>0.79078</cdr:x>
      <cdr:y>0.91578</cdr:y>
    </cdr:to>
    <cdr:sp macro="" textlink="">
      <cdr:nvSpPr>
        <cdr:cNvPr id="23" name="CasellaDiTesto 22"/>
        <cdr:cNvSpPr txBox="1"/>
      </cdr:nvSpPr>
      <cdr:spPr>
        <a:xfrm xmlns:a="http://schemas.openxmlformats.org/drawingml/2006/main">
          <a:off x="150310" y="5333851"/>
          <a:ext cx="7164273" cy="2100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800" b="1">
              <a:solidFill>
                <a:schemeClr val="tx1"/>
              </a:solidFill>
              <a:latin typeface="Trebuchet MS" panose="020B0603020202020204" pitchFamily="34" charset="0"/>
            </a:rPr>
            <a:t>Gli autoveicoli elettrici sono il 4,3% del mercato/</a:t>
          </a:r>
          <a:r>
            <a:rPr lang="it-IT" sz="800" b="0" i="1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Electric vehicles are 4.3% of the market</a:t>
          </a:r>
        </a:p>
      </cdr:txBody>
    </cdr:sp>
  </cdr:relSizeAnchor>
  <cdr:relSizeAnchor xmlns:cdr="http://schemas.openxmlformats.org/drawingml/2006/chartDrawing">
    <cdr:from>
      <cdr:x>0.84463</cdr:x>
      <cdr:y>0.00385</cdr:y>
    </cdr:from>
    <cdr:to>
      <cdr:x>0.96196</cdr:x>
      <cdr:y>0.09829</cdr:y>
    </cdr:to>
    <cdr:pic>
      <cdr:nvPicPr>
        <cdr:cNvPr id="2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3AECA21C-2BED-440E-88A4-0ED7CA55D36B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822577" y="23355"/>
          <a:ext cx="1086657" cy="57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0.02623</cdr:x>
      <cdr:y>0.91455</cdr:y>
    </cdr:from>
    <cdr:to>
      <cdr:x>0.66227</cdr:x>
      <cdr:y>1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29AE1637-3FC1-409D-8B8C-074C61B8F6D7}"/>
            </a:ext>
          </a:extLst>
        </cdr:cNvPr>
        <cdr:cNvSpPr txBox="1"/>
      </cdr:nvSpPr>
      <cdr:spPr>
        <a:xfrm xmlns:a="http://schemas.openxmlformats.org/drawingml/2006/main">
          <a:off x="243191" y="5552871"/>
          <a:ext cx="5897394" cy="518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0.01639</cdr:x>
      <cdr:y>0.92457</cdr:y>
    </cdr:from>
    <cdr:to>
      <cdr:x>0.78576</cdr:x>
      <cdr:y>0.98631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DEDC08F8-AA62-4069-8352-CE6F03FA51EE}"/>
            </a:ext>
          </a:extLst>
        </cdr:cNvPr>
        <cdr:cNvSpPr txBox="1"/>
      </cdr:nvSpPr>
      <cdr:spPr>
        <a:xfrm xmlns:a="http://schemas.openxmlformats.org/drawingml/2006/main">
          <a:off x="151993" y="5613670"/>
          <a:ext cx="7133619" cy="3749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800">
              <a:latin typeface="Trebuchet MS" panose="020B0603020202020204" pitchFamily="34" charset="0"/>
            </a:rPr>
            <a:t>Elaborazioni Anfia su dati del Ministero dei Trasporti presenti in archivio al 30/04/2023 (Aut. Min.D07161/H4).</a:t>
          </a:r>
        </a:p>
        <a:p xmlns:a="http://schemas.openxmlformats.org/drawingml/2006/main">
          <a:r>
            <a:rPr lang="it-IT" sz="800" i="1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Prepared by Anfia on Ministry of Transports data as of April 30, 2023. 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449495A-D7B3-43D7-BB29-685FF122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1DC1FC0-07AC-4C3A-99D8-493B5EC1A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F5E7F74-E1A2-4481-8738-7D24442A9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94AEA27-7369-4ABF-B92D-06F635035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0A96006-1637-4453-98C8-2E6AACE59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4CF09962-45F9-461C-8271-6CAF04365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27E66E7F-1E2E-4C12-BD72-F25E27D30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0AA-Agg%20AIC%202017\DA%20AGGIORNARE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6">
    <pageSetUpPr fitToPage="1"/>
  </sheetPr>
  <dimension ref="A1:Y34"/>
  <sheetViews>
    <sheetView showGridLines="0" zoomScale="85" zoomScaleNormal="85" workbookViewId="0">
      <selection activeCell="N33" sqref="N33"/>
    </sheetView>
  </sheetViews>
  <sheetFormatPr defaultColWidth="9.140625" defaultRowHeight="12.75" x14ac:dyDescent="0.2"/>
  <cols>
    <col min="1" max="1" width="9.140625" style="19"/>
    <col min="2" max="2" width="16.5703125" style="19" customWidth="1"/>
    <col min="3" max="9" width="9.140625" style="19"/>
    <col min="10" max="10" width="12.28515625" style="19" bestFit="1" customWidth="1"/>
    <col min="11" max="12" width="12.28515625" style="19" customWidth="1"/>
    <col min="13" max="13" width="12.28515625" style="19" bestFit="1" customWidth="1"/>
    <col min="14" max="14" width="7.5703125" style="19" bestFit="1" customWidth="1"/>
    <col min="15" max="25" width="9.7109375" style="19" bestFit="1" customWidth="1"/>
    <col min="26" max="16384" width="9.140625" style="19"/>
  </cols>
  <sheetData>
    <row r="1" spans="1:14" x14ac:dyDescent="0.2">
      <c r="A1" s="20" t="s">
        <v>140</v>
      </c>
    </row>
    <row r="2" spans="1:14" x14ac:dyDescent="0.2">
      <c r="B2" s="19" t="s">
        <v>146</v>
      </c>
    </row>
    <row r="4" spans="1:14" x14ac:dyDescent="0.2">
      <c r="C4" s="19">
        <v>2012</v>
      </c>
      <c r="D4" s="19">
        <v>2013</v>
      </c>
      <c r="E4" s="19">
        <v>2014</v>
      </c>
      <c r="F4" s="19">
        <v>2015</v>
      </c>
      <c r="G4" s="19">
        <v>2016</v>
      </c>
      <c r="H4" s="19">
        <v>2017</v>
      </c>
      <c r="I4" s="19">
        <v>2018</v>
      </c>
      <c r="J4" s="19">
        <v>2019</v>
      </c>
      <c r="K4" s="19">
        <v>2020</v>
      </c>
      <c r="L4" s="19">
        <v>2021</v>
      </c>
      <c r="M4" s="19">
        <v>2022</v>
      </c>
    </row>
    <row r="5" spans="1:14" x14ac:dyDescent="0.2">
      <c r="B5" s="19" t="s">
        <v>3</v>
      </c>
      <c r="C5" s="21">
        <v>745628</v>
      </c>
      <c r="D5" s="21">
        <v>702968</v>
      </c>
      <c r="E5" s="21">
        <v>747190</v>
      </c>
      <c r="F5" s="21">
        <f>'31.aliment_provincia_ 2015'!C137</f>
        <v>872855</v>
      </c>
      <c r="G5" s="21">
        <f>'31.aliment_provincia_ 2016'!C138</f>
        <v>1040931</v>
      </c>
      <c r="H5" s="21">
        <f>'31.aliment_provincia_ 2017'!C134</f>
        <v>1112998</v>
      </c>
      <c r="I5" s="21">
        <v>978809</v>
      </c>
      <c r="J5" s="21">
        <v>763097</v>
      </c>
      <c r="K5" s="19">
        <v>452155</v>
      </c>
      <c r="L5" s="21">
        <v>323036</v>
      </c>
      <c r="M5" s="21">
        <v>258057</v>
      </c>
    </row>
    <row r="6" spans="1:14" x14ac:dyDescent="0.2">
      <c r="B6" s="19" t="s">
        <v>0</v>
      </c>
      <c r="C6" s="21">
        <v>468625</v>
      </c>
      <c r="D6" s="21">
        <v>402270</v>
      </c>
      <c r="E6" s="21">
        <v>394799</v>
      </c>
      <c r="F6" s="21">
        <f>'31.aliment_provincia_ 2015'!B137</f>
        <v>492048</v>
      </c>
      <c r="G6" s="21">
        <f>'31.aliment_provincia_ 2016'!B138</f>
        <v>599647</v>
      </c>
      <c r="H6" s="21">
        <f>'31.aliment_provincia_ 2017'!B134</f>
        <v>628456</v>
      </c>
      <c r="I6" s="21">
        <v>678481</v>
      </c>
      <c r="J6" s="21">
        <v>852798</v>
      </c>
      <c r="K6" s="19">
        <v>522771</v>
      </c>
      <c r="L6" s="21">
        <v>437060</v>
      </c>
      <c r="M6" s="21">
        <v>365376</v>
      </c>
    </row>
    <row r="7" spans="1:14" x14ac:dyDescent="0.2">
      <c r="B7" s="19" t="s">
        <v>1</v>
      </c>
      <c r="C7" s="21">
        <v>127882</v>
      </c>
      <c r="D7" s="21">
        <v>115560</v>
      </c>
      <c r="E7" s="21">
        <v>123850</v>
      </c>
      <c r="F7" s="21">
        <f>'31.aliment_provincia_ 2015'!D137</f>
        <v>120542</v>
      </c>
      <c r="G7" s="21">
        <f>'31.aliment_provincia_ 2016'!D138</f>
        <v>101698</v>
      </c>
      <c r="H7" s="21">
        <f>'31.aliment_provincia_ 2017'!D134</f>
        <v>129056</v>
      </c>
      <c r="I7" s="21">
        <v>124586</v>
      </c>
      <c r="J7" s="21">
        <v>135493</v>
      </c>
      <c r="K7" s="19">
        <v>93468</v>
      </c>
      <c r="L7" s="21">
        <v>106834</v>
      </c>
      <c r="M7" s="21">
        <v>118323</v>
      </c>
    </row>
    <row r="8" spans="1:14" x14ac:dyDescent="0.2">
      <c r="B8" s="19" t="s">
        <v>2</v>
      </c>
      <c r="C8" s="21">
        <v>53673</v>
      </c>
      <c r="D8" s="21">
        <v>68020</v>
      </c>
      <c r="E8" s="21">
        <v>72363</v>
      </c>
      <c r="F8" s="21">
        <f>'31.aliment_provincia_ 2015'!E137</f>
        <v>62935</v>
      </c>
      <c r="G8" s="21">
        <f>'31.aliment_provincia_ 2016'!E138</f>
        <v>43796</v>
      </c>
      <c r="H8" s="21">
        <f>'31.aliment_provincia_ 2017'!E134</f>
        <v>32751</v>
      </c>
      <c r="I8" s="21">
        <v>37414</v>
      </c>
      <c r="J8" s="21">
        <v>38622</v>
      </c>
      <c r="K8" s="19">
        <v>31617</v>
      </c>
      <c r="L8" s="21">
        <v>31418</v>
      </c>
      <c r="M8" s="21">
        <v>10726</v>
      </c>
    </row>
    <row r="9" spans="1:14" x14ac:dyDescent="0.2">
      <c r="B9" s="19" t="s">
        <v>129</v>
      </c>
      <c r="C9" s="21">
        <v>6930</v>
      </c>
      <c r="D9" s="21">
        <v>15160</v>
      </c>
      <c r="E9" s="21">
        <v>21474</v>
      </c>
      <c r="F9" s="21">
        <f>'31.aliment_provincia_ 2015'!G137</f>
        <v>26122</v>
      </c>
      <c r="G9" s="21">
        <f>'31.aliment_provincia_ 2016'!G138</f>
        <v>38683</v>
      </c>
      <c r="H9" s="21">
        <f>'31.aliment_provincia_ 2017'!G134</f>
        <v>66363</v>
      </c>
      <c r="I9" s="21">
        <v>86767</v>
      </c>
      <c r="J9" s="21">
        <v>116411</v>
      </c>
      <c r="K9" s="19">
        <v>249342</v>
      </c>
      <c r="L9" s="21">
        <v>492675</v>
      </c>
      <c r="M9" s="21">
        <v>448205</v>
      </c>
    </row>
    <row r="10" spans="1:14" x14ac:dyDescent="0.2">
      <c r="B10" s="19" t="s">
        <v>132</v>
      </c>
      <c r="C10" s="21">
        <v>525</v>
      </c>
      <c r="D10" s="21">
        <v>864</v>
      </c>
      <c r="E10" s="21">
        <v>1101</v>
      </c>
      <c r="F10" s="21">
        <f>'31.aliment_provincia_ 2015'!F137</f>
        <v>1452</v>
      </c>
      <c r="G10" s="21">
        <f>'31.aliment_provincia_ 2016'!F138</f>
        <v>1376</v>
      </c>
      <c r="H10" s="21">
        <f>'31.aliment_provincia_ 2017'!F134</f>
        <v>2022</v>
      </c>
      <c r="I10" s="21">
        <v>4999</v>
      </c>
      <c r="J10" s="21">
        <v>10668</v>
      </c>
      <c r="K10" s="19">
        <v>32500</v>
      </c>
      <c r="L10" s="21">
        <v>67280</v>
      </c>
      <c r="M10" s="21">
        <v>49118</v>
      </c>
    </row>
    <row r="11" spans="1:14" x14ac:dyDescent="0.2">
      <c r="B11" s="19" t="s">
        <v>197</v>
      </c>
      <c r="C11" s="21"/>
      <c r="D11" s="21"/>
      <c r="E11" s="21"/>
      <c r="F11" s="21"/>
      <c r="G11" s="21"/>
      <c r="H11" s="21"/>
      <c r="I11" s="21"/>
      <c r="J11" s="21"/>
      <c r="L11" s="21"/>
      <c r="M11" s="21">
        <v>67147</v>
      </c>
      <c r="N11" s="83"/>
    </row>
    <row r="12" spans="1:14" x14ac:dyDescent="0.2">
      <c r="B12" s="19" t="s">
        <v>4</v>
      </c>
      <c r="C12" s="19">
        <v>1403263</v>
      </c>
      <c r="D12" s="19">
        <v>1304842</v>
      </c>
      <c r="E12" s="19">
        <v>1360777</v>
      </c>
      <c r="F12" s="19">
        <f>SUM(F5:F10)</f>
        <v>1575954</v>
      </c>
      <c r="G12" s="19">
        <f>SUM(G5:G10)</f>
        <v>1826131</v>
      </c>
      <c r="H12" s="19">
        <f>SUM(H5:H10)</f>
        <v>1971646</v>
      </c>
      <c r="I12" s="19">
        <v>1911056</v>
      </c>
      <c r="J12" s="19">
        <v>1917106</v>
      </c>
      <c r="K12" s="19">
        <f>SUM(K5:K10)</f>
        <v>1381853</v>
      </c>
      <c r="L12" s="19">
        <f>SUM(L5:L10)</f>
        <v>1458303</v>
      </c>
      <c r="M12" s="19">
        <f>SUM(M5:M10)</f>
        <v>1249805</v>
      </c>
    </row>
    <row r="14" spans="1:14" x14ac:dyDescent="0.2">
      <c r="B14" s="19" t="s">
        <v>147</v>
      </c>
    </row>
    <row r="15" spans="1:14" x14ac:dyDescent="0.2">
      <c r="C15" s="19">
        <v>2012</v>
      </c>
      <c r="D15" s="19">
        <v>2013</v>
      </c>
      <c r="E15" s="19">
        <v>2014</v>
      </c>
      <c r="F15" s="19">
        <v>2015</v>
      </c>
      <c r="G15" s="19">
        <v>2016</v>
      </c>
      <c r="H15" s="19">
        <v>2017</v>
      </c>
      <c r="I15" s="19">
        <v>2018</v>
      </c>
      <c r="J15" s="19">
        <v>2019</v>
      </c>
      <c r="K15" s="19">
        <v>2020</v>
      </c>
      <c r="L15" s="19">
        <v>2021</v>
      </c>
      <c r="M15" s="19">
        <v>2021</v>
      </c>
    </row>
    <row r="16" spans="1:14" x14ac:dyDescent="0.2">
      <c r="B16" s="19" t="s">
        <v>3</v>
      </c>
      <c r="C16" s="21">
        <v>102324</v>
      </c>
      <c r="D16" s="21">
        <v>89040</v>
      </c>
      <c r="E16" s="21">
        <v>108272</v>
      </c>
      <c r="F16" s="21">
        <f>'31.aliment_provincia_ 2015'!K137</f>
        <v>122780</v>
      </c>
      <c r="G16" s="21">
        <f>'31.aliment_provincia_ 2016'!K138</f>
        <v>185601</v>
      </c>
      <c r="H16" s="21">
        <f>'31.aliment_provincia_ 2017'!K134</f>
        <v>181215</v>
      </c>
      <c r="I16" s="21">
        <v>166673</v>
      </c>
      <c r="J16" s="21">
        <v>166150</v>
      </c>
      <c r="K16" s="21">
        <v>140493</v>
      </c>
      <c r="L16" s="19">
        <v>152737</v>
      </c>
      <c r="M16" s="19">
        <v>122462</v>
      </c>
    </row>
    <row r="17" spans="2:25" x14ac:dyDescent="0.2">
      <c r="B17" s="19" t="s">
        <v>0</v>
      </c>
      <c r="C17" s="21">
        <v>3151</v>
      </c>
      <c r="D17" s="21">
        <v>2547</v>
      </c>
      <c r="E17" s="21">
        <v>2041</v>
      </c>
      <c r="F17" s="21">
        <f>'31.aliment_provincia_ 2015'!J137</f>
        <v>2351</v>
      </c>
      <c r="G17" s="21">
        <f>'31.aliment_provincia_ 2016'!J138</f>
        <v>3307</v>
      </c>
      <c r="H17" s="21">
        <f>'31.aliment_provincia_ 2017'!J134</f>
        <v>3559</v>
      </c>
      <c r="I17" s="21">
        <v>5533</v>
      </c>
      <c r="J17" s="21">
        <v>9176</v>
      </c>
      <c r="K17" s="21">
        <v>5376</v>
      </c>
      <c r="L17" s="19">
        <v>5599</v>
      </c>
      <c r="M17" s="19">
        <v>8810</v>
      </c>
    </row>
    <row r="18" spans="2:25" x14ac:dyDescent="0.2">
      <c r="B18" s="19" t="s">
        <v>1</v>
      </c>
      <c r="C18" s="21">
        <v>1861</v>
      </c>
      <c r="D18" s="21">
        <v>1367</v>
      </c>
      <c r="E18" s="21">
        <v>1355</v>
      </c>
      <c r="F18" s="21">
        <f>'31.aliment_provincia_ 2015'!L137</f>
        <v>1824</v>
      </c>
      <c r="G18" s="21">
        <f>'31.aliment_provincia_ 2016'!L138</f>
        <v>3197</v>
      </c>
      <c r="H18" s="21">
        <f>'31.aliment_provincia_ 2017'!L134</f>
        <v>3269</v>
      </c>
      <c r="I18" s="21">
        <v>3263</v>
      </c>
      <c r="J18" s="21">
        <v>3827</v>
      </c>
      <c r="K18" s="21">
        <v>2496</v>
      </c>
      <c r="L18" s="19">
        <v>5123</v>
      </c>
      <c r="M18" s="19">
        <v>4807</v>
      </c>
    </row>
    <row r="19" spans="2:25" x14ac:dyDescent="0.2">
      <c r="B19" s="19" t="s">
        <v>2</v>
      </c>
      <c r="C19" s="21">
        <v>5579</v>
      </c>
      <c r="D19" s="21">
        <v>6750</v>
      </c>
      <c r="E19" s="21">
        <v>5684</v>
      </c>
      <c r="F19" s="21">
        <f>'31.aliment_provincia_ 2015'!M137</f>
        <v>5258</v>
      </c>
      <c r="G19" s="21">
        <f>'31.aliment_provincia_ 2016'!M138</f>
        <v>7300</v>
      </c>
      <c r="H19" s="21">
        <f>'31.aliment_provincia_ 2017'!M134</f>
        <v>4045</v>
      </c>
      <c r="I19" s="21">
        <v>4959</v>
      </c>
      <c r="J19" s="21">
        <v>6297</v>
      </c>
      <c r="K19" s="21">
        <v>4762</v>
      </c>
      <c r="L19" s="19">
        <v>3760</v>
      </c>
      <c r="M19" s="19">
        <v>1926</v>
      </c>
    </row>
    <row r="20" spans="2:25" x14ac:dyDescent="0.2">
      <c r="B20" s="19" t="s">
        <v>129</v>
      </c>
      <c r="C20" s="21">
        <v>7</v>
      </c>
      <c r="D20" s="21">
        <v>20</v>
      </c>
      <c r="E20" s="21">
        <v>37</v>
      </c>
      <c r="F20" s="21">
        <f>'31.aliment_provincia_ 2015'!O137</f>
        <v>77</v>
      </c>
      <c r="G20" s="21">
        <f>'31.aliment_provincia_ 2016'!O138</f>
        <v>380</v>
      </c>
      <c r="H20" s="21">
        <f>'31.aliment_provincia_ 2017'!O134</f>
        <v>598</v>
      </c>
      <c r="I20" s="21">
        <v>437</v>
      </c>
      <c r="J20" s="21">
        <v>1333</v>
      </c>
      <c r="K20" s="21">
        <v>5331</v>
      </c>
      <c r="L20" s="19">
        <v>12548</v>
      </c>
      <c r="M20" s="19">
        <v>17645</v>
      </c>
    </row>
    <row r="21" spans="2:25" x14ac:dyDescent="0.2">
      <c r="B21" s="19" t="s">
        <v>132</v>
      </c>
      <c r="C21" s="21">
        <v>352</v>
      </c>
      <c r="D21" s="21">
        <v>200</v>
      </c>
      <c r="E21" s="21">
        <v>368</v>
      </c>
      <c r="F21" s="21">
        <f>'31.aliment_provincia_ 2015'!N136</f>
        <v>9</v>
      </c>
      <c r="G21" s="21">
        <f>'31.aliment_provincia_ 2016'!N137</f>
        <v>0</v>
      </c>
      <c r="H21" s="21">
        <f>'31.aliment_provincia_ 2017'!N133</f>
        <v>2</v>
      </c>
      <c r="I21" s="21">
        <v>643</v>
      </c>
      <c r="J21" s="21">
        <v>1040</v>
      </c>
      <c r="K21" s="21">
        <v>1132</v>
      </c>
      <c r="L21" s="19">
        <v>3607</v>
      </c>
      <c r="M21" s="19">
        <v>4268</v>
      </c>
    </row>
    <row r="22" spans="2:25" x14ac:dyDescent="0.2">
      <c r="B22" s="19" t="s">
        <v>197</v>
      </c>
      <c r="C22" s="21"/>
      <c r="D22" s="21"/>
      <c r="E22" s="21"/>
      <c r="F22" s="21"/>
      <c r="G22" s="21"/>
      <c r="H22" s="21"/>
      <c r="I22" s="21"/>
      <c r="J22" s="21"/>
      <c r="K22" s="21"/>
      <c r="M22" s="19">
        <v>889</v>
      </c>
    </row>
    <row r="23" spans="2:25" x14ac:dyDescent="0.2">
      <c r="C23" s="19">
        <v>113267</v>
      </c>
      <c r="D23" s="19">
        <v>99904</v>
      </c>
      <c r="E23" s="19">
        <v>117720</v>
      </c>
      <c r="F23" s="19">
        <f>SUM(F16:F22)</f>
        <v>132299</v>
      </c>
      <c r="G23" s="19">
        <f>SUM(G16:G22)</f>
        <v>199785</v>
      </c>
      <c r="H23" s="19">
        <f>SUM(H16:H22)</f>
        <v>192688</v>
      </c>
      <c r="I23" s="21">
        <v>181508</v>
      </c>
      <c r="J23" s="21">
        <v>187823</v>
      </c>
      <c r="K23" s="21">
        <f>SUM(K16:K22)</f>
        <v>159590</v>
      </c>
      <c r="L23" s="21">
        <f>SUM(L16:L22)</f>
        <v>183374</v>
      </c>
      <c r="M23" s="21">
        <f>SUM(M16:M22)</f>
        <v>160807</v>
      </c>
    </row>
    <row r="25" spans="2:25" x14ac:dyDescent="0.2">
      <c r="B25" s="84" t="s">
        <v>139</v>
      </c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</row>
    <row r="26" spans="2:25" x14ac:dyDescent="0.2">
      <c r="B26" s="84"/>
      <c r="C26" s="86">
        <v>2012</v>
      </c>
      <c r="D26" s="86">
        <v>2013</v>
      </c>
      <c r="E26" s="86">
        <v>2014</v>
      </c>
      <c r="F26" s="86">
        <v>2015</v>
      </c>
      <c r="G26" s="86">
        <v>2016</v>
      </c>
      <c r="H26" s="86">
        <v>2017</v>
      </c>
      <c r="I26" s="86">
        <v>2018</v>
      </c>
      <c r="J26" s="86">
        <v>2019</v>
      </c>
      <c r="K26" s="86">
        <v>2020</v>
      </c>
      <c r="L26" s="86">
        <v>2021</v>
      </c>
      <c r="M26" s="86">
        <v>2022</v>
      </c>
      <c r="N26" s="86"/>
      <c r="O26" s="102">
        <v>2012</v>
      </c>
      <c r="P26" s="102">
        <v>2013</v>
      </c>
      <c r="Q26" s="102">
        <v>2014</v>
      </c>
      <c r="R26" s="102">
        <v>2015</v>
      </c>
      <c r="S26" s="102">
        <v>2016</v>
      </c>
      <c r="T26" s="102">
        <v>2017</v>
      </c>
      <c r="U26" s="102">
        <v>2018</v>
      </c>
      <c r="V26" s="102">
        <v>2019</v>
      </c>
      <c r="W26" s="102">
        <v>2020</v>
      </c>
      <c r="X26" s="102">
        <v>2021</v>
      </c>
      <c r="Y26" s="102">
        <v>2022</v>
      </c>
    </row>
    <row r="27" spans="2:25" x14ac:dyDescent="0.2">
      <c r="B27" s="85" t="s">
        <v>3</v>
      </c>
      <c r="C27" s="88">
        <f>+C5+C16</f>
        <v>847952</v>
      </c>
      <c r="D27" s="88">
        <f>+D5+D16</f>
        <v>792008</v>
      </c>
      <c r="E27" s="88">
        <f>+E5+E16</f>
        <v>855462</v>
      </c>
      <c r="F27" s="88">
        <f>+F5+F16</f>
        <v>995635</v>
      </c>
      <c r="G27" s="88">
        <f>+G5+G16</f>
        <v>1226532</v>
      </c>
      <c r="H27" s="88">
        <f>+H5+H16</f>
        <v>1294213</v>
      </c>
      <c r="I27" s="88">
        <f>I5+I16</f>
        <v>1145482</v>
      </c>
      <c r="J27" s="88">
        <f>J5+J16</f>
        <v>929247</v>
      </c>
      <c r="K27" s="88">
        <f>K5+K16</f>
        <v>592648</v>
      </c>
      <c r="L27" s="88">
        <f>L5+L16</f>
        <v>475773</v>
      </c>
      <c r="M27" s="88">
        <f>M5+M16</f>
        <v>380519</v>
      </c>
      <c r="N27" s="87" t="s">
        <v>3</v>
      </c>
      <c r="O27" s="89">
        <v>55.913703391344882</v>
      </c>
      <c r="P27" s="89">
        <v>56.380066146247842</v>
      </c>
      <c r="Q27" s="89">
        <v>57.858797971504202</v>
      </c>
      <c r="R27" s="89">
        <v>58.267782431675585</v>
      </c>
      <c r="S27" s="89">
        <v>60.527515737236989</v>
      </c>
      <c r="T27" s="89">
        <v>59.782564009705908</v>
      </c>
      <c r="U27" s="89">
        <v>54.740595747609156</v>
      </c>
      <c r="V27" s="89">
        <v>44.1462396118824</v>
      </c>
      <c r="W27" s="89">
        <v>37.626652699077823</v>
      </c>
      <c r="X27" s="89">
        <v>27.781326712461553</v>
      </c>
      <c r="Y27" s="89">
        <f>(M27/$M$34)*100</f>
        <v>25.749733210895688</v>
      </c>
    </row>
    <row r="28" spans="2:25" x14ac:dyDescent="0.2">
      <c r="B28" s="85" t="s">
        <v>0</v>
      </c>
      <c r="C28" s="88">
        <f>+C6+C17</f>
        <v>471776</v>
      </c>
      <c r="D28" s="88">
        <f>+D6+D17</f>
        <v>404817</v>
      </c>
      <c r="E28" s="88">
        <f>+E6+E17</f>
        <v>396840</v>
      </c>
      <c r="F28" s="88">
        <f>+F6+F17</f>
        <v>494399</v>
      </c>
      <c r="G28" s="88">
        <f>+G6+G17</f>
        <v>602954</v>
      </c>
      <c r="H28" s="88">
        <f>+H6+H17</f>
        <v>632015</v>
      </c>
      <c r="I28" s="88">
        <f>I6+I17</f>
        <v>684014</v>
      </c>
      <c r="J28" s="88">
        <f>J6+J17</f>
        <v>861974</v>
      </c>
      <c r="K28" s="88">
        <f>K6+K17</f>
        <v>528147</v>
      </c>
      <c r="L28" s="88">
        <f>L6+L17</f>
        <v>442659</v>
      </c>
      <c r="M28" s="88">
        <f>M6+M17</f>
        <v>374186</v>
      </c>
      <c r="N28" s="87" t="s">
        <v>0</v>
      </c>
      <c r="O28" s="89">
        <v>31.108769518976459</v>
      </c>
      <c r="P28" s="89">
        <v>28.817397345892481</v>
      </c>
      <c r="Q28" s="89">
        <v>26.840099720398719</v>
      </c>
      <c r="R28" s="89">
        <v>28.933829532346671</v>
      </c>
      <c r="S28" s="89">
        <v>29.754876125392567</v>
      </c>
      <c r="T28" s="89">
        <v>29.194172205498077</v>
      </c>
      <c r="U28" s="89">
        <v>32.687841327672658</v>
      </c>
      <c r="V28" s="89">
        <v>40.950264830785265</v>
      </c>
      <c r="W28" s="89">
        <v>33.53154611685158</v>
      </c>
      <c r="X28" s="89">
        <v>25.847734741592138</v>
      </c>
      <c r="Y28" s="89">
        <f t="shared" ref="Y28:Y33" si="0">(M28/$M$34)*100</f>
        <v>25.321178893175411</v>
      </c>
    </row>
    <row r="29" spans="2:25" x14ac:dyDescent="0.2">
      <c r="B29" s="85" t="s">
        <v>1</v>
      </c>
      <c r="C29" s="88">
        <f>+C18+C7</f>
        <v>129743</v>
      </c>
      <c r="D29" s="88">
        <f>+D18+D7</f>
        <v>116927</v>
      </c>
      <c r="E29" s="88">
        <f>+E18+E7</f>
        <v>125205</v>
      </c>
      <c r="F29" s="88">
        <f>+F18+F7</f>
        <v>122366</v>
      </c>
      <c r="G29" s="88">
        <f>+G18+G7</f>
        <v>104895</v>
      </c>
      <c r="H29" s="88">
        <f>+H7+H18</f>
        <v>132325</v>
      </c>
      <c r="I29" s="88">
        <f>I7+I18</f>
        <v>127849</v>
      </c>
      <c r="J29" s="88">
        <f>J7+J18</f>
        <v>139320</v>
      </c>
      <c r="K29" s="88">
        <f>K7+K18</f>
        <v>95964</v>
      </c>
      <c r="L29" s="88">
        <f>L7+L18</f>
        <v>111957</v>
      </c>
      <c r="M29" s="88">
        <f>M7+M18</f>
        <v>123130</v>
      </c>
      <c r="N29" s="87" t="s">
        <v>1</v>
      </c>
      <c r="O29" s="89">
        <v>8.5552149403542419</v>
      </c>
      <c r="P29" s="89">
        <v>8.3235926837637013</v>
      </c>
      <c r="Q29" s="89">
        <v>8.4681853782192356</v>
      </c>
      <c r="R29" s="89">
        <v>7.161254340229517</v>
      </c>
      <c r="S29" s="89">
        <v>5.176411021691627</v>
      </c>
      <c r="T29" s="89">
        <v>6.1123847331036965</v>
      </c>
      <c r="U29" s="89">
        <v>6.1096817110492205</v>
      </c>
      <c r="V29" s="89">
        <v>6.6187505611828232</v>
      </c>
      <c r="W29" s="89">
        <v>6.0926622541783724</v>
      </c>
      <c r="X29" s="89">
        <v>6.5373907194125298</v>
      </c>
      <c r="Y29" s="89">
        <f t="shared" si="0"/>
        <v>8.3322111386227391</v>
      </c>
    </row>
    <row r="30" spans="2:25" x14ac:dyDescent="0.2">
      <c r="B30" s="85" t="s">
        <v>2</v>
      </c>
      <c r="C30" s="88">
        <f>+C19+C8</f>
        <v>59252</v>
      </c>
      <c r="D30" s="88">
        <f>+D19+D8</f>
        <v>74770</v>
      </c>
      <c r="E30" s="88">
        <f>+E19+E8</f>
        <v>78047</v>
      </c>
      <c r="F30" s="88">
        <f>+F19+F8</f>
        <v>68193</v>
      </c>
      <c r="G30" s="88">
        <f>+G19+G8</f>
        <v>51096</v>
      </c>
      <c r="H30" s="88">
        <f>+H8+H19</f>
        <v>36796</v>
      </c>
      <c r="I30" s="88">
        <f>I8+I19</f>
        <v>42373</v>
      </c>
      <c r="J30" s="88">
        <f>J8+J19</f>
        <v>44919</v>
      </c>
      <c r="K30" s="88">
        <f>K8+K19</f>
        <v>36379</v>
      </c>
      <c r="L30" s="88">
        <f>L8+L19</f>
        <v>35178</v>
      </c>
      <c r="M30" s="88">
        <f>M8+M19</f>
        <v>12652</v>
      </c>
      <c r="N30" s="87" t="s">
        <v>2</v>
      </c>
      <c r="O30" s="89">
        <v>3.9070593068286494</v>
      </c>
      <c r="P30" s="89">
        <v>5.3225946527749102</v>
      </c>
      <c r="Q30" s="89">
        <v>5.2786746872239663</v>
      </c>
      <c r="R30" s="89">
        <v>3.9908750569870013</v>
      </c>
      <c r="S30" s="89">
        <v>2.5215110116245327</v>
      </c>
      <c r="T30" s="89">
        <v>1.6996887106690621</v>
      </c>
      <c r="U30" s="89">
        <v>2.0249320928774459</v>
      </c>
      <c r="V30" s="89">
        <v>2.1339912177560381</v>
      </c>
      <c r="W30" s="89">
        <v>2.3096677935971304</v>
      </c>
      <c r="X30" s="89">
        <v>2.0541130141705652</v>
      </c>
      <c r="Y30" s="89">
        <f t="shared" si="0"/>
        <v>0.8561612549813602</v>
      </c>
    </row>
    <row r="31" spans="2:25" x14ac:dyDescent="0.2">
      <c r="B31" s="85" t="s">
        <v>129</v>
      </c>
      <c r="C31" s="88">
        <f>+C20+C9</f>
        <v>6937</v>
      </c>
      <c r="D31" s="88">
        <f>+D20+D9</f>
        <v>15180</v>
      </c>
      <c r="E31" s="88">
        <f>+E20+E9</f>
        <v>21511</v>
      </c>
      <c r="F31" s="88">
        <f>+F20+F9</f>
        <v>26199</v>
      </c>
      <c r="G31" s="88">
        <f>+G20+G9</f>
        <v>39063</v>
      </c>
      <c r="H31" s="88">
        <f>+H9+H20</f>
        <v>66961</v>
      </c>
      <c r="I31" s="88">
        <f>I9+I20</f>
        <v>87204</v>
      </c>
      <c r="J31" s="88">
        <f>J9+J20</f>
        <v>117744</v>
      </c>
      <c r="K31" s="88">
        <f>K9+K20</f>
        <v>254673</v>
      </c>
      <c r="L31" s="88">
        <f>L9+L20</f>
        <v>505223</v>
      </c>
      <c r="M31" s="88">
        <f>M9+M20</f>
        <v>465850</v>
      </c>
      <c r="N31" s="87" t="s">
        <v>129</v>
      </c>
      <c r="O31" s="89">
        <v>0.45742372259958047</v>
      </c>
      <c r="P31" s="89">
        <v>1.0806070192473336</v>
      </c>
      <c r="Q31" s="89">
        <v>1.4548870705712551</v>
      </c>
      <c r="R31" s="89">
        <v>1.5332502693531953</v>
      </c>
      <c r="S31" s="89">
        <v>1.9277004980250729</v>
      </c>
      <c r="T31" s="89">
        <v>3.0930768495247052</v>
      </c>
      <c r="U31" s="89">
        <v>4.1673277376462554</v>
      </c>
      <c r="V31" s="89">
        <v>5.5937278644552855</v>
      </c>
      <c r="W31" s="89">
        <v>16.168944335984001</v>
      </c>
      <c r="X31" s="89">
        <v>29.50097047468007</v>
      </c>
      <c r="Y31" s="89">
        <f t="shared" si="0"/>
        <v>31.524084779723893</v>
      </c>
    </row>
    <row r="32" spans="2:25" x14ac:dyDescent="0.2">
      <c r="B32" s="85" t="s">
        <v>132</v>
      </c>
      <c r="C32" s="88">
        <f>C10+C21</f>
        <v>877</v>
      </c>
      <c r="D32" s="88">
        <f t="shared" ref="D32:K32" si="1">D10+D21</f>
        <v>1064</v>
      </c>
      <c r="E32" s="88">
        <f t="shared" si="1"/>
        <v>1469</v>
      </c>
      <c r="F32" s="88">
        <f t="shared" si="1"/>
        <v>1461</v>
      </c>
      <c r="G32" s="88">
        <f t="shared" si="1"/>
        <v>1376</v>
      </c>
      <c r="H32" s="88">
        <f t="shared" si="1"/>
        <v>2024</v>
      </c>
      <c r="I32" s="88">
        <f t="shared" si="1"/>
        <v>5642</v>
      </c>
      <c r="J32" s="88">
        <f t="shared" si="1"/>
        <v>11708</v>
      </c>
      <c r="K32" s="88">
        <f t="shared" si="1"/>
        <v>33632</v>
      </c>
      <c r="L32" s="88">
        <f>L10+L21</f>
        <v>70887</v>
      </c>
      <c r="M32" s="88">
        <f>M10+M21</f>
        <v>53386</v>
      </c>
      <c r="N32" s="87" t="s">
        <v>132</v>
      </c>
      <c r="O32" s="89">
        <v>5.7829119896184535E-2</v>
      </c>
      <c r="P32" s="89">
        <v>7.5742152073726157E-2</v>
      </c>
      <c r="Q32" s="89">
        <v>9.935517208261696E-2</v>
      </c>
      <c r="R32" s="89">
        <v>0.11300836940803161</v>
      </c>
      <c r="S32" s="89">
        <v>9.1985606029202471E-2</v>
      </c>
      <c r="T32" s="89">
        <v>0.11811349149855395</v>
      </c>
      <c r="U32" s="89">
        <v>0.26962138314527062</v>
      </c>
      <c r="V32" s="89">
        <v>0.55621828574740528</v>
      </c>
      <c r="W32" s="89">
        <v>2.1352634001555479</v>
      </c>
      <c r="X32" s="89">
        <v>4.1392321688415734</v>
      </c>
      <c r="Y32" s="89">
        <f t="shared" si="0"/>
        <v>3.6126323710429098</v>
      </c>
    </row>
    <row r="33" spans="2:25" x14ac:dyDescent="0.2">
      <c r="B33" s="19" t="s">
        <v>197</v>
      </c>
      <c r="C33" s="88">
        <f t="shared" ref="C33:K33" si="2">C11+C22</f>
        <v>0</v>
      </c>
      <c r="D33" s="88">
        <f t="shared" si="2"/>
        <v>0</v>
      </c>
      <c r="E33" s="88">
        <f t="shared" si="2"/>
        <v>0</v>
      </c>
      <c r="F33" s="88">
        <f t="shared" si="2"/>
        <v>0</v>
      </c>
      <c r="G33" s="88">
        <f t="shared" si="2"/>
        <v>0</v>
      </c>
      <c r="H33" s="88">
        <f t="shared" si="2"/>
        <v>0</v>
      </c>
      <c r="I33" s="88">
        <f t="shared" si="2"/>
        <v>0</v>
      </c>
      <c r="J33" s="88">
        <f t="shared" si="2"/>
        <v>0</v>
      </c>
      <c r="K33" s="88">
        <f t="shared" si="2"/>
        <v>0</v>
      </c>
      <c r="L33" s="88">
        <f>L11+L22</f>
        <v>0</v>
      </c>
      <c r="M33" s="88">
        <f>M11+M22</f>
        <v>68036</v>
      </c>
      <c r="N33" s="19" t="s">
        <v>197</v>
      </c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>
        <f t="shared" si="0"/>
        <v>4.6039983515580012</v>
      </c>
    </row>
    <row r="34" spans="2:25" x14ac:dyDescent="0.2">
      <c r="B34" s="85" t="s">
        <v>4</v>
      </c>
      <c r="C34" s="88">
        <f>SUM(C27:C33)</f>
        <v>1516537</v>
      </c>
      <c r="D34" s="88">
        <f t="shared" ref="D34:K34" si="3">SUM(D27:D33)</f>
        <v>1404766</v>
      </c>
      <c r="E34" s="88">
        <f t="shared" si="3"/>
        <v>1478534</v>
      </c>
      <c r="F34" s="88">
        <f t="shared" si="3"/>
        <v>1708253</v>
      </c>
      <c r="G34" s="88">
        <f t="shared" si="3"/>
        <v>2025916</v>
      </c>
      <c r="H34" s="88">
        <f t="shared" si="3"/>
        <v>2164334</v>
      </c>
      <c r="I34" s="88">
        <f t="shared" si="3"/>
        <v>2092564</v>
      </c>
      <c r="J34" s="88">
        <f t="shared" si="3"/>
        <v>2104912</v>
      </c>
      <c r="K34" s="88">
        <f t="shared" si="3"/>
        <v>1541443</v>
      </c>
      <c r="L34" s="88">
        <f>SUM(L27:L33)</f>
        <v>1641677</v>
      </c>
      <c r="M34" s="88">
        <f>SUM(M27:M33)</f>
        <v>1477759</v>
      </c>
      <c r="N34" s="87" t="s">
        <v>4</v>
      </c>
      <c r="O34" s="89">
        <v>100</v>
      </c>
      <c r="P34" s="89">
        <v>100</v>
      </c>
      <c r="Q34" s="89">
        <v>100</v>
      </c>
      <c r="R34" s="89">
        <v>100</v>
      </c>
      <c r="S34" s="89">
        <v>100</v>
      </c>
      <c r="T34" s="89">
        <v>100</v>
      </c>
      <c r="U34" s="89">
        <v>100</v>
      </c>
      <c r="V34" s="89">
        <v>100</v>
      </c>
      <c r="W34" s="89">
        <v>100</v>
      </c>
      <c r="X34" s="89">
        <v>100</v>
      </c>
      <c r="Y34" s="89">
        <v>100</v>
      </c>
    </row>
  </sheetData>
  <pageMargins left="0.70866141732283472" right="0.70866141732283472" top="0.74803149606299213" bottom="0.74803149606299213" header="0.31496062992125984" footer="0.31496062992125984"/>
  <pageSetup paperSize="9" scale="94" orientation="landscape" r:id="rId1"/>
  <headerFooter>
    <oddFooter xml:space="preserve">&amp;L&amp;"Trebuchet MS,Grassetto"Statistiche Italia - IMMATRICOLAZIONI
Automobile in cifre&amp;R&amp;"Trebuchet MS,Grassetto"ANFIA - Studi e  statistiche&amp;"Arial,Normale"
</oddFooter>
  </headerFooter>
  <ignoredErrors>
    <ignoredError sqref="K23:L23 K12:L20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3">
    <pageSetUpPr fitToPage="1"/>
  </sheetPr>
  <dimension ref="A1:X210"/>
  <sheetViews>
    <sheetView showGridLines="0" zoomScaleNormal="100" workbookViewId="0">
      <pane ySplit="6" topLeftCell="A7" activePane="bottomLeft" state="frozen"/>
      <selection activeCell="N11" sqref="N11"/>
      <selection pane="bottomLeft" activeCell="A5" sqref="A5:A6"/>
    </sheetView>
  </sheetViews>
  <sheetFormatPr defaultColWidth="9.140625" defaultRowHeight="15" x14ac:dyDescent="0.3"/>
  <cols>
    <col min="1" max="1" width="23.7109375" style="9" customWidth="1"/>
    <col min="2" max="7" width="10.7109375" style="3" customWidth="1"/>
    <col min="8" max="8" width="12.140625" style="4" customWidth="1"/>
    <col min="9" max="9" width="1.28515625" style="4" customWidth="1"/>
    <col min="10" max="14" width="10.7109375" style="5" customWidth="1"/>
    <col min="15" max="15" width="10.7109375" style="3" customWidth="1"/>
    <col min="16" max="16" width="12.140625" style="4" customWidth="1"/>
    <col min="17" max="16384" width="9.140625" style="6"/>
  </cols>
  <sheetData>
    <row r="1" spans="1:24" ht="15" customHeight="1" x14ac:dyDescent="0.35">
      <c r="A1" s="1"/>
      <c r="C1" s="2"/>
      <c r="D1" s="2"/>
      <c r="E1" s="2"/>
      <c r="F1" s="2"/>
      <c r="G1" s="2"/>
      <c r="J1" s="2"/>
      <c r="O1" s="2"/>
      <c r="R1"/>
      <c r="S1"/>
      <c r="T1"/>
      <c r="U1"/>
      <c r="V1"/>
      <c r="W1"/>
      <c r="X1"/>
    </row>
    <row r="2" spans="1:24" ht="15" customHeight="1" x14ac:dyDescent="0.35">
      <c r="A2" s="7"/>
      <c r="B2" s="92" t="s">
        <v>167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R2"/>
      <c r="S2"/>
      <c r="T2"/>
      <c r="U2"/>
      <c r="V2"/>
      <c r="W2"/>
      <c r="X2"/>
    </row>
    <row r="3" spans="1:24" ht="15" customHeight="1" x14ac:dyDescent="0.35">
      <c r="A3" s="8"/>
      <c r="B3" s="93" t="s">
        <v>168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R3"/>
      <c r="S3"/>
      <c r="T3"/>
      <c r="U3"/>
      <c r="V3"/>
      <c r="W3"/>
      <c r="X3"/>
    </row>
    <row r="4" spans="1:24" ht="15" customHeight="1" x14ac:dyDescent="0.3">
      <c r="H4" s="10"/>
      <c r="I4" s="25"/>
      <c r="P4" s="10"/>
      <c r="R4"/>
      <c r="S4"/>
      <c r="T4"/>
      <c r="U4"/>
      <c r="V4"/>
      <c r="W4"/>
      <c r="X4"/>
    </row>
    <row r="5" spans="1:24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26"/>
      <c r="J5" s="96" t="s">
        <v>153</v>
      </c>
      <c r="K5" s="96"/>
      <c r="L5" s="96"/>
      <c r="M5" s="96"/>
      <c r="N5" s="96"/>
      <c r="O5" s="96"/>
      <c r="P5" s="96"/>
      <c r="Q5" s="11"/>
      <c r="R5"/>
      <c r="S5"/>
      <c r="T5"/>
      <c r="U5"/>
      <c r="V5"/>
      <c r="W5"/>
      <c r="X5"/>
    </row>
    <row r="6" spans="1:24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3" t="s">
        <v>159</v>
      </c>
      <c r="I6" s="27"/>
      <c r="J6" s="24" t="s">
        <v>156</v>
      </c>
      <c r="K6" s="24" t="s">
        <v>157</v>
      </c>
      <c r="L6" s="24" t="s">
        <v>155</v>
      </c>
      <c r="M6" s="24" t="s">
        <v>154</v>
      </c>
      <c r="N6" s="24" t="s">
        <v>160</v>
      </c>
      <c r="O6" s="24" t="s">
        <v>158</v>
      </c>
      <c r="P6" s="23" t="s">
        <v>159</v>
      </c>
      <c r="R6"/>
      <c r="S6"/>
      <c r="T6"/>
      <c r="U6"/>
      <c r="V6"/>
      <c r="W6"/>
      <c r="X6"/>
    </row>
    <row r="7" spans="1:24" x14ac:dyDescent="0.3">
      <c r="A7" s="44" t="s">
        <v>5</v>
      </c>
      <c r="B7" s="45">
        <v>2441</v>
      </c>
      <c r="C7" s="45">
        <v>5459</v>
      </c>
      <c r="D7" s="45">
        <v>1386</v>
      </c>
      <c r="E7" s="45">
        <v>276</v>
      </c>
      <c r="F7" s="45">
        <v>4</v>
      </c>
      <c r="G7" s="45">
        <v>101</v>
      </c>
      <c r="H7" s="53">
        <f t="shared" ref="H7:H38" si="0">SUM(B7:G7)</f>
        <v>9667</v>
      </c>
      <c r="I7" s="30"/>
      <c r="J7" s="45">
        <v>15</v>
      </c>
      <c r="K7" s="45">
        <v>875</v>
      </c>
      <c r="L7" s="45">
        <v>10</v>
      </c>
      <c r="M7" s="45">
        <v>15</v>
      </c>
      <c r="N7" s="45">
        <v>1</v>
      </c>
      <c r="O7" s="45">
        <v>1</v>
      </c>
      <c r="P7" s="53">
        <f t="shared" ref="P7:P38" si="1">SUM(J7:O7)</f>
        <v>917</v>
      </c>
    </row>
    <row r="8" spans="1:24" x14ac:dyDescent="0.3">
      <c r="A8" s="47" t="s">
        <v>6</v>
      </c>
      <c r="B8" s="48">
        <v>865</v>
      </c>
      <c r="C8" s="48">
        <v>2447</v>
      </c>
      <c r="D8" s="48">
        <v>686</v>
      </c>
      <c r="E8" s="48">
        <v>75</v>
      </c>
      <c r="F8" s="48">
        <v>0</v>
      </c>
      <c r="G8" s="48">
        <v>35</v>
      </c>
      <c r="H8" s="54">
        <f t="shared" si="0"/>
        <v>4108</v>
      </c>
      <c r="I8" s="30"/>
      <c r="J8" s="48">
        <v>4</v>
      </c>
      <c r="K8" s="48">
        <v>427</v>
      </c>
      <c r="L8" s="48">
        <v>4</v>
      </c>
      <c r="M8" s="48">
        <v>3</v>
      </c>
      <c r="N8" s="48">
        <v>1</v>
      </c>
      <c r="O8" s="48">
        <v>0</v>
      </c>
      <c r="P8" s="54">
        <f t="shared" si="1"/>
        <v>439</v>
      </c>
    </row>
    <row r="9" spans="1:24" x14ac:dyDescent="0.3">
      <c r="A9" s="47" t="s">
        <v>7</v>
      </c>
      <c r="B9" s="48">
        <v>1517</v>
      </c>
      <c r="C9" s="48">
        <v>1989</v>
      </c>
      <c r="D9" s="48">
        <v>453</v>
      </c>
      <c r="E9" s="48">
        <v>40</v>
      </c>
      <c r="F9" s="48">
        <v>0</v>
      </c>
      <c r="G9" s="48">
        <v>33</v>
      </c>
      <c r="H9" s="54">
        <f t="shared" si="0"/>
        <v>4032</v>
      </c>
      <c r="I9" s="30"/>
      <c r="J9" s="48">
        <v>8</v>
      </c>
      <c r="K9" s="48">
        <v>361</v>
      </c>
      <c r="L9" s="48">
        <v>2</v>
      </c>
      <c r="M9" s="48">
        <v>2</v>
      </c>
      <c r="N9" s="48">
        <v>0</v>
      </c>
      <c r="O9" s="48">
        <v>0</v>
      </c>
      <c r="P9" s="54">
        <f t="shared" si="1"/>
        <v>373</v>
      </c>
    </row>
    <row r="10" spans="1:24" x14ac:dyDescent="0.3">
      <c r="A10" s="47" t="s">
        <v>8</v>
      </c>
      <c r="B10" s="48">
        <v>3286</v>
      </c>
      <c r="C10" s="48">
        <v>8016</v>
      </c>
      <c r="D10" s="48">
        <v>1524</v>
      </c>
      <c r="E10" s="48">
        <v>85</v>
      </c>
      <c r="F10" s="48">
        <v>6</v>
      </c>
      <c r="G10" s="48">
        <v>178</v>
      </c>
      <c r="H10" s="54">
        <f t="shared" si="0"/>
        <v>13095</v>
      </c>
      <c r="I10" s="30"/>
      <c r="J10" s="48">
        <v>18</v>
      </c>
      <c r="K10" s="48">
        <v>1492</v>
      </c>
      <c r="L10" s="48">
        <v>3</v>
      </c>
      <c r="M10" s="48">
        <v>17</v>
      </c>
      <c r="N10" s="48">
        <v>1</v>
      </c>
      <c r="O10" s="48">
        <v>0</v>
      </c>
      <c r="P10" s="54">
        <f t="shared" si="1"/>
        <v>1531</v>
      </c>
    </row>
    <row r="11" spans="1:24" x14ac:dyDescent="0.3">
      <c r="A11" s="47" t="s">
        <v>9</v>
      </c>
      <c r="B11" s="48">
        <v>2754</v>
      </c>
      <c r="C11" s="48">
        <v>4472</v>
      </c>
      <c r="D11" s="48">
        <v>1083</v>
      </c>
      <c r="E11" s="48">
        <v>179</v>
      </c>
      <c r="F11" s="48">
        <v>2</v>
      </c>
      <c r="G11" s="48">
        <v>91</v>
      </c>
      <c r="H11" s="54">
        <f t="shared" si="0"/>
        <v>8581</v>
      </c>
      <c r="I11" s="30"/>
      <c r="J11" s="48">
        <v>18</v>
      </c>
      <c r="K11" s="48">
        <v>708</v>
      </c>
      <c r="L11" s="48">
        <v>10</v>
      </c>
      <c r="M11" s="48">
        <v>64</v>
      </c>
      <c r="N11" s="48">
        <v>0</v>
      </c>
      <c r="O11" s="48">
        <v>0</v>
      </c>
      <c r="P11" s="54">
        <f t="shared" si="1"/>
        <v>800</v>
      </c>
    </row>
    <row r="12" spans="1:24" x14ac:dyDescent="0.3">
      <c r="A12" s="47" t="s">
        <v>10</v>
      </c>
      <c r="B12" s="48">
        <v>34825</v>
      </c>
      <c r="C12" s="48">
        <v>39782</v>
      </c>
      <c r="D12" s="48">
        <v>12386</v>
      </c>
      <c r="E12" s="48">
        <v>3027</v>
      </c>
      <c r="F12" s="48">
        <v>28</v>
      </c>
      <c r="G12" s="48">
        <v>697</v>
      </c>
      <c r="H12" s="54">
        <f t="shared" si="0"/>
        <v>90745</v>
      </c>
      <c r="I12" s="30"/>
      <c r="J12" s="48">
        <v>83</v>
      </c>
      <c r="K12" s="48">
        <v>3812</v>
      </c>
      <c r="L12" s="48">
        <v>104</v>
      </c>
      <c r="M12" s="48">
        <v>322</v>
      </c>
      <c r="N12" s="48">
        <v>11</v>
      </c>
      <c r="O12" s="48">
        <v>0</v>
      </c>
      <c r="P12" s="54">
        <f t="shared" si="1"/>
        <v>4332</v>
      </c>
    </row>
    <row r="13" spans="1:24" x14ac:dyDescent="0.3">
      <c r="A13" s="47" t="s">
        <v>11</v>
      </c>
      <c r="B13" s="48">
        <v>1472</v>
      </c>
      <c r="C13" s="48">
        <v>1861</v>
      </c>
      <c r="D13" s="48">
        <v>232</v>
      </c>
      <c r="E13" s="48">
        <v>37</v>
      </c>
      <c r="F13" s="48">
        <v>1</v>
      </c>
      <c r="G13" s="48">
        <v>28</v>
      </c>
      <c r="H13" s="54">
        <f t="shared" si="0"/>
        <v>3631</v>
      </c>
      <c r="I13" s="30"/>
      <c r="J13" s="48">
        <v>11</v>
      </c>
      <c r="K13" s="48">
        <v>303</v>
      </c>
      <c r="L13" s="48">
        <v>4</v>
      </c>
      <c r="M13" s="48">
        <v>4</v>
      </c>
      <c r="N13" s="48">
        <v>0</v>
      </c>
      <c r="O13" s="48">
        <v>0</v>
      </c>
      <c r="P13" s="54">
        <f t="shared" si="1"/>
        <v>322</v>
      </c>
    </row>
    <row r="14" spans="1:24" x14ac:dyDescent="0.3">
      <c r="A14" s="50" t="s">
        <v>12</v>
      </c>
      <c r="B14" s="51">
        <v>1103</v>
      </c>
      <c r="C14" s="51">
        <v>1992</v>
      </c>
      <c r="D14" s="51">
        <v>492</v>
      </c>
      <c r="E14" s="51">
        <v>20</v>
      </c>
      <c r="F14" s="51">
        <v>2</v>
      </c>
      <c r="G14" s="51">
        <v>36</v>
      </c>
      <c r="H14" s="55">
        <f t="shared" si="0"/>
        <v>3645</v>
      </c>
      <c r="I14" s="30"/>
      <c r="J14" s="51">
        <v>5</v>
      </c>
      <c r="K14" s="51">
        <v>331</v>
      </c>
      <c r="L14" s="51">
        <v>1</v>
      </c>
      <c r="M14" s="51">
        <v>1</v>
      </c>
      <c r="N14" s="51">
        <v>0</v>
      </c>
      <c r="O14" s="51">
        <v>0</v>
      </c>
      <c r="P14" s="55">
        <f t="shared" si="1"/>
        <v>338</v>
      </c>
    </row>
    <row r="15" spans="1:24" s="12" customFormat="1" x14ac:dyDescent="0.3">
      <c r="A15" s="72" t="s">
        <v>13</v>
      </c>
      <c r="B15" s="35">
        <f t="shared" ref="B15:G15" si="2">SUM(B7:B14)</f>
        <v>48263</v>
      </c>
      <c r="C15" s="35">
        <f>SUM(C7:C14)</f>
        <v>66018</v>
      </c>
      <c r="D15" s="35">
        <f t="shared" si="2"/>
        <v>18242</v>
      </c>
      <c r="E15" s="35">
        <f t="shared" si="2"/>
        <v>3739</v>
      </c>
      <c r="F15" s="35">
        <f t="shared" si="2"/>
        <v>43</v>
      </c>
      <c r="G15" s="35">
        <f t="shared" si="2"/>
        <v>1199</v>
      </c>
      <c r="H15" s="35">
        <f t="shared" si="0"/>
        <v>137504</v>
      </c>
      <c r="I15" s="37"/>
      <c r="J15" s="35">
        <f t="shared" ref="J15:O15" si="3">SUM(J7:J14)</f>
        <v>162</v>
      </c>
      <c r="K15" s="35">
        <f>SUM(K7:K14)</f>
        <v>8309</v>
      </c>
      <c r="L15" s="35">
        <f t="shared" si="3"/>
        <v>138</v>
      </c>
      <c r="M15" s="35">
        <f t="shared" si="3"/>
        <v>428</v>
      </c>
      <c r="N15" s="35">
        <f t="shared" si="3"/>
        <v>14</v>
      </c>
      <c r="O15" s="35">
        <f t="shared" si="3"/>
        <v>1</v>
      </c>
      <c r="P15" s="35">
        <f t="shared" si="1"/>
        <v>9052</v>
      </c>
    </row>
    <row r="16" spans="1:24" x14ac:dyDescent="0.3">
      <c r="A16" s="34" t="s">
        <v>14</v>
      </c>
      <c r="B16" s="38">
        <v>15718</v>
      </c>
      <c r="C16" s="38">
        <v>20280</v>
      </c>
      <c r="D16" s="38">
        <v>177</v>
      </c>
      <c r="E16" s="38">
        <v>66</v>
      </c>
      <c r="F16" s="38">
        <v>2</v>
      </c>
      <c r="G16" s="38">
        <v>46</v>
      </c>
      <c r="H16" s="40">
        <f t="shared" si="0"/>
        <v>36289</v>
      </c>
      <c r="I16" s="30"/>
      <c r="J16" s="38">
        <v>55</v>
      </c>
      <c r="K16" s="38">
        <v>5624</v>
      </c>
      <c r="L16" s="38">
        <v>9</v>
      </c>
      <c r="M16" s="38">
        <v>5</v>
      </c>
      <c r="N16" s="38">
        <v>1</v>
      </c>
      <c r="O16" s="38">
        <v>0</v>
      </c>
      <c r="P16" s="40">
        <f t="shared" si="1"/>
        <v>5694</v>
      </c>
    </row>
    <row r="17" spans="1:16" s="12" customFormat="1" x14ac:dyDescent="0.3">
      <c r="A17" s="72" t="s">
        <v>15</v>
      </c>
      <c r="B17" s="35">
        <f t="shared" ref="B17:G17" si="4">SUM(B16)</f>
        <v>15718</v>
      </c>
      <c r="C17" s="35">
        <f>SUM(C16)</f>
        <v>20280</v>
      </c>
      <c r="D17" s="35">
        <f t="shared" si="4"/>
        <v>177</v>
      </c>
      <c r="E17" s="35">
        <f t="shared" si="4"/>
        <v>66</v>
      </c>
      <c r="F17" s="35">
        <f t="shared" si="4"/>
        <v>2</v>
      </c>
      <c r="G17" s="35">
        <f t="shared" si="4"/>
        <v>46</v>
      </c>
      <c r="H17" s="35">
        <f t="shared" si="0"/>
        <v>36289</v>
      </c>
      <c r="I17" s="37"/>
      <c r="J17" s="35">
        <f t="shared" ref="J17:O17" si="5">SUM(J16)</f>
        <v>55</v>
      </c>
      <c r="K17" s="35">
        <f>SUM(K16)</f>
        <v>5624</v>
      </c>
      <c r="L17" s="35">
        <f t="shared" si="5"/>
        <v>9</v>
      </c>
      <c r="M17" s="35">
        <f t="shared" si="5"/>
        <v>5</v>
      </c>
      <c r="N17" s="35">
        <f t="shared" si="5"/>
        <v>1</v>
      </c>
      <c r="O17" s="35">
        <f t="shared" si="5"/>
        <v>0</v>
      </c>
      <c r="P17" s="35">
        <f t="shared" si="1"/>
        <v>5694</v>
      </c>
    </row>
    <row r="18" spans="1:16" x14ac:dyDescent="0.3">
      <c r="A18" s="44" t="s">
        <v>16</v>
      </c>
      <c r="B18" s="45">
        <v>5969</v>
      </c>
      <c r="C18" s="45">
        <v>7977</v>
      </c>
      <c r="D18" s="45">
        <v>752</v>
      </c>
      <c r="E18" s="45">
        <v>253</v>
      </c>
      <c r="F18" s="45">
        <v>3</v>
      </c>
      <c r="G18" s="45">
        <v>179</v>
      </c>
      <c r="H18" s="53">
        <f t="shared" si="0"/>
        <v>15133</v>
      </c>
      <c r="I18" s="30"/>
      <c r="J18" s="45">
        <v>92</v>
      </c>
      <c r="K18" s="45">
        <v>988</v>
      </c>
      <c r="L18" s="45">
        <v>26</v>
      </c>
      <c r="M18" s="45">
        <v>15</v>
      </c>
      <c r="N18" s="45">
        <v>5</v>
      </c>
      <c r="O18" s="45">
        <v>0</v>
      </c>
      <c r="P18" s="53">
        <f t="shared" si="1"/>
        <v>1126</v>
      </c>
    </row>
    <row r="19" spans="1:16" x14ac:dyDescent="0.3">
      <c r="A19" s="47" t="s">
        <v>17</v>
      </c>
      <c r="B19" s="48">
        <v>1160</v>
      </c>
      <c r="C19" s="48">
        <v>1730</v>
      </c>
      <c r="D19" s="48">
        <v>101</v>
      </c>
      <c r="E19" s="48">
        <v>6</v>
      </c>
      <c r="F19" s="48">
        <v>0</v>
      </c>
      <c r="G19" s="48">
        <v>44</v>
      </c>
      <c r="H19" s="54">
        <f t="shared" si="0"/>
        <v>3041</v>
      </c>
      <c r="I19" s="30"/>
      <c r="J19" s="48">
        <v>17</v>
      </c>
      <c r="K19" s="48">
        <v>302</v>
      </c>
      <c r="L19" s="48">
        <v>5</v>
      </c>
      <c r="M19" s="56">
        <v>0</v>
      </c>
      <c r="N19" s="48">
        <v>0</v>
      </c>
      <c r="O19" s="48">
        <v>0</v>
      </c>
      <c r="P19" s="54">
        <f t="shared" si="1"/>
        <v>324</v>
      </c>
    </row>
    <row r="20" spans="1:16" x14ac:dyDescent="0.3">
      <c r="A20" s="47" t="s">
        <v>18</v>
      </c>
      <c r="B20" s="48">
        <v>1689</v>
      </c>
      <c r="C20" s="48">
        <v>2269</v>
      </c>
      <c r="D20" s="48">
        <v>761</v>
      </c>
      <c r="E20" s="48">
        <v>398</v>
      </c>
      <c r="F20" s="48">
        <v>1</v>
      </c>
      <c r="G20" s="48">
        <v>29</v>
      </c>
      <c r="H20" s="54">
        <f t="shared" si="0"/>
        <v>5147</v>
      </c>
      <c r="I20" s="30"/>
      <c r="J20" s="48">
        <v>15</v>
      </c>
      <c r="K20" s="48">
        <v>282</v>
      </c>
      <c r="L20" s="48">
        <v>10</v>
      </c>
      <c r="M20" s="48">
        <v>17</v>
      </c>
      <c r="N20" s="48">
        <v>0</v>
      </c>
      <c r="O20" s="48">
        <v>0</v>
      </c>
      <c r="P20" s="54">
        <f t="shared" si="1"/>
        <v>324</v>
      </c>
    </row>
    <row r="21" spans="1:16" x14ac:dyDescent="0.3">
      <c r="A21" s="50" t="s">
        <v>19</v>
      </c>
      <c r="B21" s="51">
        <v>1605</v>
      </c>
      <c r="C21" s="51">
        <v>2782</v>
      </c>
      <c r="D21" s="51">
        <v>337</v>
      </c>
      <c r="E21" s="51">
        <v>91</v>
      </c>
      <c r="F21" s="51">
        <v>1</v>
      </c>
      <c r="G21" s="51">
        <v>36</v>
      </c>
      <c r="H21" s="55">
        <f t="shared" si="0"/>
        <v>4852</v>
      </c>
      <c r="I21" s="30"/>
      <c r="J21" s="51">
        <v>20</v>
      </c>
      <c r="K21" s="51">
        <v>389</v>
      </c>
      <c r="L21" s="51">
        <v>7</v>
      </c>
      <c r="M21" s="51">
        <v>7</v>
      </c>
      <c r="N21" s="51">
        <v>1</v>
      </c>
      <c r="O21" s="51">
        <v>0</v>
      </c>
      <c r="P21" s="55">
        <f t="shared" si="1"/>
        <v>424</v>
      </c>
    </row>
    <row r="22" spans="1:16" s="12" customFormat="1" x14ac:dyDescent="0.3">
      <c r="A22" s="72" t="s">
        <v>20</v>
      </c>
      <c r="B22" s="35">
        <f t="shared" ref="B22:G22" si="6">SUM(B18:B21)</f>
        <v>10423</v>
      </c>
      <c r="C22" s="35">
        <f>SUM(C18:C21)</f>
        <v>14758</v>
      </c>
      <c r="D22" s="35">
        <f t="shared" si="6"/>
        <v>1951</v>
      </c>
      <c r="E22" s="35">
        <f t="shared" si="6"/>
        <v>748</v>
      </c>
      <c r="F22" s="35">
        <f t="shared" si="6"/>
        <v>5</v>
      </c>
      <c r="G22" s="35">
        <f t="shared" si="6"/>
        <v>288</v>
      </c>
      <c r="H22" s="35">
        <f t="shared" si="0"/>
        <v>28173</v>
      </c>
      <c r="I22" s="37"/>
      <c r="J22" s="35">
        <f t="shared" ref="J22:O22" si="7">SUM(J18:J21)</f>
        <v>144</v>
      </c>
      <c r="K22" s="35">
        <f>SUM(K18:K21)</f>
        <v>1961</v>
      </c>
      <c r="L22" s="35">
        <f t="shared" si="7"/>
        <v>48</v>
      </c>
      <c r="M22" s="35">
        <f t="shared" si="7"/>
        <v>39</v>
      </c>
      <c r="N22" s="35">
        <f t="shared" si="7"/>
        <v>6</v>
      </c>
      <c r="O22" s="35">
        <f t="shared" si="7"/>
        <v>0</v>
      </c>
      <c r="P22" s="35">
        <f t="shared" si="1"/>
        <v>2198</v>
      </c>
    </row>
    <row r="23" spans="1:16" x14ac:dyDescent="0.3">
      <c r="A23" s="44" t="s">
        <v>21</v>
      </c>
      <c r="B23" s="45">
        <v>8669</v>
      </c>
      <c r="C23" s="45">
        <v>10775</v>
      </c>
      <c r="D23" s="45">
        <v>2197</v>
      </c>
      <c r="E23" s="45">
        <v>728</v>
      </c>
      <c r="F23" s="45">
        <v>25</v>
      </c>
      <c r="G23" s="45">
        <v>676</v>
      </c>
      <c r="H23" s="53">
        <f t="shared" si="0"/>
        <v>23070</v>
      </c>
      <c r="I23" s="30"/>
      <c r="J23" s="45">
        <v>25</v>
      </c>
      <c r="K23" s="45">
        <v>2676</v>
      </c>
      <c r="L23" s="45">
        <v>23</v>
      </c>
      <c r="M23" s="45">
        <v>125</v>
      </c>
      <c r="N23" s="45">
        <v>13</v>
      </c>
      <c r="O23" s="45">
        <v>2</v>
      </c>
      <c r="P23" s="53">
        <f t="shared" si="1"/>
        <v>2864</v>
      </c>
    </row>
    <row r="24" spans="1:16" x14ac:dyDescent="0.3">
      <c r="A24" s="47" t="s">
        <v>22</v>
      </c>
      <c r="B24" s="48">
        <v>8000</v>
      </c>
      <c r="C24" s="48">
        <v>14517</v>
      </c>
      <c r="D24" s="48">
        <v>3245</v>
      </c>
      <c r="E24" s="48">
        <v>1211</v>
      </c>
      <c r="F24" s="48">
        <v>40</v>
      </c>
      <c r="G24" s="48">
        <v>426</v>
      </c>
      <c r="H24" s="54">
        <f t="shared" si="0"/>
        <v>27439</v>
      </c>
      <c r="I24" s="30"/>
      <c r="J24" s="48">
        <v>41</v>
      </c>
      <c r="K24" s="48">
        <v>2683</v>
      </c>
      <c r="L24" s="48">
        <v>30</v>
      </c>
      <c r="M24" s="48">
        <v>143</v>
      </c>
      <c r="N24" s="48">
        <v>3</v>
      </c>
      <c r="O24" s="48">
        <v>0</v>
      </c>
      <c r="P24" s="54">
        <f t="shared" si="1"/>
        <v>2900</v>
      </c>
    </row>
    <row r="25" spans="1:16" x14ac:dyDescent="0.3">
      <c r="A25" s="47" t="s">
        <v>23</v>
      </c>
      <c r="B25" s="48">
        <v>8815</v>
      </c>
      <c r="C25" s="48">
        <v>6643</v>
      </c>
      <c r="D25" s="48">
        <v>507</v>
      </c>
      <c r="E25" s="48">
        <v>171</v>
      </c>
      <c r="F25" s="48">
        <v>8</v>
      </c>
      <c r="G25" s="48">
        <v>521</v>
      </c>
      <c r="H25" s="54">
        <f t="shared" si="0"/>
        <v>16665</v>
      </c>
      <c r="I25" s="30"/>
      <c r="J25" s="48">
        <v>44</v>
      </c>
      <c r="K25" s="48">
        <v>1238</v>
      </c>
      <c r="L25" s="48">
        <v>9</v>
      </c>
      <c r="M25" s="48">
        <v>14</v>
      </c>
      <c r="N25" s="48">
        <v>2</v>
      </c>
      <c r="O25" s="48">
        <v>0</v>
      </c>
      <c r="P25" s="54">
        <f t="shared" si="1"/>
        <v>1307</v>
      </c>
    </row>
    <row r="26" spans="1:16" x14ac:dyDescent="0.3">
      <c r="A26" s="47" t="s">
        <v>24</v>
      </c>
      <c r="B26" s="48">
        <v>2406</v>
      </c>
      <c r="C26" s="48">
        <v>4542</v>
      </c>
      <c r="D26" s="48">
        <v>813</v>
      </c>
      <c r="E26" s="48">
        <v>279</v>
      </c>
      <c r="F26" s="48">
        <v>1</v>
      </c>
      <c r="G26" s="48">
        <v>194</v>
      </c>
      <c r="H26" s="54">
        <f t="shared" si="0"/>
        <v>8235</v>
      </c>
      <c r="I26" s="30"/>
      <c r="J26" s="48">
        <v>6</v>
      </c>
      <c r="K26" s="48">
        <v>606</v>
      </c>
      <c r="L26" s="48">
        <v>8</v>
      </c>
      <c r="M26" s="48">
        <v>36</v>
      </c>
      <c r="N26" s="48">
        <v>0</v>
      </c>
      <c r="O26" s="48">
        <v>2</v>
      </c>
      <c r="P26" s="54">
        <f t="shared" si="1"/>
        <v>658</v>
      </c>
    </row>
    <row r="27" spans="1:16" x14ac:dyDescent="0.3">
      <c r="A27" s="47" t="s">
        <v>25</v>
      </c>
      <c r="B27" s="48">
        <v>3468</v>
      </c>
      <c r="C27" s="48">
        <v>3829</v>
      </c>
      <c r="D27" s="48">
        <v>453</v>
      </c>
      <c r="E27" s="48">
        <v>97</v>
      </c>
      <c r="F27" s="48">
        <v>3</v>
      </c>
      <c r="G27" s="48">
        <v>178</v>
      </c>
      <c r="H27" s="54">
        <f t="shared" si="0"/>
        <v>8028</v>
      </c>
      <c r="I27" s="30"/>
      <c r="J27" s="48">
        <v>30</v>
      </c>
      <c r="K27" s="48">
        <v>739</v>
      </c>
      <c r="L27" s="48">
        <v>0</v>
      </c>
      <c r="M27" s="48">
        <v>20</v>
      </c>
      <c r="N27" s="48">
        <v>2</v>
      </c>
      <c r="O27" s="48">
        <v>0</v>
      </c>
      <c r="P27" s="54">
        <f t="shared" si="1"/>
        <v>791</v>
      </c>
    </row>
    <row r="28" spans="1:16" x14ac:dyDescent="0.3">
      <c r="A28" s="47" t="s">
        <v>26</v>
      </c>
      <c r="B28" s="48">
        <v>1720</v>
      </c>
      <c r="C28" s="48">
        <v>3001</v>
      </c>
      <c r="D28" s="48">
        <v>617</v>
      </c>
      <c r="E28" s="48">
        <v>164</v>
      </c>
      <c r="F28" s="48">
        <v>0</v>
      </c>
      <c r="G28" s="48">
        <v>87</v>
      </c>
      <c r="H28" s="54">
        <f t="shared" si="0"/>
        <v>5589</v>
      </c>
      <c r="I28" s="30"/>
      <c r="J28" s="48">
        <v>2</v>
      </c>
      <c r="K28" s="48">
        <v>330</v>
      </c>
      <c r="L28" s="48">
        <v>2</v>
      </c>
      <c r="M28" s="48">
        <v>21</v>
      </c>
      <c r="N28" s="56">
        <v>0</v>
      </c>
      <c r="O28" s="48">
        <v>0</v>
      </c>
      <c r="P28" s="54">
        <f t="shared" si="1"/>
        <v>355</v>
      </c>
    </row>
    <row r="29" spans="1:16" x14ac:dyDescent="0.3">
      <c r="A29" s="47" t="s">
        <v>27</v>
      </c>
      <c r="B29" s="48">
        <v>2032</v>
      </c>
      <c r="C29" s="48">
        <v>4462</v>
      </c>
      <c r="D29" s="48">
        <v>956</v>
      </c>
      <c r="E29" s="48">
        <v>391</v>
      </c>
      <c r="F29" s="48">
        <v>4</v>
      </c>
      <c r="G29" s="48">
        <v>124</v>
      </c>
      <c r="H29" s="54">
        <f t="shared" si="0"/>
        <v>7969</v>
      </c>
      <c r="I29" s="30"/>
      <c r="J29" s="48">
        <v>9</v>
      </c>
      <c r="K29" s="48">
        <v>868</v>
      </c>
      <c r="L29" s="48">
        <v>2</v>
      </c>
      <c r="M29" s="48">
        <v>55</v>
      </c>
      <c r="N29" s="48">
        <v>1</v>
      </c>
      <c r="O29" s="48">
        <v>1</v>
      </c>
      <c r="P29" s="54">
        <f t="shared" si="1"/>
        <v>936</v>
      </c>
    </row>
    <row r="30" spans="1:16" x14ac:dyDescent="0.3">
      <c r="A30" s="47" t="s">
        <v>28</v>
      </c>
      <c r="B30" s="48">
        <v>31427</v>
      </c>
      <c r="C30" s="48">
        <v>37721</v>
      </c>
      <c r="D30" s="48">
        <v>6534</v>
      </c>
      <c r="E30" s="48">
        <v>1111</v>
      </c>
      <c r="F30" s="48">
        <v>102</v>
      </c>
      <c r="G30" s="48">
        <v>3020</v>
      </c>
      <c r="H30" s="54">
        <f t="shared" si="0"/>
        <v>79915</v>
      </c>
      <c r="I30" s="30"/>
      <c r="J30" s="48">
        <v>171</v>
      </c>
      <c r="K30" s="48">
        <v>5802</v>
      </c>
      <c r="L30" s="48">
        <v>130</v>
      </c>
      <c r="M30" s="48">
        <v>243</v>
      </c>
      <c r="N30" s="48">
        <v>23</v>
      </c>
      <c r="O30" s="48">
        <v>1</v>
      </c>
      <c r="P30" s="54">
        <f t="shared" si="1"/>
        <v>6370</v>
      </c>
    </row>
    <row r="31" spans="1:16" x14ac:dyDescent="0.3">
      <c r="A31" s="47" t="s">
        <v>134</v>
      </c>
      <c r="B31" s="48">
        <v>9545</v>
      </c>
      <c r="C31" s="48">
        <v>9462</v>
      </c>
      <c r="D31" s="48">
        <v>1612</v>
      </c>
      <c r="E31" s="48">
        <v>248</v>
      </c>
      <c r="F31" s="48">
        <v>9</v>
      </c>
      <c r="G31" s="48">
        <v>502</v>
      </c>
      <c r="H31" s="54">
        <f t="shared" si="0"/>
        <v>21378</v>
      </c>
      <c r="I31" s="30"/>
      <c r="J31" s="48">
        <v>37</v>
      </c>
      <c r="K31" s="48">
        <v>1506</v>
      </c>
      <c r="L31" s="48">
        <v>16</v>
      </c>
      <c r="M31" s="48">
        <v>41</v>
      </c>
      <c r="N31" s="48">
        <v>1</v>
      </c>
      <c r="O31" s="48">
        <v>0</v>
      </c>
      <c r="P31" s="54">
        <f t="shared" si="1"/>
        <v>1601</v>
      </c>
    </row>
    <row r="32" spans="1:16" x14ac:dyDescent="0.3">
      <c r="A32" s="47" t="s">
        <v>29</v>
      </c>
      <c r="B32" s="48">
        <v>4351</v>
      </c>
      <c r="C32" s="48">
        <v>7090</v>
      </c>
      <c r="D32" s="48">
        <v>1228</v>
      </c>
      <c r="E32" s="48">
        <v>425</v>
      </c>
      <c r="F32" s="48">
        <v>4</v>
      </c>
      <c r="G32" s="48">
        <v>183</v>
      </c>
      <c r="H32" s="54">
        <f t="shared" si="0"/>
        <v>13281</v>
      </c>
      <c r="I32" s="30"/>
      <c r="J32" s="48">
        <v>13</v>
      </c>
      <c r="K32" s="48">
        <v>902</v>
      </c>
      <c r="L32" s="48">
        <v>4</v>
      </c>
      <c r="M32" s="48">
        <v>39</v>
      </c>
      <c r="N32" s="56">
        <v>0</v>
      </c>
      <c r="O32" s="48">
        <v>1</v>
      </c>
      <c r="P32" s="54">
        <f t="shared" si="1"/>
        <v>959</v>
      </c>
    </row>
    <row r="33" spans="1:16" x14ac:dyDescent="0.3">
      <c r="A33" s="47" t="s">
        <v>30</v>
      </c>
      <c r="B33" s="48">
        <v>1424</v>
      </c>
      <c r="C33" s="48">
        <v>1377</v>
      </c>
      <c r="D33" s="48">
        <v>68</v>
      </c>
      <c r="E33" s="48">
        <v>21</v>
      </c>
      <c r="F33" s="48">
        <v>2</v>
      </c>
      <c r="G33" s="48">
        <v>42</v>
      </c>
      <c r="H33" s="54">
        <f t="shared" si="0"/>
        <v>2934</v>
      </c>
      <c r="I33" s="30"/>
      <c r="J33" s="48">
        <v>28</v>
      </c>
      <c r="K33" s="48">
        <v>294</v>
      </c>
      <c r="L33" s="48">
        <v>1</v>
      </c>
      <c r="M33" s="48">
        <v>2</v>
      </c>
      <c r="N33" s="48">
        <v>0</v>
      </c>
      <c r="O33" s="48">
        <v>0</v>
      </c>
      <c r="P33" s="54">
        <f t="shared" si="1"/>
        <v>325</v>
      </c>
    </row>
    <row r="34" spans="1:16" x14ac:dyDescent="0.3">
      <c r="A34" s="50" t="s">
        <v>31</v>
      </c>
      <c r="B34" s="51">
        <v>11310</v>
      </c>
      <c r="C34" s="51">
        <v>8920</v>
      </c>
      <c r="D34" s="51">
        <v>872</v>
      </c>
      <c r="E34" s="51">
        <v>178</v>
      </c>
      <c r="F34" s="51">
        <v>11</v>
      </c>
      <c r="G34" s="51">
        <v>623</v>
      </c>
      <c r="H34" s="55">
        <f t="shared" si="0"/>
        <v>21914</v>
      </c>
      <c r="I34" s="30"/>
      <c r="J34" s="51">
        <v>51</v>
      </c>
      <c r="K34" s="51">
        <v>1635</v>
      </c>
      <c r="L34" s="51">
        <v>37</v>
      </c>
      <c r="M34" s="51">
        <v>22</v>
      </c>
      <c r="N34" s="51">
        <v>15</v>
      </c>
      <c r="O34" s="51">
        <v>1</v>
      </c>
      <c r="P34" s="55">
        <f t="shared" si="1"/>
        <v>1761</v>
      </c>
    </row>
    <row r="35" spans="1:16" s="12" customFormat="1" x14ac:dyDescent="0.3">
      <c r="A35" s="72" t="s">
        <v>32</v>
      </c>
      <c r="B35" s="35">
        <f t="shared" ref="B35:G35" si="8">SUM(B23:B34)</f>
        <v>93167</v>
      </c>
      <c r="C35" s="35">
        <f>SUM(C23:C34)</f>
        <v>112339</v>
      </c>
      <c r="D35" s="35">
        <f t="shared" si="8"/>
        <v>19102</v>
      </c>
      <c r="E35" s="35">
        <f t="shared" si="8"/>
        <v>5024</v>
      </c>
      <c r="F35" s="35">
        <f t="shared" si="8"/>
        <v>209</v>
      </c>
      <c r="G35" s="35">
        <f t="shared" si="8"/>
        <v>6576</v>
      </c>
      <c r="H35" s="35">
        <f t="shared" si="0"/>
        <v>236417</v>
      </c>
      <c r="I35" s="37"/>
      <c r="J35" s="35">
        <f t="shared" ref="J35:O35" si="9">SUM(J23:J34)</f>
        <v>457</v>
      </c>
      <c r="K35" s="35">
        <f>SUM(K23:K34)</f>
        <v>19279</v>
      </c>
      <c r="L35" s="35">
        <f t="shared" si="9"/>
        <v>262</v>
      </c>
      <c r="M35" s="35">
        <f t="shared" si="9"/>
        <v>761</v>
      </c>
      <c r="N35" s="35">
        <f>SUM(N23:N34)</f>
        <v>60</v>
      </c>
      <c r="O35" s="35">
        <f t="shared" si="9"/>
        <v>8</v>
      </c>
      <c r="P35" s="35">
        <f t="shared" si="1"/>
        <v>20827</v>
      </c>
    </row>
    <row r="36" spans="1:16" x14ac:dyDescent="0.3">
      <c r="A36" s="44" t="s">
        <v>33</v>
      </c>
      <c r="B36" s="45">
        <v>1239</v>
      </c>
      <c r="C36" s="45">
        <v>1172</v>
      </c>
      <c r="D36" s="45">
        <v>41</v>
      </c>
      <c r="E36" s="45">
        <v>7</v>
      </c>
      <c r="F36" s="45">
        <v>0</v>
      </c>
      <c r="G36" s="45">
        <v>160</v>
      </c>
      <c r="H36" s="53">
        <f t="shared" si="0"/>
        <v>2619</v>
      </c>
      <c r="I36" s="30"/>
      <c r="J36" s="45">
        <v>4</v>
      </c>
      <c r="K36" s="45">
        <v>146</v>
      </c>
      <c r="L36" s="45">
        <v>0</v>
      </c>
      <c r="M36" s="45">
        <v>0</v>
      </c>
      <c r="N36" s="45">
        <v>0</v>
      </c>
      <c r="O36" s="45">
        <v>0</v>
      </c>
      <c r="P36" s="53">
        <f t="shared" si="1"/>
        <v>150</v>
      </c>
    </row>
    <row r="37" spans="1:16" x14ac:dyDescent="0.3">
      <c r="A37" s="47" t="s">
        <v>34</v>
      </c>
      <c r="B37" s="48">
        <v>2563</v>
      </c>
      <c r="C37" s="48">
        <v>4102</v>
      </c>
      <c r="D37" s="48">
        <v>443</v>
      </c>
      <c r="E37" s="48">
        <v>122</v>
      </c>
      <c r="F37" s="48">
        <v>2</v>
      </c>
      <c r="G37" s="48">
        <v>103</v>
      </c>
      <c r="H37" s="54">
        <f t="shared" si="0"/>
        <v>7335</v>
      </c>
      <c r="I37" s="30"/>
      <c r="J37" s="48">
        <v>11</v>
      </c>
      <c r="K37" s="48">
        <v>811</v>
      </c>
      <c r="L37" s="48">
        <v>1</v>
      </c>
      <c r="M37" s="48">
        <v>13</v>
      </c>
      <c r="N37" s="48">
        <v>1</v>
      </c>
      <c r="O37" s="48">
        <v>1</v>
      </c>
      <c r="P37" s="54">
        <f t="shared" si="1"/>
        <v>838</v>
      </c>
    </row>
    <row r="38" spans="1:16" x14ac:dyDescent="0.3">
      <c r="A38" s="47" t="s">
        <v>35</v>
      </c>
      <c r="B38" s="48">
        <v>2308</v>
      </c>
      <c r="C38" s="48">
        <v>1804</v>
      </c>
      <c r="D38" s="48">
        <v>48</v>
      </c>
      <c r="E38" s="48">
        <v>5</v>
      </c>
      <c r="F38" s="48">
        <v>0</v>
      </c>
      <c r="G38" s="48">
        <v>66</v>
      </c>
      <c r="H38" s="54">
        <f t="shared" si="0"/>
        <v>4231</v>
      </c>
      <c r="I38" s="30"/>
      <c r="J38" s="48">
        <v>49</v>
      </c>
      <c r="K38" s="48">
        <v>254</v>
      </c>
      <c r="L38" s="48">
        <v>4</v>
      </c>
      <c r="M38" s="48">
        <v>1</v>
      </c>
      <c r="N38" s="48">
        <v>2</v>
      </c>
      <c r="O38" s="48">
        <v>0</v>
      </c>
      <c r="P38" s="54">
        <f t="shared" si="1"/>
        <v>310</v>
      </c>
    </row>
    <row r="39" spans="1:16" x14ac:dyDescent="0.3">
      <c r="A39" s="50" t="s">
        <v>36</v>
      </c>
      <c r="B39" s="51">
        <v>5079</v>
      </c>
      <c r="C39" s="51">
        <v>6102</v>
      </c>
      <c r="D39" s="51">
        <v>330</v>
      </c>
      <c r="E39" s="51">
        <v>86</v>
      </c>
      <c r="F39" s="51">
        <v>5</v>
      </c>
      <c r="G39" s="51">
        <v>178</v>
      </c>
      <c r="H39" s="55">
        <f t="shared" ref="H39:H70" si="10">SUM(B39:G39)</f>
        <v>11780</v>
      </c>
      <c r="I39" s="30"/>
      <c r="J39" s="51">
        <v>17</v>
      </c>
      <c r="K39" s="51">
        <v>833</v>
      </c>
      <c r="L39" s="51">
        <v>3</v>
      </c>
      <c r="M39" s="51">
        <v>6</v>
      </c>
      <c r="N39" s="51">
        <v>2</v>
      </c>
      <c r="O39" s="51">
        <v>0</v>
      </c>
      <c r="P39" s="55">
        <f t="shared" ref="P39:P70" si="11">SUM(J39:O39)</f>
        <v>861</v>
      </c>
    </row>
    <row r="40" spans="1:16" x14ac:dyDescent="0.3">
      <c r="A40" s="72" t="s">
        <v>37</v>
      </c>
      <c r="B40" s="35">
        <f t="shared" ref="B40:G40" si="12">SUM(B36:B39)</f>
        <v>11189</v>
      </c>
      <c r="C40" s="35">
        <f>SUM(C36:C39)</f>
        <v>13180</v>
      </c>
      <c r="D40" s="35">
        <f t="shared" si="12"/>
        <v>862</v>
      </c>
      <c r="E40" s="35">
        <f t="shared" si="12"/>
        <v>220</v>
      </c>
      <c r="F40" s="35">
        <f t="shared" si="12"/>
        <v>7</v>
      </c>
      <c r="G40" s="35">
        <f t="shared" si="12"/>
        <v>507</v>
      </c>
      <c r="H40" s="35">
        <f t="shared" si="10"/>
        <v>25965</v>
      </c>
      <c r="I40" s="37"/>
      <c r="J40" s="35">
        <f t="shared" ref="J40:O40" si="13">SUM(J36:J39)</f>
        <v>81</v>
      </c>
      <c r="K40" s="35">
        <f>SUM(K36:K39)</f>
        <v>2044</v>
      </c>
      <c r="L40" s="35">
        <f t="shared" si="13"/>
        <v>8</v>
      </c>
      <c r="M40" s="35">
        <f t="shared" si="13"/>
        <v>20</v>
      </c>
      <c r="N40" s="35">
        <f t="shared" si="13"/>
        <v>5</v>
      </c>
      <c r="O40" s="35">
        <f t="shared" si="13"/>
        <v>1</v>
      </c>
      <c r="P40" s="35">
        <f t="shared" si="11"/>
        <v>2159</v>
      </c>
    </row>
    <row r="41" spans="1:16" x14ac:dyDescent="0.3">
      <c r="A41" s="44" t="s">
        <v>38</v>
      </c>
      <c r="B41" s="45">
        <v>30462</v>
      </c>
      <c r="C41" s="45">
        <v>86218</v>
      </c>
      <c r="D41" s="45">
        <v>982</v>
      </c>
      <c r="E41" s="45">
        <v>410</v>
      </c>
      <c r="F41" s="45">
        <v>63</v>
      </c>
      <c r="G41" s="45">
        <v>813</v>
      </c>
      <c r="H41" s="53">
        <f t="shared" si="10"/>
        <v>118948</v>
      </c>
      <c r="I41" s="30"/>
      <c r="J41" s="45">
        <v>107</v>
      </c>
      <c r="K41" s="45">
        <v>6164</v>
      </c>
      <c r="L41" s="45">
        <v>64</v>
      </c>
      <c r="M41" s="45">
        <v>157</v>
      </c>
      <c r="N41" s="45">
        <v>36</v>
      </c>
      <c r="O41" s="45">
        <v>1</v>
      </c>
      <c r="P41" s="53">
        <f t="shared" si="11"/>
        <v>6529</v>
      </c>
    </row>
    <row r="42" spans="1:16" x14ac:dyDescent="0.3">
      <c r="A42" s="50" t="s">
        <v>39</v>
      </c>
      <c r="B42" s="51">
        <v>9763</v>
      </c>
      <c r="C42" s="51">
        <v>47357</v>
      </c>
      <c r="D42" s="51">
        <v>1556</v>
      </c>
      <c r="E42" s="51">
        <v>726</v>
      </c>
      <c r="F42" s="51">
        <v>130</v>
      </c>
      <c r="G42" s="51">
        <v>1172</v>
      </c>
      <c r="H42" s="55">
        <f t="shared" si="10"/>
        <v>60704</v>
      </c>
      <c r="I42" s="30"/>
      <c r="J42" s="51">
        <v>62</v>
      </c>
      <c r="K42" s="51">
        <v>6448</v>
      </c>
      <c r="L42" s="51">
        <v>80</v>
      </c>
      <c r="M42" s="51">
        <v>245</v>
      </c>
      <c r="N42" s="51">
        <v>12</v>
      </c>
      <c r="O42" s="51">
        <v>1</v>
      </c>
      <c r="P42" s="55">
        <f t="shared" si="11"/>
        <v>6848</v>
      </c>
    </row>
    <row r="43" spans="1:16" x14ac:dyDescent="0.3">
      <c r="A43" s="72" t="s">
        <v>40</v>
      </c>
      <c r="B43" s="35">
        <f t="shared" ref="B43:G43" si="14">SUM(B41:B42)</f>
        <v>40225</v>
      </c>
      <c r="C43" s="35">
        <f>SUM(C41:C42)</f>
        <v>133575</v>
      </c>
      <c r="D43" s="35">
        <f t="shared" si="14"/>
        <v>2538</v>
      </c>
      <c r="E43" s="35">
        <f t="shared" si="14"/>
        <v>1136</v>
      </c>
      <c r="F43" s="35">
        <f t="shared" si="14"/>
        <v>193</v>
      </c>
      <c r="G43" s="35">
        <f t="shared" si="14"/>
        <v>1985</v>
      </c>
      <c r="H43" s="35">
        <f t="shared" si="10"/>
        <v>179652</v>
      </c>
      <c r="I43" s="37"/>
      <c r="J43" s="35">
        <f t="shared" ref="J43:O43" si="15">SUM(J41:J42)</f>
        <v>169</v>
      </c>
      <c r="K43" s="35">
        <f>SUM(K41:K42)</f>
        <v>12612</v>
      </c>
      <c r="L43" s="35">
        <f t="shared" si="15"/>
        <v>144</v>
      </c>
      <c r="M43" s="35">
        <f t="shared" si="15"/>
        <v>402</v>
      </c>
      <c r="N43" s="35">
        <f t="shared" si="15"/>
        <v>48</v>
      </c>
      <c r="O43" s="35">
        <f t="shared" si="15"/>
        <v>2</v>
      </c>
      <c r="P43" s="35">
        <f t="shared" si="11"/>
        <v>13377</v>
      </c>
    </row>
    <row r="44" spans="1:16" x14ac:dyDescent="0.3">
      <c r="A44" s="44" t="s">
        <v>41</v>
      </c>
      <c r="B44" s="45">
        <v>1513</v>
      </c>
      <c r="C44" s="45">
        <v>2665</v>
      </c>
      <c r="D44" s="45">
        <v>229</v>
      </c>
      <c r="E44" s="45">
        <v>51</v>
      </c>
      <c r="F44" s="45">
        <v>1</v>
      </c>
      <c r="G44" s="45">
        <v>46</v>
      </c>
      <c r="H44" s="53">
        <f t="shared" si="10"/>
        <v>4505</v>
      </c>
      <c r="I44" s="30"/>
      <c r="J44" s="45">
        <v>14</v>
      </c>
      <c r="K44" s="45">
        <v>394</v>
      </c>
      <c r="L44" s="45">
        <v>2</v>
      </c>
      <c r="M44" s="45">
        <v>8</v>
      </c>
      <c r="N44" s="45">
        <v>0</v>
      </c>
      <c r="O44" s="45">
        <v>0</v>
      </c>
      <c r="P44" s="53">
        <f t="shared" si="11"/>
        <v>418</v>
      </c>
    </row>
    <row r="45" spans="1:16" x14ac:dyDescent="0.3">
      <c r="A45" s="47" t="s">
        <v>42</v>
      </c>
      <c r="B45" s="48">
        <v>5355</v>
      </c>
      <c r="C45" s="48">
        <v>11091</v>
      </c>
      <c r="D45" s="48">
        <v>2829</v>
      </c>
      <c r="E45" s="48">
        <v>1808</v>
      </c>
      <c r="F45" s="48">
        <v>9</v>
      </c>
      <c r="G45" s="48">
        <v>423</v>
      </c>
      <c r="H45" s="54">
        <f t="shared" si="10"/>
        <v>21515</v>
      </c>
      <c r="I45" s="30"/>
      <c r="J45" s="48">
        <v>14</v>
      </c>
      <c r="K45" s="48">
        <v>1589</v>
      </c>
      <c r="L45" s="48">
        <v>4</v>
      </c>
      <c r="M45" s="48">
        <v>115</v>
      </c>
      <c r="N45" s="48">
        <v>3</v>
      </c>
      <c r="O45" s="48">
        <v>0</v>
      </c>
      <c r="P45" s="54">
        <f t="shared" si="11"/>
        <v>1725</v>
      </c>
    </row>
    <row r="46" spans="1:16" x14ac:dyDescent="0.3">
      <c r="A46" s="47" t="s">
        <v>43</v>
      </c>
      <c r="B46" s="48">
        <v>813</v>
      </c>
      <c r="C46" s="48">
        <v>2385</v>
      </c>
      <c r="D46" s="48">
        <v>690</v>
      </c>
      <c r="E46" s="48">
        <v>720</v>
      </c>
      <c r="F46" s="48">
        <v>0</v>
      </c>
      <c r="G46" s="48">
        <v>50</v>
      </c>
      <c r="H46" s="54">
        <f t="shared" si="10"/>
        <v>4658</v>
      </c>
      <c r="I46" s="30"/>
      <c r="J46" s="48">
        <v>3</v>
      </c>
      <c r="K46" s="48">
        <v>315</v>
      </c>
      <c r="L46" s="48">
        <v>1</v>
      </c>
      <c r="M46" s="48">
        <v>79</v>
      </c>
      <c r="N46" s="48">
        <v>0</v>
      </c>
      <c r="O46" s="48">
        <v>0</v>
      </c>
      <c r="P46" s="54">
        <f t="shared" si="11"/>
        <v>398</v>
      </c>
    </row>
    <row r="47" spans="1:16" x14ac:dyDescent="0.3">
      <c r="A47" s="47" t="s">
        <v>44</v>
      </c>
      <c r="B47" s="48">
        <v>5171</v>
      </c>
      <c r="C47" s="48">
        <v>10091</v>
      </c>
      <c r="D47" s="48">
        <v>1829</v>
      </c>
      <c r="E47" s="48">
        <v>581</v>
      </c>
      <c r="F47" s="48">
        <v>17</v>
      </c>
      <c r="G47" s="48">
        <v>399</v>
      </c>
      <c r="H47" s="54">
        <f t="shared" si="10"/>
        <v>18088</v>
      </c>
      <c r="I47" s="30"/>
      <c r="J47" s="48">
        <v>10</v>
      </c>
      <c r="K47" s="48">
        <v>1462</v>
      </c>
      <c r="L47" s="48">
        <v>12</v>
      </c>
      <c r="M47" s="48">
        <v>33</v>
      </c>
      <c r="N47" s="48">
        <v>1</v>
      </c>
      <c r="O47" s="48">
        <v>0</v>
      </c>
      <c r="P47" s="54">
        <f t="shared" si="11"/>
        <v>1518</v>
      </c>
    </row>
    <row r="48" spans="1:16" x14ac:dyDescent="0.3">
      <c r="A48" s="47" t="s">
        <v>45</v>
      </c>
      <c r="B48" s="48">
        <v>4618</v>
      </c>
      <c r="C48" s="48">
        <v>8361</v>
      </c>
      <c r="D48" s="48">
        <v>2191</v>
      </c>
      <c r="E48" s="48">
        <v>875</v>
      </c>
      <c r="F48" s="48">
        <v>7</v>
      </c>
      <c r="G48" s="48">
        <v>223</v>
      </c>
      <c r="H48" s="54">
        <f t="shared" si="10"/>
        <v>16275</v>
      </c>
      <c r="I48" s="30"/>
      <c r="J48" s="48">
        <v>21</v>
      </c>
      <c r="K48" s="48">
        <v>1135</v>
      </c>
      <c r="L48" s="48">
        <v>13</v>
      </c>
      <c r="M48" s="48">
        <v>49</v>
      </c>
      <c r="N48" s="48">
        <v>1</v>
      </c>
      <c r="O48" s="48">
        <v>0</v>
      </c>
      <c r="P48" s="54">
        <f t="shared" si="11"/>
        <v>1219</v>
      </c>
    </row>
    <row r="49" spans="1:16" x14ac:dyDescent="0.3">
      <c r="A49" s="47" t="s">
        <v>46</v>
      </c>
      <c r="B49" s="48">
        <v>4470</v>
      </c>
      <c r="C49" s="48">
        <v>12140</v>
      </c>
      <c r="D49" s="48">
        <v>2212</v>
      </c>
      <c r="E49" s="48">
        <v>1981</v>
      </c>
      <c r="F49" s="48">
        <v>29</v>
      </c>
      <c r="G49" s="48">
        <v>449</v>
      </c>
      <c r="H49" s="54">
        <f t="shared" si="10"/>
        <v>21281</v>
      </c>
      <c r="I49" s="30"/>
      <c r="J49" s="48">
        <v>15</v>
      </c>
      <c r="K49" s="48">
        <v>1694</v>
      </c>
      <c r="L49" s="48">
        <v>14</v>
      </c>
      <c r="M49" s="48">
        <v>157</v>
      </c>
      <c r="N49" s="48">
        <v>3</v>
      </c>
      <c r="O49" s="48">
        <v>0</v>
      </c>
      <c r="P49" s="54">
        <f t="shared" si="11"/>
        <v>1883</v>
      </c>
    </row>
    <row r="50" spans="1:16" x14ac:dyDescent="0.3">
      <c r="A50" s="50" t="s">
        <v>47</v>
      </c>
      <c r="B50" s="51">
        <v>5467</v>
      </c>
      <c r="C50" s="51">
        <v>9834</v>
      </c>
      <c r="D50" s="51">
        <v>1715</v>
      </c>
      <c r="E50" s="51">
        <v>863</v>
      </c>
      <c r="F50" s="51">
        <v>11</v>
      </c>
      <c r="G50" s="51">
        <v>408</v>
      </c>
      <c r="H50" s="55">
        <f t="shared" si="10"/>
        <v>18298</v>
      </c>
      <c r="I50" s="30"/>
      <c r="J50" s="51">
        <v>10</v>
      </c>
      <c r="K50" s="51">
        <v>1677</v>
      </c>
      <c r="L50" s="51">
        <v>6</v>
      </c>
      <c r="M50" s="51">
        <v>66</v>
      </c>
      <c r="N50" s="51">
        <v>1</v>
      </c>
      <c r="O50" s="51">
        <v>1</v>
      </c>
      <c r="P50" s="55">
        <f t="shared" si="11"/>
        <v>1761</v>
      </c>
    </row>
    <row r="51" spans="1:16" x14ac:dyDescent="0.3">
      <c r="A51" s="72" t="s">
        <v>48</v>
      </c>
      <c r="B51" s="35">
        <f t="shared" ref="B51:G51" si="16">SUM(B44:B50)</f>
        <v>27407</v>
      </c>
      <c r="C51" s="35">
        <f>SUM(C44:C50)</f>
        <v>56567</v>
      </c>
      <c r="D51" s="35">
        <f t="shared" si="16"/>
        <v>11695</v>
      </c>
      <c r="E51" s="35">
        <f t="shared" si="16"/>
        <v>6879</v>
      </c>
      <c r="F51" s="35">
        <f t="shared" si="16"/>
        <v>74</v>
      </c>
      <c r="G51" s="35">
        <f t="shared" si="16"/>
        <v>1998</v>
      </c>
      <c r="H51" s="35">
        <f t="shared" si="10"/>
        <v>104620</v>
      </c>
      <c r="I51" s="37"/>
      <c r="J51" s="35">
        <f t="shared" ref="J51:O51" si="17">SUM(J44:J50)</f>
        <v>87</v>
      </c>
      <c r="K51" s="35">
        <f>SUM(K44:K50)</f>
        <v>8266</v>
      </c>
      <c r="L51" s="35">
        <f t="shared" si="17"/>
        <v>52</v>
      </c>
      <c r="M51" s="35">
        <f t="shared" si="17"/>
        <v>507</v>
      </c>
      <c r="N51" s="35">
        <f t="shared" si="17"/>
        <v>9</v>
      </c>
      <c r="O51" s="35">
        <f t="shared" si="17"/>
        <v>1</v>
      </c>
      <c r="P51" s="35">
        <f t="shared" si="11"/>
        <v>8922</v>
      </c>
    </row>
    <row r="52" spans="1:16" x14ac:dyDescent="0.3">
      <c r="A52" s="44" t="s">
        <v>49</v>
      </c>
      <c r="B52" s="45">
        <v>6804</v>
      </c>
      <c r="C52" s="45">
        <v>14380</v>
      </c>
      <c r="D52" s="45">
        <v>3818</v>
      </c>
      <c r="E52" s="45">
        <v>3761</v>
      </c>
      <c r="F52" s="45">
        <v>55</v>
      </c>
      <c r="G52" s="45">
        <v>1038</v>
      </c>
      <c r="H52" s="53">
        <f t="shared" si="10"/>
        <v>29856</v>
      </c>
      <c r="I52" s="30"/>
      <c r="J52" s="45">
        <v>38</v>
      </c>
      <c r="K52" s="45">
        <v>2080</v>
      </c>
      <c r="L52" s="45">
        <v>139</v>
      </c>
      <c r="M52" s="45">
        <v>196</v>
      </c>
      <c r="N52" s="45">
        <v>2</v>
      </c>
      <c r="O52" s="45">
        <v>3</v>
      </c>
      <c r="P52" s="53">
        <f t="shared" si="11"/>
        <v>2458</v>
      </c>
    </row>
    <row r="53" spans="1:16" x14ac:dyDescent="0.3">
      <c r="A53" s="47" t="s">
        <v>50</v>
      </c>
      <c r="B53" s="48">
        <v>1798</v>
      </c>
      <c r="C53" s="48">
        <v>4578</v>
      </c>
      <c r="D53" s="48">
        <v>1378</v>
      </c>
      <c r="E53" s="48">
        <v>857</v>
      </c>
      <c r="F53" s="48">
        <v>3</v>
      </c>
      <c r="G53" s="48">
        <v>81</v>
      </c>
      <c r="H53" s="54">
        <f t="shared" si="10"/>
        <v>8695</v>
      </c>
      <c r="I53" s="30"/>
      <c r="J53" s="48">
        <v>4</v>
      </c>
      <c r="K53" s="48">
        <v>494</v>
      </c>
      <c r="L53" s="48">
        <v>2</v>
      </c>
      <c r="M53" s="48">
        <v>76</v>
      </c>
      <c r="N53" s="48">
        <v>1</v>
      </c>
      <c r="O53" s="48">
        <v>0</v>
      </c>
      <c r="P53" s="54">
        <f t="shared" si="11"/>
        <v>577</v>
      </c>
    </row>
    <row r="54" spans="1:16" x14ac:dyDescent="0.3">
      <c r="A54" s="47" t="s">
        <v>128</v>
      </c>
      <c r="B54" s="48">
        <v>1830</v>
      </c>
      <c r="C54" s="48">
        <v>4048</v>
      </c>
      <c r="D54" s="48">
        <v>1560</v>
      </c>
      <c r="E54" s="48">
        <v>1173</v>
      </c>
      <c r="F54" s="48">
        <v>14</v>
      </c>
      <c r="G54" s="48">
        <v>105</v>
      </c>
      <c r="H54" s="54">
        <f t="shared" si="10"/>
        <v>8730</v>
      </c>
      <c r="I54" s="30"/>
      <c r="J54" s="48">
        <v>12</v>
      </c>
      <c r="K54" s="48">
        <v>827</v>
      </c>
      <c r="L54" s="48">
        <v>9</v>
      </c>
      <c r="M54" s="48">
        <v>72</v>
      </c>
      <c r="N54" s="48">
        <v>2</v>
      </c>
      <c r="O54" s="48">
        <v>1</v>
      </c>
      <c r="P54" s="54">
        <f t="shared" si="11"/>
        <v>923</v>
      </c>
    </row>
    <row r="55" spans="1:16" x14ac:dyDescent="0.3">
      <c r="A55" s="47" t="s">
        <v>51</v>
      </c>
      <c r="B55" s="48">
        <v>4211</v>
      </c>
      <c r="C55" s="48">
        <v>9825</v>
      </c>
      <c r="D55" s="48">
        <v>2666</v>
      </c>
      <c r="E55" s="48">
        <v>1699</v>
      </c>
      <c r="F55" s="48">
        <v>8</v>
      </c>
      <c r="G55" s="48">
        <v>288</v>
      </c>
      <c r="H55" s="54">
        <f t="shared" si="10"/>
        <v>18697</v>
      </c>
      <c r="I55" s="30"/>
      <c r="J55" s="48">
        <v>29</v>
      </c>
      <c r="K55" s="48">
        <v>1575</v>
      </c>
      <c r="L55" s="48">
        <v>12</v>
      </c>
      <c r="M55" s="48">
        <v>109</v>
      </c>
      <c r="N55" s="48">
        <v>10</v>
      </c>
      <c r="O55" s="48">
        <v>0</v>
      </c>
      <c r="P55" s="54">
        <f t="shared" si="11"/>
        <v>1735</v>
      </c>
    </row>
    <row r="56" spans="1:16" x14ac:dyDescent="0.3">
      <c r="A56" s="47" t="s">
        <v>52</v>
      </c>
      <c r="B56" s="48">
        <v>2287</v>
      </c>
      <c r="C56" s="48">
        <v>5220</v>
      </c>
      <c r="D56" s="48">
        <v>1452</v>
      </c>
      <c r="E56" s="48">
        <v>1830</v>
      </c>
      <c r="F56" s="48">
        <v>5</v>
      </c>
      <c r="G56" s="48">
        <v>185</v>
      </c>
      <c r="H56" s="54">
        <f t="shared" si="10"/>
        <v>10979</v>
      </c>
      <c r="I56" s="30"/>
      <c r="J56" s="48">
        <v>12</v>
      </c>
      <c r="K56" s="48">
        <v>927</v>
      </c>
      <c r="L56" s="48">
        <v>12</v>
      </c>
      <c r="M56" s="48">
        <v>87</v>
      </c>
      <c r="N56" s="48">
        <v>1</v>
      </c>
      <c r="O56" s="48">
        <v>0</v>
      </c>
      <c r="P56" s="54">
        <f t="shared" si="11"/>
        <v>1039</v>
      </c>
    </row>
    <row r="57" spans="1:16" x14ac:dyDescent="0.3">
      <c r="A57" s="47" t="s">
        <v>53</v>
      </c>
      <c r="B57" s="48">
        <v>1931</v>
      </c>
      <c r="C57" s="48">
        <v>4013</v>
      </c>
      <c r="D57" s="48">
        <v>903</v>
      </c>
      <c r="E57" s="48">
        <v>643</v>
      </c>
      <c r="F57" s="48">
        <v>0</v>
      </c>
      <c r="G57" s="48">
        <v>101</v>
      </c>
      <c r="H57" s="54">
        <f t="shared" si="10"/>
        <v>7591</v>
      </c>
      <c r="I57" s="30"/>
      <c r="J57" s="48">
        <v>4</v>
      </c>
      <c r="K57" s="48">
        <v>663</v>
      </c>
      <c r="L57" s="48">
        <v>6</v>
      </c>
      <c r="M57" s="48">
        <v>33</v>
      </c>
      <c r="N57" s="48">
        <v>0</v>
      </c>
      <c r="O57" s="48">
        <v>0</v>
      </c>
      <c r="P57" s="54">
        <f t="shared" si="11"/>
        <v>706</v>
      </c>
    </row>
    <row r="58" spans="1:16" x14ac:dyDescent="0.3">
      <c r="A58" s="47" t="s">
        <v>54</v>
      </c>
      <c r="B58" s="48">
        <v>1762</v>
      </c>
      <c r="C58" s="48">
        <v>4610</v>
      </c>
      <c r="D58" s="48">
        <v>1277</v>
      </c>
      <c r="E58" s="48">
        <v>1487</v>
      </c>
      <c r="F58" s="48">
        <v>23</v>
      </c>
      <c r="G58" s="48">
        <v>133</v>
      </c>
      <c r="H58" s="54">
        <f t="shared" si="10"/>
        <v>9292</v>
      </c>
      <c r="I58" s="30"/>
      <c r="J58" s="48">
        <v>12</v>
      </c>
      <c r="K58" s="48">
        <v>720</v>
      </c>
      <c r="L58" s="48">
        <v>7</v>
      </c>
      <c r="M58" s="48">
        <v>74</v>
      </c>
      <c r="N58" s="48">
        <v>1</v>
      </c>
      <c r="O58" s="48">
        <v>0</v>
      </c>
      <c r="P58" s="54">
        <f t="shared" si="11"/>
        <v>814</v>
      </c>
    </row>
    <row r="59" spans="1:16" x14ac:dyDescent="0.3">
      <c r="A59" s="47" t="s">
        <v>55</v>
      </c>
      <c r="B59" s="48">
        <v>3025</v>
      </c>
      <c r="C59" s="48">
        <v>8918</v>
      </c>
      <c r="D59" s="48">
        <v>2184</v>
      </c>
      <c r="E59" s="48">
        <v>1967</v>
      </c>
      <c r="F59" s="48">
        <v>70</v>
      </c>
      <c r="G59" s="48">
        <v>267</v>
      </c>
      <c r="H59" s="54">
        <f t="shared" si="10"/>
        <v>16431</v>
      </c>
      <c r="I59" s="30"/>
      <c r="J59" s="48">
        <v>17</v>
      </c>
      <c r="K59" s="48">
        <v>1771</v>
      </c>
      <c r="L59" s="48">
        <v>15</v>
      </c>
      <c r="M59" s="48">
        <v>122</v>
      </c>
      <c r="N59" s="48">
        <v>12</v>
      </c>
      <c r="O59" s="48">
        <v>1</v>
      </c>
      <c r="P59" s="54">
        <f t="shared" si="11"/>
        <v>1938</v>
      </c>
    </row>
    <row r="60" spans="1:16" x14ac:dyDescent="0.3">
      <c r="A60" s="50" t="s">
        <v>56</v>
      </c>
      <c r="B60" s="51">
        <v>1485</v>
      </c>
      <c r="C60" s="51">
        <v>2492</v>
      </c>
      <c r="D60" s="51">
        <v>973</v>
      </c>
      <c r="E60" s="51">
        <v>666</v>
      </c>
      <c r="F60" s="51">
        <v>5</v>
      </c>
      <c r="G60" s="51">
        <v>111</v>
      </c>
      <c r="H60" s="55">
        <f t="shared" si="10"/>
        <v>5732</v>
      </c>
      <c r="I60" s="30"/>
      <c r="J60" s="51">
        <v>13</v>
      </c>
      <c r="K60" s="51">
        <v>486</v>
      </c>
      <c r="L60" s="51">
        <v>4</v>
      </c>
      <c r="M60" s="51">
        <v>48</v>
      </c>
      <c r="N60" s="51">
        <v>0</v>
      </c>
      <c r="O60" s="51">
        <v>0</v>
      </c>
      <c r="P60" s="55">
        <f t="shared" si="11"/>
        <v>551</v>
      </c>
    </row>
    <row r="61" spans="1:16" x14ac:dyDescent="0.3">
      <c r="A61" s="72" t="s">
        <v>57</v>
      </c>
      <c r="B61" s="35">
        <f t="shared" ref="B61:G61" si="18">SUM(B52:B60)</f>
        <v>25133</v>
      </c>
      <c r="C61" s="35">
        <f>SUM(C52:C60)</f>
        <v>58084</v>
      </c>
      <c r="D61" s="35">
        <f t="shared" si="18"/>
        <v>16211</v>
      </c>
      <c r="E61" s="35">
        <f t="shared" si="18"/>
        <v>14083</v>
      </c>
      <c r="F61" s="35">
        <f t="shared" si="18"/>
        <v>183</v>
      </c>
      <c r="G61" s="35">
        <f t="shared" si="18"/>
        <v>2309</v>
      </c>
      <c r="H61" s="35">
        <f t="shared" si="10"/>
        <v>116003</v>
      </c>
      <c r="I61" s="37"/>
      <c r="J61" s="35">
        <f t="shared" ref="J61:O61" si="19">SUM(J52:J60)</f>
        <v>141</v>
      </c>
      <c r="K61" s="35">
        <f>SUM(K52:K60)</f>
        <v>9543</v>
      </c>
      <c r="L61" s="35">
        <f t="shared" si="19"/>
        <v>206</v>
      </c>
      <c r="M61" s="35">
        <f t="shared" si="19"/>
        <v>817</v>
      </c>
      <c r="N61" s="35">
        <f t="shared" si="19"/>
        <v>29</v>
      </c>
      <c r="O61" s="35">
        <f t="shared" si="19"/>
        <v>5</v>
      </c>
      <c r="P61" s="35">
        <f t="shared" si="11"/>
        <v>10741</v>
      </c>
    </row>
    <row r="62" spans="1:16" x14ac:dyDescent="0.3">
      <c r="A62" s="44" t="s">
        <v>58</v>
      </c>
      <c r="B62" s="45">
        <v>1856</v>
      </c>
      <c r="C62" s="45">
        <v>4102</v>
      </c>
      <c r="D62" s="45">
        <v>851</v>
      </c>
      <c r="E62" s="45">
        <v>1187</v>
      </c>
      <c r="F62" s="45">
        <v>0</v>
      </c>
      <c r="G62" s="45">
        <v>99</v>
      </c>
      <c r="H62" s="53">
        <f t="shared" si="10"/>
        <v>8095</v>
      </c>
      <c r="I62" s="30"/>
      <c r="J62" s="45">
        <v>16</v>
      </c>
      <c r="K62" s="45">
        <v>528</v>
      </c>
      <c r="L62" s="45">
        <v>6</v>
      </c>
      <c r="M62" s="45">
        <v>66</v>
      </c>
      <c r="N62" s="45">
        <v>6</v>
      </c>
      <c r="O62" s="45">
        <v>3</v>
      </c>
      <c r="P62" s="53">
        <f t="shared" si="11"/>
        <v>625</v>
      </c>
    </row>
    <row r="63" spans="1:16" x14ac:dyDescent="0.3">
      <c r="A63" s="47" t="s">
        <v>59</v>
      </c>
      <c r="B63" s="48">
        <v>11770</v>
      </c>
      <c r="C63" s="48">
        <v>41789</v>
      </c>
      <c r="D63" s="48">
        <v>3162</v>
      </c>
      <c r="E63" s="48">
        <v>2146</v>
      </c>
      <c r="F63" s="48">
        <v>51</v>
      </c>
      <c r="G63" s="48">
        <v>712</v>
      </c>
      <c r="H63" s="54">
        <f t="shared" si="10"/>
        <v>59630</v>
      </c>
      <c r="I63" s="30"/>
      <c r="J63" s="48">
        <v>92</v>
      </c>
      <c r="K63" s="48">
        <v>12239</v>
      </c>
      <c r="L63" s="48">
        <v>94</v>
      </c>
      <c r="M63" s="48">
        <v>408</v>
      </c>
      <c r="N63" s="48">
        <v>57</v>
      </c>
      <c r="O63" s="48">
        <v>0</v>
      </c>
      <c r="P63" s="54">
        <f t="shared" si="11"/>
        <v>12890</v>
      </c>
    </row>
    <row r="64" spans="1:16" x14ac:dyDescent="0.3">
      <c r="A64" s="47" t="s">
        <v>60</v>
      </c>
      <c r="B64" s="48">
        <v>1077</v>
      </c>
      <c r="C64" s="48">
        <v>2209</v>
      </c>
      <c r="D64" s="48">
        <v>364</v>
      </c>
      <c r="E64" s="48">
        <v>208</v>
      </c>
      <c r="F64" s="48">
        <v>0</v>
      </c>
      <c r="G64" s="48">
        <v>26</v>
      </c>
      <c r="H64" s="54">
        <f t="shared" si="10"/>
        <v>3884</v>
      </c>
      <c r="I64" s="30"/>
      <c r="J64" s="48">
        <v>18</v>
      </c>
      <c r="K64" s="48">
        <v>319</v>
      </c>
      <c r="L64" s="48">
        <v>3</v>
      </c>
      <c r="M64" s="48">
        <v>10</v>
      </c>
      <c r="N64" s="48">
        <v>0</v>
      </c>
      <c r="O64" s="48">
        <v>1</v>
      </c>
      <c r="P64" s="54">
        <f t="shared" si="11"/>
        <v>351</v>
      </c>
    </row>
    <row r="65" spans="1:16" x14ac:dyDescent="0.3">
      <c r="A65" s="47" t="s">
        <v>61</v>
      </c>
      <c r="B65" s="48">
        <v>2464</v>
      </c>
      <c r="C65" s="48">
        <v>4000</v>
      </c>
      <c r="D65" s="48">
        <v>700</v>
      </c>
      <c r="E65" s="48">
        <v>488</v>
      </c>
      <c r="F65" s="48">
        <v>3</v>
      </c>
      <c r="G65" s="48">
        <v>56</v>
      </c>
      <c r="H65" s="54">
        <f t="shared" si="10"/>
        <v>7711</v>
      </c>
      <c r="I65" s="30"/>
      <c r="J65" s="48">
        <v>24</v>
      </c>
      <c r="K65" s="48">
        <v>440</v>
      </c>
      <c r="L65" s="48">
        <v>9</v>
      </c>
      <c r="M65" s="48">
        <v>15</v>
      </c>
      <c r="N65" s="48">
        <v>0</v>
      </c>
      <c r="O65" s="48">
        <v>0</v>
      </c>
      <c r="P65" s="54">
        <f t="shared" si="11"/>
        <v>488</v>
      </c>
    </row>
    <row r="66" spans="1:16" x14ac:dyDescent="0.3">
      <c r="A66" s="47" t="s">
        <v>62</v>
      </c>
      <c r="B66" s="48">
        <v>3276</v>
      </c>
      <c r="C66" s="48">
        <v>5354</v>
      </c>
      <c r="D66" s="48">
        <v>1352</v>
      </c>
      <c r="E66" s="48">
        <v>1236</v>
      </c>
      <c r="F66" s="48">
        <v>4</v>
      </c>
      <c r="G66" s="48">
        <v>99</v>
      </c>
      <c r="H66" s="54">
        <f t="shared" si="10"/>
        <v>11321</v>
      </c>
      <c r="I66" s="30"/>
      <c r="J66" s="48">
        <v>42</v>
      </c>
      <c r="K66" s="48">
        <v>651</v>
      </c>
      <c r="L66" s="48">
        <v>56</v>
      </c>
      <c r="M66" s="48">
        <v>27</v>
      </c>
      <c r="N66" s="48">
        <v>3</v>
      </c>
      <c r="O66" s="48">
        <v>0</v>
      </c>
      <c r="P66" s="54">
        <f t="shared" si="11"/>
        <v>779</v>
      </c>
    </row>
    <row r="67" spans="1:16" x14ac:dyDescent="0.3">
      <c r="A67" s="47" t="s">
        <v>63</v>
      </c>
      <c r="B67" s="48">
        <v>1588</v>
      </c>
      <c r="C67" s="48">
        <v>2271</v>
      </c>
      <c r="D67" s="48">
        <v>742</v>
      </c>
      <c r="E67" s="48">
        <v>418</v>
      </c>
      <c r="F67" s="48">
        <v>3</v>
      </c>
      <c r="G67" s="48">
        <v>29</v>
      </c>
      <c r="H67" s="54">
        <f t="shared" si="10"/>
        <v>5051</v>
      </c>
      <c r="I67" s="30"/>
      <c r="J67" s="48">
        <v>12</v>
      </c>
      <c r="K67" s="48">
        <v>269</v>
      </c>
      <c r="L67" s="48">
        <v>9</v>
      </c>
      <c r="M67" s="48">
        <v>8</v>
      </c>
      <c r="N67" s="48">
        <v>0</v>
      </c>
      <c r="O67" s="48">
        <v>0</v>
      </c>
      <c r="P67" s="54">
        <f t="shared" si="11"/>
        <v>298</v>
      </c>
    </row>
    <row r="68" spans="1:16" x14ac:dyDescent="0.3">
      <c r="A68" s="47" t="s">
        <v>64</v>
      </c>
      <c r="B68" s="48">
        <v>3232</v>
      </c>
      <c r="C68" s="48">
        <v>6347</v>
      </c>
      <c r="D68" s="48">
        <v>1698</v>
      </c>
      <c r="E68" s="48">
        <v>1159</v>
      </c>
      <c r="F68" s="48">
        <v>2</v>
      </c>
      <c r="G68" s="48">
        <v>82</v>
      </c>
      <c r="H68" s="54">
        <f t="shared" si="10"/>
        <v>12520</v>
      </c>
      <c r="I68" s="30"/>
      <c r="J68" s="48">
        <v>24</v>
      </c>
      <c r="K68" s="48">
        <v>819</v>
      </c>
      <c r="L68" s="48">
        <v>7</v>
      </c>
      <c r="M68" s="48">
        <v>57</v>
      </c>
      <c r="N68" s="48">
        <v>3</v>
      </c>
      <c r="O68" s="48">
        <v>0</v>
      </c>
      <c r="P68" s="54">
        <f t="shared" si="11"/>
        <v>910</v>
      </c>
    </row>
    <row r="69" spans="1:16" x14ac:dyDescent="0.3">
      <c r="A69" s="47" t="s">
        <v>65</v>
      </c>
      <c r="B69" s="48">
        <v>1944</v>
      </c>
      <c r="C69" s="48">
        <v>4003</v>
      </c>
      <c r="D69" s="48">
        <v>936</v>
      </c>
      <c r="E69" s="48">
        <v>563</v>
      </c>
      <c r="F69" s="48">
        <v>3</v>
      </c>
      <c r="G69" s="48">
        <v>52</v>
      </c>
      <c r="H69" s="54">
        <f t="shared" si="10"/>
        <v>7501</v>
      </c>
      <c r="I69" s="30"/>
      <c r="J69" s="48">
        <v>36</v>
      </c>
      <c r="K69" s="48">
        <v>567</v>
      </c>
      <c r="L69" s="48">
        <v>3</v>
      </c>
      <c r="M69" s="48">
        <v>22</v>
      </c>
      <c r="N69" s="48">
        <v>3</v>
      </c>
      <c r="O69" s="48">
        <v>0</v>
      </c>
      <c r="P69" s="54">
        <f t="shared" si="11"/>
        <v>631</v>
      </c>
    </row>
    <row r="70" spans="1:16" x14ac:dyDescent="0.3">
      <c r="A70" s="47" t="s">
        <v>66</v>
      </c>
      <c r="B70" s="48">
        <v>2610</v>
      </c>
      <c r="C70" s="48">
        <v>3441</v>
      </c>
      <c r="D70" s="48">
        <v>861</v>
      </c>
      <c r="E70" s="48">
        <v>381</v>
      </c>
      <c r="F70" s="48">
        <v>3</v>
      </c>
      <c r="G70" s="48">
        <v>104</v>
      </c>
      <c r="H70" s="54">
        <f t="shared" si="10"/>
        <v>7400</v>
      </c>
      <c r="I70" s="30"/>
      <c r="J70" s="48">
        <v>9</v>
      </c>
      <c r="K70" s="48">
        <v>569</v>
      </c>
      <c r="L70" s="48">
        <v>7</v>
      </c>
      <c r="M70" s="48">
        <v>29</v>
      </c>
      <c r="N70" s="48">
        <v>1</v>
      </c>
      <c r="O70" s="48">
        <v>4</v>
      </c>
      <c r="P70" s="54">
        <f t="shared" si="11"/>
        <v>619</v>
      </c>
    </row>
    <row r="71" spans="1:16" x14ac:dyDescent="0.3">
      <c r="A71" s="50" t="s">
        <v>67</v>
      </c>
      <c r="B71" s="51">
        <v>1490</v>
      </c>
      <c r="C71" s="51">
        <v>3949</v>
      </c>
      <c r="D71" s="51">
        <v>575</v>
      </c>
      <c r="E71" s="51">
        <v>675</v>
      </c>
      <c r="F71" s="51">
        <v>3</v>
      </c>
      <c r="G71" s="51">
        <v>86</v>
      </c>
      <c r="H71" s="55">
        <f t="shared" ref="H71:H102" si="20">SUM(B71:G71)</f>
        <v>6778</v>
      </c>
      <c r="I71" s="30"/>
      <c r="J71" s="51">
        <v>19</v>
      </c>
      <c r="K71" s="51">
        <v>531</v>
      </c>
      <c r="L71" s="51">
        <v>10</v>
      </c>
      <c r="M71" s="51">
        <v>36</v>
      </c>
      <c r="N71" s="51">
        <v>4</v>
      </c>
      <c r="O71" s="51">
        <v>0</v>
      </c>
      <c r="P71" s="55">
        <f t="shared" ref="P71:P102" si="21">SUM(J71:O71)</f>
        <v>600</v>
      </c>
    </row>
    <row r="72" spans="1:16" x14ac:dyDescent="0.3">
      <c r="A72" s="72" t="s">
        <v>68</v>
      </c>
      <c r="B72" s="35">
        <f t="shared" ref="B72:G72" si="22">SUM(B62:B71)</f>
        <v>31307</v>
      </c>
      <c r="C72" s="35">
        <f>SUM(C62:C71)</f>
        <v>77465</v>
      </c>
      <c r="D72" s="35">
        <f t="shared" si="22"/>
        <v>11241</v>
      </c>
      <c r="E72" s="35">
        <f t="shared" si="22"/>
        <v>8461</v>
      </c>
      <c r="F72" s="35">
        <f t="shared" si="22"/>
        <v>72</v>
      </c>
      <c r="G72" s="35">
        <f t="shared" si="22"/>
        <v>1345</v>
      </c>
      <c r="H72" s="35">
        <f t="shared" si="20"/>
        <v>129891</v>
      </c>
      <c r="I72" s="37"/>
      <c r="J72" s="35">
        <f t="shared" ref="J72:O72" si="23">SUM(J62:J71)</f>
        <v>292</v>
      </c>
      <c r="K72" s="35">
        <f>SUM(K62:K71)</f>
        <v>16932</v>
      </c>
      <c r="L72" s="35">
        <f t="shared" si="23"/>
        <v>204</v>
      </c>
      <c r="M72" s="35">
        <f t="shared" si="23"/>
        <v>678</v>
      </c>
      <c r="N72" s="35">
        <f t="shared" si="23"/>
        <v>77</v>
      </c>
      <c r="O72" s="35">
        <f t="shared" si="23"/>
        <v>8</v>
      </c>
      <c r="P72" s="35">
        <f t="shared" si="21"/>
        <v>18191</v>
      </c>
    </row>
    <row r="73" spans="1:16" x14ac:dyDescent="0.3">
      <c r="A73" s="44" t="s">
        <v>69</v>
      </c>
      <c r="B73" s="45">
        <v>2375</v>
      </c>
      <c r="C73" s="45">
        <v>7338</v>
      </c>
      <c r="D73" s="45">
        <v>1491</v>
      </c>
      <c r="E73" s="45">
        <v>3047</v>
      </c>
      <c r="F73" s="45">
        <v>23</v>
      </c>
      <c r="G73" s="45">
        <v>142</v>
      </c>
      <c r="H73" s="53">
        <f t="shared" si="20"/>
        <v>14416</v>
      </c>
      <c r="I73" s="30"/>
      <c r="J73" s="45">
        <v>22</v>
      </c>
      <c r="K73" s="45">
        <v>878</v>
      </c>
      <c r="L73" s="45">
        <v>8</v>
      </c>
      <c r="M73" s="45">
        <v>147</v>
      </c>
      <c r="N73" s="45">
        <v>2</v>
      </c>
      <c r="O73" s="45">
        <v>0</v>
      </c>
      <c r="P73" s="53">
        <f t="shared" si="21"/>
        <v>1057</v>
      </c>
    </row>
    <row r="74" spans="1:16" x14ac:dyDescent="0.3">
      <c r="A74" s="50" t="s">
        <v>70</v>
      </c>
      <c r="B74" s="51">
        <v>742</v>
      </c>
      <c r="C74" s="51">
        <v>1731</v>
      </c>
      <c r="D74" s="51">
        <v>312</v>
      </c>
      <c r="E74" s="51">
        <v>306</v>
      </c>
      <c r="F74" s="51">
        <v>2</v>
      </c>
      <c r="G74" s="51">
        <v>39</v>
      </c>
      <c r="H74" s="55">
        <f t="shared" si="20"/>
        <v>3132</v>
      </c>
      <c r="I74" s="30"/>
      <c r="J74" s="51">
        <v>2</v>
      </c>
      <c r="K74" s="51">
        <v>236</v>
      </c>
      <c r="L74" s="51">
        <v>2</v>
      </c>
      <c r="M74" s="51">
        <v>30</v>
      </c>
      <c r="N74" s="51">
        <v>0</v>
      </c>
      <c r="O74" s="51">
        <v>0</v>
      </c>
      <c r="P74" s="55">
        <f t="shared" si="21"/>
        <v>270</v>
      </c>
    </row>
    <row r="75" spans="1:16" s="12" customFormat="1" x14ac:dyDescent="0.3">
      <c r="A75" s="72" t="s">
        <v>71</v>
      </c>
      <c r="B75" s="35">
        <f t="shared" ref="B75:G75" si="24">SUM(B73:B74)</f>
        <v>3117</v>
      </c>
      <c r="C75" s="35">
        <f>SUM(C73:C74)</f>
        <v>9069</v>
      </c>
      <c r="D75" s="35">
        <f t="shared" si="24"/>
        <v>1803</v>
      </c>
      <c r="E75" s="35">
        <f t="shared" si="24"/>
        <v>3353</v>
      </c>
      <c r="F75" s="35">
        <f t="shared" si="24"/>
        <v>25</v>
      </c>
      <c r="G75" s="35">
        <f t="shared" si="24"/>
        <v>181</v>
      </c>
      <c r="H75" s="35">
        <f t="shared" si="20"/>
        <v>17548</v>
      </c>
      <c r="I75" s="37"/>
      <c r="J75" s="35">
        <f t="shared" ref="J75:O75" si="25">SUM(J73:J74)</f>
        <v>24</v>
      </c>
      <c r="K75" s="35">
        <f>SUM(K73:K74)</f>
        <v>1114</v>
      </c>
      <c r="L75" s="35">
        <f t="shared" si="25"/>
        <v>10</v>
      </c>
      <c r="M75" s="35">
        <f t="shared" si="25"/>
        <v>177</v>
      </c>
      <c r="N75" s="35">
        <f t="shared" si="25"/>
        <v>2</v>
      </c>
      <c r="O75" s="35">
        <f t="shared" si="25"/>
        <v>0</v>
      </c>
      <c r="P75" s="35">
        <f t="shared" si="21"/>
        <v>1327</v>
      </c>
    </row>
    <row r="76" spans="1:16" x14ac:dyDescent="0.3">
      <c r="A76" s="44" t="s">
        <v>72</v>
      </c>
      <c r="B76" s="45">
        <v>2284</v>
      </c>
      <c r="C76" s="45">
        <v>4414</v>
      </c>
      <c r="D76" s="45">
        <v>947</v>
      </c>
      <c r="E76" s="45">
        <v>3391</v>
      </c>
      <c r="F76" s="45">
        <v>3</v>
      </c>
      <c r="G76" s="45">
        <v>97</v>
      </c>
      <c r="H76" s="53">
        <f t="shared" si="20"/>
        <v>11136</v>
      </c>
      <c r="I76" s="30"/>
      <c r="J76" s="45">
        <v>13</v>
      </c>
      <c r="K76" s="45">
        <v>517</v>
      </c>
      <c r="L76" s="45">
        <v>10</v>
      </c>
      <c r="M76" s="45">
        <v>127</v>
      </c>
      <c r="N76" s="45">
        <v>1</v>
      </c>
      <c r="O76" s="45">
        <v>0</v>
      </c>
      <c r="P76" s="53">
        <f t="shared" si="21"/>
        <v>668</v>
      </c>
    </row>
    <row r="77" spans="1:16" x14ac:dyDescent="0.3">
      <c r="A77" s="47" t="s">
        <v>73</v>
      </c>
      <c r="B77" s="48">
        <v>711</v>
      </c>
      <c r="C77" s="48">
        <v>1716</v>
      </c>
      <c r="D77" s="48">
        <v>382</v>
      </c>
      <c r="E77" s="48">
        <v>931</v>
      </c>
      <c r="F77" s="48">
        <v>2</v>
      </c>
      <c r="G77" s="48">
        <v>49</v>
      </c>
      <c r="H77" s="54">
        <f t="shared" si="20"/>
        <v>3791</v>
      </c>
      <c r="I77" s="30"/>
      <c r="J77" s="48">
        <v>5</v>
      </c>
      <c r="K77" s="48">
        <v>184</v>
      </c>
      <c r="L77" s="48">
        <v>5</v>
      </c>
      <c r="M77" s="48">
        <v>51</v>
      </c>
      <c r="N77" s="48">
        <v>0</v>
      </c>
      <c r="O77" s="48">
        <v>0</v>
      </c>
      <c r="P77" s="54">
        <f t="shared" si="21"/>
        <v>245</v>
      </c>
    </row>
    <row r="78" spans="1:16" x14ac:dyDescent="0.3">
      <c r="A78" s="47" t="s">
        <v>74</v>
      </c>
      <c r="B78" s="48">
        <v>444</v>
      </c>
      <c r="C78" s="48">
        <v>1253</v>
      </c>
      <c r="D78" s="48">
        <v>307</v>
      </c>
      <c r="E78" s="48">
        <v>908</v>
      </c>
      <c r="F78" s="48">
        <v>1</v>
      </c>
      <c r="G78" s="48">
        <v>18</v>
      </c>
      <c r="H78" s="54">
        <f t="shared" si="20"/>
        <v>2931</v>
      </c>
      <c r="I78" s="30"/>
      <c r="J78" s="48">
        <v>2</v>
      </c>
      <c r="K78" s="48">
        <v>167</v>
      </c>
      <c r="L78" s="48">
        <v>1</v>
      </c>
      <c r="M78" s="48">
        <v>53</v>
      </c>
      <c r="N78" s="48">
        <v>0</v>
      </c>
      <c r="O78" s="48">
        <v>0</v>
      </c>
      <c r="P78" s="54">
        <f t="shared" si="21"/>
        <v>223</v>
      </c>
    </row>
    <row r="79" spans="1:16" x14ac:dyDescent="0.3">
      <c r="A79" s="47" t="s">
        <v>75</v>
      </c>
      <c r="B79" s="48">
        <v>920</v>
      </c>
      <c r="C79" s="48">
        <v>2482</v>
      </c>
      <c r="D79" s="48">
        <v>426</v>
      </c>
      <c r="E79" s="48">
        <v>1885</v>
      </c>
      <c r="F79" s="48">
        <v>5</v>
      </c>
      <c r="G79" s="48">
        <v>37</v>
      </c>
      <c r="H79" s="54">
        <f t="shared" si="20"/>
        <v>5755</v>
      </c>
      <c r="I79" s="30"/>
      <c r="J79" s="48">
        <v>10</v>
      </c>
      <c r="K79" s="48">
        <v>355</v>
      </c>
      <c r="L79" s="48">
        <v>9</v>
      </c>
      <c r="M79" s="48">
        <v>102</v>
      </c>
      <c r="N79" s="48">
        <v>6</v>
      </c>
      <c r="O79" s="48">
        <v>0</v>
      </c>
      <c r="P79" s="54">
        <f t="shared" si="21"/>
        <v>482</v>
      </c>
    </row>
    <row r="80" spans="1:16" x14ac:dyDescent="0.3">
      <c r="A80" s="50" t="s">
        <v>135</v>
      </c>
      <c r="B80" s="51">
        <v>1797</v>
      </c>
      <c r="C80" s="51">
        <v>3458</v>
      </c>
      <c r="D80" s="51">
        <v>948</v>
      </c>
      <c r="E80" s="51">
        <v>2365</v>
      </c>
      <c r="F80" s="51">
        <v>5</v>
      </c>
      <c r="G80" s="51">
        <v>82</v>
      </c>
      <c r="H80" s="55">
        <f t="shared" si="20"/>
        <v>8655</v>
      </c>
      <c r="I80" s="30"/>
      <c r="J80" s="51">
        <v>8</v>
      </c>
      <c r="K80" s="51">
        <v>402</v>
      </c>
      <c r="L80" s="51">
        <v>2</v>
      </c>
      <c r="M80" s="51">
        <v>78</v>
      </c>
      <c r="N80" s="51">
        <v>0</v>
      </c>
      <c r="O80" s="51">
        <v>0</v>
      </c>
      <c r="P80" s="55">
        <f t="shared" si="21"/>
        <v>490</v>
      </c>
    </row>
    <row r="81" spans="1:16" s="12" customFormat="1" x14ac:dyDescent="0.3">
      <c r="A81" s="72" t="s">
        <v>76</v>
      </c>
      <c r="B81" s="35">
        <f t="shared" ref="B81:G81" si="26">SUM(B76:B80)</f>
        <v>6156</v>
      </c>
      <c r="C81" s="35">
        <f>SUM(C76:C80)</f>
        <v>13323</v>
      </c>
      <c r="D81" s="35">
        <f t="shared" si="26"/>
        <v>3010</v>
      </c>
      <c r="E81" s="35">
        <f t="shared" si="26"/>
        <v>9480</v>
      </c>
      <c r="F81" s="35">
        <f t="shared" si="26"/>
        <v>16</v>
      </c>
      <c r="G81" s="35">
        <f t="shared" si="26"/>
        <v>283</v>
      </c>
      <c r="H81" s="35">
        <f t="shared" si="20"/>
        <v>32268</v>
      </c>
      <c r="I81" s="37"/>
      <c r="J81" s="35">
        <f t="shared" ref="J81:O81" si="27">SUM(J76:J80)</f>
        <v>38</v>
      </c>
      <c r="K81" s="35">
        <f>SUM(K76:K80)</f>
        <v>1625</v>
      </c>
      <c r="L81" s="35">
        <f t="shared" si="27"/>
        <v>27</v>
      </c>
      <c r="M81" s="35">
        <f t="shared" si="27"/>
        <v>411</v>
      </c>
      <c r="N81" s="35">
        <f t="shared" si="27"/>
        <v>7</v>
      </c>
      <c r="O81" s="35">
        <f t="shared" si="27"/>
        <v>0</v>
      </c>
      <c r="P81" s="35">
        <f t="shared" si="21"/>
        <v>2108</v>
      </c>
    </row>
    <row r="82" spans="1:16" x14ac:dyDescent="0.3">
      <c r="A82" s="44" t="s">
        <v>133</v>
      </c>
      <c r="B82" s="45">
        <v>1331</v>
      </c>
      <c r="C82" s="45">
        <v>3577</v>
      </c>
      <c r="D82" s="45">
        <v>1097</v>
      </c>
      <c r="E82" s="45">
        <v>351</v>
      </c>
      <c r="F82" s="45">
        <v>1</v>
      </c>
      <c r="G82" s="45">
        <v>60</v>
      </c>
      <c r="H82" s="53">
        <f t="shared" si="20"/>
        <v>6417</v>
      </c>
      <c r="I82" s="30"/>
      <c r="J82" s="45">
        <v>2</v>
      </c>
      <c r="K82" s="45">
        <v>339</v>
      </c>
      <c r="L82" s="45">
        <v>2</v>
      </c>
      <c r="M82" s="45">
        <v>16</v>
      </c>
      <c r="N82" s="45">
        <v>0</v>
      </c>
      <c r="O82" s="45">
        <v>0</v>
      </c>
      <c r="P82" s="53">
        <f t="shared" si="21"/>
        <v>359</v>
      </c>
    </row>
    <row r="83" spans="1:16" x14ac:dyDescent="0.3">
      <c r="A83" s="47" t="s">
        <v>77</v>
      </c>
      <c r="B83" s="48">
        <v>1945</v>
      </c>
      <c r="C83" s="48">
        <v>4100</v>
      </c>
      <c r="D83" s="48">
        <v>1043</v>
      </c>
      <c r="E83" s="48">
        <v>265</v>
      </c>
      <c r="F83" s="48">
        <v>2</v>
      </c>
      <c r="G83" s="48">
        <v>121</v>
      </c>
      <c r="H83" s="54">
        <f t="shared" si="20"/>
        <v>7476</v>
      </c>
      <c r="I83" s="30"/>
      <c r="J83" s="48">
        <v>11</v>
      </c>
      <c r="K83" s="48">
        <v>560</v>
      </c>
      <c r="L83" s="48">
        <v>7</v>
      </c>
      <c r="M83" s="48">
        <v>90</v>
      </c>
      <c r="N83" s="48">
        <v>1</v>
      </c>
      <c r="O83" s="48">
        <v>0</v>
      </c>
      <c r="P83" s="54">
        <f t="shared" si="21"/>
        <v>669</v>
      </c>
    </row>
    <row r="84" spans="1:16" x14ac:dyDescent="0.3">
      <c r="A84" s="47" t="s">
        <v>78</v>
      </c>
      <c r="B84" s="48">
        <v>439</v>
      </c>
      <c r="C84" s="48">
        <v>1057</v>
      </c>
      <c r="D84" s="48">
        <v>362</v>
      </c>
      <c r="E84" s="48">
        <v>79</v>
      </c>
      <c r="F84" s="48">
        <v>9</v>
      </c>
      <c r="G84" s="48">
        <v>19</v>
      </c>
      <c r="H84" s="54">
        <f t="shared" si="20"/>
        <v>1965</v>
      </c>
      <c r="I84" s="30"/>
      <c r="J84" s="48">
        <v>0</v>
      </c>
      <c r="K84" s="48">
        <v>136</v>
      </c>
      <c r="L84" s="48">
        <v>1</v>
      </c>
      <c r="M84" s="48">
        <v>10</v>
      </c>
      <c r="N84" s="48">
        <v>0</v>
      </c>
      <c r="O84" s="48">
        <v>0</v>
      </c>
      <c r="P84" s="54">
        <f t="shared" si="21"/>
        <v>147</v>
      </c>
    </row>
    <row r="85" spans="1:16" x14ac:dyDescent="0.3">
      <c r="A85" s="47" t="s">
        <v>79</v>
      </c>
      <c r="B85" s="48">
        <v>27255</v>
      </c>
      <c r="C85" s="48">
        <v>44557</v>
      </c>
      <c r="D85" s="48">
        <v>9961</v>
      </c>
      <c r="E85" s="48">
        <v>1414</v>
      </c>
      <c r="F85" s="48">
        <v>189</v>
      </c>
      <c r="G85" s="48">
        <v>2883</v>
      </c>
      <c r="H85" s="54">
        <f t="shared" si="20"/>
        <v>86259</v>
      </c>
      <c r="I85" s="30"/>
      <c r="J85" s="48">
        <v>85</v>
      </c>
      <c r="K85" s="48">
        <v>4891</v>
      </c>
      <c r="L85" s="48">
        <v>76</v>
      </c>
      <c r="M85" s="48">
        <v>326</v>
      </c>
      <c r="N85" s="48">
        <v>34</v>
      </c>
      <c r="O85" s="48">
        <v>5</v>
      </c>
      <c r="P85" s="54">
        <f t="shared" si="21"/>
        <v>5417</v>
      </c>
    </row>
    <row r="86" spans="1:16" x14ac:dyDescent="0.3">
      <c r="A86" s="50" t="s">
        <v>80</v>
      </c>
      <c r="B86" s="51">
        <v>1228</v>
      </c>
      <c r="C86" s="51">
        <v>2669</v>
      </c>
      <c r="D86" s="51">
        <v>507</v>
      </c>
      <c r="E86" s="51">
        <v>92</v>
      </c>
      <c r="F86" s="51">
        <v>2</v>
      </c>
      <c r="G86" s="51">
        <v>83</v>
      </c>
      <c r="H86" s="55">
        <f t="shared" si="20"/>
        <v>4581</v>
      </c>
      <c r="I86" s="30"/>
      <c r="J86" s="51">
        <v>6</v>
      </c>
      <c r="K86" s="51">
        <v>349</v>
      </c>
      <c r="L86" s="51">
        <v>9</v>
      </c>
      <c r="M86" s="51">
        <v>6</v>
      </c>
      <c r="N86" s="51">
        <v>0</v>
      </c>
      <c r="O86" s="51">
        <v>0</v>
      </c>
      <c r="P86" s="55">
        <f t="shared" si="21"/>
        <v>370</v>
      </c>
    </row>
    <row r="87" spans="1:16" s="12" customFormat="1" x14ac:dyDescent="0.3">
      <c r="A87" s="72" t="s">
        <v>81</v>
      </c>
      <c r="B87" s="35">
        <f t="shared" ref="B87:G87" si="28">SUM(B82:B86)</f>
        <v>32198</v>
      </c>
      <c r="C87" s="35">
        <f>SUM(C82:C86)</f>
        <v>55960</v>
      </c>
      <c r="D87" s="35">
        <f t="shared" si="28"/>
        <v>12970</v>
      </c>
      <c r="E87" s="35">
        <f t="shared" si="28"/>
        <v>2201</v>
      </c>
      <c r="F87" s="35">
        <f t="shared" si="28"/>
        <v>203</v>
      </c>
      <c r="G87" s="35">
        <f t="shared" si="28"/>
        <v>3166</v>
      </c>
      <c r="H87" s="35">
        <f t="shared" si="20"/>
        <v>106698</v>
      </c>
      <c r="I87" s="37"/>
      <c r="J87" s="35">
        <f t="shared" ref="J87:O87" si="29">SUM(J82:J86)</f>
        <v>104</v>
      </c>
      <c r="K87" s="35">
        <f>SUM(K82:K86)</f>
        <v>6275</v>
      </c>
      <c r="L87" s="35">
        <f t="shared" si="29"/>
        <v>95</v>
      </c>
      <c r="M87" s="35">
        <f t="shared" si="29"/>
        <v>448</v>
      </c>
      <c r="N87" s="35">
        <f t="shared" si="29"/>
        <v>35</v>
      </c>
      <c r="O87" s="35">
        <f t="shared" si="29"/>
        <v>5</v>
      </c>
      <c r="P87" s="35">
        <f t="shared" si="21"/>
        <v>6962</v>
      </c>
    </row>
    <row r="88" spans="1:16" x14ac:dyDescent="0.3">
      <c r="A88" s="44" t="s">
        <v>82</v>
      </c>
      <c r="B88" s="45">
        <v>1261</v>
      </c>
      <c r="C88" s="45">
        <v>3276</v>
      </c>
      <c r="D88" s="45">
        <v>876</v>
      </c>
      <c r="E88" s="45">
        <v>574</v>
      </c>
      <c r="F88" s="45">
        <v>0</v>
      </c>
      <c r="G88" s="45">
        <v>64</v>
      </c>
      <c r="H88" s="53">
        <f t="shared" si="20"/>
        <v>6051</v>
      </c>
      <c r="I88" s="30"/>
      <c r="J88" s="45">
        <v>3</v>
      </c>
      <c r="K88" s="45">
        <v>478</v>
      </c>
      <c r="L88" s="45">
        <v>8</v>
      </c>
      <c r="M88" s="45">
        <v>46</v>
      </c>
      <c r="N88" s="45">
        <v>0</v>
      </c>
      <c r="O88" s="45">
        <v>0</v>
      </c>
      <c r="P88" s="53">
        <f t="shared" si="21"/>
        <v>535</v>
      </c>
    </row>
    <row r="89" spans="1:16" x14ac:dyDescent="0.3">
      <c r="A89" s="47" t="s">
        <v>83</v>
      </c>
      <c r="B89" s="48">
        <v>884</v>
      </c>
      <c r="C89" s="48">
        <v>2517</v>
      </c>
      <c r="D89" s="48">
        <v>583</v>
      </c>
      <c r="E89" s="48">
        <v>239</v>
      </c>
      <c r="F89" s="48">
        <v>0</v>
      </c>
      <c r="G89" s="48">
        <v>31</v>
      </c>
      <c r="H89" s="54">
        <f t="shared" si="20"/>
        <v>4254</v>
      </c>
      <c r="I89" s="30"/>
      <c r="J89" s="48">
        <v>8</v>
      </c>
      <c r="K89" s="48">
        <v>292</v>
      </c>
      <c r="L89" s="48">
        <v>1</v>
      </c>
      <c r="M89" s="48">
        <v>17</v>
      </c>
      <c r="N89" s="48">
        <v>0</v>
      </c>
      <c r="O89" s="48">
        <v>0</v>
      </c>
      <c r="P89" s="54">
        <f t="shared" si="21"/>
        <v>318</v>
      </c>
    </row>
    <row r="90" spans="1:16" x14ac:dyDescent="0.3">
      <c r="A90" s="47" t="s">
        <v>84</v>
      </c>
      <c r="B90" s="48">
        <v>1287</v>
      </c>
      <c r="C90" s="48">
        <v>2863</v>
      </c>
      <c r="D90" s="48">
        <v>706</v>
      </c>
      <c r="E90" s="48">
        <v>681</v>
      </c>
      <c r="F90" s="48">
        <v>0</v>
      </c>
      <c r="G90" s="48">
        <v>40</v>
      </c>
      <c r="H90" s="54">
        <f t="shared" si="20"/>
        <v>5577</v>
      </c>
      <c r="I90" s="30"/>
      <c r="J90" s="48">
        <v>3</v>
      </c>
      <c r="K90" s="48">
        <v>415</v>
      </c>
      <c r="L90" s="48">
        <v>3</v>
      </c>
      <c r="M90" s="48">
        <v>48</v>
      </c>
      <c r="N90" s="48">
        <v>0</v>
      </c>
      <c r="O90" s="48">
        <v>0</v>
      </c>
      <c r="P90" s="54">
        <f t="shared" si="21"/>
        <v>469</v>
      </c>
    </row>
    <row r="91" spans="1:16" x14ac:dyDescent="0.3">
      <c r="A91" s="50" t="s">
        <v>85</v>
      </c>
      <c r="B91" s="51">
        <v>972</v>
      </c>
      <c r="C91" s="51">
        <v>2649</v>
      </c>
      <c r="D91" s="51">
        <v>654</v>
      </c>
      <c r="E91" s="51">
        <v>1225</v>
      </c>
      <c r="F91" s="51">
        <v>5</v>
      </c>
      <c r="G91" s="51">
        <v>56</v>
      </c>
      <c r="H91" s="55">
        <f t="shared" si="20"/>
        <v>5561</v>
      </c>
      <c r="I91" s="30"/>
      <c r="J91" s="51">
        <v>4</v>
      </c>
      <c r="K91" s="51">
        <v>427</v>
      </c>
      <c r="L91" s="51">
        <v>0</v>
      </c>
      <c r="M91" s="51">
        <v>42</v>
      </c>
      <c r="N91" s="51">
        <v>1</v>
      </c>
      <c r="O91" s="51">
        <v>0</v>
      </c>
      <c r="P91" s="55">
        <f t="shared" si="21"/>
        <v>474</v>
      </c>
    </row>
    <row r="92" spans="1:16" s="12" customFormat="1" x14ac:dyDescent="0.3">
      <c r="A92" s="72" t="s">
        <v>86</v>
      </c>
      <c r="B92" s="35">
        <f t="shared" ref="B92:G92" si="30">SUM(B88:B91)</f>
        <v>4404</v>
      </c>
      <c r="C92" s="35">
        <f>SUM(C88:C91)</f>
        <v>11305</v>
      </c>
      <c r="D92" s="35">
        <f t="shared" si="30"/>
        <v>2819</v>
      </c>
      <c r="E92" s="35">
        <f t="shared" si="30"/>
        <v>2719</v>
      </c>
      <c r="F92" s="35">
        <f t="shared" si="30"/>
        <v>5</v>
      </c>
      <c r="G92" s="35">
        <f t="shared" si="30"/>
        <v>191</v>
      </c>
      <c r="H92" s="35">
        <f t="shared" si="20"/>
        <v>21443</v>
      </c>
      <c r="I92" s="37"/>
      <c r="J92" s="35">
        <f t="shared" ref="J92:O92" si="31">SUM(J88:J91)</f>
        <v>18</v>
      </c>
      <c r="K92" s="35">
        <f>SUM(K88:K91)</f>
        <v>1612</v>
      </c>
      <c r="L92" s="35">
        <f t="shared" si="31"/>
        <v>12</v>
      </c>
      <c r="M92" s="35">
        <f t="shared" si="31"/>
        <v>153</v>
      </c>
      <c r="N92" s="35">
        <f t="shared" si="31"/>
        <v>1</v>
      </c>
      <c r="O92" s="35">
        <f t="shared" si="31"/>
        <v>0</v>
      </c>
      <c r="P92" s="35">
        <f t="shared" si="21"/>
        <v>1796</v>
      </c>
    </row>
    <row r="93" spans="1:16" x14ac:dyDescent="0.3">
      <c r="A93" s="44" t="s">
        <v>87</v>
      </c>
      <c r="B93" s="45">
        <v>397</v>
      </c>
      <c r="C93" s="45">
        <v>1348</v>
      </c>
      <c r="D93" s="45">
        <v>263</v>
      </c>
      <c r="E93" s="45">
        <v>334</v>
      </c>
      <c r="F93" s="45">
        <v>1</v>
      </c>
      <c r="G93" s="45">
        <v>18</v>
      </c>
      <c r="H93" s="53">
        <f t="shared" si="20"/>
        <v>2361</v>
      </c>
      <c r="I93" s="30"/>
      <c r="J93" s="45">
        <v>2</v>
      </c>
      <c r="K93" s="45">
        <v>174</v>
      </c>
      <c r="L93" s="45">
        <v>0</v>
      </c>
      <c r="M93" s="45">
        <v>14</v>
      </c>
      <c r="N93" s="45">
        <v>1</v>
      </c>
      <c r="O93" s="45">
        <v>0</v>
      </c>
      <c r="P93" s="53">
        <f t="shared" si="21"/>
        <v>191</v>
      </c>
    </row>
    <row r="94" spans="1:16" x14ac:dyDescent="0.3">
      <c r="A94" s="50" t="s">
        <v>88</v>
      </c>
      <c r="B94" s="51">
        <v>592</v>
      </c>
      <c r="C94" s="51">
        <v>2048</v>
      </c>
      <c r="D94" s="51">
        <v>375</v>
      </c>
      <c r="E94" s="51">
        <v>557</v>
      </c>
      <c r="F94" s="51">
        <v>2</v>
      </c>
      <c r="G94" s="51">
        <v>15</v>
      </c>
      <c r="H94" s="55">
        <f t="shared" si="20"/>
        <v>3589</v>
      </c>
      <c r="I94" s="30"/>
      <c r="J94" s="51">
        <v>1</v>
      </c>
      <c r="K94" s="51">
        <v>346</v>
      </c>
      <c r="L94" s="51">
        <v>4</v>
      </c>
      <c r="M94" s="51">
        <v>28</v>
      </c>
      <c r="N94" s="51">
        <v>0</v>
      </c>
      <c r="O94" s="51">
        <v>0</v>
      </c>
      <c r="P94" s="55">
        <f t="shared" si="21"/>
        <v>379</v>
      </c>
    </row>
    <row r="95" spans="1:16" s="12" customFormat="1" x14ac:dyDescent="0.3">
      <c r="A95" s="72" t="s">
        <v>89</v>
      </c>
      <c r="B95" s="35">
        <f t="shared" ref="B95:G95" si="32">SUM(B93:B94)</f>
        <v>989</v>
      </c>
      <c r="C95" s="35">
        <f>SUM(C93:C94)</f>
        <v>3396</v>
      </c>
      <c r="D95" s="35">
        <f t="shared" si="32"/>
        <v>638</v>
      </c>
      <c r="E95" s="35">
        <f t="shared" si="32"/>
        <v>891</v>
      </c>
      <c r="F95" s="35">
        <f t="shared" si="32"/>
        <v>3</v>
      </c>
      <c r="G95" s="35">
        <f t="shared" si="32"/>
        <v>33</v>
      </c>
      <c r="H95" s="35">
        <f t="shared" si="20"/>
        <v>5950</v>
      </c>
      <c r="I95" s="37"/>
      <c r="J95" s="35">
        <f t="shared" ref="J95:O95" si="33">SUM(J93:J94)</f>
        <v>3</v>
      </c>
      <c r="K95" s="35">
        <f>SUM(K93:K94)</f>
        <v>520</v>
      </c>
      <c r="L95" s="35">
        <f t="shared" si="33"/>
        <v>4</v>
      </c>
      <c r="M95" s="35">
        <f t="shared" si="33"/>
        <v>42</v>
      </c>
      <c r="N95" s="35">
        <f t="shared" si="33"/>
        <v>1</v>
      </c>
      <c r="O95" s="35">
        <f t="shared" si="33"/>
        <v>0</v>
      </c>
      <c r="P95" s="35">
        <f t="shared" si="21"/>
        <v>570</v>
      </c>
    </row>
    <row r="96" spans="1:16" x14ac:dyDescent="0.3">
      <c r="A96" s="44" t="s">
        <v>90</v>
      </c>
      <c r="B96" s="45">
        <v>626</v>
      </c>
      <c r="C96" s="45">
        <v>2463</v>
      </c>
      <c r="D96" s="45">
        <v>589</v>
      </c>
      <c r="E96" s="45">
        <v>798</v>
      </c>
      <c r="F96" s="45">
        <v>2</v>
      </c>
      <c r="G96" s="45">
        <v>16</v>
      </c>
      <c r="H96" s="53">
        <f t="shared" si="20"/>
        <v>4494</v>
      </c>
      <c r="I96" s="30"/>
      <c r="J96" s="45">
        <v>3</v>
      </c>
      <c r="K96" s="45">
        <v>281</v>
      </c>
      <c r="L96" s="45">
        <v>0</v>
      </c>
      <c r="M96" s="45">
        <v>28</v>
      </c>
      <c r="N96" s="45">
        <v>1</v>
      </c>
      <c r="O96" s="45">
        <v>0</v>
      </c>
      <c r="P96" s="53">
        <f t="shared" si="21"/>
        <v>313</v>
      </c>
    </row>
    <row r="97" spans="1:16" x14ac:dyDescent="0.3">
      <c r="A97" s="47" t="s">
        <v>91</v>
      </c>
      <c r="B97" s="48">
        <v>482</v>
      </c>
      <c r="C97" s="48">
        <v>1643</v>
      </c>
      <c r="D97" s="48">
        <v>331</v>
      </c>
      <c r="E97" s="48">
        <v>368</v>
      </c>
      <c r="F97" s="48">
        <v>0</v>
      </c>
      <c r="G97" s="48">
        <v>10</v>
      </c>
      <c r="H97" s="54">
        <f t="shared" si="20"/>
        <v>2834</v>
      </c>
      <c r="I97" s="30"/>
      <c r="J97" s="48">
        <v>1</v>
      </c>
      <c r="K97" s="48">
        <v>180</v>
      </c>
      <c r="L97" s="48">
        <v>3</v>
      </c>
      <c r="M97" s="48">
        <v>12</v>
      </c>
      <c r="N97" s="48">
        <v>0</v>
      </c>
      <c r="O97" s="48">
        <v>0</v>
      </c>
      <c r="P97" s="54">
        <f t="shared" si="21"/>
        <v>196</v>
      </c>
    </row>
    <row r="98" spans="1:16" x14ac:dyDescent="0.3">
      <c r="A98" s="47" t="s">
        <v>92</v>
      </c>
      <c r="B98" s="48">
        <v>1595</v>
      </c>
      <c r="C98" s="48">
        <v>4667</v>
      </c>
      <c r="D98" s="48">
        <v>1429</v>
      </c>
      <c r="E98" s="48">
        <v>487</v>
      </c>
      <c r="F98" s="48">
        <v>1</v>
      </c>
      <c r="G98" s="48">
        <v>90</v>
      </c>
      <c r="H98" s="54">
        <f t="shared" si="20"/>
        <v>8269</v>
      </c>
      <c r="I98" s="30"/>
      <c r="J98" s="48">
        <v>4</v>
      </c>
      <c r="K98" s="48">
        <v>498</v>
      </c>
      <c r="L98" s="48">
        <v>3</v>
      </c>
      <c r="M98" s="48">
        <v>14</v>
      </c>
      <c r="N98" s="48">
        <v>0</v>
      </c>
      <c r="O98" s="48">
        <v>0</v>
      </c>
      <c r="P98" s="54">
        <f t="shared" si="21"/>
        <v>519</v>
      </c>
    </row>
    <row r="99" spans="1:16" x14ac:dyDescent="0.3">
      <c r="A99" s="47" t="s">
        <v>93</v>
      </c>
      <c r="B99" s="48">
        <v>5694</v>
      </c>
      <c r="C99" s="48">
        <v>12554</v>
      </c>
      <c r="D99" s="48">
        <v>4124</v>
      </c>
      <c r="E99" s="48">
        <v>1962</v>
      </c>
      <c r="F99" s="48">
        <v>6</v>
      </c>
      <c r="G99" s="48">
        <v>160</v>
      </c>
      <c r="H99" s="54">
        <f t="shared" si="20"/>
        <v>24500</v>
      </c>
      <c r="I99" s="30"/>
      <c r="J99" s="48">
        <v>39</v>
      </c>
      <c r="K99" s="48">
        <v>2257</v>
      </c>
      <c r="L99" s="48">
        <v>25</v>
      </c>
      <c r="M99" s="48">
        <v>107</v>
      </c>
      <c r="N99" s="48">
        <v>6</v>
      </c>
      <c r="O99" s="48">
        <v>3</v>
      </c>
      <c r="P99" s="54">
        <f t="shared" si="21"/>
        <v>2437</v>
      </c>
    </row>
    <row r="100" spans="1:16" x14ac:dyDescent="0.3">
      <c r="A100" s="50" t="s">
        <v>94</v>
      </c>
      <c r="B100" s="51">
        <v>2038</v>
      </c>
      <c r="C100" s="51">
        <v>5621</v>
      </c>
      <c r="D100" s="51">
        <v>1435</v>
      </c>
      <c r="E100" s="51">
        <v>1368</v>
      </c>
      <c r="F100" s="51">
        <v>3</v>
      </c>
      <c r="G100" s="51">
        <v>68</v>
      </c>
      <c r="H100" s="55">
        <f t="shared" si="20"/>
        <v>10533</v>
      </c>
      <c r="I100" s="30"/>
      <c r="J100" s="51">
        <v>8</v>
      </c>
      <c r="K100" s="51">
        <v>729</v>
      </c>
      <c r="L100" s="51">
        <v>7</v>
      </c>
      <c r="M100" s="51">
        <v>80</v>
      </c>
      <c r="N100" s="51">
        <v>6</v>
      </c>
      <c r="O100" s="51">
        <v>0</v>
      </c>
      <c r="P100" s="55">
        <f t="shared" si="21"/>
        <v>830</v>
      </c>
    </row>
    <row r="101" spans="1:16" s="12" customFormat="1" x14ac:dyDescent="0.3">
      <c r="A101" s="72" t="s">
        <v>95</v>
      </c>
      <c r="B101" s="35">
        <f t="shared" ref="B101:G101" si="34">SUM(B96:B100)</f>
        <v>10435</v>
      </c>
      <c r="C101" s="35">
        <f>SUM(C96:C100)</f>
        <v>26948</v>
      </c>
      <c r="D101" s="35">
        <f t="shared" si="34"/>
        <v>7908</v>
      </c>
      <c r="E101" s="35">
        <f t="shared" si="34"/>
        <v>4983</v>
      </c>
      <c r="F101" s="35">
        <f t="shared" si="34"/>
        <v>12</v>
      </c>
      <c r="G101" s="35">
        <f t="shared" si="34"/>
        <v>344</v>
      </c>
      <c r="H101" s="35">
        <f t="shared" si="20"/>
        <v>50630</v>
      </c>
      <c r="I101" s="37"/>
      <c r="J101" s="35">
        <f t="shared" ref="J101:O101" si="35">SUM(J96:J100)</f>
        <v>55</v>
      </c>
      <c r="K101" s="35">
        <f>SUM(K96:K100)</f>
        <v>3945</v>
      </c>
      <c r="L101" s="35">
        <f t="shared" si="35"/>
        <v>38</v>
      </c>
      <c r="M101" s="35">
        <f t="shared" si="35"/>
        <v>241</v>
      </c>
      <c r="N101" s="35">
        <f t="shared" si="35"/>
        <v>13</v>
      </c>
      <c r="O101" s="35">
        <f t="shared" si="35"/>
        <v>3</v>
      </c>
      <c r="P101" s="35">
        <f t="shared" si="21"/>
        <v>4295</v>
      </c>
    </row>
    <row r="102" spans="1:16" x14ac:dyDescent="0.3">
      <c r="A102" s="44" t="s">
        <v>96</v>
      </c>
      <c r="B102" s="45">
        <v>358</v>
      </c>
      <c r="C102" s="45">
        <v>1257</v>
      </c>
      <c r="D102" s="45">
        <v>342</v>
      </c>
      <c r="E102" s="45">
        <v>271</v>
      </c>
      <c r="F102" s="45">
        <v>0</v>
      </c>
      <c r="G102" s="45">
        <v>19</v>
      </c>
      <c r="H102" s="53">
        <f t="shared" si="20"/>
        <v>2247</v>
      </c>
      <c r="I102" s="30"/>
      <c r="J102" s="45">
        <v>2</v>
      </c>
      <c r="K102" s="45">
        <v>201</v>
      </c>
      <c r="L102" s="45">
        <v>0</v>
      </c>
      <c r="M102" s="45">
        <v>20</v>
      </c>
      <c r="N102" s="45">
        <v>0</v>
      </c>
      <c r="O102" s="45">
        <v>0</v>
      </c>
      <c r="P102" s="53">
        <f t="shared" si="21"/>
        <v>223</v>
      </c>
    </row>
    <row r="103" spans="1:16" x14ac:dyDescent="0.3">
      <c r="A103" s="50" t="s">
        <v>97</v>
      </c>
      <c r="B103" s="51">
        <v>136</v>
      </c>
      <c r="C103" s="51">
        <v>414</v>
      </c>
      <c r="D103" s="51">
        <v>65</v>
      </c>
      <c r="E103" s="51">
        <v>27</v>
      </c>
      <c r="F103" s="51">
        <v>0</v>
      </c>
      <c r="G103" s="51">
        <v>4</v>
      </c>
      <c r="H103" s="55">
        <f t="shared" ref="H103:H134" si="36">SUM(B103:G103)</f>
        <v>646</v>
      </c>
      <c r="I103" s="30"/>
      <c r="J103" s="51">
        <v>1</v>
      </c>
      <c r="K103" s="51">
        <v>100</v>
      </c>
      <c r="L103" s="51">
        <v>1</v>
      </c>
      <c r="M103" s="51">
        <v>7</v>
      </c>
      <c r="N103" s="51">
        <v>0</v>
      </c>
      <c r="O103" s="51">
        <v>0</v>
      </c>
      <c r="P103" s="55">
        <f t="shared" ref="P103:P134" si="37">SUM(J103:O103)</f>
        <v>109</v>
      </c>
    </row>
    <row r="104" spans="1:16" s="12" customFormat="1" x14ac:dyDescent="0.3">
      <c r="A104" s="72" t="s">
        <v>98</v>
      </c>
      <c r="B104" s="35">
        <f t="shared" ref="B104:G104" si="38">SUM(B102:B103)</f>
        <v>494</v>
      </c>
      <c r="C104" s="35">
        <f>SUM(C102:C103)</f>
        <v>1671</v>
      </c>
      <c r="D104" s="35">
        <f t="shared" si="38"/>
        <v>407</v>
      </c>
      <c r="E104" s="35">
        <f t="shared" si="38"/>
        <v>298</v>
      </c>
      <c r="F104" s="35">
        <f t="shared" si="38"/>
        <v>0</v>
      </c>
      <c r="G104" s="35">
        <f t="shared" si="38"/>
        <v>23</v>
      </c>
      <c r="H104" s="35">
        <f t="shared" si="36"/>
        <v>2893</v>
      </c>
      <c r="I104" s="37"/>
      <c r="J104" s="35">
        <f t="shared" ref="J104:O104" si="39">SUM(J102:J103)</f>
        <v>3</v>
      </c>
      <c r="K104" s="35">
        <f>SUM(K102:K103)</f>
        <v>301</v>
      </c>
      <c r="L104" s="35">
        <f t="shared" si="39"/>
        <v>1</v>
      </c>
      <c r="M104" s="35">
        <f t="shared" si="39"/>
        <v>27</v>
      </c>
      <c r="N104" s="35">
        <f t="shared" si="39"/>
        <v>0</v>
      </c>
      <c r="O104" s="35">
        <f t="shared" si="39"/>
        <v>0</v>
      </c>
      <c r="P104" s="35">
        <f t="shared" si="37"/>
        <v>332</v>
      </c>
    </row>
    <row r="105" spans="1:16" x14ac:dyDescent="0.3">
      <c r="A105" s="44" t="s">
        <v>99</v>
      </c>
      <c r="B105" s="45">
        <v>2550</v>
      </c>
      <c r="C105" s="45">
        <v>7865</v>
      </c>
      <c r="D105" s="45">
        <v>2005</v>
      </c>
      <c r="E105" s="45">
        <v>2822</v>
      </c>
      <c r="F105" s="45">
        <v>4</v>
      </c>
      <c r="G105" s="45">
        <v>129</v>
      </c>
      <c r="H105" s="53">
        <f t="shared" si="36"/>
        <v>15375</v>
      </c>
      <c r="I105" s="30"/>
      <c r="J105" s="45">
        <v>16</v>
      </c>
      <c r="K105" s="45">
        <v>1087</v>
      </c>
      <c r="L105" s="45">
        <v>22</v>
      </c>
      <c r="M105" s="45">
        <v>179</v>
      </c>
      <c r="N105" s="45">
        <v>4</v>
      </c>
      <c r="O105" s="45">
        <v>0</v>
      </c>
      <c r="P105" s="53">
        <f t="shared" si="37"/>
        <v>1308</v>
      </c>
    </row>
    <row r="106" spans="1:16" x14ac:dyDescent="0.3">
      <c r="A106" s="47" t="s">
        <v>136</v>
      </c>
      <c r="B106" s="48">
        <v>526</v>
      </c>
      <c r="C106" s="48">
        <v>1364</v>
      </c>
      <c r="D106" s="48">
        <v>251</v>
      </c>
      <c r="E106" s="48">
        <v>195</v>
      </c>
      <c r="F106" s="48">
        <v>1</v>
      </c>
      <c r="G106" s="48">
        <v>46</v>
      </c>
      <c r="H106" s="54">
        <f t="shared" si="36"/>
        <v>2383</v>
      </c>
      <c r="I106" s="30"/>
      <c r="J106" s="48">
        <v>5</v>
      </c>
      <c r="K106" s="48">
        <v>179</v>
      </c>
      <c r="L106" s="48">
        <v>2</v>
      </c>
      <c r="M106" s="48">
        <v>20</v>
      </c>
      <c r="N106" s="48">
        <v>0</v>
      </c>
      <c r="O106" s="48">
        <v>0</v>
      </c>
      <c r="P106" s="54">
        <f t="shared" si="37"/>
        <v>206</v>
      </c>
    </row>
    <row r="107" spans="1:16" x14ac:dyDescent="0.3">
      <c r="A107" s="47" t="s">
        <v>100</v>
      </c>
      <c r="B107" s="48">
        <v>654</v>
      </c>
      <c r="C107" s="48">
        <v>1837</v>
      </c>
      <c r="D107" s="48">
        <v>509</v>
      </c>
      <c r="E107" s="48">
        <v>436</v>
      </c>
      <c r="F107" s="48">
        <v>2</v>
      </c>
      <c r="G107" s="48">
        <v>26</v>
      </c>
      <c r="H107" s="54">
        <f t="shared" si="36"/>
        <v>3464</v>
      </c>
      <c r="I107" s="30"/>
      <c r="J107" s="48">
        <v>2</v>
      </c>
      <c r="K107" s="48">
        <v>209</v>
      </c>
      <c r="L107" s="48">
        <v>0</v>
      </c>
      <c r="M107" s="48">
        <v>38</v>
      </c>
      <c r="N107" s="48">
        <v>2</v>
      </c>
      <c r="O107" s="48">
        <v>1</v>
      </c>
      <c r="P107" s="54">
        <f t="shared" si="37"/>
        <v>252</v>
      </c>
    </row>
    <row r="108" spans="1:16" x14ac:dyDescent="0.3">
      <c r="A108" s="47" t="s">
        <v>101</v>
      </c>
      <c r="B108" s="48">
        <v>758</v>
      </c>
      <c r="C108" s="48">
        <v>2488</v>
      </c>
      <c r="D108" s="48">
        <v>448</v>
      </c>
      <c r="E108" s="48">
        <v>574</v>
      </c>
      <c r="F108" s="48">
        <v>3</v>
      </c>
      <c r="G108" s="48">
        <v>63</v>
      </c>
      <c r="H108" s="54">
        <f t="shared" si="36"/>
        <v>4334</v>
      </c>
      <c r="I108" s="30"/>
      <c r="J108" s="48">
        <v>13</v>
      </c>
      <c r="K108" s="48">
        <v>372</v>
      </c>
      <c r="L108" s="48">
        <v>6</v>
      </c>
      <c r="M108" s="48">
        <v>35</v>
      </c>
      <c r="N108" s="48">
        <v>0</v>
      </c>
      <c r="O108" s="48">
        <v>0</v>
      </c>
      <c r="P108" s="54">
        <f t="shared" si="37"/>
        <v>426</v>
      </c>
    </row>
    <row r="109" spans="1:16" x14ac:dyDescent="0.3">
      <c r="A109" s="47" t="s">
        <v>102</v>
      </c>
      <c r="B109" s="48">
        <v>1700</v>
      </c>
      <c r="C109" s="48">
        <v>4851</v>
      </c>
      <c r="D109" s="48">
        <v>2010</v>
      </c>
      <c r="E109" s="48">
        <v>1418</v>
      </c>
      <c r="F109" s="48">
        <v>3</v>
      </c>
      <c r="G109" s="48">
        <v>51</v>
      </c>
      <c r="H109" s="54">
        <f t="shared" si="36"/>
        <v>10033</v>
      </c>
      <c r="I109" s="30"/>
      <c r="J109" s="48">
        <v>9</v>
      </c>
      <c r="K109" s="48">
        <v>722</v>
      </c>
      <c r="L109" s="48">
        <v>12</v>
      </c>
      <c r="M109" s="48">
        <v>85</v>
      </c>
      <c r="N109" s="48">
        <v>1</v>
      </c>
      <c r="O109" s="48">
        <v>0</v>
      </c>
      <c r="P109" s="54">
        <f t="shared" si="37"/>
        <v>829</v>
      </c>
    </row>
    <row r="110" spans="1:16" x14ac:dyDescent="0.3">
      <c r="A110" s="50" t="s">
        <v>103</v>
      </c>
      <c r="B110" s="51">
        <v>1025</v>
      </c>
      <c r="C110" s="51">
        <v>2582</v>
      </c>
      <c r="D110" s="51">
        <v>866</v>
      </c>
      <c r="E110" s="51">
        <v>357</v>
      </c>
      <c r="F110" s="51">
        <v>0</v>
      </c>
      <c r="G110" s="51">
        <v>14</v>
      </c>
      <c r="H110" s="55">
        <f t="shared" si="36"/>
        <v>4844</v>
      </c>
      <c r="I110" s="30"/>
      <c r="J110" s="51">
        <v>5</v>
      </c>
      <c r="K110" s="51">
        <v>220</v>
      </c>
      <c r="L110" s="51">
        <v>2</v>
      </c>
      <c r="M110" s="51">
        <v>25</v>
      </c>
      <c r="N110" s="51">
        <v>1</v>
      </c>
      <c r="O110" s="51">
        <v>0</v>
      </c>
      <c r="P110" s="55">
        <f t="shared" si="37"/>
        <v>253</v>
      </c>
    </row>
    <row r="111" spans="1:16" s="12" customFormat="1" x14ac:dyDescent="0.3">
      <c r="A111" s="72" t="s">
        <v>104</v>
      </c>
      <c r="B111" s="35">
        <f t="shared" ref="B111:G111" si="40">SUM(B105:B110)</f>
        <v>7213</v>
      </c>
      <c r="C111" s="35">
        <f>SUM(C105:C110)</f>
        <v>20987</v>
      </c>
      <c r="D111" s="35">
        <f t="shared" si="40"/>
        <v>6089</v>
      </c>
      <c r="E111" s="35">
        <f t="shared" si="40"/>
        <v>5802</v>
      </c>
      <c r="F111" s="35">
        <f t="shared" si="40"/>
        <v>13</v>
      </c>
      <c r="G111" s="35">
        <f t="shared" si="40"/>
        <v>329</v>
      </c>
      <c r="H111" s="35">
        <f t="shared" si="36"/>
        <v>40433</v>
      </c>
      <c r="I111" s="37"/>
      <c r="J111" s="35">
        <f t="shared" ref="J111:O111" si="41">SUM(J105:J110)</f>
        <v>50</v>
      </c>
      <c r="K111" s="35">
        <f>SUM(K105:K110)</f>
        <v>2789</v>
      </c>
      <c r="L111" s="35">
        <f t="shared" si="41"/>
        <v>44</v>
      </c>
      <c r="M111" s="35">
        <f t="shared" si="41"/>
        <v>382</v>
      </c>
      <c r="N111" s="35">
        <f t="shared" si="41"/>
        <v>8</v>
      </c>
      <c r="O111" s="35">
        <f t="shared" si="41"/>
        <v>1</v>
      </c>
      <c r="P111" s="35">
        <f t="shared" si="37"/>
        <v>3274</v>
      </c>
    </row>
    <row r="112" spans="1:16" x14ac:dyDescent="0.3">
      <c r="A112" s="44" t="s">
        <v>105</v>
      </c>
      <c r="B112" s="45">
        <v>1237</v>
      </c>
      <c r="C112" s="45">
        <v>2831</v>
      </c>
      <c r="D112" s="45">
        <v>316</v>
      </c>
      <c r="E112" s="45">
        <v>128</v>
      </c>
      <c r="F112" s="45">
        <v>1</v>
      </c>
      <c r="G112" s="45">
        <v>24</v>
      </c>
      <c r="H112" s="53">
        <f t="shared" si="36"/>
        <v>4537</v>
      </c>
      <c r="I112" s="30"/>
      <c r="J112" s="45">
        <v>5</v>
      </c>
      <c r="K112" s="45">
        <v>298</v>
      </c>
      <c r="L112" s="45">
        <v>3</v>
      </c>
      <c r="M112" s="45">
        <v>20</v>
      </c>
      <c r="N112" s="45">
        <v>1</v>
      </c>
      <c r="O112" s="45">
        <v>0</v>
      </c>
      <c r="P112" s="53">
        <f t="shared" si="37"/>
        <v>327</v>
      </c>
    </row>
    <row r="113" spans="1:16" x14ac:dyDescent="0.3">
      <c r="A113" s="47" t="s">
        <v>106</v>
      </c>
      <c r="B113" s="48">
        <v>1569</v>
      </c>
      <c r="C113" s="48">
        <v>5190</v>
      </c>
      <c r="D113" s="48">
        <v>459</v>
      </c>
      <c r="E113" s="48">
        <v>289</v>
      </c>
      <c r="F113" s="48">
        <v>3</v>
      </c>
      <c r="G113" s="48">
        <v>35</v>
      </c>
      <c r="H113" s="54">
        <f t="shared" si="36"/>
        <v>7545</v>
      </c>
      <c r="I113" s="30"/>
      <c r="J113" s="48">
        <v>6</v>
      </c>
      <c r="K113" s="48">
        <v>366</v>
      </c>
      <c r="L113" s="48">
        <v>4</v>
      </c>
      <c r="M113" s="48">
        <v>20</v>
      </c>
      <c r="N113" s="48">
        <v>1</v>
      </c>
      <c r="O113" s="48">
        <v>0</v>
      </c>
      <c r="P113" s="54">
        <f t="shared" si="37"/>
        <v>397</v>
      </c>
    </row>
    <row r="114" spans="1:16" x14ac:dyDescent="0.3">
      <c r="A114" s="47" t="s">
        <v>107</v>
      </c>
      <c r="B114" s="48">
        <v>237</v>
      </c>
      <c r="C114" s="48">
        <v>882</v>
      </c>
      <c r="D114" s="48">
        <v>62</v>
      </c>
      <c r="E114" s="48">
        <v>32</v>
      </c>
      <c r="F114" s="48">
        <v>0</v>
      </c>
      <c r="G114" s="48">
        <v>15</v>
      </c>
      <c r="H114" s="54">
        <f t="shared" si="36"/>
        <v>1228</v>
      </c>
      <c r="I114" s="30"/>
      <c r="J114" s="48">
        <v>7</v>
      </c>
      <c r="K114" s="48">
        <v>84</v>
      </c>
      <c r="L114" s="48">
        <v>0</v>
      </c>
      <c r="M114" s="48">
        <v>2</v>
      </c>
      <c r="N114" s="48">
        <v>0</v>
      </c>
      <c r="O114" s="48">
        <v>0</v>
      </c>
      <c r="P114" s="54">
        <f t="shared" si="37"/>
        <v>93</v>
      </c>
    </row>
    <row r="115" spans="1:16" x14ac:dyDescent="0.3">
      <c r="A115" s="47" t="s">
        <v>108</v>
      </c>
      <c r="B115" s="48">
        <v>1358</v>
      </c>
      <c r="C115" s="48">
        <v>3381</v>
      </c>
      <c r="D115" s="48">
        <v>343</v>
      </c>
      <c r="E115" s="48">
        <v>192</v>
      </c>
      <c r="F115" s="48">
        <v>1</v>
      </c>
      <c r="G115" s="48">
        <v>62</v>
      </c>
      <c r="H115" s="54">
        <f t="shared" si="36"/>
        <v>5337</v>
      </c>
      <c r="I115" s="30"/>
      <c r="J115" s="48">
        <v>10</v>
      </c>
      <c r="K115" s="48">
        <v>246</v>
      </c>
      <c r="L115" s="48">
        <v>1</v>
      </c>
      <c r="M115" s="48">
        <v>13</v>
      </c>
      <c r="N115" s="48">
        <v>0</v>
      </c>
      <c r="O115" s="48">
        <v>0</v>
      </c>
      <c r="P115" s="54">
        <f t="shared" si="37"/>
        <v>270</v>
      </c>
    </row>
    <row r="116" spans="1:16" x14ac:dyDescent="0.3">
      <c r="A116" s="50" t="s">
        <v>109</v>
      </c>
      <c r="B116" s="51">
        <v>317</v>
      </c>
      <c r="C116" s="51">
        <v>1106</v>
      </c>
      <c r="D116" s="51">
        <v>71</v>
      </c>
      <c r="E116" s="51">
        <v>8</v>
      </c>
      <c r="F116" s="51">
        <v>0</v>
      </c>
      <c r="G116" s="51">
        <v>8</v>
      </c>
      <c r="H116" s="55">
        <f t="shared" si="36"/>
        <v>1510</v>
      </c>
      <c r="I116" s="30"/>
      <c r="J116" s="51">
        <v>2</v>
      </c>
      <c r="K116" s="51">
        <v>106</v>
      </c>
      <c r="L116" s="51">
        <v>0</v>
      </c>
      <c r="M116" s="51">
        <v>0</v>
      </c>
      <c r="N116" s="51">
        <v>0</v>
      </c>
      <c r="O116" s="51">
        <v>0</v>
      </c>
      <c r="P116" s="55">
        <f t="shared" si="37"/>
        <v>108</v>
      </c>
    </row>
    <row r="117" spans="1:16" s="12" customFormat="1" x14ac:dyDescent="0.3">
      <c r="A117" s="72" t="s">
        <v>110</v>
      </c>
      <c r="B117" s="35">
        <f t="shared" ref="B117:G117" si="42">SUM(B112:B116)</f>
        <v>4718</v>
      </c>
      <c r="C117" s="35">
        <f>SUM(C112:C116)</f>
        <v>13390</v>
      </c>
      <c r="D117" s="35">
        <f t="shared" si="42"/>
        <v>1251</v>
      </c>
      <c r="E117" s="35">
        <f t="shared" si="42"/>
        <v>649</v>
      </c>
      <c r="F117" s="35">
        <f t="shared" si="42"/>
        <v>5</v>
      </c>
      <c r="G117" s="35">
        <f t="shared" si="42"/>
        <v>144</v>
      </c>
      <c r="H117" s="35">
        <f t="shared" si="36"/>
        <v>20157</v>
      </c>
      <c r="I117" s="37"/>
      <c r="J117" s="35">
        <f t="shared" ref="J117:O117" si="43">SUM(J112:J116)</f>
        <v>30</v>
      </c>
      <c r="K117" s="35">
        <f>SUM(K112:K116)</f>
        <v>1100</v>
      </c>
      <c r="L117" s="35">
        <f t="shared" si="43"/>
        <v>8</v>
      </c>
      <c r="M117" s="35">
        <f t="shared" si="43"/>
        <v>55</v>
      </c>
      <c r="N117" s="35">
        <f t="shared" si="43"/>
        <v>2</v>
      </c>
      <c r="O117" s="35">
        <f t="shared" si="43"/>
        <v>0</v>
      </c>
      <c r="P117" s="35">
        <f t="shared" si="37"/>
        <v>1195</v>
      </c>
    </row>
    <row r="118" spans="1:16" x14ac:dyDescent="0.3">
      <c r="A118" s="44" t="s">
        <v>111</v>
      </c>
      <c r="B118" s="45">
        <v>943</v>
      </c>
      <c r="C118" s="45">
        <v>2314</v>
      </c>
      <c r="D118" s="45">
        <v>128</v>
      </c>
      <c r="E118" s="45">
        <v>30</v>
      </c>
      <c r="F118" s="45">
        <v>2</v>
      </c>
      <c r="G118" s="45">
        <v>15</v>
      </c>
      <c r="H118" s="53">
        <f t="shared" si="36"/>
        <v>3432</v>
      </c>
      <c r="I118" s="30"/>
      <c r="J118" s="45">
        <v>6</v>
      </c>
      <c r="K118" s="45">
        <v>228</v>
      </c>
      <c r="L118" s="45">
        <v>2</v>
      </c>
      <c r="M118" s="45">
        <v>1</v>
      </c>
      <c r="N118" s="45">
        <v>0</v>
      </c>
      <c r="O118" s="45">
        <v>0</v>
      </c>
      <c r="P118" s="53">
        <f t="shared" si="37"/>
        <v>237</v>
      </c>
    </row>
    <row r="119" spans="1:16" x14ac:dyDescent="0.3">
      <c r="A119" s="47" t="s">
        <v>112</v>
      </c>
      <c r="B119" s="48">
        <v>519</v>
      </c>
      <c r="C119" s="48">
        <v>1230</v>
      </c>
      <c r="D119" s="48">
        <v>139</v>
      </c>
      <c r="E119" s="48">
        <v>49</v>
      </c>
      <c r="F119" s="48">
        <v>0</v>
      </c>
      <c r="G119" s="48">
        <v>4</v>
      </c>
      <c r="H119" s="54">
        <f t="shared" si="36"/>
        <v>1941</v>
      </c>
      <c r="I119" s="30"/>
      <c r="J119" s="48">
        <v>3</v>
      </c>
      <c r="K119" s="48">
        <v>113</v>
      </c>
      <c r="L119" s="48">
        <v>2</v>
      </c>
      <c r="M119" s="48">
        <v>2</v>
      </c>
      <c r="N119" s="48">
        <v>0</v>
      </c>
      <c r="O119" s="48">
        <v>0</v>
      </c>
      <c r="P119" s="54">
        <f t="shared" si="37"/>
        <v>120</v>
      </c>
    </row>
    <row r="120" spans="1:16" x14ac:dyDescent="0.3">
      <c r="A120" s="47" t="s">
        <v>113</v>
      </c>
      <c r="B120" s="48">
        <v>2712</v>
      </c>
      <c r="C120" s="48">
        <v>5727</v>
      </c>
      <c r="D120" s="48">
        <v>945</v>
      </c>
      <c r="E120" s="48">
        <v>567</v>
      </c>
      <c r="F120" s="48">
        <v>3</v>
      </c>
      <c r="G120" s="48">
        <v>61</v>
      </c>
      <c r="H120" s="54">
        <f t="shared" si="36"/>
        <v>10015</v>
      </c>
      <c r="I120" s="30"/>
      <c r="J120" s="48">
        <v>9</v>
      </c>
      <c r="K120" s="48">
        <v>841</v>
      </c>
      <c r="L120" s="48">
        <v>6</v>
      </c>
      <c r="M120" s="48">
        <v>27</v>
      </c>
      <c r="N120" s="48">
        <v>0</v>
      </c>
      <c r="O120" s="48">
        <v>0</v>
      </c>
      <c r="P120" s="54">
        <f t="shared" si="37"/>
        <v>883</v>
      </c>
    </row>
    <row r="121" spans="1:16" x14ac:dyDescent="0.3">
      <c r="A121" s="47" t="s">
        <v>114</v>
      </c>
      <c r="B121" s="48">
        <v>229</v>
      </c>
      <c r="C121" s="48">
        <v>603</v>
      </c>
      <c r="D121" s="48">
        <v>60</v>
      </c>
      <c r="E121" s="48">
        <v>17</v>
      </c>
      <c r="F121" s="48">
        <v>0</v>
      </c>
      <c r="G121" s="48">
        <v>1</v>
      </c>
      <c r="H121" s="54">
        <f t="shared" si="36"/>
        <v>910</v>
      </c>
      <c r="I121" s="30"/>
      <c r="J121" s="48">
        <v>4</v>
      </c>
      <c r="K121" s="48">
        <v>111</v>
      </c>
      <c r="L121" s="48">
        <v>2</v>
      </c>
      <c r="M121" s="48">
        <v>1</v>
      </c>
      <c r="N121" s="48">
        <v>0</v>
      </c>
      <c r="O121" s="48">
        <v>0</v>
      </c>
      <c r="P121" s="54">
        <f t="shared" si="37"/>
        <v>118</v>
      </c>
    </row>
    <row r="122" spans="1:16" x14ac:dyDescent="0.3">
      <c r="A122" s="47" t="s">
        <v>115</v>
      </c>
      <c r="B122" s="48">
        <v>2144</v>
      </c>
      <c r="C122" s="48">
        <v>3622</v>
      </c>
      <c r="D122" s="48">
        <v>447</v>
      </c>
      <c r="E122" s="48">
        <v>126</v>
      </c>
      <c r="F122" s="48">
        <v>2</v>
      </c>
      <c r="G122" s="48">
        <v>24</v>
      </c>
      <c r="H122" s="54">
        <f t="shared" si="36"/>
        <v>6365</v>
      </c>
      <c r="I122" s="30"/>
      <c r="J122" s="48">
        <v>17</v>
      </c>
      <c r="K122" s="48">
        <v>343</v>
      </c>
      <c r="L122" s="48">
        <v>12</v>
      </c>
      <c r="M122" s="48">
        <v>3</v>
      </c>
      <c r="N122" s="48">
        <v>0</v>
      </c>
      <c r="O122" s="48">
        <v>0</v>
      </c>
      <c r="P122" s="54">
        <f t="shared" si="37"/>
        <v>375</v>
      </c>
    </row>
    <row r="123" spans="1:16" x14ac:dyDescent="0.3">
      <c r="A123" s="47" t="s">
        <v>116</v>
      </c>
      <c r="B123" s="48">
        <v>4151</v>
      </c>
      <c r="C123" s="48">
        <v>6886</v>
      </c>
      <c r="D123" s="48">
        <v>1997</v>
      </c>
      <c r="E123" s="48">
        <v>422</v>
      </c>
      <c r="F123" s="48">
        <v>3</v>
      </c>
      <c r="G123" s="48">
        <v>168</v>
      </c>
      <c r="H123" s="54">
        <f t="shared" si="36"/>
        <v>13627</v>
      </c>
      <c r="I123" s="30"/>
      <c r="J123" s="48">
        <v>21</v>
      </c>
      <c r="K123" s="48">
        <v>557</v>
      </c>
      <c r="L123" s="48">
        <v>9</v>
      </c>
      <c r="M123" s="48">
        <v>31</v>
      </c>
      <c r="N123" s="48">
        <v>3</v>
      </c>
      <c r="O123" s="48">
        <v>0</v>
      </c>
      <c r="P123" s="54">
        <f t="shared" si="37"/>
        <v>621</v>
      </c>
    </row>
    <row r="124" spans="1:16" x14ac:dyDescent="0.3">
      <c r="A124" s="47" t="s">
        <v>117</v>
      </c>
      <c r="B124" s="48">
        <v>1000</v>
      </c>
      <c r="C124" s="48">
        <v>1620</v>
      </c>
      <c r="D124" s="48">
        <v>208</v>
      </c>
      <c r="E124" s="48">
        <v>244</v>
      </c>
      <c r="F124" s="48">
        <v>6</v>
      </c>
      <c r="G124" s="48">
        <v>28</v>
      </c>
      <c r="H124" s="54">
        <f t="shared" si="36"/>
        <v>3106</v>
      </c>
      <c r="I124" s="30"/>
      <c r="J124" s="48">
        <v>7</v>
      </c>
      <c r="K124" s="48">
        <v>226</v>
      </c>
      <c r="L124" s="48">
        <v>3</v>
      </c>
      <c r="M124" s="48">
        <v>18</v>
      </c>
      <c r="N124" s="48">
        <v>3</v>
      </c>
      <c r="O124" s="48">
        <v>0</v>
      </c>
      <c r="P124" s="54">
        <f t="shared" si="37"/>
        <v>257</v>
      </c>
    </row>
    <row r="125" spans="1:16" x14ac:dyDescent="0.3">
      <c r="A125" s="47" t="s">
        <v>118</v>
      </c>
      <c r="B125" s="48">
        <v>1161</v>
      </c>
      <c r="C125" s="48">
        <v>2177</v>
      </c>
      <c r="D125" s="48">
        <v>299</v>
      </c>
      <c r="E125" s="48">
        <v>137</v>
      </c>
      <c r="F125" s="48">
        <v>1</v>
      </c>
      <c r="G125" s="48">
        <v>52</v>
      </c>
      <c r="H125" s="54">
        <f t="shared" si="36"/>
        <v>3827</v>
      </c>
      <c r="I125" s="30"/>
      <c r="J125" s="48">
        <v>8</v>
      </c>
      <c r="K125" s="48">
        <v>224</v>
      </c>
      <c r="L125" s="48">
        <v>3</v>
      </c>
      <c r="M125" s="48">
        <v>6</v>
      </c>
      <c r="N125" s="48">
        <v>2</v>
      </c>
      <c r="O125" s="48">
        <v>0</v>
      </c>
      <c r="P125" s="54">
        <f t="shared" si="37"/>
        <v>243</v>
      </c>
    </row>
    <row r="126" spans="1:16" x14ac:dyDescent="0.3">
      <c r="A126" s="50" t="s">
        <v>119</v>
      </c>
      <c r="B126" s="51">
        <v>1272</v>
      </c>
      <c r="C126" s="51">
        <v>2077</v>
      </c>
      <c r="D126" s="51">
        <v>275</v>
      </c>
      <c r="E126" s="51">
        <v>24</v>
      </c>
      <c r="F126" s="51">
        <v>1</v>
      </c>
      <c r="G126" s="51">
        <v>6</v>
      </c>
      <c r="H126" s="55">
        <f t="shared" si="36"/>
        <v>3655</v>
      </c>
      <c r="I126" s="30"/>
      <c r="J126" s="51">
        <v>12</v>
      </c>
      <c r="K126" s="51">
        <v>322</v>
      </c>
      <c r="L126" s="51">
        <v>1</v>
      </c>
      <c r="M126" s="51">
        <v>1</v>
      </c>
      <c r="N126" s="51">
        <v>1</v>
      </c>
      <c r="O126" s="51">
        <v>0</v>
      </c>
      <c r="P126" s="55">
        <f t="shared" si="37"/>
        <v>337</v>
      </c>
    </row>
    <row r="127" spans="1:16" s="12" customFormat="1" x14ac:dyDescent="0.3">
      <c r="A127" s="72" t="s">
        <v>120</v>
      </c>
      <c r="B127" s="35">
        <f t="shared" ref="B127:G127" si="44">SUM(B118:B126)</f>
        <v>14131</v>
      </c>
      <c r="C127" s="35">
        <f>SUM(C118:C126)</f>
        <v>26256</v>
      </c>
      <c r="D127" s="35">
        <f t="shared" si="44"/>
        <v>4498</v>
      </c>
      <c r="E127" s="35">
        <f t="shared" si="44"/>
        <v>1616</v>
      </c>
      <c r="F127" s="35">
        <f t="shared" si="44"/>
        <v>18</v>
      </c>
      <c r="G127" s="35">
        <f t="shared" si="44"/>
        <v>359</v>
      </c>
      <c r="H127" s="35">
        <f t="shared" si="36"/>
        <v>46878</v>
      </c>
      <c r="I127" s="37"/>
      <c r="J127" s="35">
        <f t="shared" ref="J127:O127" si="45">SUM(J118:J126)</f>
        <v>87</v>
      </c>
      <c r="K127" s="35">
        <f>SUM(K118:K126)</f>
        <v>2965</v>
      </c>
      <c r="L127" s="35">
        <f t="shared" si="45"/>
        <v>40</v>
      </c>
      <c r="M127" s="35">
        <f t="shared" si="45"/>
        <v>90</v>
      </c>
      <c r="N127" s="35">
        <f t="shared" si="45"/>
        <v>9</v>
      </c>
      <c r="O127" s="35">
        <f t="shared" si="45"/>
        <v>0</v>
      </c>
      <c r="P127" s="35">
        <f t="shared" si="37"/>
        <v>3191</v>
      </c>
    </row>
    <row r="128" spans="1:16" x14ac:dyDescent="0.3">
      <c r="A128" s="44" t="s">
        <v>121</v>
      </c>
      <c r="B128" s="45">
        <v>3249</v>
      </c>
      <c r="C128" s="45">
        <v>4919</v>
      </c>
      <c r="D128" s="45">
        <v>139</v>
      </c>
      <c r="E128" s="45">
        <v>4</v>
      </c>
      <c r="F128" s="45">
        <v>10</v>
      </c>
      <c r="G128" s="45">
        <v>90</v>
      </c>
      <c r="H128" s="53">
        <f t="shared" si="36"/>
        <v>8411</v>
      </c>
      <c r="I128" s="30"/>
      <c r="J128" s="45">
        <v>13</v>
      </c>
      <c r="K128" s="45">
        <v>583</v>
      </c>
      <c r="L128" s="45">
        <v>4</v>
      </c>
      <c r="M128" s="45">
        <v>0</v>
      </c>
      <c r="N128" s="45">
        <v>1</v>
      </c>
      <c r="O128" s="45">
        <v>0</v>
      </c>
      <c r="P128" s="53">
        <f t="shared" si="37"/>
        <v>601</v>
      </c>
    </row>
    <row r="129" spans="1:16" x14ac:dyDescent="0.3">
      <c r="A129" s="47" t="s">
        <v>137</v>
      </c>
      <c r="B129" s="48">
        <v>526</v>
      </c>
      <c r="C129" s="48">
        <v>993</v>
      </c>
      <c r="D129" s="48">
        <v>17</v>
      </c>
      <c r="E129" s="48">
        <v>2</v>
      </c>
      <c r="F129" s="48">
        <v>0</v>
      </c>
      <c r="G129" s="48">
        <v>7</v>
      </c>
      <c r="H129" s="54">
        <f t="shared" si="36"/>
        <v>1545</v>
      </c>
      <c r="I129" s="30"/>
      <c r="J129" s="48">
        <v>4</v>
      </c>
      <c r="K129" s="48">
        <v>73</v>
      </c>
      <c r="L129" s="48">
        <v>0</v>
      </c>
      <c r="M129" s="48">
        <v>0</v>
      </c>
      <c r="N129" s="48">
        <v>0</v>
      </c>
      <c r="O129" s="48">
        <v>1</v>
      </c>
      <c r="P129" s="54">
        <f t="shared" si="37"/>
        <v>78</v>
      </c>
    </row>
    <row r="130" spans="1:16" x14ac:dyDescent="0.3">
      <c r="A130" s="47" t="s">
        <v>122</v>
      </c>
      <c r="B130" s="48">
        <v>195</v>
      </c>
      <c r="C130" s="48">
        <v>528</v>
      </c>
      <c r="D130" s="48">
        <v>16</v>
      </c>
      <c r="E130" s="48">
        <v>0</v>
      </c>
      <c r="F130" s="48">
        <v>0</v>
      </c>
      <c r="G130" s="48">
        <v>1</v>
      </c>
      <c r="H130" s="54">
        <f t="shared" si="36"/>
        <v>740</v>
      </c>
      <c r="I130" s="30"/>
      <c r="J130" s="48">
        <v>5</v>
      </c>
      <c r="K130" s="48">
        <v>82</v>
      </c>
      <c r="L130" s="48">
        <v>0</v>
      </c>
      <c r="M130" s="48">
        <v>0</v>
      </c>
      <c r="N130" s="48">
        <v>0</v>
      </c>
      <c r="O130" s="48">
        <v>0</v>
      </c>
      <c r="P130" s="54">
        <f t="shared" si="37"/>
        <v>87</v>
      </c>
    </row>
    <row r="131" spans="1:16" x14ac:dyDescent="0.3">
      <c r="A131" s="47" t="s">
        <v>123</v>
      </c>
      <c r="B131" s="48">
        <v>444</v>
      </c>
      <c r="C131" s="48">
        <v>911</v>
      </c>
      <c r="D131" s="48">
        <v>50</v>
      </c>
      <c r="E131" s="48">
        <v>0</v>
      </c>
      <c r="F131" s="48">
        <v>0</v>
      </c>
      <c r="G131" s="48">
        <v>19</v>
      </c>
      <c r="H131" s="54">
        <f t="shared" si="36"/>
        <v>1424</v>
      </c>
      <c r="I131" s="30"/>
      <c r="J131" s="48">
        <v>6</v>
      </c>
      <c r="K131" s="48">
        <v>119</v>
      </c>
      <c r="L131" s="48">
        <v>0</v>
      </c>
      <c r="M131" s="48">
        <v>1</v>
      </c>
      <c r="N131" s="48">
        <v>1</v>
      </c>
      <c r="O131" s="48">
        <v>1</v>
      </c>
      <c r="P131" s="54">
        <f t="shared" si="37"/>
        <v>128</v>
      </c>
    </row>
    <row r="132" spans="1:16" x14ac:dyDescent="0.3">
      <c r="A132" s="47" t="s">
        <v>124</v>
      </c>
      <c r="B132" s="48">
        <v>120</v>
      </c>
      <c r="C132" s="48">
        <v>325</v>
      </c>
      <c r="D132" s="48">
        <v>8</v>
      </c>
      <c r="E132" s="48">
        <v>0</v>
      </c>
      <c r="F132" s="48">
        <v>0</v>
      </c>
      <c r="G132" s="48">
        <v>1</v>
      </c>
      <c r="H132" s="54">
        <f t="shared" si="36"/>
        <v>454</v>
      </c>
      <c r="I132" s="30"/>
      <c r="J132" s="48">
        <v>0</v>
      </c>
      <c r="K132" s="48">
        <v>38</v>
      </c>
      <c r="L132" s="48">
        <v>0</v>
      </c>
      <c r="M132" s="48">
        <v>0</v>
      </c>
      <c r="N132" s="48">
        <v>0</v>
      </c>
      <c r="O132" s="48">
        <v>0</v>
      </c>
      <c r="P132" s="54">
        <f t="shared" si="37"/>
        <v>38</v>
      </c>
    </row>
    <row r="133" spans="1:16" x14ac:dyDescent="0.3">
      <c r="A133" s="47" t="s">
        <v>138</v>
      </c>
      <c r="B133" s="48">
        <v>948</v>
      </c>
      <c r="C133" s="48">
        <v>1235</v>
      </c>
      <c r="D133" s="48">
        <v>54</v>
      </c>
      <c r="E133" s="48">
        <v>3</v>
      </c>
      <c r="F133" s="48">
        <v>1</v>
      </c>
      <c r="G133" s="48">
        <v>7</v>
      </c>
      <c r="H133" s="54">
        <f t="shared" si="36"/>
        <v>2248</v>
      </c>
      <c r="I133" s="30"/>
      <c r="J133" s="48">
        <v>7</v>
      </c>
      <c r="K133" s="48">
        <v>187</v>
      </c>
      <c r="L133" s="48">
        <v>0</v>
      </c>
      <c r="M133" s="48">
        <v>0</v>
      </c>
      <c r="N133" s="48">
        <v>0</v>
      </c>
      <c r="O133" s="48">
        <v>0</v>
      </c>
      <c r="P133" s="54">
        <f t="shared" si="37"/>
        <v>194</v>
      </c>
    </row>
    <row r="134" spans="1:16" x14ac:dyDescent="0.3">
      <c r="A134" s="47" t="s">
        <v>125</v>
      </c>
      <c r="B134" s="48">
        <v>538</v>
      </c>
      <c r="C134" s="48">
        <v>1017</v>
      </c>
      <c r="D134" s="48">
        <v>35</v>
      </c>
      <c r="E134" s="48">
        <v>0</v>
      </c>
      <c r="F134" s="48">
        <v>1</v>
      </c>
      <c r="G134" s="48">
        <v>3</v>
      </c>
      <c r="H134" s="54">
        <f t="shared" si="36"/>
        <v>1594</v>
      </c>
      <c r="I134" s="30"/>
      <c r="J134" s="48">
        <v>1</v>
      </c>
      <c r="K134" s="48">
        <v>139</v>
      </c>
      <c r="L134" s="48">
        <v>0</v>
      </c>
      <c r="M134" s="48">
        <v>0</v>
      </c>
      <c r="N134" s="48">
        <v>1</v>
      </c>
      <c r="O134" s="48">
        <v>0</v>
      </c>
      <c r="P134" s="54">
        <f t="shared" si="37"/>
        <v>141</v>
      </c>
    </row>
    <row r="135" spans="1:16" x14ac:dyDescent="0.3">
      <c r="A135" s="50" t="s">
        <v>126</v>
      </c>
      <c r="B135" s="51">
        <v>2092</v>
      </c>
      <c r="C135" s="51">
        <v>2691</v>
      </c>
      <c r="D135" s="51">
        <v>119</v>
      </c>
      <c r="E135" s="51">
        <v>6</v>
      </c>
      <c r="F135" s="51">
        <v>1</v>
      </c>
      <c r="G135" s="51">
        <v>40</v>
      </c>
      <c r="H135" s="55">
        <f>SUM(B135:G135)</f>
        <v>4949</v>
      </c>
      <c r="I135" s="37"/>
      <c r="J135" s="51">
        <v>5</v>
      </c>
      <c r="K135" s="51">
        <v>235</v>
      </c>
      <c r="L135" s="51">
        <v>1</v>
      </c>
      <c r="M135" s="51">
        <v>0</v>
      </c>
      <c r="N135" s="51">
        <v>1</v>
      </c>
      <c r="O135" s="51">
        <v>0</v>
      </c>
      <c r="P135" s="55">
        <f>SUM(J135:O135)</f>
        <v>242</v>
      </c>
    </row>
    <row r="136" spans="1:16" s="12" customFormat="1" x14ac:dyDescent="0.3">
      <c r="A136" s="72" t="s">
        <v>127</v>
      </c>
      <c r="B136" s="35">
        <f t="shared" ref="B136:G136" si="46">SUM(B128:B135)</f>
        <v>8112</v>
      </c>
      <c r="C136" s="35">
        <f>SUM(C128:C135)</f>
        <v>12619</v>
      </c>
      <c r="D136" s="35">
        <f t="shared" si="46"/>
        <v>438</v>
      </c>
      <c r="E136" s="35">
        <f t="shared" si="46"/>
        <v>15</v>
      </c>
      <c r="F136" s="35">
        <f t="shared" si="46"/>
        <v>13</v>
      </c>
      <c r="G136" s="35">
        <f t="shared" si="46"/>
        <v>168</v>
      </c>
      <c r="H136" s="35">
        <f>SUM(B136:G136)</f>
        <v>21365</v>
      </c>
      <c r="I136" s="62"/>
      <c r="J136" s="41">
        <f t="shared" ref="J136:O136" si="47">SUM(J128:J135)</f>
        <v>41</v>
      </c>
      <c r="K136" s="41">
        <f>SUM(K128:K135)</f>
        <v>1456</v>
      </c>
      <c r="L136" s="41">
        <f t="shared" si="47"/>
        <v>5</v>
      </c>
      <c r="M136" s="41">
        <f t="shared" si="47"/>
        <v>1</v>
      </c>
      <c r="N136" s="41">
        <f t="shared" si="47"/>
        <v>4</v>
      </c>
      <c r="O136" s="41">
        <f t="shared" si="47"/>
        <v>2</v>
      </c>
      <c r="P136" s="41">
        <f>SUM(J136:O136)</f>
        <v>1509</v>
      </c>
    </row>
    <row r="137" spans="1:16" s="12" customFormat="1" ht="23.1" customHeight="1" x14ac:dyDescent="0.3">
      <c r="A137" s="60" t="s">
        <v>174</v>
      </c>
      <c r="B137" s="43">
        <f t="shared" ref="B137:P137" si="48">SUM(B136,B127,B117,B111,B104,B101,B95,B92,B87,B81,B75,B72,B61,B51,B43,B40,B35,B22,B17,B15)</f>
        <v>394799</v>
      </c>
      <c r="C137" s="43">
        <f>SUM(C136,C127,C117,C111,C104,C101,C95,C92,C87,C81,C75,C72,C61,C51,C43,C40,C35,C22,C17,C15)</f>
        <v>747190</v>
      </c>
      <c r="D137" s="43">
        <f t="shared" si="48"/>
        <v>123850</v>
      </c>
      <c r="E137" s="43">
        <f t="shared" si="48"/>
        <v>72363</v>
      </c>
      <c r="F137" s="43">
        <f t="shared" si="48"/>
        <v>1101</v>
      </c>
      <c r="G137" s="43">
        <f t="shared" si="48"/>
        <v>21474</v>
      </c>
      <c r="H137" s="43">
        <f t="shared" si="48"/>
        <v>1360777</v>
      </c>
      <c r="I137" s="63"/>
      <c r="J137" s="43">
        <f t="shared" si="48"/>
        <v>2041</v>
      </c>
      <c r="K137" s="43">
        <f>SUM(K136,K127,K117,K111,K104,K101,K95,K92,K87,K81,K75,K72,K61,K51,K43,K40,K35,K22,K17,K15)</f>
        <v>108272</v>
      </c>
      <c r="L137" s="43">
        <f t="shared" si="48"/>
        <v>1355</v>
      </c>
      <c r="M137" s="43">
        <f t="shared" si="48"/>
        <v>5684</v>
      </c>
      <c r="N137" s="43">
        <f t="shared" si="48"/>
        <v>331</v>
      </c>
      <c r="O137" s="43">
        <f t="shared" si="48"/>
        <v>37</v>
      </c>
      <c r="P137" s="43">
        <f t="shared" si="48"/>
        <v>117720</v>
      </c>
    </row>
    <row r="138" spans="1:16" x14ac:dyDescent="0.3">
      <c r="A138" s="15"/>
      <c r="B138" s="13"/>
      <c r="C138" s="13"/>
      <c r="D138" s="13"/>
      <c r="E138" s="13"/>
      <c r="F138" s="13"/>
      <c r="G138" s="13"/>
      <c r="H138" s="16"/>
      <c r="J138" s="17"/>
      <c r="K138" s="17"/>
      <c r="L138" s="17"/>
      <c r="M138" s="17"/>
      <c r="N138" s="17"/>
      <c r="O138" s="13"/>
    </row>
    <row r="139" spans="1:16" x14ac:dyDescent="0.3">
      <c r="A139" s="100" t="s">
        <v>131</v>
      </c>
      <c r="B139" s="100"/>
      <c r="C139" s="100"/>
      <c r="D139" s="100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</row>
    <row r="140" spans="1:16" x14ac:dyDescent="0.3">
      <c r="A140" s="99" t="s">
        <v>130</v>
      </c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</row>
    <row r="141" spans="1:16" x14ac:dyDescent="0.3">
      <c r="B141" s="13"/>
      <c r="C141" s="13"/>
      <c r="D141" s="13"/>
      <c r="E141" s="13"/>
      <c r="F141" s="13"/>
      <c r="G141" s="13"/>
      <c r="H141" s="14"/>
      <c r="O141" s="13"/>
    </row>
    <row r="142" spans="1:16" x14ac:dyDescent="0.3">
      <c r="B142" s="13"/>
      <c r="C142" s="13"/>
      <c r="D142" s="13"/>
      <c r="E142" s="13"/>
      <c r="F142" s="13"/>
      <c r="G142" s="13"/>
      <c r="H142" s="14"/>
      <c r="O142" s="13"/>
    </row>
    <row r="143" spans="1:16" x14ac:dyDescent="0.3">
      <c r="B143" s="13"/>
      <c r="C143" s="13"/>
      <c r="D143" s="13"/>
      <c r="E143" s="13"/>
      <c r="F143" s="13"/>
      <c r="G143" s="13"/>
      <c r="H143" s="14"/>
      <c r="O143" s="13"/>
    </row>
    <row r="144" spans="1:16" x14ac:dyDescent="0.3">
      <c r="B144" s="13"/>
      <c r="C144" s="13"/>
      <c r="D144" s="13"/>
      <c r="E144" s="13"/>
      <c r="F144" s="13"/>
      <c r="G144" s="13"/>
      <c r="H144" s="14"/>
      <c r="O144" s="13"/>
    </row>
    <row r="145" spans="2:15" x14ac:dyDescent="0.3">
      <c r="B145" s="13"/>
      <c r="C145" s="13"/>
      <c r="D145" s="13"/>
      <c r="E145" s="13"/>
      <c r="F145" s="13"/>
      <c r="G145" s="13"/>
      <c r="H145" s="14"/>
      <c r="O145" s="13"/>
    </row>
    <row r="146" spans="2:15" x14ac:dyDescent="0.3">
      <c r="B146" s="13"/>
      <c r="C146" s="13"/>
      <c r="D146" s="13"/>
      <c r="E146" s="13"/>
      <c r="F146" s="13"/>
      <c r="G146" s="13"/>
      <c r="H146" s="14"/>
      <c r="O146" s="13"/>
    </row>
    <row r="147" spans="2:15" x14ac:dyDescent="0.3">
      <c r="B147" s="13"/>
      <c r="C147" s="13"/>
      <c r="D147" s="13"/>
      <c r="E147" s="13"/>
      <c r="F147" s="13"/>
      <c r="G147" s="13"/>
      <c r="H147" s="14"/>
      <c r="O147" s="13"/>
    </row>
    <row r="148" spans="2:15" x14ac:dyDescent="0.3">
      <c r="B148" s="13"/>
      <c r="C148" s="13"/>
      <c r="D148" s="13"/>
      <c r="E148" s="13"/>
      <c r="F148" s="13"/>
      <c r="G148" s="13"/>
      <c r="H148" s="14"/>
      <c r="O148" s="13"/>
    </row>
    <row r="149" spans="2:15" x14ac:dyDescent="0.3">
      <c r="B149" s="13"/>
      <c r="C149" s="13"/>
      <c r="D149" s="13"/>
      <c r="E149" s="13"/>
      <c r="F149" s="13"/>
      <c r="G149" s="13"/>
      <c r="H149" s="14"/>
      <c r="O149" s="13"/>
    </row>
    <row r="150" spans="2:15" x14ac:dyDescent="0.3">
      <c r="B150" s="13"/>
      <c r="C150" s="13"/>
      <c r="D150" s="13"/>
      <c r="E150" s="13"/>
      <c r="F150" s="13"/>
      <c r="G150" s="13"/>
      <c r="H150" s="14"/>
      <c r="O150" s="13"/>
    </row>
    <row r="151" spans="2:15" x14ac:dyDescent="0.3">
      <c r="B151" s="13"/>
      <c r="C151" s="13"/>
      <c r="D151" s="13"/>
      <c r="E151" s="13"/>
      <c r="F151" s="13"/>
      <c r="G151" s="13"/>
      <c r="H151" s="14"/>
      <c r="O151" s="13"/>
    </row>
    <row r="152" spans="2:15" x14ac:dyDescent="0.3">
      <c r="B152" s="13"/>
      <c r="C152" s="13"/>
      <c r="D152" s="13"/>
      <c r="E152" s="13"/>
      <c r="F152" s="13"/>
      <c r="G152" s="13"/>
      <c r="H152" s="14"/>
      <c r="O152" s="13"/>
    </row>
    <row r="153" spans="2:15" x14ac:dyDescent="0.3">
      <c r="B153" s="13"/>
      <c r="C153" s="13"/>
      <c r="D153" s="13"/>
      <c r="E153" s="13"/>
      <c r="F153" s="13"/>
      <c r="G153" s="13"/>
      <c r="H153" s="14"/>
      <c r="O153" s="13"/>
    </row>
    <row r="154" spans="2:15" x14ac:dyDescent="0.3">
      <c r="B154" s="13"/>
      <c r="C154" s="13"/>
      <c r="D154" s="13"/>
      <c r="E154" s="13"/>
      <c r="F154" s="13"/>
      <c r="G154" s="13"/>
      <c r="H154" s="14"/>
      <c r="O154" s="13"/>
    </row>
    <row r="155" spans="2:15" x14ac:dyDescent="0.3">
      <c r="B155" s="13"/>
      <c r="C155" s="13"/>
      <c r="D155" s="13"/>
      <c r="E155" s="13"/>
      <c r="F155" s="13"/>
      <c r="G155" s="13"/>
      <c r="H155" s="14"/>
      <c r="O155" s="13"/>
    </row>
    <row r="156" spans="2:15" x14ac:dyDescent="0.3">
      <c r="B156" s="13"/>
      <c r="C156" s="13"/>
      <c r="D156" s="13"/>
      <c r="E156" s="13"/>
      <c r="F156" s="13"/>
      <c r="G156" s="13"/>
      <c r="H156" s="14"/>
      <c r="O156" s="13"/>
    </row>
    <row r="157" spans="2:15" x14ac:dyDescent="0.3">
      <c r="B157" s="13"/>
      <c r="C157" s="13"/>
      <c r="D157" s="13"/>
      <c r="E157" s="13"/>
      <c r="F157" s="13"/>
      <c r="G157" s="13"/>
      <c r="H157" s="14"/>
      <c r="O157" s="13"/>
    </row>
    <row r="158" spans="2:15" x14ac:dyDescent="0.3">
      <c r="B158" s="13"/>
      <c r="C158" s="13"/>
      <c r="D158" s="13"/>
      <c r="E158" s="13"/>
      <c r="F158" s="13"/>
      <c r="G158" s="13"/>
      <c r="H158" s="14"/>
      <c r="O158" s="13"/>
    </row>
    <row r="159" spans="2:15" x14ac:dyDescent="0.3">
      <c r="B159" s="13"/>
      <c r="C159" s="13"/>
      <c r="D159" s="13"/>
      <c r="E159" s="13"/>
      <c r="F159" s="13"/>
      <c r="G159" s="13"/>
      <c r="H159" s="14"/>
      <c r="O159" s="13"/>
    </row>
    <row r="160" spans="2:15" x14ac:dyDescent="0.3">
      <c r="B160" s="13"/>
      <c r="C160" s="13"/>
      <c r="D160" s="13"/>
      <c r="E160" s="13"/>
      <c r="F160" s="13"/>
      <c r="G160" s="13"/>
      <c r="H160" s="14"/>
      <c r="O160" s="13"/>
    </row>
    <row r="161" spans="2:15" x14ac:dyDescent="0.3">
      <c r="B161" s="13"/>
      <c r="C161" s="13"/>
      <c r="D161" s="13"/>
      <c r="E161" s="13"/>
      <c r="F161" s="13"/>
      <c r="G161" s="13"/>
      <c r="H161" s="14"/>
      <c r="O161" s="13"/>
    </row>
    <row r="162" spans="2:15" x14ac:dyDescent="0.3">
      <c r="B162" s="13"/>
      <c r="C162" s="13"/>
      <c r="D162" s="13"/>
      <c r="E162" s="13"/>
      <c r="F162" s="13"/>
      <c r="G162" s="13"/>
      <c r="H162" s="14"/>
      <c r="O162" s="13"/>
    </row>
    <row r="163" spans="2:15" x14ac:dyDescent="0.3">
      <c r="B163" s="13"/>
      <c r="C163" s="13"/>
      <c r="D163" s="13"/>
      <c r="E163" s="13"/>
      <c r="F163" s="13"/>
      <c r="G163" s="13"/>
      <c r="H163" s="14"/>
      <c r="O163" s="13"/>
    </row>
    <row r="164" spans="2:15" x14ac:dyDescent="0.3">
      <c r="B164" s="13"/>
      <c r="C164" s="13"/>
      <c r="D164" s="13"/>
      <c r="E164" s="13"/>
      <c r="F164" s="13"/>
      <c r="G164" s="13"/>
      <c r="H164" s="14"/>
      <c r="O164" s="13"/>
    </row>
    <row r="165" spans="2:15" x14ac:dyDescent="0.3">
      <c r="B165" s="13"/>
      <c r="C165" s="13"/>
      <c r="D165" s="13"/>
      <c r="E165" s="13"/>
      <c r="F165" s="13"/>
      <c r="G165" s="13"/>
      <c r="H165" s="14"/>
      <c r="O165" s="13"/>
    </row>
    <row r="166" spans="2:15" x14ac:dyDescent="0.3">
      <c r="B166" s="13"/>
      <c r="C166" s="13"/>
      <c r="D166" s="13"/>
      <c r="E166" s="13"/>
      <c r="F166" s="13"/>
      <c r="G166" s="13"/>
      <c r="H166" s="14"/>
      <c r="O166" s="13"/>
    </row>
    <row r="167" spans="2:15" x14ac:dyDescent="0.3">
      <c r="B167" s="13"/>
      <c r="C167" s="13"/>
      <c r="D167" s="13"/>
      <c r="E167" s="13"/>
      <c r="F167" s="13"/>
      <c r="G167" s="13"/>
      <c r="H167" s="14"/>
      <c r="O167" s="13"/>
    </row>
    <row r="168" spans="2:15" x14ac:dyDescent="0.3">
      <c r="B168" s="13"/>
      <c r="C168" s="13"/>
      <c r="D168" s="13"/>
      <c r="E168" s="13"/>
      <c r="F168" s="13"/>
      <c r="G168" s="13"/>
      <c r="H168" s="14"/>
      <c r="O168" s="13"/>
    </row>
    <row r="169" spans="2:15" x14ac:dyDescent="0.3">
      <c r="B169" s="13"/>
      <c r="C169" s="13"/>
      <c r="D169" s="13"/>
      <c r="E169" s="13"/>
      <c r="F169" s="13"/>
      <c r="G169" s="13"/>
      <c r="H169" s="14"/>
      <c r="O169" s="13"/>
    </row>
    <row r="170" spans="2:15" x14ac:dyDescent="0.3">
      <c r="B170" s="13"/>
      <c r="C170" s="13"/>
      <c r="D170" s="13"/>
      <c r="E170" s="13"/>
      <c r="F170" s="13"/>
      <c r="G170" s="13"/>
      <c r="H170" s="14"/>
      <c r="O170" s="13"/>
    </row>
    <row r="171" spans="2:15" x14ac:dyDescent="0.3">
      <c r="B171" s="13"/>
      <c r="C171" s="13"/>
      <c r="D171" s="13"/>
      <c r="E171" s="13"/>
      <c r="F171" s="13"/>
      <c r="G171" s="13"/>
      <c r="H171" s="14"/>
      <c r="O171" s="13"/>
    </row>
    <row r="172" spans="2:15" x14ac:dyDescent="0.3">
      <c r="B172" s="13"/>
      <c r="C172" s="13"/>
      <c r="D172" s="13"/>
      <c r="E172" s="13"/>
      <c r="F172" s="13"/>
      <c r="G172" s="13"/>
      <c r="H172" s="14"/>
      <c r="O172" s="13"/>
    </row>
    <row r="173" spans="2:15" x14ac:dyDescent="0.3">
      <c r="B173" s="13"/>
      <c r="C173" s="13"/>
      <c r="D173" s="13"/>
      <c r="E173" s="13"/>
      <c r="F173" s="13"/>
      <c r="G173" s="13"/>
      <c r="H173" s="14"/>
      <c r="O173" s="13"/>
    </row>
    <row r="174" spans="2:15" x14ac:dyDescent="0.3">
      <c r="B174" s="13"/>
      <c r="C174" s="13"/>
      <c r="D174" s="13"/>
      <c r="E174" s="13"/>
      <c r="F174" s="13"/>
      <c r="G174" s="13"/>
      <c r="H174" s="14"/>
      <c r="O174" s="13"/>
    </row>
    <row r="175" spans="2:15" x14ac:dyDescent="0.3">
      <c r="B175" s="13"/>
      <c r="C175" s="13"/>
      <c r="D175" s="13"/>
      <c r="E175" s="13"/>
      <c r="F175" s="13"/>
      <c r="G175" s="13"/>
      <c r="H175" s="14"/>
      <c r="O175" s="13"/>
    </row>
    <row r="176" spans="2:15" x14ac:dyDescent="0.3">
      <c r="B176" s="13"/>
      <c r="C176" s="13"/>
      <c r="D176" s="13"/>
      <c r="E176" s="13"/>
      <c r="F176" s="13"/>
      <c r="G176" s="13"/>
      <c r="H176" s="14"/>
      <c r="O176" s="13"/>
    </row>
    <row r="177" spans="2:15" x14ac:dyDescent="0.3">
      <c r="B177" s="13"/>
      <c r="C177" s="13"/>
      <c r="D177" s="13"/>
      <c r="E177" s="13"/>
      <c r="F177" s="13"/>
      <c r="G177" s="13"/>
      <c r="H177" s="14"/>
      <c r="O177" s="13"/>
    </row>
    <row r="178" spans="2:15" x14ac:dyDescent="0.3">
      <c r="B178" s="13"/>
      <c r="C178" s="13"/>
      <c r="D178" s="13"/>
      <c r="E178" s="13"/>
      <c r="F178" s="13"/>
      <c r="G178" s="13"/>
      <c r="H178" s="14"/>
      <c r="O178" s="13"/>
    </row>
    <row r="179" spans="2:15" x14ac:dyDescent="0.3">
      <c r="B179" s="13"/>
      <c r="C179" s="13"/>
      <c r="D179" s="13"/>
      <c r="E179" s="13"/>
      <c r="F179" s="13"/>
      <c r="G179" s="13"/>
      <c r="H179" s="14"/>
      <c r="O179" s="13"/>
    </row>
    <row r="180" spans="2:15" x14ac:dyDescent="0.3">
      <c r="B180" s="13"/>
      <c r="C180" s="13"/>
      <c r="D180" s="13"/>
      <c r="E180" s="13"/>
      <c r="F180" s="13"/>
      <c r="G180" s="13"/>
      <c r="H180" s="14"/>
      <c r="O180" s="13"/>
    </row>
    <row r="181" spans="2:15" x14ac:dyDescent="0.3">
      <c r="B181" s="13"/>
      <c r="C181" s="13"/>
      <c r="D181" s="13"/>
      <c r="E181" s="13"/>
      <c r="F181" s="13"/>
      <c r="G181" s="13"/>
      <c r="H181" s="14"/>
      <c r="O181" s="13"/>
    </row>
    <row r="182" spans="2:15" x14ac:dyDescent="0.3">
      <c r="B182" s="13"/>
      <c r="C182" s="13"/>
      <c r="D182" s="13"/>
      <c r="E182" s="13"/>
      <c r="F182" s="13"/>
      <c r="G182" s="13"/>
      <c r="H182" s="14"/>
      <c r="O182" s="13"/>
    </row>
    <row r="183" spans="2:15" x14ac:dyDescent="0.3">
      <c r="B183" s="13"/>
      <c r="C183" s="13"/>
      <c r="D183" s="13"/>
      <c r="E183" s="13"/>
      <c r="F183" s="13"/>
      <c r="G183" s="13"/>
      <c r="H183" s="14"/>
      <c r="O183" s="13"/>
    </row>
    <row r="184" spans="2:15" x14ac:dyDescent="0.3">
      <c r="B184" s="13"/>
      <c r="C184" s="13"/>
      <c r="D184" s="13"/>
      <c r="E184" s="13"/>
      <c r="F184" s="13"/>
      <c r="G184" s="13"/>
      <c r="H184" s="14"/>
      <c r="O184" s="13"/>
    </row>
    <row r="185" spans="2:15" x14ac:dyDescent="0.3">
      <c r="B185" s="13"/>
      <c r="C185" s="13"/>
      <c r="D185" s="13"/>
      <c r="E185" s="13"/>
      <c r="F185" s="13"/>
      <c r="G185" s="13"/>
      <c r="H185" s="14"/>
      <c r="O185" s="13"/>
    </row>
    <row r="186" spans="2:15" x14ac:dyDescent="0.3">
      <c r="B186" s="13"/>
      <c r="C186" s="13"/>
      <c r="D186" s="13"/>
      <c r="E186" s="13"/>
      <c r="F186" s="13"/>
      <c r="G186" s="13"/>
      <c r="H186" s="14"/>
      <c r="O186" s="13"/>
    </row>
    <row r="187" spans="2:15" x14ac:dyDescent="0.3">
      <c r="B187" s="13"/>
      <c r="C187" s="13"/>
      <c r="D187" s="13"/>
      <c r="E187" s="13"/>
      <c r="F187" s="13"/>
      <c r="G187" s="13"/>
      <c r="H187" s="14"/>
      <c r="O187" s="13"/>
    </row>
    <row r="188" spans="2:15" x14ac:dyDescent="0.3">
      <c r="B188" s="13"/>
      <c r="C188" s="13"/>
      <c r="D188" s="13"/>
      <c r="E188" s="13"/>
      <c r="F188" s="13"/>
      <c r="G188" s="13"/>
      <c r="H188" s="14"/>
      <c r="O188" s="13"/>
    </row>
    <row r="189" spans="2:15" x14ac:dyDescent="0.3">
      <c r="B189" s="13"/>
      <c r="C189" s="13"/>
      <c r="D189" s="13"/>
      <c r="E189" s="13"/>
      <c r="F189" s="13"/>
      <c r="G189" s="13"/>
      <c r="H189" s="14"/>
      <c r="O189" s="13"/>
    </row>
    <row r="190" spans="2:15" x14ac:dyDescent="0.3">
      <c r="B190" s="13"/>
      <c r="C190" s="13"/>
      <c r="D190" s="13"/>
      <c r="E190" s="13"/>
      <c r="F190" s="13"/>
      <c r="G190" s="13"/>
      <c r="H190" s="14"/>
      <c r="O190" s="13"/>
    </row>
    <row r="191" spans="2:15" x14ac:dyDescent="0.3">
      <c r="B191" s="13"/>
      <c r="C191" s="13"/>
      <c r="D191" s="13"/>
      <c r="E191" s="13"/>
      <c r="F191" s="13"/>
      <c r="G191" s="13"/>
      <c r="H191" s="14"/>
      <c r="O191" s="13"/>
    </row>
    <row r="192" spans="2:15" x14ac:dyDescent="0.3">
      <c r="B192" s="13"/>
      <c r="C192" s="13"/>
      <c r="D192" s="13"/>
      <c r="E192" s="13"/>
      <c r="F192" s="13"/>
      <c r="G192" s="13"/>
      <c r="H192" s="14"/>
      <c r="O192" s="13"/>
    </row>
    <row r="193" spans="2:15" x14ac:dyDescent="0.3">
      <c r="B193" s="13"/>
      <c r="C193" s="13"/>
      <c r="D193" s="13"/>
      <c r="E193" s="13"/>
      <c r="F193" s="13"/>
      <c r="G193" s="13"/>
      <c r="H193" s="14"/>
      <c r="O193" s="13"/>
    </row>
    <row r="194" spans="2:15" x14ac:dyDescent="0.3">
      <c r="B194" s="13"/>
      <c r="C194" s="13"/>
      <c r="D194" s="13"/>
      <c r="E194" s="13"/>
      <c r="F194" s="13"/>
      <c r="G194" s="13"/>
      <c r="H194" s="14"/>
      <c r="O194" s="13"/>
    </row>
    <row r="195" spans="2:15" x14ac:dyDescent="0.3">
      <c r="B195" s="13"/>
      <c r="C195" s="13"/>
      <c r="D195" s="13"/>
      <c r="E195" s="13"/>
      <c r="F195" s="13"/>
      <c r="G195" s="13"/>
      <c r="H195" s="14"/>
      <c r="O195" s="13"/>
    </row>
    <row r="196" spans="2:15" x14ac:dyDescent="0.3">
      <c r="B196" s="13"/>
      <c r="C196" s="13"/>
      <c r="D196" s="13"/>
      <c r="E196" s="13"/>
      <c r="F196" s="13"/>
      <c r="G196" s="13"/>
      <c r="H196" s="14"/>
      <c r="O196" s="13"/>
    </row>
    <row r="197" spans="2:15" x14ac:dyDescent="0.3">
      <c r="B197" s="13"/>
      <c r="C197" s="13"/>
      <c r="D197" s="13"/>
      <c r="E197" s="13"/>
      <c r="F197" s="13"/>
      <c r="G197" s="13"/>
      <c r="H197" s="14"/>
      <c r="O197" s="13"/>
    </row>
    <row r="198" spans="2:15" x14ac:dyDescent="0.3">
      <c r="B198" s="13"/>
      <c r="C198" s="13"/>
      <c r="D198" s="13"/>
      <c r="E198" s="13"/>
      <c r="F198" s="13"/>
      <c r="G198" s="13"/>
      <c r="H198" s="14"/>
      <c r="O198" s="13"/>
    </row>
    <row r="199" spans="2:15" x14ac:dyDescent="0.3">
      <c r="B199" s="13"/>
      <c r="C199" s="13"/>
      <c r="D199" s="13"/>
      <c r="E199" s="13"/>
      <c r="F199" s="13"/>
      <c r="G199" s="13"/>
      <c r="H199" s="14"/>
      <c r="O199" s="13"/>
    </row>
    <row r="200" spans="2:15" x14ac:dyDescent="0.3">
      <c r="B200" s="13"/>
      <c r="C200" s="13"/>
      <c r="D200" s="13"/>
      <c r="E200" s="13"/>
      <c r="F200" s="13"/>
      <c r="G200" s="13"/>
      <c r="H200" s="14"/>
      <c r="O200" s="13"/>
    </row>
    <row r="201" spans="2:15" x14ac:dyDescent="0.3">
      <c r="B201" s="13"/>
      <c r="C201" s="13"/>
      <c r="D201" s="13"/>
      <c r="E201" s="13"/>
      <c r="F201" s="13"/>
      <c r="G201" s="13"/>
      <c r="H201" s="14"/>
      <c r="O201" s="13"/>
    </row>
    <row r="202" spans="2:15" x14ac:dyDescent="0.3">
      <c r="B202" s="13"/>
      <c r="C202" s="13"/>
      <c r="D202" s="13"/>
      <c r="E202" s="13"/>
      <c r="F202" s="13"/>
      <c r="G202" s="13"/>
      <c r="H202" s="14"/>
      <c r="O202" s="13"/>
    </row>
    <row r="203" spans="2:15" x14ac:dyDescent="0.3">
      <c r="B203" s="13"/>
      <c r="C203" s="13"/>
      <c r="D203" s="13"/>
      <c r="E203" s="13"/>
      <c r="F203" s="13"/>
      <c r="G203" s="13"/>
      <c r="H203" s="14"/>
      <c r="O203" s="13"/>
    </row>
    <row r="204" spans="2:15" x14ac:dyDescent="0.3">
      <c r="B204" s="13"/>
      <c r="C204" s="13"/>
      <c r="D204" s="13"/>
      <c r="E204" s="13"/>
      <c r="F204" s="13"/>
      <c r="G204" s="13"/>
      <c r="H204" s="14"/>
      <c r="O204" s="13"/>
    </row>
    <row r="205" spans="2:15" x14ac:dyDescent="0.3">
      <c r="B205" s="13"/>
      <c r="C205" s="13"/>
      <c r="D205" s="13"/>
      <c r="E205" s="13"/>
      <c r="F205" s="13"/>
      <c r="G205" s="13"/>
      <c r="H205" s="14"/>
      <c r="O205" s="13"/>
    </row>
    <row r="206" spans="2:15" x14ac:dyDescent="0.3">
      <c r="B206" s="13"/>
      <c r="C206" s="13"/>
      <c r="D206" s="13"/>
      <c r="E206" s="13"/>
      <c r="F206" s="13"/>
      <c r="G206" s="13"/>
      <c r="H206" s="14"/>
      <c r="O206" s="13"/>
    </row>
    <row r="207" spans="2:15" x14ac:dyDescent="0.3">
      <c r="B207" s="13"/>
      <c r="C207" s="13"/>
      <c r="D207" s="13"/>
      <c r="E207" s="13"/>
      <c r="F207" s="13"/>
      <c r="G207" s="13"/>
      <c r="H207" s="14"/>
      <c r="O207" s="13"/>
    </row>
    <row r="208" spans="2:15" x14ac:dyDescent="0.3">
      <c r="B208" s="13"/>
      <c r="C208" s="13"/>
      <c r="D208" s="13"/>
      <c r="E208" s="13"/>
      <c r="F208" s="13"/>
      <c r="G208" s="13"/>
      <c r="H208" s="14"/>
      <c r="O208" s="13"/>
    </row>
    <row r="209" spans="2:15" x14ac:dyDescent="0.3">
      <c r="B209" s="13"/>
      <c r="C209" s="13"/>
      <c r="D209" s="13"/>
      <c r="E209" s="13"/>
      <c r="F209" s="13"/>
      <c r="G209" s="13"/>
      <c r="H209" s="14"/>
      <c r="O209" s="13"/>
    </row>
    <row r="210" spans="2:15" x14ac:dyDescent="0.3">
      <c r="B210" s="13"/>
      <c r="C210" s="13"/>
      <c r="D210" s="13"/>
      <c r="E210" s="13"/>
      <c r="F210" s="13"/>
      <c r="G210" s="13"/>
      <c r="H210" s="14"/>
      <c r="O210" s="13"/>
    </row>
  </sheetData>
  <mergeCells count="7">
    <mergeCell ref="A139:P139"/>
    <mergeCell ref="A140:P140"/>
    <mergeCell ref="B5:H5"/>
    <mergeCell ref="J5:P5"/>
    <mergeCell ref="B2:P2"/>
    <mergeCell ref="B3:P3"/>
    <mergeCell ref="A5:A6"/>
  </mergeCells>
  <phoneticPr fontId="18" type="noConversion"/>
  <pageMargins left="0.78740157480314965" right="0.47244094488188981" top="0.39370078740157483" bottom="0.62992125984251968" header="0.31496062992125984" footer="0.31496062992125984"/>
  <pageSetup paperSize="9" scale="6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4">
    <pageSetUpPr fitToPage="1"/>
  </sheetPr>
  <dimension ref="A1:X210"/>
  <sheetViews>
    <sheetView showGridLines="0" zoomScaleNormal="100" workbookViewId="0">
      <pane ySplit="6" topLeftCell="A7" activePane="bottomLeft" state="frozen"/>
      <selection activeCell="N11" sqref="N11"/>
      <selection pane="bottomLeft" activeCell="A5" sqref="A5:A6"/>
    </sheetView>
  </sheetViews>
  <sheetFormatPr defaultColWidth="9.140625" defaultRowHeight="15" x14ac:dyDescent="0.3"/>
  <cols>
    <col min="1" max="1" width="23.7109375" style="9" customWidth="1"/>
    <col min="2" max="7" width="10.7109375" style="3" customWidth="1"/>
    <col min="8" max="8" width="12.140625" style="4" customWidth="1"/>
    <col min="9" max="9" width="1.28515625" style="4" customWidth="1"/>
    <col min="10" max="14" width="10.7109375" style="5" customWidth="1"/>
    <col min="15" max="15" width="10.7109375" style="3" customWidth="1"/>
    <col min="16" max="16" width="12.140625" style="4" customWidth="1"/>
    <col min="17" max="17" width="9.140625" style="6"/>
    <col min="18" max="19" width="8.85546875" customWidth="1"/>
    <col min="20" max="16384" width="9.140625" style="6"/>
  </cols>
  <sheetData>
    <row r="1" spans="1:24" ht="15" customHeight="1" x14ac:dyDescent="0.35">
      <c r="A1" s="1"/>
      <c r="C1" s="2"/>
      <c r="D1" s="2"/>
      <c r="E1" s="2"/>
      <c r="F1" s="2"/>
      <c r="G1" s="2"/>
      <c r="J1" s="2"/>
      <c r="O1" s="2"/>
      <c r="T1"/>
      <c r="U1"/>
      <c r="V1"/>
      <c r="W1"/>
      <c r="X1"/>
    </row>
    <row r="2" spans="1:24" ht="15" customHeight="1" x14ac:dyDescent="0.35">
      <c r="A2" s="7"/>
      <c r="B2" s="92" t="s">
        <v>165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T2"/>
      <c r="U2"/>
      <c r="V2"/>
      <c r="W2"/>
      <c r="X2"/>
    </row>
    <row r="3" spans="1:24" ht="15" customHeight="1" x14ac:dyDescent="0.35">
      <c r="A3" s="8"/>
      <c r="B3" s="93" t="s">
        <v>166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T3"/>
      <c r="U3"/>
      <c r="V3"/>
      <c r="W3"/>
      <c r="X3"/>
    </row>
    <row r="4" spans="1:24" ht="15" customHeight="1" x14ac:dyDescent="0.3">
      <c r="H4" s="10"/>
      <c r="I4" s="25"/>
      <c r="P4" s="10"/>
      <c r="T4"/>
      <c r="U4"/>
      <c r="V4"/>
      <c r="W4"/>
      <c r="X4"/>
    </row>
    <row r="5" spans="1:24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26"/>
      <c r="J5" s="96" t="s">
        <v>153</v>
      </c>
      <c r="K5" s="96"/>
      <c r="L5" s="96"/>
      <c r="M5" s="96"/>
      <c r="N5" s="96"/>
      <c r="O5" s="96"/>
      <c r="P5" s="96"/>
      <c r="Q5" s="11"/>
      <c r="R5"/>
      <c r="S5"/>
      <c r="T5"/>
      <c r="U5"/>
      <c r="V5"/>
      <c r="W5"/>
      <c r="X5"/>
    </row>
    <row r="6" spans="1:24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3" t="s">
        <v>159</v>
      </c>
      <c r="I6" s="27"/>
      <c r="J6" s="24" t="s">
        <v>156</v>
      </c>
      <c r="K6" s="24" t="s">
        <v>157</v>
      </c>
      <c r="L6" s="24" t="s">
        <v>155</v>
      </c>
      <c r="M6" s="24" t="s">
        <v>154</v>
      </c>
      <c r="N6" s="24" t="s">
        <v>160</v>
      </c>
      <c r="O6" s="24" t="s">
        <v>158</v>
      </c>
      <c r="P6" s="23" t="s">
        <v>159</v>
      </c>
      <c r="R6"/>
      <c r="S6"/>
      <c r="T6"/>
      <c r="U6"/>
      <c r="V6"/>
      <c r="W6"/>
      <c r="X6"/>
    </row>
    <row r="7" spans="1:24" x14ac:dyDescent="0.3">
      <c r="A7" s="44" t="s">
        <v>5</v>
      </c>
      <c r="B7" s="45">
        <v>2473</v>
      </c>
      <c r="C7" s="45">
        <v>5262</v>
      </c>
      <c r="D7" s="45">
        <v>1107</v>
      </c>
      <c r="E7" s="45">
        <v>284</v>
      </c>
      <c r="F7" s="45">
        <v>6</v>
      </c>
      <c r="G7" s="45">
        <v>54</v>
      </c>
      <c r="H7" s="53">
        <f t="shared" ref="H7:H38" si="0">SUM(B7:G7)</f>
        <v>9186</v>
      </c>
      <c r="I7" s="30"/>
      <c r="J7" s="45">
        <v>12</v>
      </c>
      <c r="K7" s="45">
        <v>747</v>
      </c>
      <c r="L7" s="45">
        <v>27</v>
      </c>
      <c r="M7" s="45">
        <v>27</v>
      </c>
      <c r="N7" s="45">
        <v>0</v>
      </c>
      <c r="O7" s="45">
        <v>0</v>
      </c>
      <c r="P7" s="53">
        <f t="shared" ref="P7:P38" si="1">SUM(J7:O7)</f>
        <v>813</v>
      </c>
      <c r="R7" s="6"/>
      <c r="S7" s="6"/>
    </row>
    <row r="8" spans="1:24" x14ac:dyDescent="0.3">
      <c r="A8" s="47" t="s">
        <v>6</v>
      </c>
      <c r="B8" s="48">
        <v>966</v>
      </c>
      <c r="C8" s="48">
        <v>2330</v>
      </c>
      <c r="D8" s="48">
        <v>500</v>
      </c>
      <c r="E8" s="48">
        <v>92</v>
      </c>
      <c r="F8" s="48">
        <v>3</v>
      </c>
      <c r="G8" s="48">
        <v>26</v>
      </c>
      <c r="H8" s="54">
        <f t="shared" si="0"/>
        <v>3917</v>
      </c>
      <c r="I8" s="30"/>
      <c r="J8" s="48">
        <v>10</v>
      </c>
      <c r="K8" s="48">
        <v>421</v>
      </c>
      <c r="L8" s="48">
        <v>1</v>
      </c>
      <c r="M8" s="48">
        <v>16</v>
      </c>
      <c r="N8" s="48">
        <v>0</v>
      </c>
      <c r="O8" s="48">
        <v>0</v>
      </c>
      <c r="P8" s="54">
        <f t="shared" si="1"/>
        <v>448</v>
      </c>
      <c r="R8" s="6"/>
      <c r="S8" s="6"/>
    </row>
    <row r="9" spans="1:24" x14ac:dyDescent="0.3">
      <c r="A9" s="47" t="s">
        <v>7</v>
      </c>
      <c r="B9" s="48">
        <v>1467</v>
      </c>
      <c r="C9" s="48">
        <v>2079</v>
      </c>
      <c r="D9" s="48">
        <v>445</v>
      </c>
      <c r="E9" s="48">
        <v>47</v>
      </c>
      <c r="F9" s="48">
        <v>3</v>
      </c>
      <c r="G9" s="48">
        <v>33</v>
      </c>
      <c r="H9" s="54">
        <f t="shared" si="0"/>
        <v>4074</v>
      </c>
      <c r="I9" s="30"/>
      <c r="J9" s="48">
        <v>5</v>
      </c>
      <c r="K9" s="48">
        <v>304</v>
      </c>
      <c r="L9" s="48">
        <v>1</v>
      </c>
      <c r="M9" s="48">
        <v>2</v>
      </c>
      <c r="N9" s="48">
        <v>0</v>
      </c>
      <c r="O9" s="48">
        <v>0</v>
      </c>
      <c r="P9" s="54">
        <f t="shared" si="1"/>
        <v>312</v>
      </c>
      <c r="R9" s="6"/>
      <c r="S9" s="6"/>
    </row>
    <row r="10" spans="1:24" x14ac:dyDescent="0.3">
      <c r="A10" s="47" t="s">
        <v>8</v>
      </c>
      <c r="B10" s="48">
        <v>3208</v>
      </c>
      <c r="C10" s="48">
        <v>7609</v>
      </c>
      <c r="D10" s="48">
        <v>1362</v>
      </c>
      <c r="E10" s="48">
        <v>83</v>
      </c>
      <c r="F10" s="48">
        <v>7</v>
      </c>
      <c r="G10" s="48">
        <v>133</v>
      </c>
      <c r="H10" s="54">
        <f t="shared" si="0"/>
        <v>12402</v>
      </c>
      <c r="I10" s="30"/>
      <c r="J10" s="48">
        <v>10</v>
      </c>
      <c r="K10" s="48">
        <v>1314</v>
      </c>
      <c r="L10" s="48">
        <v>7</v>
      </c>
      <c r="M10" s="48">
        <v>10</v>
      </c>
      <c r="N10" s="48">
        <v>0</v>
      </c>
      <c r="O10" s="48">
        <v>0</v>
      </c>
      <c r="P10" s="54">
        <f t="shared" si="1"/>
        <v>1341</v>
      </c>
      <c r="R10" s="6"/>
      <c r="S10" s="6"/>
    </row>
    <row r="11" spans="1:24" x14ac:dyDescent="0.3">
      <c r="A11" s="47" t="s">
        <v>9</v>
      </c>
      <c r="B11" s="48">
        <v>2704</v>
      </c>
      <c r="C11" s="48">
        <v>4160</v>
      </c>
      <c r="D11" s="48">
        <v>1016</v>
      </c>
      <c r="E11" s="48">
        <v>169</v>
      </c>
      <c r="F11" s="48">
        <v>2</v>
      </c>
      <c r="G11" s="48">
        <v>103</v>
      </c>
      <c r="H11" s="54">
        <f t="shared" si="0"/>
        <v>8154</v>
      </c>
      <c r="I11" s="30"/>
      <c r="J11" s="48">
        <v>13</v>
      </c>
      <c r="K11" s="48">
        <v>643</v>
      </c>
      <c r="L11" s="48">
        <v>2</v>
      </c>
      <c r="M11" s="48">
        <v>38</v>
      </c>
      <c r="N11" s="48">
        <v>0</v>
      </c>
      <c r="O11" s="48">
        <v>0</v>
      </c>
      <c r="P11" s="54">
        <f t="shared" si="1"/>
        <v>696</v>
      </c>
      <c r="R11" s="6"/>
      <c r="S11" s="6"/>
    </row>
    <row r="12" spans="1:24" x14ac:dyDescent="0.3">
      <c r="A12" s="47" t="s">
        <v>10</v>
      </c>
      <c r="B12" s="48">
        <v>47772</v>
      </c>
      <c r="C12" s="48">
        <v>49520</v>
      </c>
      <c r="D12" s="48">
        <v>13775</v>
      </c>
      <c r="E12" s="48">
        <v>5404</v>
      </c>
      <c r="F12" s="48">
        <v>21</v>
      </c>
      <c r="G12" s="48">
        <v>544</v>
      </c>
      <c r="H12" s="54">
        <f t="shared" si="0"/>
        <v>117036</v>
      </c>
      <c r="I12" s="30"/>
      <c r="J12" s="48">
        <v>105</v>
      </c>
      <c r="K12" s="48">
        <v>6759</v>
      </c>
      <c r="L12" s="48">
        <v>93</v>
      </c>
      <c r="M12" s="48">
        <v>404</v>
      </c>
      <c r="N12" s="48">
        <v>4</v>
      </c>
      <c r="O12" s="48">
        <v>1</v>
      </c>
      <c r="P12" s="54">
        <f t="shared" si="1"/>
        <v>7366</v>
      </c>
      <c r="R12" s="6"/>
      <c r="S12" s="6"/>
    </row>
    <row r="13" spans="1:24" x14ac:dyDescent="0.3">
      <c r="A13" s="47" t="s">
        <v>11</v>
      </c>
      <c r="B13" s="48">
        <v>1444</v>
      </c>
      <c r="C13" s="48">
        <v>1863</v>
      </c>
      <c r="D13" s="48">
        <v>259</v>
      </c>
      <c r="E13" s="48">
        <v>47</v>
      </c>
      <c r="F13" s="48">
        <v>0</v>
      </c>
      <c r="G13" s="48">
        <v>22</v>
      </c>
      <c r="H13" s="54">
        <f t="shared" si="0"/>
        <v>3635</v>
      </c>
      <c r="I13" s="30"/>
      <c r="J13" s="48">
        <v>23</v>
      </c>
      <c r="K13" s="48">
        <v>292</v>
      </c>
      <c r="L13" s="48">
        <v>4</v>
      </c>
      <c r="M13" s="48">
        <v>7</v>
      </c>
      <c r="N13" s="48">
        <v>0</v>
      </c>
      <c r="O13" s="48">
        <v>0</v>
      </c>
      <c r="P13" s="54">
        <f t="shared" si="1"/>
        <v>326</v>
      </c>
      <c r="R13" s="6"/>
      <c r="S13" s="6"/>
    </row>
    <row r="14" spans="1:24" x14ac:dyDescent="0.3">
      <c r="A14" s="50" t="s">
        <v>12</v>
      </c>
      <c r="B14" s="51">
        <v>1174</v>
      </c>
      <c r="C14" s="51">
        <v>1980</v>
      </c>
      <c r="D14" s="51">
        <v>457</v>
      </c>
      <c r="E14" s="51">
        <v>33</v>
      </c>
      <c r="F14" s="51">
        <v>6</v>
      </c>
      <c r="G14" s="51">
        <v>27</v>
      </c>
      <c r="H14" s="55">
        <f t="shared" si="0"/>
        <v>3677</v>
      </c>
      <c r="I14" s="30"/>
      <c r="J14" s="51">
        <v>5</v>
      </c>
      <c r="K14" s="51">
        <v>303</v>
      </c>
      <c r="L14" s="51">
        <v>3</v>
      </c>
      <c r="M14" s="51">
        <v>0</v>
      </c>
      <c r="N14" s="51">
        <v>0</v>
      </c>
      <c r="O14" s="51">
        <v>0</v>
      </c>
      <c r="P14" s="55">
        <f t="shared" si="1"/>
        <v>311</v>
      </c>
      <c r="R14" s="6"/>
      <c r="S14" s="6"/>
    </row>
    <row r="15" spans="1:24" s="12" customFormat="1" x14ac:dyDescent="0.3">
      <c r="A15" s="72" t="s">
        <v>13</v>
      </c>
      <c r="B15" s="35">
        <f t="shared" ref="B15:G15" si="2">SUM(B7:B14)</f>
        <v>61208</v>
      </c>
      <c r="C15" s="35">
        <f>SUM(C7:C14)</f>
        <v>74803</v>
      </c>
      <c r="D15" s="35">
        <f t="shared" si="2"/>
        <v>18921</v>
      </c>
      <c r="E15" s="35">
        <f t="shared" si="2"/>
        <v>6159</v>
      </c>
      <c r="F15" s="35">
        <f t="shared" si="2"/>
        <v>48</v>
      </c>
      <c r="G15" s="35">
        <f t="shared" si="2"/>
        <v>942</v>
      </c>
      <c r="H15" s="35">
        <f t="shared" si="0"/>
        <v>162081</v>
      </c>
      <c r="I15" s="37"/>
      <c r="J15" s="35">
        <f t="shared" ref="J15:O15" si="3">SUM(J7:J14)</f>
        <v>183</v>
      </c>
      <c r="K15" s="35">
        <f>SUM(K7:K14)</f>
        <v>10783</v>
      </c>
      <c r="L15" s="35">
        <f t="shared" si="3"/>
        <v>138</v>
      </c>
      <c r="M15" s="35">
        <f t="shared" si="3"/>
        <v>504</v>
      </c>
      <c r="N15" s="35">
        <f t="shared" si="3"/>
        <v>4</v>
      </c>
      <c r="O15" s="35">
        <f t="shared" si="3"/>
        <v>1</v>
      </c>
      <c r="P15" s="35">
        <f t="shared" si="1"/>
        <v>11613</v>
      </c>
    </row>
    <row r="16" spans="1:24" x14ac:dyDescent="0.3">
      <c r="A16" s="34" t="s">
        <v>14</v>
      </c>
      <c r="B16" s="38">
        <v>2308</v>
      </c>
      <c r="C16" s="38">
        <v>5631</v>
      </c>
      <c r="D16" s="38">
        <v>218</v>
      </c>
      <c r="E16" s="38">
        <v>43</v>
      </c>
      <c r="F16" s="38">
        <v>3</v>
      </c>
      <c r="G16" s="38">
        <v>41</v>
      </c>
      <c r="H16" s="40">
        <f t="shared" si="0"/>
        <v>8244</v>
      </c>
      <c r="I16" s="30"/>
      <c r="J16" s="38">
        <v>18</v>
      </c>
      <c r="K16" s="38">
        <v>1213</v>
      </c>
      <c r="L16" s="38">
        <v>2</v>
      </c>
      <c r="M16" s="38">
        <v>7</v>
      </c>
      <c r="N16" s="38">
        <v>2</v>
      </c>
      <c r="O16" s="38">
        <v>0</v>
      </c>
      <c r="P16" s="40">
        <f t="shared" si="1"/>
        <v>1242</v>
      </c>
      <c r="R16" s="6"/>
      <c r="S16" s="6"/>
    </row>
    <row r="17" spans="1:16" s="12" customFormat="1" x14ac:dyDescent="0.3">
      <c r="A17" s="72" t="s">
        <v>15</v>
      </c>
      <c r="B17" s="35">
        <f t="shared" ref="B17:G17" si="4">SUM(B16)</f>
        <v>2308</v>
      </c>
      <c r="C17" s="35">
        <f>SUM(C16)</f>
        <v>5631</v>
      </c>
      <c r="D17" s="35">
        <f t="shared" si="4"/>
        <v>218</v>
      </c>
      <c r="E17" s="35">
        <f t="shared" si="4"/>
        <v>43</v>
      </c>
      <c r="F17" s="35">
        <f t="shared" si="4"/>
        <v>3</v>
      </c>
      <c r="G17" s="35">
        <f t="shared" si="4"/>
        <v>41</v>
      </c>
      <c r="H17" s="35">
        <f t="shared" si="0"/>
        <v>8244</v>
      </c>
      <c r="I17" s="37"/>
      <c r="J17" s="35">
        <f t="shared" ref="J17:O17" si="5">SUM(J16)</f>
        <v>18</v>
      </c>
      <c r="K17" s="35">
        <f>SUM(K16)</f>
        <v>1213</v>
      </c>
      <c r="L17" s="35">
        <f t="shared" si="5"/>
        <v>2</v>
      </c>
      <c r="M17" s="35">
        <f t="shared" si="5"/>
        <v>7</v>
      </c>
      <c r="N17" s="35">
        <f t="shared" si="5"/>
        <v>2</v>
      </c>
      <c r="O17" s="35">
        <f t="shared" si="5"/>
        <v>0</v>
      </c>
      <c r="P17" s="35">
        <f t="shared" si="1"/>
        <v>1242</v>
      </c>
    </row>
    <row r="18" spans="1:16" s="6" customFormat="1" x14ac:dyDescent="0.3">
      <c r="A18" s="44" t="s">
        <v>16</v>
      </c>
      <c r="B18" s="45">
        <v>5795</v>
      </c>
      <c r="C18" s="45">
        <v>7559</v>
      </c>
      <c r="D18" s="45">
        <v>623</v>
      </c>
      <c r="E18" s="45">
        <v>306</v>
      </c>
      <c r="F18" s="45">
        <v>7</v>
      </c>
      <c r="G18" s="45">
        <v>146</v>
      </c>
      <c r="H18" s="53">
        <f t="shared" si="0"/>
        <v>14436</v>
      </c>
      <c r="I18" s="30"/>
      <c r="J18" s="45">
        <v>95</v>
      </c>
      <c r="K18" s="45">
        <v>967</v>
      </c>
      <c r="L18" s="45">
        <v>35</v>
      </c>
      <c r="M18" s="45">
        <v>24</v>
      </c>
      <c r="N18" s="45">
        <v>0</v>
      </c>
      <c r="O18" s="45">
        <v>0</v>
      </c>
      <c r="P18" s="53">
        <f t="shared" si="1"/>
        <v>1121</v>
      </c>
    </row>
    <row r="19" spans="1:16" s="6" customFormat="1" x14ac:dyDescent="0.3">
      <c r="A19" s="47" t="s">
        <v>17</v>
      </c>
      <c r="B19" s="48">
        <v>1434</v>
      </c>
      <c r="C19" s="48">
        <v>1783</v>
      </c>
      <c r="D19" s="48">
        <v>118</v>
      </c>
      <c r="E19" s="48">
        <v>7</v>
      </c>
      <c r="F19" s="48">
        <v>1</v>
      </c>
      <c r="G19" s="48">
        <v>30</v>
      </c>
      <c r="H19" s="54">
        <f t="shared" si="0"/>
        <v>3373</v>
      </c>
      <c r="I19" s="30"/>
      <c r="J19" s="48">
        <v>14</v>
      </c>
      <c r="K19" s="48">
        <v>251</v>
      </c>
      <c r="L19" s="48">
        <v>5</v>
      </c>
      <c r="M19" s="56">
        <v>0</v>
      </c>
      <c r="N19" s="48">
        <v>0</v>
      </c>
      <c r="O19" s="48">
        <v>0</v>
      </c>
      <c r="P19" s="54">
        <f t="shared" si="1"/>
        <v>270</v>
      </c>
    </row>
    <row r="20" spans="1:16" s="6" customFormat="1" x14ac:dyDescent="0.3">
      <c r="A20" s="47" t="s">
        <v>18</v>
      </c>
      <c r="B20" s="48">
        <v>1679</v>
      </c>
      <c r="C20" s="48">
        <v>2129</v>
      </c>
      <c r="D20" s="48">
        <v>612</v>
      </c>
      <c r="E20" s="48">
        <v>412</v>
      </c>
      <c r="F20" s="48">
        <v>12</v>
      </c>
      <c r="G20" s="48">
        <v>36</v>
      </c>
      <c r="H20" s="54">
        <f t="shared" si="0"/>
        <v>4880</v>
      </c>
      <c r="I20" s="30"/>
      <c r="J20" s="48">
        <v>12</v>
      </c>
      <c r="K20" s="48">
        <v>263</v>
      </c>
      <c r="L20" s="48">
        <v>1</v>
      </c>
      <c r="M20" s="48">
        <v>10</v>
      </c>
      <c r="N20" s="48">
        <v>0</v>
      </c>
      <c r="O20" s="48">
        <v>0</v>
      </c>
      <c r="P20" s="54">
        <f t="shared" si="1"/>
        <v>286</v>
      </c>
    </row>
    <row r="21" spans="1:16" s="6" customFormat="1" x14ac:dyDescent="0.3">
      <c r="A21" s="50" t="s">
        <v>19</v>
      </c>
      <c r="B21" s="51">
        <v>1638</v>
      </c>
      <c r="C21" s="51">
        <v>2682</v>
      </c>
      <c r="D21" s="51">
        <v>349</v>
      </c>
      <c r="E21" s="51">
        <v>101</v>
      </c>
      <c r="F21" s="51">
        <v>2</v>
      </c>
      <c r="G21" s="51">
        <v>30</v>
      </c>
      <c r="H21" s="55">
        <f t="shared" si="0"/>
        <v>4802</v>
      </c>
      <c r="I21" s="30"/>
      <c r="J21" s="51">
        <v>35</v>
      </c>
      <c r="K21" s="51">
        <v>378</v>
      </c>
      <c r="L21" s="51">
        <v>3</v>
      </c>
      <c r="M21" s="51">
        <v>4</v>
      </c>
      <c r="N21" s="51">
        <v>5</v>
      </c>
      <c r="O21" s="51">
        <v>0</v>
      </c>
      <c r="P21" s="55">
        <f t="shared" si="1"/>
        <v>425</v>
      </c>
    </row>
    <row r="22" spans="1:16" s="12" customFormat="1" x14ac:dyDescent="0.3">
      <c r="A22" s="72" t="s">
        <v>20</v>
      </c>
      <c r="B22" s="35">
        <f t="shared" ref="B22:G22" si="6">SUM(B18:B21)</f>
        <v>10546</v>
      </c>
      <c r="C22" s="35">
        <f>SUM(C18:C21)</f>
        <v>14153</v>
      </c>
      <c r="D22" s="35">
        <f t="shared" si="6"/>
        <v>1702</v>
      </c>
      <c r="E22" s="35">
        <f t="shared" si="6"/>
        <v>826</v>
      </c>
      <c r="F22" s="35">
        <f t="shared" si="6"/>
        <v>22</v>
      </c>
      <c r="G22" s="35">
        <f t="shared" si="6"/>
        <v>242</v>
      </c>
      <c r="H22" s="35">
        <f t="shared" si="0"/>
        <v>27491</v>
      </c>
      <c r="I22" s="37"/>
      <c r="J22" s="35">
        <f t="shared" ref="J22:O22" si="7">SUM(J18:J21)</f>
        <v>156</v>
      </c>
      <c r="K22" s="35">
        <f>SUM(K18:K21)</f>
        <v>1859</v>
      </c>
      <c r="L22" s="35">
        <f t="shared" si="7"/>
        <v>44</v>
      </c>
      <c r="M22" s="35">
        <f t="shared" si="7"/>
        <v>38</v>
      </c>
      <c r="N22" s="35">
        <f t="shared" si="7"/>
        <v>5</v>
      </c>
      <c r="O22" s="35">
        <f t="shared" si="7"/>
        <v>0</v>
      </c>
      <c r="P22" s="35">
        <f t="shared" si="1"/>
        <v>2102</v>
      </c>
    </row>
    <row r="23" spans="1:16" s="6" customFormat="1" x14ac:dyDescent="0.3">
      <c r="A23" s="44" t="s">
        <v>21</v>
      </c>
      <c r="B23" s="45">
        <v>8525</v>
      </c>
      <c r="C23" s="45">
        <v>10456</v>
      </c>
      <c r="D23" s="45">
        <v>2109</v>
      </c>
      <c r="E23" s="45">
        <v>769</v>
      </c>
      <c r="F23" s="45">
        <v>9</v>
      </c>
      <c r="G23" s="45">
        <v>358</v>
      </c>
      <c r="H23" s="53">
        <f t="shared" si="0"/>
        <v>22226</v>
      </c>
      <c r="I23" s="30"/>
      <c r="J23" s="45">
        <v>36</v>
      </c>
      <c r="K23" s="45">
        <v>2325</v>
      </c>
      <c r="L23" s="45">
        <v>20</v>
      </c>
      <c r="M23" s="45">
        <v>136</v>
      </c>
      <c r="N23" s="45">
        <v>3</v>
      </c>
      <c r="O23" s="45">
        <v>0</v>
      </c>
      <c r="P23" s="53">
        <f t="shared" si="1"/>
        <v>2520</v>
      </c>
    </row>
    <row r="24" spans="1:16" s="6" customFormat="1" x14ac:dyDescent="0.3">
      <c r="A24" s="47" t="s">
        <v>22</v>
      </c>
      <c r="B24" s="48">
        <v>8528</v>
      </c>
      <c r="C24" s="48">
        <v>14024</v>
      </c>
      <c r="D24" s="48">
        <v>3196</v>
      </c>
      <c r="E24" s="48">
        <v>1013</v>
      </c>
      <c r="F24" s="48">
        <v>17</v>
      </c>
      <c r="G24" s="48">
        <v>339</v>
      </c>
      <c r="H24" s="54">
        <f t="shared" si="0"/>
        <v>27117</v>
      </c>
      <c r="I24" s="30"/>
      <c r="J24" s="48">
        <v>55</v>
      </c>
      <c r="K24" s="48">
        <v>2338</v>
      </c>
      <c r="L24" s="48">
        <v>19</v>
      </c>
      <c r="M24" s="48">
        <v>168</v>
      </c>
      <c r="N24" s="48">
        <v>1</v>
      </c>
      <c r="O24" s="48">
        <v>1</v>
      </c>
      <c r="P24" s="54">
        <f t="shared" si="1"/>
        <v>2582</v>
      </c>
    </row>
    <row r="25" spans="1:16" s="6" customFormat="1" x14ac:dyDescent="0.3">
      <c r="A25" s="47" t="s">
        <v>23</v>
      </c>
      <c r="B25" s="48">
        <v>8522</v>
      </c>
      <c r="C25" s="48">
        <v>6607</v>
      </c>
      <c r="D25" s="48">
        <v>612</v>
      </c>
      <c r="E25" s="48">
        <v>177</v>
      </c>
      <c r="F25" s="48">
        <v>9</v>
      </c>
      <c r="G25" s="48">
        <v>352</v>
      </c>
      <c r="H25" s="54">
        <f t="shared" si="0"/>
        <v>16279</v>
      </c>
      <c r="I25" s="30"/>
      <c r="J25" s="48">
        <v>55</v>
      </c>
      <c r="K25" s="48">
        <v>1098</v>
      </c>
      <c r="L25" s="48">
        <v>3</v>
      </c>
      <c r="M25" s="48">
        <v>29</v>
      </c>
      <c r="N25" s="48">
        <v>0</v>
      </c>
      <c r="O25" s="48">
        <v>1</v>
      </c>
      <c r="P25" s="54">
        <f t="shared" si="1"/>
        <v>1186</v>
      </c>
    </row>
    <row r="26" spans="1:16" s="6" customFormat="1" x14ac:dyDescent="0.3">
      <c r="A26" s="47" t="s">
        <v>24</v>
      </c>
      <c r="B26" s="48">
        <v>2574</v>
      </c>
      <c r="C26" s="48">
        <v>4487</v>
      </c>
      <c r="D26" s="48">
        <v>701</v>
      </c>
      <c r="E26" s="48">
        <v>257</v>
      </c>
      <c r="F26" s="48">
        <v>2</v>
      </c>
      <c r="G26" s="48">
        <v>141</v>
      </c>
      <c r="H26" s="54">
        <f t="shared" si="0"/>
        <v>8162</v>
      </c>
      <c r="I26" s="30"/>
      <c r="J26" s="48">
        <v>13</v>
      </c>
      <c r="K26" s="48">
        <v>578</v>
      </c>
      <c r="L26" s="48">
        <v>8</v>
      </c>
      <c r="M26" s="48">
        <v>43</v>
      </c>
      <c r="N26" s="48">
        <v>1</v>
      </c>
      <c r="O26" s="48">
        <v>0</v>
      </c>
      <c r="P26" s="54">
        <f t="shared" si="1"/>
        <v>643</v>
      </c>
    </row>
    <row r="27" spans="1:16" s="6" customFormat="1" x14ac:dyDescent="0.3">
      <c r="A27" s="47" t="s">
        <v>25</v>
      </c>
      <c r="B27" s="48">
        <v>3370</v>
      </c>
      <c r="C27" s="48">
        <v>3609</v>
      </c>
      <c r="D27" s="48">
        <v>424</v>
      </c>
      <c r="E27" s="48">
        <v>73</v>
      </c>
      <c r="F27" s="48">
        <v>31</v>
      </c>
      <c r="G27" s="48">
        <v>146</v>
      </c>
      <c r="H27" s="54">
        <f t="shared" si="0"/>
        <v>7653</v>
      </c>
      <c r="I27" s="30"/>
      <c r="J27" s="48">
        <v>28</v>
      </c>
      <c r="K27" s="48">
        <v>665</v>
      </c>
      <c r="L27" s="48">
        <v>6</v>
      </c>
      <c r="M27" s="48">
        <v>10</v>
      </c>
      <c r="N27" s="48">
        <v>2</v>
      </c>
      <c r="O27" s="48">
        <v>0</v>
      </c>
      <c r="P27" s="54">
        <f t="shared" si="1"/>
        <v>711</v>
      </c>
    </row>
    <row r="28" spans="1:16" s="6" customFormat="1" x14ac:dyDescent="0.3">
      <c r="A28" s="47" t="s">
        <v>26</v>
      </c>
      <c r="B28" s="48">
        <v>1660</v>
      </c>
      <c r="C28" s="48">
        <v>2773</v>
      </c>
      <c r="D28" s="48">
        <v>556</v>
      </c>
      <c r="E28" s="48">
        <v>168</v>
      </c>
      <c r="F28" s="48">
        <v>1</v>
      </c>
      <c r="G28" s="48">
        <v>54</v>
      </c>
      <c r="H28" s="54">
        <f t="shared" si="0"/>
        <v>5212</v>
      </c>
      <c r="I28" s="30"/>
      <c r="J28" s="48">
        <v>5</v>
      </c>
      <c r="K28" s="48">
        <v>298</v>
      </c>
      <c r="L28" s="48">
        <v>4</v>
      </c>
      <c r="M28" s="48">
        <v>27</v>
      </c>
      <c r="N28" s="56">
        <v>0</v>
      </c>
      <c r="O28" s="48">
        <v>0</v>
      </c>
      <c r="P28" s="54">
        <f t="shared" si="1"/>
        <v>334</v>
      </c>
    </row>
    <row r="29" spans="1:16" s="6" customFormat="1" x14ac:dyDescent="0.3">
      <c r="A29" s="47" t="s">
        <v>27</v>
      </c>
      <c r="B29" s="48">
        <v>2347</v>
      </c>
      <c r="C29" s="48">
        <v>4563</v>
      </c>
      <c r="D29" s="48">
        <v>1027</v>
      </c>
      <c r="E29" s="48">
        <v>462</v>
      </c>
      <c r="F29" s="48">
        <v>4</v>
      </c>
      <c r="G29" s="48">
        <v>73</v>
      </c>
      <c r="H29" s="54">
        <f t="shared" si="0"/>
        <v>8476</v>
      </c>
      <c r="I29" s="30"/>
      <c r="J29" s="48">
        <v>14</v>
      </c>
      <c r="K29" s="48">
        <v>720</v>
      </c>
      <c r="L29" s="48">
        <v>1</v>
      </c>
      <c r="M29" s="48">
        <v>86</v>
      </c>
      <c r="N29" s="48">
        <v>0</v>
      </c>
      <c r="O29" s="48">
        <v>0</v>
      </c>
      <c r="P29" s="54">
        <f t="shared" si="1"/>
        <v>821</v>
      </c>
    </row>
    <row r="30" spans="1:16" s="6" customFormat="1" x14ac:dyDescent="0.3">
      <c r="A30" s="47" t="s">
        <v>28</v>
      </c>
      <c r="B30" s="48">
        <v>32379</v>
      </c>
      <c r="C30" s="48">
        <v>37989</v>
      </c>
      <c r="D30" s="48">
        <v>6473</v>
      </c>
      <c r="E30" s="48">
        <v>1065</v>
      </c>
      <c r="F30" s="48">
        <v>86</v>
      </c>
      <c r="G30" s="48">
        <v>2441</v>
      </c>
      <c r="H30" s="54">
        <f t="shared" si="0"/>
        <v>80433</v>
      </c>
      <c r="I30" s="30"/>
      <c r="J30" s="48">
        <v>238</v>
      </c>
      <c r="K30" s="48">
        <v>5473</v>
      </c>
      <c r="L30" s="48">
        <v>105</v>
      </c>
      <c r="M30" s="48">
        <v>271</v>
      </c>
      <c r="N30" s="48">
        <v>4</v>
      </c>
      <c r="O30" s="48">
        <v>0</v>
      </c>
      <c r="P30" s="54">
        <f t="shared" si="1"/>
        <v>6091</v>
      </c>
    </row>
    <row r="31" spans="1:16" s="6" customFormat="1" x14ac:dyDescent="0.3">
      <c r="A31" s="47" t="s">
        <v>134</v>
      </c>
      <c r="B31" s="48">
        <v>8661</v>
      </c>
      <c r="C31" s="48">
        <v>8717</v>
      </c>
      <c r="D31" s="48">
        <v>1593</v>
      </c>
      <c r="E31" s="48">
        <v>257</v>
      </c>
      <c r="F31" s="48">
        <v>9</v>
      </c>
      <c r="G31" s="48">
        <v>438</v>
      </c>
      <c r="H31" s="54">
        <f t="shared" si="0"/>
        <v>19675</v>
      </c>
      <c r="I31" s="30"/>
      <c r="J31" s="48">
        <v>32</v>
      </c>
      <c r="K31" s="48">
        <v>1259</v>
      </c>
      <c r="L31" s="48">
        <v>8</v>
      </c>
      <c r="M31" s="48">
        <v>46</v>
      </c>
      <c r="N31" s="48">
        <v>0</v>
      </c>
      <c r="O31" s="48">
        <v>0</v>
      </c>
      <c r="P31" s="54">
        <f t="shared" si="1"/>
        <v>1345</v>
      </c>
    </row>
    <row r="32" spans="1:16" s="6" customFormat="1" x14ac:dyDescent="0.3">
      <c r="A32" s="47" t="s">
        <v>29</v>
      </c>
      <c r="B32" s="48">
        <v>4281</v>
      </c>
      <c r="C32" s="48">
        <v>6746</v>
      </c>
      <c r="D32" s="48">
        <v>1212</v>
      </c>
      <c r="E32" s="48">
        <v>552</v>
      </c>
      <c r="F32" s="48">
        <v>6</v>
      </c>
      <c r="G32" s="48">
        <v>134</v>
      </c>
      <c r="H32" s="54">
        <f t="shared" si="0"/>
        <v>12931</v>
      </c>
      <c r="I32" s="30"/>
      <c r="J32" s="48">
        <v>26</v>
      </c>
      <c r="K32" s="48">
        <v>790</v>
      </c>
      <c r="L32" s="48">
        <v>13</v>
      </c>
      <c r="M32" s="48">
        <v>52</v>
      </c>
      <c r="N32" s="56">
        <v>0</v>
      </c>
      <c r="O32" s="48">
        <v>0</v>
      </c>
      <c r="P32" s="54">
        <f t="shared" si="1"/>
        <v>881</v>
      </c>
    </row>
    <row r="33" spans="1:16" s="6" customFormat="1" x14ac:dyDescent="0.3">
      <c r="A33" s="47" t="s">
        <v>30</v>
      </c>
      <c r="B33" s="48">
        <v>1535</v>
      </c>
      <c r="C33" s="48">
        <v>1383</v>
      </c>
      <c r="D33" s="48">
        <v>85</v>
      </c>
      <c r="E33" s="48">
        <v>15</v>
      </c>
      <c r="F33" s="48">
        <v>0</v>
      </c>
      <c r="G33" s="48">
        <v>34</v>
      </c>
      <c r="H33" s="54">
        <f t="shared" si="0"/>
        <v>3052</v>
      </c>
      <c r="I33" s="30"/>
      <c r="J33" s="48">
        <v>18</v>
      </c>
      <c r="K33" s="48">
        <v>309</v>
      </c>
      <c r="L33" s="48">
        <v>0</v>
      </c>
      <c r="M33" s="48">
        <v>8</v>
      </c>
      <c r="N33" s="48">
        <v>0</v>
      </c>
      <c r="O33" s="48">
        <v>0</v>
      </c>
      <c r="P33" s="54">
        <f t="shared" si="1"/>
        <v>335</v>
      </c>
    </row>
    <row r="34" spans="1:16" s="6" customFormat="1" x14ac:dyDescent="0.3">
      <c r="A34" s="50" t="s">
        <v>31</v>
      </c>
      <c r="B34" s="51">
        <v>10401</v>
      </c>
      <c r="C34" s="51">
        <v>8928</v>
      </c>
      <c r="D34" s="51">
        <v>951</v>
      </c>
      <c r="E34" s="51">
        <v>211</v>
      </c>
      <c r="F34" s="51">
        <v>7</v>
      </c>
      <c r="G34" s="51">
        <v>432</v>
      </c>
      <c r="H34" s="55">
        <f t="shared" si="0"/>
        <v>20930</v>
      </c>
      <c r="I34" s="30"/>
      <c r="J34" s="51">
        <v>38</v>
      </c>
      <c r="K34" s="51">
        <v>1322</v>
      </c>
      <c r="L34" s="51">
        <v>3</v>
      </c>
      <c r="M34" s="51">
        <v>24</v>
      </c>
      <c r="N34" s="51">
        <v>0</v>
      </c>
      <c r="O34" s="51">
        <v>0</v>
      </c>
      <c r="P34" s="55">
        <f t="shared" si="1"/>
        <v>1387</v>
      </c>
    </row>
    <row r="35" spans="1:16" s="12" customFormat="1" x14ac:dyDescent="0.3">
      <c r="A35" s="72" t="s">
        <v>32</v>
      </c>
      <c r="B35" s="35">
        <f t="shared" ref="B35:G35" si="8">SUM(B23:B34)</f>
        <v>92783</v>
      </c>
      <c r="C35" s="35">
        <f>SUM(C23:C34)</f>
        <v>110282</v>
      </c>
      <c r="D35" s="35">
        <f t="shared" si="8"/>
        <v>18939</v>
      </c>
      <c r="E35" s="35">
        <f t="shared" si="8"/>
        <v>5019</v>
      </c>
      <c r="F35" s="35">
        <f t="shared" si="8"/>
        <v>181</v>
      </c>
      <c r="G35" s="35">
        <f t="shared" si="8"/>
        <v>4942</v>
      </c>
      <c r="H35" s="35">
        <f t="shared" si="0"/>
        <v>232146</v>
      </c>
      <c r="I35" s="37"/>
      <c r="J35" s="35">
        <f t="shared" ref="J35:O35" si="9">SUM(J23:J34)</f>
        <v>558</v>
      </c>
      <c r="K35" s="35">
        <f>SUM(K23:K34)</f>
        <v>17175</v>
      </c>
      <c r="L35" s="35">
        <f t="shared" si="9"/>
        <v>190</v>
      </c>
      <c r="M35" s="35">
        <f t="shared" si="9"/>
        <v>900</v>
      </c>
      <c r="N35" s="35">
        <f>SUM(N23:N34)</f>
        <v>11</v>
      </c>
      <c r="O35" s="35">
        <f t="shared" si="9"/>
        <v>2</v>
      </c>
      <c r="P35" s="35">
        <f t="shared" si="1"/>
        <v>18836</v>
      </c>
    </row>
    <row r="36" spans="1:16" s="6" customFormat="1" x14ac:dyDescent="0.3">
      <c r="A36" s="44" t="s">
        <v>33</v>
      </c>
      <c r="B36" s="45">
        <v>1192</v>
      </c>
      <c r="C36" s="45">
        <v>983</v>
      </c>
      <c r="D36" s="45">
        <v>26</v>
      </c>
      <c r="E36" s="45">
        <v>3</v>
      </c>
      <c r="F36" s="45">
        <v>0</v>
      </c>
      <c r="G36" s="45">
        <v>37</v>
      </c>
      <c r="H36" s="53">
        <f t="shared" si="0"/>
        <v>2241</v>
      </c>
      <c r="I36" s="30"/>
      <c r="J36" s="45">
        <v>3</v>
      </c>
      <c r="K36" s="45">
        <v>144</v>
      </c>
      <c r="L36" s="45">
        <v>0</v>
      </c>
      <c r="M36" s="45">
        <v>0</v>
      </c>
      <c r="N36" s="45">
        <v>0</v>
      </c>
      <c r="O36" s="45">
        <v>0</v>
      </c>
      <c r="P36" s="53">
        <f t="shared" si="1"/>
        <v>147</v>
      </c>
    </row>
    <row r="37" spans="1:16" s="6" customFormat="1" x14ac:dyDescent="0.3">
      <c r="A37" s="47" t="s">
        <v>34</v>
      </c>
      <c r="B37" s="48">
        <v>2246</v>
      </c>
      <c r="C37" s="48">
        <v>3628</v>
      </c>
      <c r="D37" s="48">
        <v>487</v>
      </c>
      <c r="E37" s="48">
        <v>117</v>
      </c>
      <c r="F37" s="48">
        <v>4</v>
      </c>
      <c r="G37" s="48">
        <v>69</v>
      </c>
      <c r="H37" s="54">
        <f t="shared" si="0"/>
        <v>6551</v>
      </c>
      <c r="I37" s="30"/>
      <c r="J37" s="48">
        <v>7</v>
      </c>
      <c r="K37" s="48">
        <v>697</v>
      </c>
      <c r="L37" s="48">
        <v>4</v>
      </c>
      <c r="M37" s="48">
        <v>13</v>
      </c>
      <c r="N37" s="48">
        <v>0</v>
      </c>
      <c r="O37" s="48">
        <v>0</v>
      </c>
      <c r="P37" s="54">
        <f t="shared" si="1"/>
        <v>721</v>
      </c>
    </row>
    <row r="38" spans="1:16" s="6" customFormat="1" x14ac:dyDescent="0.3">
      <c r="A38" s="47" t="s">
        <v>35</v>
      </c>
      <c r="B38" s="48">
        <v>2194</v>
      </c>
      <c r="C38" s="48">
        <v>1635</v>
      </c>
      <c r="D38" s="48">
        <v>44</v>
      </c>
      <c r="E38" s="48">
        <v>7</v>
      </c>
      <c r="F38" s="48">
        <v>0</v>
      </c>
      <c r="G38" s="48">
        <v>76</v>
      </c>
      <c r="H38" s="54">
        <f t="shared" si="0"/>
        <v>3956</v>
      </c>
      <c r="I38" s="30"/>
      <c r="J38" s="48">
        <v>33</v>
      </c>
      <c r="K38" s="48">
        <v>204</v>
      </c>
      <c r="L38" s="48">
        <v>0</v>
      </c>
      <c r="M38" s="48">
        <v>0</v>
      </c>
      <c r="N38" s="48">
        <v>0</v>
      </c>
      <c r="O38" s="48">
        <v>0</v>
      </c>
      <c r="P38" s="54">
        <f t="shared" si="1"/>
        <v>237</v>
      </c>
    </row>
    <row r="39" spans="1:16" s="6" customFormat="1" x14ac:dyDescent="0.3">
      <c r="A39" s="50" t="s">
        <v>36</v>
      </c>
      <c r="B39" s="51">
        <v>4654</v>
      </c>
      <c r="C39" s="51">
        <v>5735</v>
      </c>
      <c r="D39" s="51">
        <v>414</v>
      </c>
      <c r="E39" s="51">
        <v>77</v>
      </c>
      <c r="F39" s="51">
        <v>9</v>
      </c>
      <c r="G39" s="51">
        <v>137</v>
      </c>
      <c r="H39" s="55">
        <f t="shared" ref="H39:H70" si="10">SUM(B39:G39)</f>
        <v>11026</v>
      </c>
      <c r="I39" s="30"/>
      <c r="J39" s="51">
        <v>7</v>
      </c>
      <c r="K39" s="51">
        <v>777</v>
      </c>
      <c r="L39" s="51">
        <v>1</v>
      </c>
      <c r="M39" s="51">
        <v>9</v>
      </c>
      <c r="N39" s="51">
        <v>0</v>
      </c>
      <c r="O39" s="51">
        <v>0</v>
      </c>
      <c r="P39" s="55">
        <f t="shared" ref="P39:P70" si="11">SUM(J39:O39)</f>
        <v>794</v>
      </c>
    </row>
    <row r="40" spans="1:16" s="6" customFormat="1" x14ac:dyDescent="0.3">
      <c r="A40" s="72" t="s">
        <v>37</v>
      </c>
      <c r="B40" s="35">
        <f t="shared" ref="B40:G40" si="12">SUM(B36:B39)</f>
        <v>10286</v>
      </c>
      <c r="C40" s="35">
        <f>SUM(C36:C39)</f>
        <v>11981</v>
      </c>
      <c r="D40" s="35">
        <f t="shared" si="12"/>
        <v>971</v>
      </c>
      <c r="E40" s="35">
        <f t="shared" si="12"/>
        <v>204</v>
      </c>
      <c r="F40" s="35">
        <f t="shared" si="12"/>
        <v>13</v>
      </c>
      <c r="G40" s="35">
        <f t="shared" si="12"/>
        <v>319</v>
      </c>
      <c r="H40" s="35">
        <f t="shared" si="10"/>
        <v>23774</v>
      </c>
      <c r="I40" s="37"/>
      <c r="J40" s="35">
        <f t="shared" ref="J40:O40" si="13">SUM(J36:J39)</f>
        <v>50</v>
      </c>
      <c r="K40" s="35">
        <f>SUM(K36:K39)</f>
        <v>1822</v>
      </c>
      <c r="L40" s="35">
        <f t="shared" si="13"/>
        <v>5</v>
      </c>
      <c r="M40" s="35">
        <f t="shared" si="13"/>
        <v>22</v>
      </c>
      <c r="N40" s="35">
        <f t="shared" si="13"/>
        <v>0</v>
      </c>
      <c r="O40" s="35">
        <f t="shared" si="13"/>
        <v>0</v>
      </c>
      <c r="P40" s="35">
        <f t="shared" si="11"/>
        <v>1899</v>
      </c>
    </row>
    <row r="41" spans="1:16" s="6" customFormat="1" x14ac:dyDescent="0.3">
      <c r="A41" s="44" t="s">
        <v>38</v>
      </c>
      <c r="B41" s="45">
        <v>30103</v>
      </c>
      <c r="C41" s="45">
        <v>67403</v>
      </c>
      <c r="D41" s="45">
        <v>717</v>
      </c>
      <c r="E41" s="45">
        <v>638</v>
      </c>
      <c r="F41" s="45">
        <v>79</v>
      </c>
      <c r="G41" s="45">
        <v>232</v>
      </c>
      <c r="H41" s="53">
        <f t="shared" si="10"/>
        <v>99172</v>
      </c>
      <c r="I41" s="30"/>
      <c r="J41" s="45">
        <v>359</v>
      </c>
      <c r="K41" s="45">
        <v>4050</v>
      </c>
      <c r="L41" s="45">
        <v>25</v>
      </c>
      <c r="M41" s="45">
        <v>120</v>
      </c>
      <c r="N41" s="45">
        <v>19</v>
      </c>
      <c r="O41" s="45">
        <v>0</v>
      </c>
      <c r="P41" s="53">
        <f t="shared" si="11"/>
        <v>4573</v>
      </c>
    </row>
    <row r="42" spans="1:16" s="6" customFormat="1" x14ac:dyDescent="0.3">
      <c r="A42" s="50" t="s">
        <v>39</v>
      </c>
      <c r="B42" s="51">
        <v>8453</v>
      </c>
      <c r="C42" s="51">
        <v>42126</v>
      </c>
      <c r="D42" s="51">
        <v>1020</v>
      </c>
      <c r="E42" s="51">
        <v>330</v>
      </c>
      <c r="F42" s="51">
        <v>27</v>
      </c>
      <c r="G42" s="51">
        <v>461</v>
      </c>
      <c r="H42" s="55">
        <f t="shared" si="10"/>
        <v>52417</v>
      </c>
      <c r="I42" s="30"/>
      <c r="J42" s="51">
        <v>105</v>
      </c>
      <c r="K42" s="51">
        <v>4835</v>
      </c>
      <c r="L42" s="51">
        <v>97</v>
      </c>
      <c r="M42" s="51">
        <v>120</v>
      </c>
      <c r="N42" s="51">
        <v>16</v>
      </c>
      <c r="O42" s="51">
        <v>0</v>
      </c>
      <c r="P42" s="55">
        <f t="shared" si="11"/>
        <v>5173</v>
      </c>
    </row>
    <row r="43" spans="1:16" s="6" customFormat="1" x14ac:dyDescent="0.3">
      <c r="A43" s="72" t="s">
        <v>40</v>
      </c>
      <c r="B43" s="35">
        <f t="shared" ref="B43:G43" si="14">SUM(B41:B42)</f>
        <v>38556</v>
      </c>
      <c r="C43" s="35">
        <f>SUM(C41:C42)</f>
        <v>109529</v>
      </c>
      <c r="D43" s="35">
        <f t="shared" si="14"/>
        <v>1737</v>
      </c>
      <c r="E43" s="35">
        <f t="shared" si="14"/>
        <v>968</v>
      </c>
      <c r="F43" s="35">
        <f t="shared" si="14"/>
        <v>106</v>
      </c>
      <c r="G43" s="35">
        <f t="shared" si="14"/>
        <v>693</v>
      </c>
      <c r="H43" s="35">
        <f t="shared" si="10"/>
        <v>151589</v>
      </c>
      <c r="I43" s="37"/>
      <c r="J43" s="35">
        <f t="shared" ref="J43:O43" si="15">SUM(J41:J42)</f>
        <v>464</v>
      </c>
      <c r="K43" s="35">
        <f>SUM(K41:K42)</f>
        <v>8885</v>
      </c>
      <c r="L43" s="35">
        <f t="shared" si="15"/>
        <v>122</v>
      </c>
      <c r="M43" s="35">
        <f t="shared" si="15"/>
        <v>240</v>
      </c>
      <c r="N43" s="35">
        <f t="shared" si="15"/>
        <v>35</v>
      </c>
      <c r="O43" s="35">
        <f t="shared" si="15"/>
        <v>0</v>
      </c>
      <c r="P43" s="35">
        <f t="shared" si="11"/>
        <v>9746</v>
      </c>
    </row>
    <row r="44" spans="1:16" s="6" customFormat="1" x14ac:dyDescent="0.3">
      <c r="A44" s="44" t="s">
        <v>41</v>
      </c>
      <c r="B44" s="45">
        <v>1532</v>
      </c>
      <c r="C44" s="45">
        <v>2672</v>
      </c>
      <c r="D44" s="45">
        <v>204</v>
      </c>
      <c r="E44" s="45">
        <v>48</v>
      </c>
      <c r="F44" s="45">
        <v>2</v>
      </c>
      <c r="G44" s="45">
        <v>38</v>
      </c>
      <c r="H44" s="53">
        <f t="shared" si="10"/>
        <v>4496</v>
      </c>
      <c r="I44" s="30"/>
      <c r="J44" s="45">
        <v>18</v>
      </c>
      <c r="K44" s="45">
        <v>323</v>
      </c>
      <c r="L44" s="45">
        <v>3</v>
      </c>
      <c r="M44" s="45">
        <v>4</v>
      </c>
      <c r="N44" s="45">
        <v>0</v>
      </c>
      <c r="O44" s="45">
        <v>0</v>
      </c>
      <c r="P44" s="53">
        <f t="shared" si="11"/>
        <v>348</v>
      </c>
    </row>
    <row r="45" spans="1:16" s="6" customFormat="1" x14ac:dyDescent="0.3">
      <c r="A45" s="47" t="s">
        <v>42</v>
      </c>
      <c r="B45" s="48">
        <v>5370</v>
      </c>
      <c r="C45" s="48">
        <v>10578</v>
      </c>
      <c r="D45" s="48">
        <v>2654</v>
      </c>
      <c r="E45" s="48">
        <v>1681</v>
      </c>
      <c r="F45" s="48">
        <v>11</v>
      </c>
      <c r="G45" s="48">
        <v>338</v>
      </c>
      <c r="H45" s="54">
        <f t="shared" si="10"/>
        <v>20632</v>
      </c>
      <c r="I45" s="30"/>
      <c r="J45" s="48">
        <v>17</v>
      </c>
      <c r="K45" s="48">
        <v>1538</v>
      </c>
      <c r="L45" s="48">
        <v>9</v>
      </c>
      <c r="M45" s="48">
        <v>123</v>
      </c>
      <c r="N45" s="48">
        <v>1</v>
      </c>
      <c r="O45" s="48">
        <v>0</v>
      </c>
      <c r="P45" s="54">
        <f t="shared" si="11"/>
        <v>1688</v>
      </c>
    </row>
    <row r="46" spans="1:16" s="6" customFormat="1" x14ac:dyDescent="0.3">
      <c r="A46" s="47" t="s">
        <v>43</v>
      </c>
      <c r="B46" s="48">
        <v>935</v>
      </c>
      <c r="C46" s="48">
        <v>2499</v>
      </c>
      <c r="D46" s="48">
        <v>600</v>
      </c>
      <c r="E46" s="48">
        <v>723</v>
      </c>
      <c r="F46" s="48">
        <v>1</v>
      </c>
      <c r="G46" s="48">
        <v>72</v>
      </c>
      <c r="H46" s="54">
        <f t="shared" si="10"/>
        <v>4830</v>
      </c>
      <c r="I46" s="30"/>
      <c r="J46" s="48">
        <v>10</v>
      </c>
      <c r="K46" s="48">
        <v>262</v>
      </c>
      <c r="L46" s="48">
        <v>3</v>
      </c>
      <c r="M46" s="48">
        <v>84</v>
      </c>
      <c r="N46" s="48">
        <v>0</v>
      </c>
      <c r="O46" s="48">
        <v>0</v>
      </c>
      <c r="P46" s="54">
        <f t="shared" si="11"/>
        <v>359</v>
      </c>
    </row>
    <row r="47" spans="1:16" s="6" customFormat="1" x14ac:dyDescent="0.3">
      <c r="A47" s="47" t="s">
        <v>44</v>
      </c>
      <c r="B47" s="48">
        <v>5617</v>
      </c>
      <c r="C47" s="48">
        <v>9427</v>
      </c>
      <c r="D47" s="48">
        <v>1842</v>
      </c>
      <c r="E47" s="48">
        <v>558</v>
      </c>
      <c r="F47" s="48">
        <v>19</v>
      </c>
      <c r="G47" s="48">
        <v>270</v>
      </c>
      <c r="H47" s="54">
        <f t="shared" si="10"/>
        <v>17733</v>
      </c>
      <c r="I47" s="30"/>
      <c r="J47" s="48">
        <v>14</v>
      </c>
      <c r="K47" s="48">
        <v>1479</v>
      </c>
      <c r="L47" s="48">
        <v>11</v>
      </c>
      <c r="M47" s="48">
        <v>43</v>
      </c>
      <c r="N47" s="48">
        <v>1</v>
      </c>
      <c r="O47" s="48">
        <v>0</v>
      </c>
      <c r="P47" s="54">
        <f t="shared" si="11"/>
        <v>1548</v>
      </c>
    </row>
    <row r="48" spans="1:16" s="6" customFormat="1" x14ac:dyDescent="0.3">
      <c r="A48" s="47" t="s">
        <v>45</v>
      </c>
      <c r="B48" s="48">
        <v>4241</v>
      </c>
      <c r="C48" s="48">
        <v>7603</v>
      </c>
      <c r="D48" s="48">
        <v>1972</v>
      </c>
      <c r="E48" s="48">
        <v>723</v>
      </c>
      <c r="F48" s="48">
        <v>7</v>
      </c>
      <c r="G48" s="48">
        <v>210</v>
      </c>
      <c r="H48" s="54">
        <f t="shared" si="10"/>
        <v>14756</v>
      </c>
      <c r="I48" s="30"/>
      <c r="J48" s="48">
        <v>24</v>
      </c>
      <c r="K48" s="48">
        <v>933</v>
      </c>
      <c r="L48" s="48">
        <v>13</v>
      </c>
      <c r="M48" s="48">
        <v>52</v>
      </c>
      <c r="N48" s="48">
        <v>1</v>
      </c>
      <c r="O48" s="48">
        <v>0</v>
      </c>
      <c r="P48" s="54">
        <f t="shared" si="11"/>
        <v>1023</v>
      </c>
    </row>
    <row r="49" spans="1:16" s="6" customFormat="1" x14ac:dyDescent="0.3">
      <c r="A49" s="47" t="s">
        <v>46</v>
      </c>
      <c r="B49" s="48">
        <v>4739</v>
      </c>
      <c r="C49" s="48">
        <v>11892</v>
      </c>
      <c r="D49" s="48">
        <v>2104</v>
      </c>
      <c r="E49" s="48">
        <v>1865</v>
      </c>
      <c r="F49" s="48">
        <v>6</v>
      </c>
      <c r="G49" s="48">
        <v>305</v>
      </c>
      <c r="H49" s="54">
        <f t="shared" si="10"/>
        <v>20911</v>
      </c>
      <c r="I49" s="30"/>
      <c r="J49" s="48">
        <v>20</v>
      </c>
      <c r="K49" s="48">
        <v>1542</v>
      </c>
      <c r="L49" s="48">
        <v>15</v>
      </c>
      <c r="M49" s="48">
        <v>155</v>
      </c>
      <c r="N49" s="48">
        <v>2</v>
      </c>
      <c r="O49" s="48">
        <v>0</v>
      </c>
      <c r="P49" s="54">
        <f t="shared" si="11"/>
        <v>1734</v>
      </c>
    </row>
    <row r="50" spans="1:16" s="6" customFormat="1" x14ac:dyDescent="0.3">
      <c r="A50" s="50" t="s">
        <v>47</v>
      </c>
      <c r="B50" s="51">
        <v>5080</v>
      </c>
      <c r="C50" s="51">
        <v>9431</v>
      </c>
      <c r="D50" s="51">
        <v>1512</v>
      </c>
      <c r="E50" s="51">
        <v>743</v>
      </c>
      <c r="F50" s="51">
        <v>17</v>
      </c>
      <c r="G50" s="51">
        <v>300</v>
      </c>
      <c r="H50" s="55">
        <f t="shared" si="10"/>
        <v>17083</v>
      </c>
      <c r="I50" s="30"/>
      <c r="J50" s="51">
        <v>13</v>
      </c>
      <c r="K50" s="51">
        <v>1401</v>
      </c>
      <c r="L50" s="51">
        <v>6</v>
      </c>
      <c r="M50" s="51">
        <v>101</v>
      </c>
      <c r="N50" s="51">
        <v>0</v>
      </c>
      <c r="O50" s="51">
        <v>0</v>
      </c>
      <c r="P50" s="55">
        <f t="shared" si="11"/>
        <v>1521</v>
      </c>
    </row>
    <row r="51" spans="1:16" s="6" customFormat="1" x14ac:dyDescent="0.3">
      <c r="A51" s="72" t="s">
        <v>48</v>
      </c>
      <c r="B51" s="35">
        <f t="shared" ref="B51:G51" si="16">SUM(B44:B50)</f>
        <v>27514</v>
      </c>
      <c r="C51" s="35">
        <f>SUM(C44:C50)</f>
        <v>54102</v>
      </c>
      <c r="D51" s="35">
        <f t="shared" si="16"/>
        <v>10888</v>
      </c>
      <c r="E51" s="35">
        <f t="shared" si="16"/>
        <v>6341</v>
      </c>
      <c r="F51" s="35">
        <f t="shared" si="16"/>
        <v>63</v>
      </c>
      <c r="G51" s="35">
        <f t="shared" si="16"/>
        <v>1533</v>
      </c>
      <c r="H51" s="35">
        <f t="shared" si="10"/>
        <v>100441</v>
      </c>
      <c r="I51" s="37"/>
      <c r="J51" s="35">
        <f t="shared" ref="J51:O51" si="17">SUM(J44:J50)</f>
        <v>116</v>
      </c>
      <c r="K51" s="35">
        <f>SUM(K44:K50)</f>
        <v>7478</v>
      </c>
      <c r="L51" s="35">
        <f t="shared" si="17"/>
        <v>60</v>
      </c>
      <c r="M51" s="35">
        <f t="shared" si="17"/>
        <v>562</v>
      </c>
      <c r="N51" s="35">
        <f t="shared" si="17"/>
        <v>5</v>
      </c>
      <c r="O51" s="35">
        <f t="shared" si="17"/>
        <v>0</v>
      </c>
      <c r="P51" s="35">
        <f t="shared" si="11"/>
        <v>8221</v>
      </c>
    </row>
    <row r="52" spans="1:16" s="6" customFormat="1" x14ac:dyDescent="0.3">
      <c r="A52" s="44" t="s">
        <v>49</v>
      </c>
      <c r="B52" s="45">
        <v>6552</v>
      </c>
      <c r="C52" s="45">
        <v>13291</v>
      </c>
      <c r="D52" s="45">
        <v>3593</v>
      </c>
      <c r="E52" s="45">
        <v>3324</v>
      </c>
      <c r="F52" s="45">
        <v>32</v>
      </c>
      <c r="G52" s="45">
        <v>661</v>
      </c>
      <c r="H52" s="53">
        <f t="shared" si="10"/>
        <v>27453</v>
      </c>
      <c r="I52" s="30"/>
      <c r="J52" s="45">
        <v>53</v>
      </c>
      <c r="K52" s="45">
        <v>1723</v>
      </c>
      <c r="L52" s="45">
        <v>114</v>
      </c>
      <c r="M52" s="45">
        <v>253</v>
      </c>
      <c r="N52" s="45">
        <v>4</v>
      </c>
      <c r="O52" s="45">
        <v>0</v>
      </c>
      <c r="P52" s="53">
        <f t="shared" si="11"/>
        <v>2147</v>
      </c>
    </row>
    <row r="53" spans="1:16" s="6" customFormat="1" x14ac:dyDescent="0.3">
      <c r="A53" s="47" t="s">
        <v>50</v>
      </c>
      <c r="B53" s="48">
        <v>2023</v>
      </c>
      <c r="C53" s="48">
        <v>4299</v>
      </c>
      <c r="D53" s="48">
        <v>1237</v>
      </c>
      <c r="E53" s="48">
        <v>930</v>
      </c>
      <c r="F53" s="48">
        <v>2</v>
      </c>
      <c r="G53" s="48">
        <v>94</v>
      </c>
      <c r="H53" s="54">
        <f t="shared" si="10"/>
        <v>8585</v>
      </c>
      <c r="I53" s="30"/>
      <c r="J53" s="48">
        <v>7</v>
      </c>
      <c r="K53" s="48">
        <v>445</v>
      </c>
      <c r="L53" s="48">
        <v>4</v>
      </c>
      <c r="M53" s="48">
        <v>104</v>
      </c>
      <c r="N53" s="48">
        <v>0</v>
      </c>
      <c r="O53" s="48">
        <v>0</v>
      </c>
      <c r="P53" s="54">
        <f t="shared" si="11"/>
        <v>560</v>
      </c>
    </row>
    <row r="54" spans="1:16" s="6" customFormat="1" x14ac:dyDescent="0.3">
      <c r="A54" s="47" t="s">
        <v>128</v>
      </c>
      <c r="B54" s="48">
        <v>1978</v>
      </c>
      <c r="C54" s="48">
        <v>3924</v>
      </c>
      <c r="D54" s="48">
        <v>1233</v>
      </c>
      <c r="E54" s="48">
        <v>1081</v>
      </c>
      <c r="F54" s="48">
        <v>9</v>
      </c>
      <c r="G54" s="48">
        <v>92</v>
      </c>
      <c r="H54" s="54">
        <f t="shared" si="10"/>
        <v>8317</v>
      </c>
      <c r="I54" s="30"/>
      <c r="J54" s="48">
        <v>12</v>
      </c>
      <c r="K54" s="48">
        <v>642</v>
      </c>
      <c r="L54" s="48">
        <v>6</v>
      </c>
      <c r="M54" s="48">
        <v>80</v>
      </c>
      <c r="N54" s="48">
        <v>5</v>
      </c>
      <c r="O54" s="48">
        <v>0</v>
      </c>
      <c r="P54" s="54">
        <f t="shared" si="11"/>
        <v>745</v>
      </c>
    </row>
    <row r="55" spans="1:16" s="6" customFormat="1" x14ac:dyDescent="0.3">
      <c r="A55" s="47" t="s">
        <v>51</v>
      </c>
      <c r="B55" s="48">
        <v>4536</v>
      </c>
      <c r="C55" s="48">
        <v>9342</v>
      </c>
      <c r="D55" s="48">
        <v>2479</v>
      </c>
      <c r="E55" s="48">
        <v>1533</v>
      </c>
      <c r="F55" s="48">
        <v>10</v>
      </c>
      <c r="G55" s="48">
        <v>227</v>
      </c>
      <c r="H55" s="54">
        <f t="shared" si="10"/>
        <v>18127</v>
      </c>
      <c r="I55" s="30"/>
      <c r="J55" s="48">
        <v>18</v>
      </c>
      <c r="K55" s="48">
        <v>1480</v>
      </c>
      <c r="L55" s="48">
        <v>5</v>
      </c>
      <c r="M55" s="48">
        <v>147</v>
      </c>
      <c r="N55" s="48">
        <v>0</v>
      </c>
      <c r="O55" s="48">
        <v>0</v>
      </c>
      <c r="P55" s="54">
        <f t="shared" si="11"/>
        <v>1650</v>
      </c>
    </row>
    <row r="56" spans="1:16" s="6" customFormat="1" x14ac:dyDescent="0.3">
      <c r="A56" s="47" t="s">
        <v>52</v>
      </c>
      <c r="B56" s="48">
        <v>2609</v>
      </c>
      <c r="C56" s="48">
        <v>5350</v>
      </c>
      <c r="D56" s="48">
        <v>1316</v>
      </c>
      <c r="E56" s="48">
        <v>1655</v>
      </c>
      <c r="F56" s="48">
        <v>4</v>
      </c>
      <c r="G56" s="48">
        <v>108</v>
      </c>
      <c r="H56" s="54">
        <f t="shared" si="10"/>
        <v>11042</v>
      </c>
      <c r="I56" s="30"/>
      <c r="J56" s="48">
        <v>28</v>
      </c>
      <c r="K56" s="48">
        <v>772</v>
      </c>
      <c r="L56" s="48">
        <v>11</v>
      </c>
      <c r="M56" s="48">
        <v>128</v>
      </c>
      <c r="N56" s="48">
        <v>2</v>
      </c>
      <c r="O56" s="48">
        <v>0</v>
      </c>
      <c r="P56" s="54">
        <f t="shared" si="11"/>
        <v>941</v>
      </c>
    </row>
    <row r="57" spans="1:16" s="6" customFormat="1" x14ac:dyDescent="0.3">
      <c r="A57" s="47" t="s">
        <v>53</v>
      </c>
      <c r="B57" s="48">
        <v>1764</v>
      </c>
      <c r="C57" s="48">
        <v>3822</v>
      </c>
      <c r="D57" s="48">
        <v>897</v>
      </c>
      <c r="E57" s="48">
        <v>586</v>
      </c>
      <c r="F57" s="48">
        <v>1</v>
      </c>
      <c r="G57" s="48">
        <v>82</v>
      </c>
      <c r="H57" s="54">
        <f t="shared" si="10"/>
        <v>7152</v>
      </c>
      <c r="I57" s="30"/>
      <c r="J57" s="48">
        <v>10</v>
      </c>
      <c r="K57" s="48">
        <v>518</v>
      </c>
      <c r="L57" s="48">
        <v>9</v>
      </c>
      <c r="M57" s="48">
        <v>35</v>
      </c>
      <c r="N57" s="48">
        <v>1</v>
      </c>
      <c r="O57" s="48">
        <v>0</v>
      </c>
      <c r="P57" s="54">
        <f t="shared" si="11"/>
        <v>573</v>
      </c>
    </row>
    <row r="58" spans="1:16" s="6" customFormat="1" x14ac:dyDescent="0.3">
      <c r="A58" s="47" t="s">
        <v>54</v>
      </c>
      <c r="B58" s="48">
        <v>2160</v>
      </c>
      <c r="C58" s="48">
        <v>4456</v>
      </c>
      <c r="D58" s="48">
        <v>1284</v>
      </c>
      <c r="E58" s="48">
        <v>1505</v>
      </c>
      <c r="F58" s="48">
        <v>5</v>
      </c>
      <c r="G58" s="48">
        <v>94</v>
      </c>
      <c r="H58" s="54">
        <f t="shared" si="10"/>
        <v>9504</v>
      </c>
      <c r="I58" s="30"/>
      <c r="J58" s="48">
        <v>24</v>
      </c>
      <c r="K58" s="48">
        <v>635</v>
      </c>
      <c r="L58" s="48">
        <v>6</v>
      </c>
      <c r="M58" s="48">
        <v>105</v>
      </c>
      <c r="N58" s="48">
        <v>1</v>
      </c>
      <c r="O58" s="48">
        <v>0</v>
      </c>
      <c r="P58" s="54">
        <f t="shared" si="11"/>
        <v>771</v>
      </c>
    </row>
    <row r="59" spans="1:16" s="6" customFormat="1" x14ac:dyDescent="0.3">
      <c r="A59" s="47" t="s">
        <v>55</v>
      </c>
      <c r="B59" s="48">
        <v>3371</v>
      </c>
      <c r="C59" s="48">
        <v>9676</v>
      </c>
      <c r="D59" s="48">
        <v>2101</v>
      </c>
      <c r="E59" s="48">
        <v>1750</v>
      </c>
      <c r="F59" s="48">
        <v>18</v>
      </c>
      <c r="G59" s="48">
        <v>286</v>
      </c>
      <c r="H59" s="54">
        <f t="shared" si="10"/>
        <v>17202</v>
      </c>
      <c r="I59" s="30"/>
      <c r="J59" s="48">
        <v>12</v>
      </c>
      <c r="K59" s="48">
        <v>2442</v>
      </c>
      <c r="L59" s="48">
        <v>21</v>
      </c>
      <c r="M59" s="48">
        <v>395</v>
      </c>
      <c r="N59" s="48">
        <v>49</v>
      </c>
      <c r="O59" s="48">
        <v>0</v>
      </c>
      <c r="P59" s="54">
        <f t="shared" si="11"/>
        <v>2919</v>
      </c>
    </row>
    <row r="60" spans="1:16" s="6" customFormat="1" x14ac:dyDescent="0.3">
      <c r="A60" s="50" t="s">
        <v>56</v>
      </c>
      <c r="B60" s="51">
        <v>1852</v>
      </c>
      <c r="C60" s="51">
        <v>2365</v>
      </c>
      <c r="D60" s="51">
        <v>913</v>
      </c>
      <c r="E60" s="51">
        <v>693</v>
      </c>
      <c r="F60" s="51">
        <v>4</v>
      </c>
      <c r="G60" s="51">
        <v>93</v>
      </c>
      <c r="H60" s="55">
        <f t="shared" si="10"/>
        <v>5920</v>
      </c>
      <c r="I60" s="30"/>
      <c r="J60" s="51">
        <v>12</v>
      </c>
      <c r="K60" s="51">
        <v>415</v>
      </c>
      <c r="L60" s="51">
        <v>10</v>
      </c>
      <c r="M60" s="51">
        <v>61</v>
      </c>
      <c r="N60" s="51">
        <v>1</v>
      </c>
      <c r="O60" s="51">
        <v>0</v>
      </c>
      <c r="P60" s="55">
        <f t="shared" si="11"/>
        <v>499</v>
      </c>
    </row>
    <row r="61" spans="1:16" s="6" customFormat="1" x14ac:dyDescent="0.3">
      <c r="A61" s="72" t="s">
        <v>57</v>
      </c>
      <c r="B61" s="35">
        <f t="shared" ref="B61:G61" si="18">SUM(B52:B60)</f>
        <v>26845</v>
      </c>
      <c r="C61" s="35">
        <f>SUM(C52:C60)</f>
        <v>56525</v>
      </c>
      <c r="D61" s="35">
        <f t="shared" si="18"/>
        <v>15053</v>
      </c>
      <c r="E61" s="35">
        <f t="shared" si="18"/>
        <v>13057</v>
      </c>
      <c r="F61" s="35">
        <f t="shared" si="18"/>
        <v>85</v>
      </c>
      <c r="G61" s="35">
        <f t="shared" si="18"/>
        <v>1737</v>
      </c>
      <c r="H61" s="35">
        <f t="shared" si="10"/>
        <v>113302</v>
      </c>
      <c r="I61" s="37"/>
      <c r="J61" s="35">
        <f t="shared" ref="J61:O61" si="19">SUM(J52:J60)</f>
        <v>176</v>
      </c>
      <c r="K61" s="35">
        <f>SUM(K52:K60)</f>
        <v>9072</v>
      </c>
      <c r="L61" s="35">
        <f t="shared" si="19"/>
        <v>186</v>
      </c>
      <c r="M61" s="35">
        <f t="shared" si="19"/>
        <v>1308</v>
      </c>
      <c r="N61" s="35">
        <f t="shared" si="19"/>
        <v>63</v>
      </c>
      <c r="O61" s="35">
        <f t="shared" si="19"/>
        <v>0</v>
      </c>
      <c r="P61" s="35">
        <f t="shared" si="11"/>
        <v>10805</v>
      </c>
    </row>
    <row r="62" spans="1:16" s="6" customFormat="1" x14ac:dyDescent="0.3">
      <c r="A62" s="44" t="s">
        <v>58</v>
      </c>
      <c r="B62" s="45">
        <v>1899</v>
      </c>
      <c r="C62" s="45">
        <v>3734</v>
      </c>
      <c r="D62" s="45">
        <v>762</v>
      </c>
      <c r="E62" s="45">
        <v>921</v>
      </c>
      <c r="F62" s="45">
        <v>3</v>
      </c>
      <c r="G62" s="45">
        <v>48</v>
      </c>
      <c r="H62" s="53">
        <f t="shared" si="10"/>
        <v>7367</v>
      </c>
      <c r="I62" s="30"/>
      <c r="J62" s="45">
        <v>16</v>
      </c>
      <c r="K62" s="45">
        <v>450</v>
      </c>
      <c r="L62" s="45">
        <v>12</v>
      </c>
      <c r="M62" s="45">
        <v>79</v>
      </c>
      <c r="N62" s="45">
        <v>0</v>
      </c>
      <c r="O62" s="45">
        <v>0</v>
      </c>
      <c r="P62" s="53">
        <f t="shared" si="11"/>
        <v>557</v>
      </c>
    </row>
    <row r="63" spans="1:16" s="6" customFormat="1" x14ac:dyDescent="0.3">
      <c r="A63" s="47" t="s">
        <v>59</v>
      </c>
      <c r="B63" s="48">
        <v>10663</v>
      </c>
      <c r="C63" s="48">
        <v>35314</v>
      </c>
      <c r="D63" s="48">
        <v>2692</v>
      </c>
      <c r="E63" s="48">
        <v>1901</v>
      </c>
      <c r="F63" s="48">
        <v>27</v>
      </c>
      <c r="G63" s="48">
        <v>603</v>
      </c>
      <c r="H63" s="54">
        <f t="shared" si="10"/>
        <v>51200</v>
      </c>
      <c r="I63" s="30"/>
      <c r="J63" s="48">
        <v>135</v>
      </c>
      <c r="K63" s="48">
        <v>5235</v>
      </c>
      <c r="L63" s="48">
        <v>122</v>
      </c>
      <c r="M63" s="48">
        <v>456</v>
      </c>
      <c r="N63" s="48">
        <v>8</v>
      </c>
      <c r="O63" s="48">
        <v>14</v>
      </c>
      <c r="P63" s="54">
        <f t="shared" si="11"/>
        <v>5970</v>
      </c>
    </row>
    <row r="64" spans="1:16" s="6" customFormat="1" x14ac:dyDescent="0.3">
      <c r="A64" s="47" t="s">
        <v>60</v>
      </c>
      <c r="B64" s="48">
        <v>1150</v>
      </c>
      <c r="C64" s="48">
        <v>2144</v>
      </c>
      <c r="D64" s="48">
        <v>297</v>
      </c>
      <c r="E64" s="48">
        <v>194</v>
      </c>
      <c r="F64" s="48">
        <v>1</v>
      </c>
      <c r="G64" s="48">
        <v>25</v>
      </c>
      <c r="H64" s="54">
        <f t="shared" si="10"/>
        <v>3811</v>
      </c>
      <c r="I64" s="30"/>
      <c r="J64" s="48">
        <v>9</v>
      </c>
      <c r="K64" s="48">
        <v>269</v>
      </c>
      <c r="L64" s="48">
        <v>4</v>
      </c>
      <c r="M64" s="48">
        <v>20</v>
      </c>
      <c r="N64" s="48">
        <v>1</v>
      </c>
      <c r="O64" s="48">
        <v>0</v>
      </c>
      <c r="P64" s="54">
        <f t="shared" si="11"/>
        <v>303</v>
      </c>
    </row>
    <row r="65" spans="1:16" s="6" customFormat="1" x14ac:dyDescent="0.3">
      <c r="A65" s="47" t="s">
        <v>61</v>
      </c>
      <c r="B65" s="48">
        <v>2439</v>
      </c>
      <c r="C65" s="48">
        <v>3879</v>
      </c>
      <c r="D65" s="48">
        <v>635</v>
      </c>
      <c r="E65" s="48">
        <v>477</v>
      </c>
      <c r="F65" s="48">
        <v>3</v>
      </c>
      <c r="G65" s="48">
        <v>65</v>
      </c>
      <c r="H65" s="54">
        <f t="shared" si="10"/>
        <v>7498</v>
      </c>
      <c r="I65" s="30"/>
      <c r="J65" s="48">
        <v>21</v>
      </c>
      <c r="K65" s="48">
        <v>390</v>
      </c>
      <c r="L65" s="48">
        <v>13</v>
      </c>
      <c r="M65" s="48">
        <v>12</v>
      </c>
      <c r="N65" s="48">
        <v>0</v>
      </c>
      <c r="O65" s="48">
        <v>0</v>
      </c>
      <c r="P65" s="54">
        <f t="shared" si="11"/>
        <v>436</v>
      </c>
    </row>
    <row r="66" spans="1:16" s="6" customFormat="1" x14ac:dyDescent="0.3">
      <c r="A66" s="47" t="s">
        <v>62</v>
      </c>
      <c r="B66" s="48">
        <v>3387</v>
      </c>
      <c r="C66" s="48">
        <v>5079</v>
      </c>
      <c r="D66" s="48">
        <v>1130</v>
      </c>
      <c r="E66" s="48">
        <v>1158</v>
      </c>
      <c r="F66" s="48">
        <v>5</v>
      </c>
      <c r="G66" s="48">
        <v>50</v>
      </c>
      <c r="H66" s="54">
        <f t="shared" si="10"/>
        <v>10809</v>
      </c>
      <c r="I66" s="30"/>
      <c r="J66" s="48">
        <v>37</v>
      </c>
      <c r="K66" s="48">
        <v>568</v>
      </c>
      <c r="L66" s="48">
        <v>30</v>
      </c>
      <c r="M66" s="48">
        <v>52</v>
      </c>
      <c r="N66" s="48">
        <v>0</v>
      </c>
      <c r="O66" s="48">
        <v>0</v>
      </c>
      <c r="P66" s="54">
        <f t="shared" si="11"/>
        <v>687</v>
      </c>
    </row>
    <row r="67" spans="1:16" s="6" customFormat="1" x14ac:dyDescent="0.3">
      <c r="A67" s="47" t="s">
        <v>63</v>
      </c>
      <c r="B67" s="48">
        <v>1559</v>
      </c>
      <c r="C67" s="48">
        <v>2292</v>
      </c>
      <c r="D67" s="48">
        <v>627</v>
      </c>
      <c r="E67" s="48">
        <v>411</v>
      </c>
      <c r="F67" s="48">
        <v>1</v>
      </c>
      <c r="G67" s="48">
        <v>23</v>
      </c>
      <c r="H67" s="54">
        <f t="shared" si="10"/>
        <v>4913</v>
      </c>
      <c r="I67" s="30"/>
      <c r="J67" s="48">
        <v>16</v>
      </c>
      <c r="K67" s="48">
        <v>212</v>
      </c>
      <c r="L67" s="48">
        <v>13</v>
      </c>
      <c r="M67" s="48">
        <v>26</v>
      </c>
      <c r="N67" s="48">
        <v>0</v>
      </c>
      <c r="O67" s="48">
        <v>0</v>
      </c>
      <c r="P67" s="54">
        <f t="shared" si="11"/>
        <v>267</v>
      </c>
    </row>
    <row r="68" spans="1:16" s="6" customFormat="1" x14ac:dyDescent="0.3">
      <c r="A68" s="47" t="s">
        <v>64</v>
      </c>
      <c r="B68" s="48">
        <v>3212</v>
      </c>
      <c r="C68" s="48">
        <v>6198</v>
      </c>
      <c r="D68" s="48">
        <v>1278</v>
      </c>
      <c r="E68" s="48">
        <v>1072</v>
      </c>
      <c r="F68" s="48">
        <v>4</v>
      </c>
      <c r="G68" s="48">
        <v>69</v>
      </c>
      <c r="H68" s="54">
        <f t="shared" si="10"/>
        <v>11833</v>
      </c>
      <c r="I68" s="30"/>
      <c r="J68" s="48">
        <v>32</v>
      </c>
      <c r="K68" s="48">
        <v>706</v>
      </c>
      <c r="L68" s="48">
        <v>18</v>
      </c>
      <c r="M68" s="48">
        <v>56</v>
      </c>
      <c r="N68" s="48">
        <v>1</v>
      </c>
      <c r="O68" s="48">
        <v>0</v>
      </c>
      <c r="P68" s="54">
        <f t="shared" si="11"/>
        <v>813</v>
      </c>
    </row>
    <row r="69" spans="1:16" s="6" customFormat="1" x14ac:dyDescent="0.3">
      <c r="A69" s="47" t="s">
        <v>65</v>
      </c>
      <c r="B69" s="48">
        <v>2086</v>
      </c>
      <c r="C69" s="48">
        <v>4026</v>
      </c>
      <c r="D69" s="48">
        <v>738</v>
      </c>
      <c r="E69" s="48">
        <v>587</v>
      </c>
      <c r="F69" s="48">
        <v>4</v>
      </c>
      <c r="G69" s="48">
        <v>49</v>
      </c>
      <c r="H69" s="54">
        <f t="shared" si="10"/>
        <v>7490</v>
      </c>
      <c r="I69" s="30"/>
      <c r="J69" s="48">
        <v>31</v>
      </c>
      <c r="K69" s="48">
        <v>464</v>
      </c>
      <c r="L69" s="48">
        <v>4</v>
      </c>
      <c r="M69" s="48">
        <v>43</v>
      </c>
      <c r="N69" s="48">
        <v>2</v>
      </c>
      <c r="O69" s="48">
        <v>0</v>
      </c>
      <c r="P69" s="54">
        <f t="shared" si="11"/>
        <v>544</v>
      </c>
    </row>
    <row r="70" spans="1:16" s="6" customFormat="1" x14ac:dyDescent="0.3">
      <c r="A70" s="47" t="s">
        <v>66</v>
      </c>
      <c r="B70" s="48">
        <v>2671</v>
      </c>
      <c r="C70" s="48">
        <v>3310</v>
      </c>
      <c r="D70" s="48">
        <v>737</v>
      </c>
      <c r="E70" s="48">
        <v>359</v>
      </c>
      <c r="F70" s="48">
        <v>2</v>
      </c>
      <c r="G70" s="48">
        <v>87</v>
      </c>
      <c r="H70" s="54">
        <f t="shared" si="10"/>
        <v>7166</v>
      </c>
      <c r="I70" s="30"/>
      <c r="J70" s="48">
        <v>12</v>
      </c>
      <c r="K70" s="48">
        <v>400</v>
      </c>
      <c r="L70" s="48">
        <v>4</v>
      </c>
      <c r="M70" s="48">
        <v>43</v>
      </c>
      <c r="N70" s="48">
        <v>0</v>
      </c>
      <c r="O70" s="48">
        <v>0</v>
      </c>
      <c r="P70" s="54">
        <f t="shared" si="11"/>
        <v>459</v>
      </c>
    </row>
    <row r="71" spans="1:16" s="6" customFormat="1" x14ac:dyDescent="0.3">
      <c r="A71" s="50" t="s">
        <v>67</v>
      </c>
      <c r="B71" s="51">
        <v>1636</v>
      </c>
      <c r="C71" s="51">
        <v>3589</v>
      </c>
      <c r="D71" s="51">
        <v>523</v>
      </c>
      <c r="E71" s="51">
        <v>606</v>
      </c>
      <c r="F71" s="51">
        <v>7</v>
      </c>
      <c r="G71" s="51">
        <v>57</v>
      </c>
      <c r="H71" s="55">
        <f t="shared" ref="H71:H102" si="20">SUM(B71:G71)</f>
        <v>6418</v>
      </c>
      <c r="I71" s="30"/>
      <c r="J71" s="51">
        <v>13</v>
      </c>
      <c r="K71" s="51">
        <v>495</v>
      </c>
      <c r="L71" s="51">
        <v>11</v>
      </c>
      <c r="M71" s="51">
        <v>57</v>
      </c>
      <c r="N71" s="51">
        <v>0</v>
      </c>
      <c r="O71" s="51">
        <v>0</v>
      </c>
      <c r="P71" s="55">
        <f t="shared" ref="P71:P102" si="21">SUM(J71:O71)</f>
        <v>576</v>
      </c>
    </row>
    <row r="72" spans="1:16" s="6" customFormat="1" x14ac:dyDescent="0.3">
      <c r="A72" s="72" t="s">
        <v>68</v>
      </c>
      <c r="B72" s="35">
        <f t="shared" ref="B72:G72" si="22">SUM(B62:B71)</f>
        <v>30702</v>
      </c>
      <c r="C72" s="35">
        <f>SUM(C62:C71)</f>
        <v>69565</v>
      </c>
      <c r="D72" s="35">
        <f t="shared" si="22"/>
        <v>9419</v>
      </c>
      <c r="E72" s="35">
        <f t="shared" si="22"/>
        <v>7686</v>
      </c>
      <c r="F72" s="35">
        <f t="shared" si="22"/>
        <v>57</v>
      </c>
      <c r="G72" s="35">
        <f t="shared" si="22"/>
        <v>1076</v>
      </c>
      <c r="H72" s="35">
        <f t="shared" si="20"/>
        <v>118505</v>
      </c>
      <c r="I72" s="37"/>
      <c r="J72" s="35">
        <f t="shared" ref="J72:O72" si="23">SUM(J62:J71)</f>
        <v>322</v>
      </c>
      <c r="K72" s="35">
        <f>SUM(K62:K71)</f>
        <v>9189</v>
      </c>
      <c r="L72" s="35">
        <f t="shared" si="23"/>
        <v>231</v>
      </c>
      <c r="M72" s="35">
        <f t="shared" si="23"/>
        <v>844</v>
      </c>
      <c r="N72" s="35">
        <f t="shared" si="23"/>
        <v>12</v>
      </c>
      <c r="O72" s="35">
        <f t="shared" si="23"/>
        <v>14</v>
      </c>
      <c r="P72" s="35">
        <f t="shared" si="21"/>
        <v>10612</v>
      </c>
    </row>
    <row r="73" spans="1:16" s="6" customFormat="1" x14ac:dyDescent="0.3">
      <c r="A73" s="44" t="s">
        <v>69</v>
      </c>
      <c r="B73" s="45">
        <v>2512</v>
      </c>
      <c r="C73" s="45">
        <v>6978</v>
      </c>
      <c r="D73" s="45">
        <v>1378</v>
      </c>
      <c r="E73" s="45">
        <v>2695</v>
      </c>
      <c r="F73" s="45">
        <v>12</v>
      </c>
      <c r="G73" s="45">
        <v>149</v>
      </c>
      <c r="H73" s="53">
        <f t="shared" si="20"/>
        <v>13724</v>
      </c>
      <c r="I73" s="30"/>
      <c r="J73" s="45">
        <v>15</v>
      </c>
      <c r="K73" s="45">
        <v>842</v>
      </c>
      <c r="L73" s="45">
        <v>10</v>
      </c>
      <c r="M73" s="45">
        <v>137</v>
      </c>
      <c r="N73" s="45">
        <v>0</v>
      </c>
      <c r="O73" s="45">
        <v>0</v>
      </c>
      <c r="P73" s="53">
        <f t="shared" si="21"/>
        <v>1004</v>
      </c>
    </row>
    <row r="74" spans="1:16" s="6" customFormat="1" x14ac:dyDescent="0.3">
      <c r="A74" s="50" t="s">
        <v>70</v>
      </c>
      <c r="B74" s="51">
        <v>898</v>
      </c>
      <c r="C74" s="51">
        <v>1725</v>
      </c>
      <c r="D74" s="51">
        <v>387</v>
      </c>
      <c r="E74" s="51">
        <v>338</v>
      </c>
      <c r="F74" s="51">
        <v>1</v>
      </c>
      <c r="G74" s="51">
        <v>33</v>
      </c>
      <c r="H74" s="55">
        <f t="shared" si="20"/>
        <v>3382</v>
      </c>
      <c r="I74" s="30"/>
      <c r="J74" s="51">
        <v>6</v>
      </c>
      <c r="K74" s="51">
        <v>217</v>
      </c>
      <c r="L74" s="51">
        <v>1</v>
      </c>
      <c r="M74" s="51">
        <v>26</v>
      </c>
      <c r="N74" s="51">
        <v>0</v>
      </c>
      <c r="O74" s="51">
        <v>0</v>
      </c>
      <c r="P74" s="55">
        <f t="shared" si="21"/>
        <v>250</v>
      </c>
    </row>
    <row r="75" spans="1:16" s="12" customFormat="1" x14ac:dyDescent="0.3">
      <c r="A75" s="72" t="s">
        <v>71</v>
      </c>
      <c r="B75" s="35">
        <f t="shared" ref="B75:G75" si="24">SUM(B73:B74)</f>
        <v>3410</v>
      </c>
      <c r="C75" s="35">
        <f>SUM(C73:C74)</f>
        <v>8703</v>
      </c>
      <c r="D75" s="35">
        <f t="shared" si="24"/>
        <v>1765</v>
      </c>
      <c r="E75" s="35">
        <f t="shared" si="24"/>
        <v>3033</v>
      </c>
      <c r="F75" s="35">
        <f t="shared" si="24"/>
        <v>13</v>
      </c>
      <c r="G75" s="35">
        <f t="shared" si="24"/>
        <v>182</v>
      </c>
      <c r="H75" s="35">
        <f t="shared" si="20"/>
        <v>17106</v>
      </c>
      <c r="I75" s="37"/>
      <c r="J75" s="35">
        <f t="shared" ref="J75:O75" si="25">SUM(J73:J74)</f>
        <v>21</v>
      </c>
      <c r="K75" s="35">
        <f>SUM(K73:K74)</f>
        <v>1059</v>
      </c>
      <c r="L75" s="35">
        <f t="shared" si="25"/>
        <v>11</v>
      </c>
      <c r="M75" s="35">
        <f t="shared" si="25"/>
        <v>163</v>
      </c>
      <c r="N75" s="35">
        <f t="shared" si="25"/>
        <v>0</v>
      </c>
      <c r="O75" s="35">
        <f t="shared" si="25"/>
        <v>0</v>
      </c>
      <c r="P75" s="35">
        <f t="shared" si="21"/>
        <v>1254</v>
      </c>
    </row>
    <row r="76" spans="1:16" s="6" customFormat="1" x14ac:dyDescent="0.3">
      <c r="A76" s="44" t="s">
        <v>72</v>
      </c>
      <c r="B76" s="45">
        <v>2385</v>
      </c>
      <c r="C76" s="45">
        <v>4440</v>
      </c>
      <c r="D76" s="45">
        <v>751</v>
      </c>
      <c r="E76" s="45">
        <v>2858</v>
      </c>
      <c r="F76" s="45">
        <v>3</v>
      </c>
      <c r="G76" s="45">
        <v>81</v>
      </c>
      <c r="H76" s="53">
        <f t="shared" si="20"/>
        <v>10518</v>
      </c>
      <c r="I76" s="30"/>
      <c r="J76" s="45">
        <v>17</v>
      </c>
      <c r="K76" s="45">
        <v>459</v>
      </c>
      <c r="L76" s="45">
        <v>2</v>
      </c>
      <c r="M76" s="45">
        <v>166</v>
      </c>
      <c r="N76" s="45">
        <v>0</v>
      </c>
      <c r="O76" s="45">
        <v>1</v>
      </c>
      <c r="P76" s="53">
        <f t="shared" si="21"/>
        <v>645</v>
      </c>
    </row>
    <row r="77" spans="1:16" s="6" customFormat="1" x14ac:dyDescent="0.3">
      <c r="A77" s="47" t="s">
        <v>73</v>
      </c>
      <c r="B77" s="48">
        <v>688</v>
      </c>
      <c r="C77" s="48">
        <v>1654</v>
      </c>
      <c r="D77" s="48">
        <v>349</v>
      </c>
      <c r="E77" s="48">
        <v>759</v>
      </c>
      <c r="F77" s="48">
        <v>3</v>
      </c>
      <c r="G77" s="48">
        <v>41</v>
      </c>
      <c r="H77" s="54">
        <f t="shared" si="20"/>
        <v>3494</v>
      </c>
      <c r="I77" s="30"/>
      <c r="J77" s="48">
        <v>11</v>
      </c>
      <c r="K77" s="48">
        <v>183</v>
      </c>
      <c r="L77" s="48">
        <v>5</v>
      </c>
      <c r="M77" s="48">
        <v>47</v>
      </c>
      <c r="N77" s="48">
        <v>0</v>
      </c>
      <c r="O77" s="48">
        <v>0</v>
      </c>
      <c r="P77" s="54">
        <f t="shared" si="21"/>
        <v>246</v>
      </c>
    </row>
    <row r="78" spans="1:16" s="6" customFormat="1" x14ac:dyDescent="0.3">
      <c r="A78" s="47" t="s">
        <v>74</v>
      </c>
      <c r="B78" s="48">
        <v>548</v>
      </c>
      <c r="C78" s="48">
        <v>1313</v>
      </c>
      <c r="D78" s="48">
        <v>264</v>
      </c>
      <c r="E78" s="48">
        <v>791</v>
      </c>
      <c r="F78" s="48">
        <v>1</v>
      </c>
      <c r="G78" s="48">
        <v>30</v>
      </c>
      <c r="H78" s="54">
        <f t="shared" si="20"/>
        <v>2947</v>
      </c>
      <c r="I78" s="30"/>
      <c r="J78" s="48">
        <v>2</v>
      </c>
      <c r="K78" s="48">
        <v>164</v>
      </c>
      <c r="L78" s="48">
        <v>0</v>
      </c>
      <c r="M78" s="48">
        <v>58</v>
      </c>
      <c r="N78" s="48">
        <v>0</v>
      </c>
      <c r="O78" s="48">
        <v>0</v>
      </c>
      <c r="P78" s="54">
        <f t="shared" si="21"/>
        <v>224</v>
      </c>
    </row>
    <row r="79" spans="1:16" s="6" customFormat="1" x14ac:dyDescent="0.3">
      <c r="A79" s="47" t="s">
        <v>75</v>
      </c>
      <c r="B79" s="48">
        <v>1052</v>
      </c>
      <c r="C79" s="48">
        <v>2383</v>
      </c>
      <c r="D79" s="48">
        <v>355</v>
      </c>
      <c r="E79" s="48">
        <v>1671</v>
      </c>
      <c r="F79" s="48">
        <v>4</v>
      </c>
      <c r="G79" s="48">
        <v>37</v>
      </c>
      <c r="H79" s="54">
        <f t="shared" si="20"/>
        <v>5502</v>
      </c>
      <c r="I79" s="30"/>
      <c r="J79" s="48">
        <v>15</v>
      </c>
      <c r="K79" s="48">
        <v>332</v>
      </c>
      <c r="L79" s="48">
        <v>2</v>
      </c>
      <c r="M79" s="48">
        <v>146</v>
      </c>
      <c r="N79" s="48">
        <v>1</v>
      </c>
      <c r="O79" s="48">
        <v>0</v>
      </c>
      <c r="P79" s="54">
        <f t="shared" si="21"/>
        <v>496</v>
      </c>
    </row>
    <row r="80" spans="1:16" s="6" customFormat="1" x14ac:dyDescent="0.3">
      <c r="A80" s="50" t="s">
        <v>135</v>
      </c>
      <c r="B80" s="51">
        <v>1860</v>
      </c>
      <c r="C80" s="51">
        <v>3178</v>
      </c>
      <c r="D80" s="51">
        <v>700</v>
      </c>
      <c r="E80" s="51">
        <v>1914</v>
      </c>
      <c r="F80" s="51">
        <v>5</v>
      </c>
      <c r="G80" s="51">
        <v>49</v>
      </c>
      <c r="H80" s="55">
        <f t="shared" si="20"/>
        <v>7706</v>
      </c>
      <c r="I80" s="30"/>
      <c r="J80" s="51">
        <v>5</v>
      </c>
      <c r="K80" s="51">
        <v>354</v>
      </c>
      <c r="L80" s="51">
        <v>2</v>
      </c>
      <c r="M80" s="51">
        <v>76</v>
      </c>
      <c r="N80" s="51">
        <v>0</v>
      </c>
      <c r="O80" s="51">
        <v>0</v>
      </c>
      <c r="P80" s="55">
        <f t="shared" si="21"/>
        <v>437</v>
      </c>
    </row>
    <row r="81" spans="1:16" s="12" customFormat="1" x14ac:dyDescent="0.3">
      <c r="A81" s="72" t="s">
        <v>76</v>
      </c>
      <c r="B81" s="35">
        <f t="shared" ref="B81:G81" si="26">SUM(B76:B80)</f>
        <v>6533</v>
      </c>
      <c r="C81" s="35">
        <f>SUM(C76:C80)</f>
        <v>12968</v>
      </c>
      <c r="D81" s="35">
        <f t="shared" si="26"/>
        <v>2419</v>
      </c>
      <c r="E81" s="35">
        <f t="shared" si="26"/>
        <v>7993</v>
      </c>
      <c r="F81" s="35">
        <f t="shared" si="26"/>
        <v>16</v>
      </c>
      <c r="G81" s="35">
        <f t="shared" si="26"/>
        <v>238</v>
      </c>
      <c r="H81" s="35">
        <f t="shared" si="20"/>
        <v>30167</v>
      </c>
      <c r="I81" s="37"/>
      <c r="J81" s="35">
        <f t="shared" ref="J81:O81" si="27">SUM(J76:J80)</f>
        <v>50</v>
      </c>
      <c r="K81" s="35">
        <f>SUM(K76:K80)</f>
        <v>1492</v>
      </c>
      <c r="L81" s="35">
        <f t="shared" si="27"/>
        <v>11</v>
      </c>
      <c r="M81" s="35">
        <f t="shared" si="27"/>
        <v>493</v>
      </c>
      <c r="N81" s="35">
        <f t="shared" si="27"/>
        <v>1</v>
      </c>
      <c r="O81" s="35">
        <f t="shared" si="27"/>
        <v>1</v>
      </c>
      <c r="P81" s="35">
        <f t="shared" si="21"/>
        <v>2048</v>
      </c>
    </row>
    <row r="82" spans="1:16" s="6" customFormat="1" x14ac:dyDescent="0.3">
      <c r="A82" s="44" t="s">
        <v>133</v>
      </c>
      <c r="B82" s="45">
        <v>1322</v>
      </c>
      <c r="C82" s="45">
        <v>3142</v>
      </c>
      <c r="D82" s="45">
        <v>910</v>
      </c>
      <c r="E82" s="45">
        <v>325</v>
      </c>
      <c r="F82" s="45">
        <v>1</v>
      </c>
      <c r="G82" s="45">
        <v>27</v>
      </c>
      <c r="H82" s="53">
        <f t="shared" si="20"/>
        <v>5727</v>
      </c>
      <c r="I82" s="30"/>
      <c r="J82" s="45">
        <v>10</v>
      </c>
      <c r="K82" s="45">
        <v>305</v>
      </c>
      <c r="L82" s="45">
        <v>7</v>
      </c>
      <c r="M82" s="45">
        <v>28</v>
      </c>
      <c r="N82" s="45">
        <v>0</v>
      </c>
      <c r="O82" s="45">
        <v>0</v>
      </c>
      <c r="P82" s="53">
        <f t="shared" si="21"/>
        <v>350</v>
      </c>
    </row>
    <row r="83" spans="1:16" s="6" customFormat="1" x14ac:dyDescent="0.3">
      <c r="A83" s="47" t="s">
        <v>77</v>
      </c>
      <c r="B83" s="48">
        <v>2095</v>
      </c>
      <c r="C83" s="48">
        <v>3993</v>
      </c>
      <c r="D83" s="48">
        <v>924</v>
      </c>
      <c r="E83" s="48">
        <v>268</v>
      </c>
      <c r="F83" s="48">
        <v>6</v>
      </c>
      <c r="G83" s="48">
        <v>65</v>
      </c>
      <c r="H83" s="54">
        <f t="shared" si="20"/>
        <v>7351</v>
      </c>
      <c r="I83" s="30"/>
      <c r="J83" s="48">
        <v>10</v>
      </c>
      <c r="K83" s="48">
        <v>464</v>
      </c>
      <c r="L83" s="48">
        <v>5</v>
      </c>
      <c r="M83" s="48">
        <v>147</v>
      </c>
      <c r="N83" s="48">
        <v>0</v>
      </c>
      <c r="O83" s="48">
        <v>1</v>
      </c>
      <c r="P83" s="54">
        <f t="shared" si="21"/>
        <v>627</v>
      </c>
    </row>
    <row r="84" spans="1:16" s="6" customFormat="1" x14ac:dyDescent="0.3">
      <c r="A84" s="47" t="s">
        <v>78</v>
      </c>
      <c r="B84" s="48">
        <v>505</v>
      </c>
      <c r="C84" s="48">
        <v>1093</v>
      </c>
      <c r="D84" s="48">
        <v>292</v>
      </c>
      <c r="E84" s="48">
        <v>88</v>
      </c>
      <c r="F84" s="48">
        <v>2</v>
      </c>
      <c r="G84" s="48">
        <v>13</v>
      </c>
      <c r="H84" s="54">
        <f t="shared" si="20"/>
        <v>1993</v>
      </c>
      <c r="I84" s="30"/>
      <c r="J84" s="48">
        <v>1</v>
      </c>
      <c r="K84" s="48">
        <v>100</v>
      </c>
      <c r="L84" s="48">
        <v>8</v>
      </c>
      <c r="M84" s="48">
        <v>10</v>
      </c>
      <c r="N84" s="48">
        <v>0</v>
      </c>
      <c r="O84" s="48">
        <v>0</v>
      </c>
      <c r="P84" s="54">
        <f t="shared" si="21"/>
        <v>119</v>
      </c>
    </row>
    <row r="85" spans="1:16" s="6" customFormat="1" x14ac:dyDescent="0.3">
      <c r="A85" s="47" t="s">
        <v>79</v>
      </c>
      <c r="B85" s="48">
        <v>30366</v>
      </c>
      <c r="C85" s="48">
        <v>51205</v>
      </c>
      <c r="D85" s="48">
        <v>9643</v>
      </c>
      <c r="E85" s="48">
        <v>1425</v>
      </c>
      <c r="F85" s="48">
        <v>143</v>
      </c>
      <c r="G85" s="48">
        <v>1810</v>
      </c>
      <c r="H85" s="54">
        <f t="shared" si="20"/>
        <v>94592</v>
      </c>
      <c r="I85" s="30"/>
      <c r="J85" s="48">
        <v>118</v>
      </c>
      <c r="K85" s="48">
        <v>5345</v>
      </c>
      <c r="L85" s="48">
        <v>120</v>
      </c>
      <c r="M85" s="48">
        <v>383</v>
      </c>
      <c r="N85" s="48">
        <v>30</v>
      </c>
      <c r="O85" s="48">
        <v>1</v>
      </c>
      <c r="P85" s="54">
        <f t="shared" si="21"/>
        <v>5997</v>
      </c>
    </row>
    <row r="86" spans="1:16" s="6" customFormat="1" x14ac:dyDescent="0.3">
      <c r="A86" s="50" t="s">
        <v>80</v>
      </c>
      <c r="B86" s="51">
        <v>1306</v>
      </c>
      <c r="C86" s="51">
        <v>2597</v>
      </c>
      <c r="D86" s="51">
        <v>393</v>
      </c>
      <c r="E86" s="51">
        <v>112</v>
      </c>
      <c r="F86" s="51">
        <v>4</v>
      </c>
      <c r="G86" s="51">
        <v>48</v>
      </c>
      <c r="H86" s="55">
        <f t="shared" si="20"/>
        <v>4460</v>
      </c>
      <c r="I86" s="30"/>
      <c r="J86" s="51">
        <v>3</v>
      </c>
      <c r="K86" s="51">
        <v>297</v>
      </c>
      <c r="L86" s="51">
        <v>5</v>
      </c>
      <c r="M86" s="51">
        <v>17</v>
      </c>
      <c r="N86" s="51">
        <v>0</v>
      </c>
      <c r="O86" s="51">
        <v>0</v>
      </c>
      <c r="P86" s="55">
        <f t="shared" si="21"/>
        <v>322</v>
      </c>
    </row>
    <row r="87" spans="1:16" s="12" customFormat="1" x14ac:dyDescent="0.3">
      <c r="A87" s="72" t="s">
        <v>81</v>
      </c>
      <c r="B87" s="35">
        <f t="shared" ref="B87:G87" si="28">SUM(B82:B86)</f>
        <v>35594</v>
      </c>
      <c r="C87" s="35">
        <f>SUM(C82:C86)</f>
        <v>62030</v>
      </c>
      <c r="D87" s="35">
        <f t="shared" si="28"/>
        <v>12162</v>
      </c>
      <c r="E87" s="35">
        <f t="shared" si="28"/>
        <v>2218</v>
      </c>
      <c r="F87" s="35">
        <f t="shared" si="28"/>
        <v>156</v>
      </c>
      <c r="G87" s="35">
        <f t="shared" si="28"/>
        <v>1963</v>
      </c>
      <c r="H87" s="35">
        <f t="shared" si="20"/>
        <v>114123</v>
      </c>
      <c r="I87" s="37"/>
      <c r="J87" s="35">
        <f t="shared" ref="J87:O87" si="29">SUM(J82:J86)</f>
        <v>142</v>
      </c>
      <c r="K87" s="35">
        <f>SUM(K82:K86)</f>
        <v>6511</v>
      </c>
      <c r="L87" s="35">
        <f t="shared" si="29"/>
        <v>145</v>
      </c>
      <c r="M87" s="35">
        <f t="shared" si="29"/>
        <v>585</v>
      </c>
      <c r="N87" s="35">
        <f t="shared" si="29"/>
        <v>30</v>
      </c>
      <c r="O87" s="35">
        <f t="shared" si="29"/>
        <v>2</v>
      </c>
      <c r="P87" s="35">
        <f t="shared" si="21"/>
        <v>7415</v>
      </c>
    </row>
    <row r="88" spans="1:16" s="6" customFormat="1" x14ac:dyDescent="0.3">
      <c r="A88" s="44" t="s">
        <v>82</v>
      </c>
      <c r="B88" s="45">
        <v>1344</v>
      </c>
      <c r="C88" s="45">
        <v>3251</v>
      </c>
      <c r="D88" s="45">
        <v>740</v>
      </c>
      <c r="E88" s="45">
        <v>463</v>
      </c>
      <c r="F88" s="45">
        <v>4</v>
      </c>
      <c r="G88" s="45">
        <v>49</v>
      </c>
      <c r="H88" s="53">
        <f t="shared" si="20"/>
        <v>5851</v>
      </c>
      <c r="I88" s="30"/>
      <c r="J88" s="45">
        <v>1</v>
      </c>
      <c r="K88" s="45">
        <v>422</v>
      </c>
      <c r="L88" s="45">
        <v>9</v>
      </c>
      <c r="M88" s="45">
        <v>49</v>
      </c>
      <c r="N88" s="45">
        <v>0</v>
      </c>
      <c r="O88" s="45">
        <v>0</v>
      </c>
      <c r="P88" s="53">
        <f t="shared" si="21"/>
        <v>481</v>
      </c>
    </row>
    <row r="89" spans="1:16" s="6" customFormat="1" x14ac:dyDescent="0.3">
      <c r="A89" s="47" t="s">
        <v>83</v>
      </c>
      <c r="B89" s="48">
        <v>1002</v>
      </c>
      <c r="C89" s="48">
        <v>2466</v>
      </c>
      <c r="D89" s="48">
        <v>554</v>
      </c>
      <c r="E89" s="48">
        <v>211</v>
      </c>
      <c r="F89" s="48">
        <v>1</v>
      </c>
      <c r="G89" s="48">
        <v>36</v>
      </c>
      <c r="H89" s="54">
        <f t="shared" si="20"/>
        <v>4270</v>
      </c>
      <c r="I89" s="30"/>
      <c r="J89" s="48">
        <v>2</v>
      </c>
      <c r="K89" s="48">
        <v>268</v>
      </c>
      <c r="L89" s="48">
        <v>4</v>
      </c>
      <c r="M89" s="48">
        <v>8</v>
      </c>
      <c r="N89" s="48">
        <v>0</v>
      </c>
      <c r="O89" s="48">
        <v>0</v>
      </c>
      <c r="P89" s="54">
        <f t="shared" si="21"/>
        <v>282</v>
      </c>
    </row>
    <row r="90" spans="1:16" s="6" customFormat="1" x14ac:dyDescent="0.3">
      <c r="A90" s="47" t="s">
        <v>84</v>
      </c>
      <c r="B90" s="48">
        <v>1458</v>
      </c>
      <c r="C90" s="48">
        <v>2786</v>
      </c>
      <c r="D90" s="48">
        <v>694</v>
      </c>
      <c r="E90" s="48">
        <v>569</v>
      </c>
      <c r="F90" s="48">
        <v>3</v>
      </c>
      <c r="G90" s="48">
        <v>41</v>
      </c>
      <c r="H90" s="54">
        <f t="shared" si="20"/>
        <v>5551</v>
      </c>
      <c r="I90" s="30"/>
      <c r="J90" s="48">
        <v>4</v>
      </c>
      <c r="K90" s="48">
        <v>369</v>
      </c>
      <c r="L90" s="48">
        <v>9</v>
      </c>
      <c r="M90" s="48">
        <v>47</v>
      </c>
      <c r="N90" s="48">
        <v>0</v>
      </c>
      <c r="O90" s="48">
        <v>0</v>
      </c>
      <c r="P90" s="54">
        <f t="shared" si="21"/>
        <v>429</v>
      </c>
    </row>
    <row r="91" spans="1:16" s="6" customFormat="1" x14ac:dyDescent="0.3">
      <c r="A91" s="50" t="s">
        <v>85</v>
      </c>
      <c r="B91" s="51">
        <v>1057</v>
      </c>
      <c r="C91" s="51">
        <v>2569</v>
      </c>
      <c r="D91" s="51">
        <v>616</v>
      </c>
      <c r="E91" s="51">
        <v>1044</v>
      </c>
      <c r="F91" s="51">
        <v>5</v>
      </c>
      <c r="G91" s="51">
        <v>47</v>
      </c>
      <c r="H91" s="55">
        <f t="shared" si="20"/>
        <v>5338</v>
      </c>
      <c r="I91" s="30"/>
      <c r="J91" s="51">
        <v>2</v>
      </c>
      <c r="K91" s="51">
        <v>383</v>
      </c>
      <c r="L91" s="51">
        <v>4</v>
      </c>
      <c r="M91" s="51">
        <v>56</v>
      </c>
      <c r="N91" s="51">
        <v>0</v>
      </c>
      <c r="O91" s="51">
        <v>0</v>
      </c>
      <c r="P91" s="55">
        <f t="shared" si="21"/>
        <v>445</v>
      </c>
    </row>
    <row r="92" spans="1:16" s="12" customFormat="1" x14ac:dyDescent="0.3">
      <c r="A92" s="72" t="s">
        <v>86</v>
      </c>
      <c r="B92" s="35">
        <f t="shared" ref="B92:G92" si="30">SUM(B88:B91)</f>
        <v>4861</v>
      </c>
      <c r="C92" s="35">
        <f>SUM(C88:C91)</f>
        <v>11072</v>
      </c>
      <c r="D92" s="35">
        <f t="shared" si="30"/>
        <v>2604</v>
      </c>
      <c r="E92" s="35">
        <f t="shared" si="30"/>
        <v>2287</v>
      </c>
      <c r="F92" s="35">
        <f t="shared" si="30"/>
        <v>13</v>
      </c>
      <c r="G92" s="35">
        <f t="shared" si="30"/>
        <v>173</v>
      </c>
      <c r="H92" s="35">
        <f t="shared" si="20"/>
        <v>21010</v>
      </c>
      <c r="I92" s="37"/>
      <c r="J92" s="35">
        <f t="shared" ref="J92:O92" si="31">SUM(J88:J91)</f>
        <v>9</v>
      </c>
      <c r="K92" s="35">
        <f>SUM(K88:K91)</f>
        <v>1442</v>
      </c>
      <c r="L92" s="35">
        <f t="shared" si="31"/>
        <v>26</v>
      </c>
      <c r="M92" s="35">
        <f t="shared" si="31"/>
        <v>160</v>
      </c>
      <c r="N92" s="35">
        <f t="shared" si="31"/>
        <v>0</v>
      </c>
      <c r="O92" s="35">
        <f t="shared" si="31"/>
        <v>0</v>
      </c>
      <c r="P92" s="35">
        <f t="shared" si="21"/>
        <v>1637</v>
      </c>
    </row>
    <row r="93" spans="1:16" s="6" customFormat="1" x14ac:dyDescent="0.3">
      <c r="A93" s="44" t="s">
        <v>87</v>
      </c>
      <c r="B93" s="45">
        <v>400</v>
      </c>
      <c r="C93" s="45">
        <v>1084</v>
      </c>
      <c r="D93" s="45">
        <v>199</v>
      </c>
      <c r="E93" s="45">
        <v>307</v>
      </c>
      <c r="F93" s="45">
        <v>0</v>
      </c>
      <c r="G93" s="45">
        <v>17</v>
      </c>
      <c r="H93" s="53">
        <f t="shared" si="20"/>
        <v>2007</v>
      </c>
      <c r="I93" s="30"/>
      <c r="J93" s="45">
        <v>0</v>
      </c>
      <c r="K93" s="45">
        <v>100</v>
      </c>
      <c r="L93" s="45">
        <v>0</v>
      </c>
      <c r="M93" s="45">
        <v>13</v>
      </c>
      <c r="N93" s="45">
        <v>0</v>
      </c>
      <c r="O93" s="45">
        <v>0</v>
      </c>
      <c r="P93" s="53">
        <f t="shared" si="21"/>
        <v>113</v>
      </c>
    </row>
    <row r="94" spans="1:16" s="6" customFormat="1" x14ac:dyDescent="0.3">
      <c r="A94" s="50" t="s">
        <v>88</v>
      </c>
      <c r="B94" s="51">
        <v>700</v>
      </c>
      <c r="C94" s="51">
        <v>1918</v>
      </c>
      <c r="D94" s="51">
        <v>373</v>
      </c>
      <c r="E94" s="51">
        <v>262</v>
      </c>
      <c r="F94" s="51">
        <v>2</v>
      </c>
      <c r="G94" s="51">
        <v>13</v>
      </c>
      <c r="H94" s="55">
        <f t="shared" si="20"/>
        <v>3268</v>
      </c>
      <c r="I94" s="30"/>
      <c r="J94" s="51">
        <v>9</v>
      </c>
      <c r="K94" s="51">
        <v>244</v>
      </c>
      <c r="L94" s="51">
        <v>3</v>
      </c>
      <c r="M94" s="51">
        <v>24</v>
      </c>
      <c r="N94" s="51">
        <v>0</v>
      </c>
      <c r="O94" s="51">
        <v>0</v>
      </c>
      <c r="P94" s="55">
        <f t="shared" si="21"/>
        <v>280</v>
      </c>
    </row>
    <row r="95" spans="1:16" s="12" customFormat="1" x14ac:dyDescent="0.3">
      <c r="A95" s="72" t="s">
        <v>89</v>
      </c>
      <c r="B95" s="35">
        <f t="shared" ref="B95:G95" si="32">SUM(B93:B94)</f>
        <v>1100</v>
      </c>
      <c r="C95" s="35">
        <f>SUM(C93:C94)</f>
        <v>3002</v>
      </c>
      <c r="D95" s="35">
        <f t="shared" si="32"/>
        <v>572</v>
      </c>
      <c r="E95" s="35">
        <f t="shared" si="32"/>
        <v>569</v>
      </c>
      <c r="F95" s="35">
        <f t="shared" si="32"/>
        <v>2</v>
      </c>
      <c r="G95" s="35">
        <f t="shared" si="32"/>
        <v>30</v>
      </c>
      <c r="H95" s="35">
        <f t="shared" si="20"/>
        <v>5275</v>
      </c>
      <c r="I95" s="37"/>
      <c r="J95" s="35">
        <f t="shared" ref="J95:O95" si="33">SUM(J93:J94)</f>
        <v>9</v>
      </c>
      <c r="K95" s="35">
        <f>SUM(K93:K94)</f>
        <v>344</v>
      </c>
      <c r="L95" s="35">
        <f t="shared" si="33"/>
        <v>3</v>
      </c>
      <c r="M95" s="35">
        <f t="shared" si="33"/>
        <v>37</v>
      </c>
      <c r="N95" s="35">
        <f t="shared" si="33"/>
        <v>0</v>
      </c>
      <c r="O95" s="35">
        <f t="shared" si="33"/>
        <v>0</v>
      </c>
      <c r="P95" s="35">
        <f t="shared" si="21"/>
        <v>393</v>
      </c>
    </row>
    <row r="96" spans="1:16" s="6" customFormat="1" x14ac:dyDescent="0.3">
      <c r="A96" s="44" t="s">
        <v>90</v>
      </c>
      <c r="B96" s="45">
        <v>719</v>
      </c>
      <c r="C96" s="45">
        <v>2301</v>
      </c>
      <c r="D96" s="45">
        <v>468</v>
      </c>
      <c r="E96" s="45">
        <v>620</v>
      </c>
      <c r="F96" s="45">
        <v>3</v>
      </c>
      <c r="G96" s="45">
        <v>25</v>
      </c>
      <c r="H96" s="53">
        <f t="shared" si="20"/>
        <v>4136</v>
      </c>
      <c r="I96" s="30"/>
      <c r="J96" s="45">
        <v>6</v>
      </c>
      <c r="K96" s="45">
        <v>256</v>
      </c>
      <c r="L96" s="45">
        <v>2</v>
      </c>
      <c r="M96" s="45">
        <v>30</v>
      </c>
      <c r="N96" s="45">
        <v>0</v>
      </c>
      <c r="O96" s="45">
        <v>0</v>
      </c>
      <c r="P96" s="53">
        <f t="shared" si="21"/>
        <v>294</v>
      </c>
    </row>
    <row r="97" spans="1:16" s="6" customFormat="1" x14ac:dyDescent="0.3">
      <c r="A97" s="47" t="s">
        <v>91</v>
      </c>
      <c r="B97" s="48">
        <v>502</v>
      </c>
      <c r="C97" s="48">
        <v>1628</v>
      </c>
      <c r="D97" s="48">
        <v>352</v>
      </c>
      <c r="E97" s="48">
        <v>361</v>
      </c>
      <c r="F97" s="48">
        <v>0</v>
      </c>
      <c r="G97" s="48">
        <v>7</v>
      </c>
      <c r="H97" s="54">
        <f t="shared" si="20"/>
        <v>2850</v>
      </c>
      <c r="I97" s="30"/>
      <c r="J97" s="48">
        <v>4</v>
      </c>
      <c r="K97" s="48">
        <v>174</v>
      </c>
      <c r="L97" s="48">
        <v>4</v>
      </c>
      <c r="M97" s="48">
        <v>15</v>
      </c>
      <c r="N97" s="48">
        <v>0</v>
      </c>
      <c r="O97" s="48">
        <v>0</v>
      </c>
      <c r="P97" s="54">
        <f t="shared" si="21"/>
        <v>197</v>
      </c>
    </row>
    <row r="98" spans="1:16" s="6" customFormat="1" x14ac:dyDescent="0.3">
      <c r="A98" s="47" t="s">
        <v>92</v>
      </c>
      <c r="B98" s="48">
        <v>1967</v>
      </c>
      <c r="C98" s="48">
        <v>4583</v>
      </c>
      <c r="D98" s="48">
        <v>1202</v>
      </c>
      <c r="E98" s="48">
        <v>520</v>
      </c>
      <c r="F98" s="48">
        <v>1</v>
      </c>
      <c r="G98" s="48">
        <v>40</v>
      </c>
      <c r="H98" s="54">
        <f t="shared" si="20"/>
        <v>8313</v>
      </c>
      <c r="I98" s="30"/>
      <c r="J98" s="48">
        <v>4</v>
      </c>
      <c r="K98" s="48">
        <v>475</v>
      </c>
      <c r="L98" s="48">
        <v>4</v>
      </c>
      <c r="M98" s="48">
        <v>33</v>
      </c>
      <c r="N98" s="48">
        <v>0</v>
      </c>
      <c r="O98" s="48">
        <v>0</v>
      </c>
      <c r="P98" s="54">
        <f t="shared" si="21"/>
        <v>516</v>
      </c>
    </row>
    <row r="99" spans="1:16" s="6" customFormat="1" x14ac:dyDescent="0.3">
      <c r="A99" s="47" t="s">
        <v>93</v>
      </c>
      <c r="B99" s="48">
        <v>6331</v>
      </c>
      <c r="C99" s="48">
        <v>11851</v>
      </c>
      <c r="D99" s="48">
        <v>3412</v>
      </c>
      <c r="E99" s="48">
        <v>1777</v>
      </c>
      <c r="F99" s="48">
        <v>11</v>
      </c>
      <c r="G99" s="48">
        <v>87</v>
      </c>
      <c r="H99" s="54">
        <f t="shared" si="20"/>
        <v>23469</v>
      </c>
      <c r="I99" s="30"/>
      <c r="J99" s="48">
        <v>59</v>
      </c>
      <c r="K99" s="48">
        <v>1949</v>
      </c>
      <c r="L99" s="48">
        <v>30</v>
      </c>
      <c r="M99" s="48">
        <v>83</v>
      </c>
      <c r="N99" s="48">
        <v>2</v>
      </c>
      <c r="O99" s="48">
        <v>0</v>
      </c>
      <c r="P99" s="54">
        <f t="shared" si="21"/>
        <v>2123</v>
      </c>
    </row>
    <row r="100" spans="1:16" s="6" customFormat="1" x14ac:dyDescent="0.3">
      <c r="A100" s="50" t="s">
        <v>94</v>
      </c>
      <c r="B100" s="51">
        <v>2151</v>
      </c>
      <c r="C100" s="51">
        <v>5085</v>
      </c>
      <c r="D100" s="51">
        <v>1019</v>
      </c>
      <c r="E100" s="51">
        <v>1151</v>
      </c>
      <c r="F100" s="51">
        <v>4</v>
      </c>
      <c r="G100" s="51">
        <v>55</v>
      </c>
      <c r="H100" s="55">
        <f t="shared" si="20"/>
        <v>9465</v>
      </c>
      <c r="I100" s="30"/>
      <c r="J100" s="51">
        <v>13</v>
      </c>
      <c r="K100" s="51">
        <v>574</v>
      </c>
      <c r="L100" s="51">
        <v>22</v>
      </c>
      <c r="M100" s="51">
        <v>60</v>
      </c>
      <c r="N100" s="51">
        <v>3</v>
      </c>
      <c r="O100" s="51">
        <v>0</v>
      </c>
      <c r="P100" s="55">
        <f t="shared" si="21"/>
        <v>672</v>
      </c>
    </row>
    <row r="101" spans="1:16" s="12" customFormat="1" x14ac:dyDescent="0.3">
      <c r="A101" s="72" t="s">
        <v>95</v>
      </c>
      <c r="B101" s="35">
        <f t="shared" ref="B101:G101" si="34">SUM(B96:B100)</f>
        <v>11670</v>
      </c>
      <c r="C101" s="35">
        <f>SUM(C96:C100)</f>
        <v>25448</v>
      </c>
      <c r="D101" s="35">
        <f t="shared" si="34"/>
        <v>6453</v>
      </c>
      <c r="E101" s="35">
        <f t="shared" si="34"/>
        <v>4429</v>
      </c>
      <c r="F101" s="35">
        <f t="shared" si="34"/>
        <v>19</v>
      </c>
      <c r="G101" s="35">
        <f t="shared" si="34"/>
        <v>214</v>
      </c>
      <c r="H101" s="35">
        <f t="shared" si="20"/>
        <v>48233</v>
      </c>
      <c r="I101" s="37"/>
      <c r="J101" s="35">
        <f t="shared" ref="J101:O101" si="35">SUM(J96:J100)</f>
        <v>86</v>
      </c>
      <c r="K101" s="35">
        <f>SUM(K96:K100)</f>
        <v>3428</v>
      </c>
      <c r="L101" s="35">
        <f t="shared" si="35"/>
        <v>62</v>
      </c>
      <c r="M101" s="35">
        <f t="shared" si="35"/>
        <v>221</v>
      </c>
      <c r="N101" s="35">
        <f t="shared" si="35"/>
        <v>5</v>
      </c>
      <c r="O101" s="35">
        <f t="shared" si="35"/>
        <v>0</v>
      </c>
      <c r="P101" s="35">
        <f t="shared" si="21"/>
        <v>3802</v>
      </c>
    </row>
    <row r="102" spans="1:16" s="6" customFormat="1" x14ac:dyDescent="0.3">
      <c r="A102" s="44" t="s">
        <v>96</v>
      </c>
      <c r="B102" s="45">
        <v>411</v>
      </c>
      <c r="C102" s="45">
        <v>1158</v>
      </c>
      <c r="D102" s="45">
        <v>256</v>
      </c>
      <c r="E102" s="45">
        <v>244</v>
      </c>
      <c r="F102" s="45">
        <v>0</v>
      </c>
      <c r="G102" s="45">
        <v>20</v>
      </c>
      <c r="H102" s="53">
        <f t="shared" si="20"/>
        <v>2089</v>
      </c>
      <c r="I102" s="30"/>
      <c r="J102" s="45">
        <v>4</v>
      </c>
      <c r="K102" s="45">
        <v>210</v>
      </c>
      <c r="L102" s="45">
        <v>3</v>
      </c>
      <c r="M102" s="45">
        <v>21</v>
      </c>
      <c r="N102" s="45">
        <v>0</v>
      </c>
      <c r="O102" s="45">
        <v>0</v>
      </c>
      <c r="P102" s="53">
        <f t="shared" si="21"/>
        <v>238</v>
      </c>
    </row>
    <row r="103" spans="1:16" s="6" customFormat="1" x14ac:dyDescent="0.3">
      <c r="A103" s="50" t="s">
        <v>97</v>
      </c>
      <c r="B103" s="51">
        <v>145</v>
      </c>
      <c r="C103" s="51">
        <v>383</v>
      </c>
      <c r="D103" s="51">
        <v>51</v>
      </c>
      <c r="E103" s="51">
        <v>17</v>
      </c>
      <c r="F103" s="51">
        <v>0</v>
      </c>
      <c r="G103" s="51">
        <v>7</v>
      </c>
      <c r="H103" s="55">
        <f t="shared" ref="H103:H134" si="36">SUM(B103:G103)</f>
        <v>603</v>
      </c>
      <c r="I103" s="30"/>
      <c r="J103" s="51">
        <v>0</v>
      </c>
      <c r="K103" s="51">
        <v>82</v>
      </c>
      <c r="L103" s="51">
        <v>0</v>
      </c>
      <c r="M103" s="51">
        <v>4</v>
      </c>
      <c r="N103" s="51">
        <v>0</v>
      </c>
      <c r="O103" s="51">
        <v>0</v>
      </c>
      <c r="P103" s="55">
        <f t="shared" ref="P103:P134" si="37">SUM(J103:O103)</f>
        <v>86</v>
      </c>
    </row>
    <row r="104" spans="1:16" s="12" customFormat="1" x14ac:dyDescent="0.3">
      <c r="A104" s="72" t="s">
        <v>98</v>
      </c>
      <c r="B104" s="35">
        <f t="shared" ref="B104:G104" si="38">SUM(B102:B103)</f>
        <v>556</v>
      </c>
      <c r="C104" s="35">
        <f>SUM(C102:C103)</f>
        <v>1541</v>
      </c>
      <c r="D104" s="35">
        <f t="shared" si="38"/>
        <v>307</v>
      </c>
      <c r="E104" s="35">
        <f t="shared" si="38"/>
        <v>261</v>
      </c>
      <c r="F104" s="35">
        <f t="shared" si="38"/>
        <v>0</v>
      </c>
      <c r="G104" s="35">
        <f t="shared" si="38"/>
        <v>27</v>
      </c>
      <c r="H104" s="35">
        <f t="shared" si="36"/>
        <v>2692</v>
      </c>
      <c r="I104" s="37"/>
      <c r="J104" s="35">
        <f t="shared" ref="J104:O104" si="39">SUM(J102:J103)</f>
        <v>4</v>
      </c>
      <c r="K104" s="35">
        <f>SUM(K102:K103)</f>
        <v>292</v>
      </c>
      <c r="L104" s="35">
        <f t="shared" si="39"/>
        <v>3</v>
      </c>
      <c r="M104" s="35">
        <f t="shared" si="39"/>
        <v>25</v>
      </c>
      <c r="N104" s="35">
        <f t="shared" si="39"/>
        <v>0</v>
      </c>
      <c r="O104" s="35">
        <f t="shared" si="39"/>
        <v>0</v>
      </c>
      <c r="P104" s="35">
        <f t="shared" si="37"/>
        <v>324</v>
      </c>
    </row>
    <row r="105" spans="1:16" s="6" customFormat="1" x14ac:dyDescent="0.3">
      <c r="A105" s="44" t="s">
        <v>99</v>
      </c>
      <c r="B105" s="45">
        <v>3170</v>
      </c>
      <c r="C105" s="45">
        <v>7641</v>
      </c>
      <c r="D105" s="45">
        <v>1846</v>
      </c>
      <c r="E105" s="45">
        <v>2572</v>
      </c>
      <c r="F105" s="45">
        <v>7</v>
      </c>
      <c r="G105" s="45">
        <v>91</v>
      </c>
      <c r="H105" s="53">
        <f t="shared" si="36"/>
        <v>15327</v>
      </c>
      <c r="I105" s="30"/>
      <c r="J105" s="45">
        <v>23</v>
      </c>
      <c r="K105" s="45">
        <v>781</v>
      </c>
      <c r="L105" s="45">
        <v>38</v>
      </c>
      <c r="M105" s="45">
        <v>214</v>
      </c>
      <c r="N105" s="45">
        <v>2</v>
      </c>
      <c r="O105" s="45">
        <v>0</v>
      </c>
      <c r="P105" s="53">
        <f t="shared" si="37"/>
        <v>1058</v>
      </c>
    </row>
    <row r="106" spans="1:16" s="6" customFormat="1" x14ac:dyDescent="0.3">
      <c r="A106" s="47" t="s">
        <v>136</v>
      </c>
      <c r="B106" s="48">
        <v>581</v>
      </c>
      <c r="C106" s="48">
        <v>1428</v>
      </c>
      <c r="D106" s="48">
        <v>248</v>
      </c>
      <c r="E106" s="48">
        <v>135</v>
      </c>
      <c r="F106" s="48">
        <v>1</v>
      </c>
      <c r="G106" s="48">
        <v>37</v>
      </c>
      <c r="H106" s="54">
        <f t="shared" si="36"/>
        <v>2430</v>
      </c>
      <c r="I106" s="30"/>
      <c r="J106" s="48">
        <v>2</v>
      </c>
      <c r="K106" s="48">
        <v>137</v>
      </c>
      <c r="L106" s="48">
        <v>3</v>
      </c>
      <c r="M106" s="48">
        <v>19</v>
      </c>
      <c r="N106" s="48">
        <v>0</v>
      </c>
      <c r="O106" s="48">
        <v>0</v>
      </c>
      <c r="P106" s="54">
        <f t="shared" si="37"/>
        <v>161</v>
      </c>
    </row>
    <row r="107" spans="1:16" s="6" customFormat="1" x14ac:dyDescent="0.3">
      <c r="A107" s="47" t="s">
        <v>100</v>
      </c>
      <c r="B107" s="48">
        <v>813</v>
      </c>
      <c r="C107" s="48">
        <v>1801</v>
      </c>
      <c r="D107" s="48">
        <v>463</v>
      </c>
      <c r="E107" s="48">
        <v>417</v>
      </c>
      <c r="F107" s="48">
        <v>3</v>
      </c>
      <c r="G107" s="48">
        <v>10</v>
      </c>
      <c r="H107" s="54">
        <f t="shared" si="36"/>
        <v>3507</v>
      </c>
      <c r="I107" s="30"/>
      <c r="J107" s="48">
        <v>1</v>
      </c>
      <c r="K107" s="48">
        <v>166</v>
      </c>
      <c r="L107" s="48">
        <v>2</v>
      </c>
      <c r="M107" s="48">
        <v>33</v>
      </c>
      <c r="N107" s="48">
        <v>0</v>
      </c>
      <c r="O107" s="48">
        <v>0</v>
      </c>
      <c r="P107" s="54">
        <f t="shared" si="37"/>
        <v>202</v>
      </c>
    </row>
    <row r="108" spans="1:16" s="6" customFormat="1" x14ac:dyDescent="0.3">
      <c r="A108" s="47" t="s">
        <v>101</v>
      </c>
      <c r="B108" s="48">
        <v>824</v>
      </c>
      <c r="C108" s="48">
        <v>2436</v>
      </c>
      <c r="D108" s="48">
        <v>423</v>
      </c>
      <c r="E108" s="48">
        <v>474</v>
      </c>
      <c r="F108" s="48">
        <v>3</v>
      </c>
      <c r="G108" s="48">
        <v>40</v>
      </c>
      <c r="H108" s="54">
        <f t="shared" si="36"/>
        <v>4200</v>
      </c>
      <c r="I108" s="30"/>
      <c r="J108" s="48">
        <v>13</v>
      </c>
      <c r="K108" s="48">
        <v>298</v>
      </c>
      <c r="L108" s="48">
        <v>9</v>
      </c>
      <c r="M108" s="48">
        <v>51</v>
      </c>
      <c r="N108" s="48">
        <v>0</v>
      </c>
      <c r="O108" s="48">
        <v>0</v>
      </c>
      <c r="P108" s="54">
        <f t="shared" si="37"/>
        <v>371</v>
      </c>
    </row>
    <row r="109" spans="1:16" s="6" customFormat="1" x14ac:dyDescent="0.3">
      <c r="A109" s="47" t="s">
        <v>102</v>
      </c>
      <c r="B109" s="48">
        <v>2073</v>
      </c>
      <c r="C109" s="48">
        <v>4789</v>
      </c>
      <c r="D109" s="48">
        <v>1826</v>
      </c>
      <c r="E109" s="48">
        <v>1059</v>
      </c>
      <c r="F109" s="48">
        <v>6</v>
      </c>
      <c r="G109" s="48">
        <v>38</v>
      </c>
      <c r="H109" s="54">
        <f t="shared" si="36"/>
        <v>9791</v>
      </c>
      <c r="I109" s="30"/>
      <c r="J109" s="48">
        <v>8</v>
      </c>
      <c r="K109" s="48">
        <v>602</v>
      </c>
      <c r="L109" s="48">
        <v>4</v>
      </c>
      <c r="M109" s="48">
        <v>103</v>
      </c>
      <c r="N109" s="48">
        <v>1</v>
      </c>
      <c r="O109" s="48">
        <v>0</v>
      </c>
      <c r="P109" s="54">
        <f t="shared" si="37"/>
        <v>718</v>
      </c>
    </row>
    <row r="110" spans="1:16" s="6" customFormat="1" x14ac:dyDescent="0.3">
      <c r="A110" s="50" t="s">
        <v>103</v>
      </c>
      <c r="B110" s="51">
        <v>1157</v>
      </c>
      <c r="C110" s="51">
        <v>2682</v>
      </c>
      <c r="D110" s="51">
        <v>678</v>
      </c>
      <c r="E110" s="51">
        <v>264</v>
      </c>
      <c r="F110" s="51">
        <v>0</v>
      </c>
      <c r="G110" s="51">
        <v>14</v>
      </c>
      <c r="H110" s="55">
        <f t="shared" si="36"/>
        <v>4795</v>
      </c>
      <c r="I110" s="30"/>
      <c r="J110" s="51">
        <v>7</v>
      </c>
      <c r="K110" s="51">
        <v>202</v>
      </c>
      <c r="L110" s="51">
        <v>2</v>
      </c>
      <c r="M110" s="51">
        <v>53</v>
      </c>
      <c r="N110" s="51">
        <v>0</v>
      </c>
      <c r="O110" s="51">
        <v>0</v>
      </c>
      <c r="P110" s="55">
        <f t="shared" si="37"/>
        <v>264</v>
      </c>
    </row>
    <row r="111" spans="1:16" s="12" customFormat="1" x14ac:dyDescent="0.3">
      <c r="A111" s="72" t="s">
        <v>104</v>
      </c>
      <c r="B111" s="35">
        <f t="shared" ref="B111:G111" si="40">SUM(B105:B110)</f>
        <v>8618</v>
      </c>
      <c r="C111" s="35">
        <f>SUM(C105:C110)</f>
        <v>20777</v>
      </c>
      <c r="D111" s="35">
        <f t="shared" si="40"/>
        <v>5484</v>
      </c>
      <c r="E111" s="35">
        <f t="shared" si="40"/>
        <v>4921</v>
      </c>
      <c r="F111" s="35">
        <f t="shared" si="40"/>
        <v>20</v>
      </c>
      <c r="G111" s="35">
        <f t="shared" si="40"/>
        <v>230</v>
      </c>
      <c r="H111" s="35">
        <f t="shared" si="36"/>
        <v>40050</v>
      </c>
      <c r="I111" s="37"/>
      <c r="J111" s="35">
        <f t="shared" ref="J111:O111" si="41">SUM(J105:J110)</f>
        <v>54</v>
      </c>
      <c r="K111" s="35">
        <f>SUM(K105:K110)</f>
        <v>2186</v>
      </c>
      <c r="L111" s="35">
        <f t="shared" si="41"/>
        <v>58</v>
      </c>
      <c r="M111" s="35">
        <f t="shared" si="41"/>
        <v>473</v>
      </c>
      <c r="N111" s="35">
        <f t="shared" si="41"/>
        <v>3</v>
      </c>
      <c r="O111" s="35">
        <f t="shared" si="41"/>
        <v>0</v>
      </c>
      <c r="P111" s="35">
        <f t="shared" si="37"/>
        <v>2774</v>
      </c>
    </row>
    <row r="112" spans="1:16" s="6" customFormat="1" x14ac:dyDescent="0.3">
      <c r="A112" s="44" t="s">
        <v>105</v>
      </c>
      <c r="B112" s="45">
        <v>1206</v>
      </c>
      <c r="C112" s="45">
        <v>3016</v>
      </c>
      <c r="D112" s="45">
        <v>313</v>
      </c>
      <c r="E112" s="45">
        <v>131</v>
      </c>
      <c r="F112" s="45">
        <v>2</v>
      </c>
      <c r="G112" s="45">
        <v>39</v>
      </c>
      <c r="H112" s="53">
        <f t="shared" si="36"/>
        <v>4707</v>
      </c>
      <c r="I112" s="30"/>
      <c r="J112" s="45">
        <v>5</v>
      </c>
      <c r="K112" s="45">
        <v>245</v>
      </c>
      <c r="L112" s="45">
        <v>2</v>
      </c>
      <c r="M112" s="45">
        <v>18</v>
      </c>
      <c r="N112" s="45">
        <v>0</v>
      </c>
      <c r="O112" s="45">
        <v>0</v>
      </c>
      <c r="P112" s="53">
        <f t="shared" si="37"/>
        <v>270</v>
      </c>
    </row>
    <row r="113" spans="1:16" s="6" customFormat="1" x14ac:dyDescent="0.3">
      <c r="A113" s="47" t="s">
        <v>106</v>
      </c>
      <c r="B113" s="48">
        <v>1747</v>
      </c>
      <c r="C113" s="48">
        <v>5037</v>
      </c>
      <c r="D113" s="48">
        <v>400</v>
      </c>
      <c r="E113" s="48">
        <v>287</v>
      </c>
      <c r="F113" s="48">
        <v>4</v>
      </c>
      <c r="G113" s="48">
        <v>33</v>
      </c>
      <c r="H113" s="54">
        <f t="shared" si="36"/>
        <v>7508</v>
      </c>
      <c r="I113" s="30"/>
      <c r="J113" s="48">
        <v>7</v>
      </c>
      <c r="K113" s="48">
        <v>293</v>
      </c>
      <c r="L113" s="48">
        <v>0</v>
      </c>
      <c r="M113" s="48">
        <v>31</v>
      </c>
      <c r="N113" s="48">
        <v>0</v>
      </c>
      <c r="O113" s="48">
        <v>0</v>
      </c>
      <c r="P113" s="54">
        <f t="shared" si="37"/>
        <v>331</v>
      </c>
    </row>
    <row r="114" spans="1:16" s="6" customFormat="1" x14ac:dyDescent="0.3">
      <c r="A114" s="47" t="s">
        <v>107</v>
      </c>
      <c r="B114" s="48">
        <v>276</v>
      </c>
      <c r="C114" s="48">
        <v>829</v>
      </c>
      <c r="D114" s="48">
        <v>77</v>
      </c>
      <c r="E114" s="48">
        <v>20</v>
      </c>
      <c r="F114" s="48">
        <v>3</v>
      </c>
      <c r="G114" s="48">
        <v>13</v>
      </c>
      <c r="H114" s="54">
        <f t="shared" si="36"/>
        <v>1218</v>
      </c>
      <c r="I114" s="30"/>
      <c r="J114" s="48">
        <v>0</v>
      </c>
      <c r="K114" s="48">
        <v>94</v>
      </c>
      <c r="L114" s="48">
        <v>1</v>
      </c>
      <c r="M114" s="48">
        <v>4</v>
      </c>
      <c r="N114" s="48">
        <v>0</v>
      </c>
      <c r="O114" s="48">
        <v>0</v>
      </c>
      <c r="P114" s="54">
        <f t="shared" si="37"/>
        <v>99</v>
      </c>
    </row>
    <row r="115" spans="1:16" s="6" customFormat="1" x14ac:dyDescent="0.3">
      <c r="A115" s="47" t="s">
        <v>108</v>
      </c>
      <c r="B115" s="48">
        <v>1462</v>
      </c>
      <c r="C115" s="48">
        <v>3292</v>
      </c>
      <c r="D115" s="48">
        <v>343</v>
      </c>
      <c r="E115" s="48">
        <v>164</v>
      </c>
      <c r="F115" s="48">
        <v>4</v>
      </c>
      <c r="G115" s="48">
        <v>46</v>
      </c>
      <c r="H115" s="54">
        <f t="shared" si="36"/>
        <v>5311</v>
      </c>
      <c r="I115" s="30"/>
      <c r="J115" s="48">
        <v>8</v>
      </c>
      <c r="K115" s="48">
        <v>212</v>
      </c>
      <c r="L115" s="48">
        <v>1</v>
      </c>
      <c r="M115" s="48">
        <v>12</v>
      </c>
      <c r="N115" s="48">
        <v>0</v>
      </c>
      <c r="O115" s="48">
        <v>0</v>
      </c>
      <c r="P115" s="54">
        <f t="shared" si="37"/>
        <v>233</v>
      </c>
    </row>
    <row r="116" spans="1:16" s="6" customFormat="1" x14ac:dyDescent="0.3">
      <c r="A116" s="50" t="s">
        <v>109</v>
      </c>
      <c r="B116" s="51">
        <v>417</v>
      </c>
      <c r="C116" s="51">
        <v>1029</v>
      </c>
      <c r="D116" s="51">
        <v>58</v>
      </c>
      <c r="E116" s="51">
        <v>7</v>
      </c>
      <c r="F116" s="51">
        <v>0</v>
      </c>
      <c r="G116" s="51">
        <v>5</v>
      </c>
      <c r="H116" s="55">
        <f t="shared" si="36"/>
        <v>1516</v>
      </c>
      <c r="I116" s="30"/>
      <c r="J116" s="51">
        <v>1</v>
      </c>
      <c r="K116" s="51">
        <v>85</v>
      </c>
      <c r="L116" s="51">
        <v>1</v>
      </c>
      <c r="M116" s="51">
        <v>3</v>
      </c>
      <c r="N116" s="51">
        <v>0</v>
      </c>
      <c r="O116" s="51">
        <v>0</v>
      </c>
      <c r="P116" s="55">
        <f t="shared" si="37"/>
        <v>90</v>
      </c>
    </row>
    <row r="117" spans="1:16" s="12" customFormat="1" x14ac:dyDescent="0.3">
      <c r="A117" s="72" t="s">
        <v>110</v>
      </c>
      <c r="B117" s="35">
        <f t="shared" ref="B117:G117" si="42">SUM(B112:B116)</f>
        <v>5108</v>
      </c>
      <c r="C117" s="35">
        <f>SUM(C112:C116)</f>
        <v>13203</v>
      </c>
      <c r="D117" s="35">
        <f t="shared" si="42"/>
        <v>1191</v>
      </c>
      <c r="E117" s="35">
        <f t="shared" si="42"/>
        <v>609</v>
      </c>
      <c r="F117" s="35">
        <f t="shared" si="42"/>
        <v>13</v>
      </c>
      <c r="G117" s="35">
        <f t="shared" si="42"/>
        <v>136</v>
      </c>
      <c r="H117" s="35">
        <f t="shared" si="36"/>
        <v>20260</v>
      </c>
      <c r="I117" s="37"/>
      <c r="J117" s="35">
        <f t="shared" ref="J117:O117" si="43">SUM(J112:J116)</f>
        <v>21</v>
      </c>
      <c r="K117" s="35">
        <f>SUM(K112:K116)</f>
        <v>929</v>
      </c>
      <c r="L117" s="35">
        <f t="shared" si="43"/>
        <v>5</v>
      </c>
      <c r="M117" s="35">
        <f t="shared" si="43"/>
        <v>68</v>
      </c>
      <c r="N117" s="35">
        <f t="shared" si="43"/>
        <v>0</v>
      </c>
      <c r="O117" s="35">
        <f t="shared" si="43"/>
        <v>0</v>
      </c>
      <c r="P117" s="35">
        <f t="shared" si="37"/>
        <v>1023</v>
      </c>
    </row>
    <row r="118" spans="1:16" s="6" customFormat="1" x14ac:dyDescent="0.3">
      <c r="A118" s="44" t="s">
        <v>111</v>
      </c>
      <c r="B118" s="45">
        <v>1040</v>
      </c>
      <c r="C118" s="45">
        <v>2236</v>
      </c>
      <c r="D118" s="45">
        <v>171</v>
      </c>
      <c r="E118" s="45">
        <v>22</v>
      </c>
      <c r="F118" s="45">
        <v>3</v>
      </c>
      <c r="G118" s="45">
        <v>8</v>
      </c>
      <c r="H118" s="53">
        <f t="shared" si="36"/>
        <v>3480</v>
      </c>
      <c r="I118" s="30"/>
      <c r="J118" s="45">
        <v>12</v>
      </c>
      <c r="K118" s="45">
        <v>233</v>
      </c>
      <c r="L118" s="45">
        <v>4</v>
      </c>
      <c r="M118" s="45">
        <v>2</v>
      </c>
      <c r="N118" s="45">
        <v>0</v>
      </c>
      <c r="O118" s="45">
        <v>0</v>
      </c>
      <c r="P118" s="53">
        <f t="shared" si="37"/>
        <v>251</v>
      </c>
    </row>
    <row r="119" spans="1:16" s="6" customFormat="1" x14ac:dyDescent="0.3">
      <c r="A119" s="47" t="s">
        <v>112</v>
      </c>
      <c r="B119" s="48">
        <v>593</v>
      </c>
      <c r="C119" s="48">
        <v>1245</v>
      </c>
      <c r="D119" s="48">
        <v>112</v>
      </c>
      <c r="E119" s="48">
        <v>45</v>
      </c>
      <c r="F119" s="48">
        <v>0</v>
      </c>
      <c r="G119" s="48">
        <v>4</v>
      </c>
      <c r="H119" s="54">
        <f t="shared" si="36"/>
        <v>1999</v>
      </c>
      <c r="I119" s="30"/>
      <c r="J119" s="48">
        <v>3</v>
      </c>
      <c r="K119" s="48">
        <v>111</v>
      </c>
      <c r="L119" s="48">
        <v>3</v>
      </c>
      <c r="M119" s="48">
        <v>3</v>
      </c>
      <c r="N119" s="48">
        <v>0</v>
      </c>
      <c r="O119" s="48">
        <v>0</v>
      </c>
      <c r="P119" s="54">
        <f t="shared" si="37"/>
        <v>120</v>
      </c>
    </row>
    <row r="120" spans="1:16" s="6" customFormat="1" x14ac:dyDescent="0.3">
      <c r="A120" s="47" t="s">
        <v>113</v>
      </c>
      <c r="B120" s="48">
        <v>3047</v>
      </c>
      <c r="C120" s="48">
        <v>5623</v>
      </c>
      <c r="D120" s="48">
        <v>880</v>
      </c>
      <c r="E120" s="48">
        <v>554</v>
      </c>
      <c r="F120" s="48">
        <v>2</v>
      </c>
      <c r="G120" s="48">
        <v>44</v>
      </c>
      <c r="H120" s="54">
        <f t="shared" si="36"/>
        <v>10150</v>
      </c>
      <c r="I120" s="30"/>
      <c r="J120" s="48">
        <v>10</v>
      </c>
      <c r="K120" s="48">
        <v>529</v>
      </c>
      <c r="L120" s="48">
        <v>12</v>
      </c>
      <c r="M120" s="48">
        <v>46</v>
      </c>
      <c r="N120" s="48">
        <v>0</v>
      </c>
      <c r="O120" s="48">
        <v>0</v>
      </c>
      <c r="P120" s="54">
        <f t="shared" si="37"/>
        <v>597</v>
      </c>
    </row>
    <row r="121" spans="1:16" s="6" customFormat="1" x14ac:dyDescent="0.3">
      <c r="A121" s="47" t="s">
        <v>114</v>
      </c>
      <c r="B121" s="48">
        <v>260</v>
      </c>
      <c r="C121" s="48">
        <v>621</v>
      </c>
      <c r="D121" s="48">
        <v>49</v>
      </c>
      <c r="E121" s="48">
        <v>8</v>
      </c>
      <c r="F121" s="48">
        <v>0</v>
      </c>
      <c r="G121" s="48">
        <v>3</v>
      </c>
      <c r="H121" s="54">
        <f t="shared" si="36"/>
        <v>941</v>
      </c>
      <c r="I121" s="30"/>
      <c r="J121" s="48">
        <v>1</v>
      </c>
      <c r="K121" s="48">
        <v>96</v>
      </c>
      <c r="L121" s="48">
        <v>5</v>
      </c>
      <c r="M121" s="48">
        <v>0</v>
      </c>
      <c r="N121" s="48">
        <v>0</v>
      </c>
      <c r="O121" s="48">
        <v>0</v>
      </c>
      <c r="P121" s="54">
        <f t="shared" si="37"/>
        <v>102</v>
      </c>
    </row>
    <row r="122" spans="1:16" s="6" customFormat="1" x14ac:dyDescent="0.3">
      <c r="A122" s="47" t="s">
        <v>115</v>
      </c>
      <c r="B122" s="48">
        <v>2533</v>
      </c>
      <c r="C122" s="48">
        <v>3387</v>
      </c>
      <c r="D122" s="48">
        <v>485</v>
      </c>
      <c r="E122" s="48">
        <v>137</v>
      </c>
      <c r="F122" s="48">
        <v>3</v>
      </c>
      <c r="G122" s="48">
        <v>34</v>
      </c>
      <c r="H122" s="54">
        <f t="shared" si="36"/>
        <v>6579</v>
      </c>
      <c r="I122" s="30"/>
      <c r="J122" s="48">
        <v>12</v>
      </c>
      <c r="K122" s="48">
        <v>315</v>
      </c>
      <c r="L122" s="48">
        <v>2</v>
      </c>
      <c r="M122" s="48">
        <v>12</v>
      </c>
      <c r="N122" s="48">
        <v>0</v>
      </c>
      <c r="O122" s="48">
        <v>0</v>
      </c>
      <c r="P122" s="54">
        <f t="shared" si="37"/>
        <v>341</v>
      </c>
    </row>
    <row r="123" spans="1:16" s="6" customFormat="1" x14ac:dyDescent="0.3">
      <c r="A123" s="47" t="s">
        <v>116</v>
      </c>
      <c r="B123" s="48">
        <v>4801</v>
      </c>
      <c r="C123" s="48">
        <v>7000</v>
      </c>
      <c r="D123" s="48">
        <v>1683</v>
      </c>
      <c r="E123" s="48">
        <v>270</v>
      </c>
      <c r="F123" s="48">
        <v>4</v>
      </c>
      <c r="G123" s="48">
        <v>112</v>
      </c>
      <c r="H123" s="54">
        <f t="shared" si="36"/>
        <v>13870</v>
      </c>
      <c r="I123" s="30"/>
      <c r="J123" s="48">
        <v>23</v>
      </c>
      <c r="K123" s="48">
        <v>700</v>
      </c>
      <c r="L123" s="48">
        <v>8</v>
      </c>
      <c r="M123" s="48">
        <v>13</v>
      </c>
      <c r="N123" s="48">
        <v>0</v>
      </c>
      <c r="O123" s="48">
        <v>0</v>
      </c>
      <c r="P123" s="54">
        <f t="shared" si="37"/>
        <v>744</v>
      </c>
    </row>
    <row r="124" spans="1:16" s="6" customFormat="1" x14ac:dyDescent="0.3">
      <c r="A124" s="47" t="s">
        <v>117</v>
      </c>
      <c r="B124" s="48">
        <v>1075</v>
      </c>
      <c r="C124" s="48">
        <v>1682</v>
      </c>
      <c r="D124" s="48">
        <v>230</v>
      </c>
      <c r="E124" s="48">
        <v>168</v>
      </c>
      <c r="F124" s="48">
        <v>2</v>
      </c>
      <c r="G124" s="48">
        <v>20</v>
      </c>
      <c r="H124" s="54">
        <f t="shared" si="36"/>
        <v>3177</v>
      </c>
      <c r="I124" s="30"/>
      <c r="J124" s="48">
        <v>2</v>
      </c>
      <c r="K124" s="48">
        <v>182</v>
      </c>
      <c r="L124" s="48">
        <v>5</v>
      </c>
      <c r="M124" s="48">
        <v>17</v>
      </c>
      <c r="N124" s="48">
        <v>0</v>
      </c>
      <c r="O124" s="48">
        <v>0</v>
      </c>
      <c r="P124" s="54">
        <f t="shared" si="37"/>
        <v>206</v>
      </c>
    </row>
    <row r="125" spans="1:16" s="6" customFormat="1" x14ac:dyDescent="0.3">
      <c r="A125" s="47" t="s">
        <v>118</v>
      </c>
      <c r="B125" s="48">
        <v>1212</v>
      </c>
      <c r="C125" s="48">
        <v>2183</v>
      </c>
      <c r="D125" s="48">
        <v>287</v>
      </c>
      <c r="E125" s="48">
        <v>165</v>
      </c>
      <c r="F125" s="48">
        <v>3</v>
      </c>
      <c r="G125" s="48">
        <v>40</v>
      </c>
      <c r="H125" s="54">
        <f t="shared" si="36"/>
        <v>3890</v>
      </c>
      <c r="I125" s="30"/>
      <c r="J125" s="48">
        <v>7</v>
      </c>
      <c r="K125" s="48">
        <v>170</v>
      </c>
      <c r="L125" s="48">
        <v>2</v>
      </c>
      <c r="M125" s="48">
        <v>4</v>
      </c>
      <c r="N125" s="48">
        <v>0</v>
      </c>
      <c r="O125" s="48">
        <v>0</v>
      </c>
      <c r="P125" s="54">
        <f t="shared" si="37"/>
        <v>183</v>
      </c>
    </row>
    <row r="126" spans="1:16" s="6" customFormat="1" x14ac:dyDescent="0.3">
      <c r="A126" s="50" t="s">
        <v>119</v>
      </c>
      <c r="B126" s="51">
        <v>1256</v>
      </c>
      <c r="C126" s="51">
        <v>1952</v>
      </c>
      <c r="D126" s="51">
        <v>335</v>
      </c>
      <c r="E126" s="51">
        <v>16</v>
      </c>
      <c r="F126" s="51">
        <v>3</v>
      </c>
      <c r="G126" s="51">
        <v>15</v>
      </c>
      <c r="H126" s="55">
        <f t="shared" si="36"/>
        <v>3577</v>
      </c>
      <c r="I126" s="30"/>
      <c r="J126" s="51">
        <v>8</v>
      </c>
      <c r="K126" s="51">
        <v>280</v>
      </c>
      <c r="L126" s="51">
        <v>4</v>
      </c>
      <c r="M126" s="51">
        <v>3</v>
      </c>
      <c r="N126" s="51">
        <v>0</v>
      </c>
      <c r="O126" s="51">
        <v>0</v>
      </c>
      <c r="P126" s="55">
        <f t="shared" si="37"/>
        <v>295</v>
      </c>
    </row>
    <row r="127" spans="1:16" s="12" customFormat="1" x14ac:dyDescent="0.3">
      <c r="A127" s="72" t="s">
        <v>120</v>
      </c>
      <c r="B127" s="35">
        <f t="shared" ref="B127:G127" si="44">SUM(B118:B126)</f>
        <v>15817</v>
      </c>
      <c r="C127" s="35">
        <f>SUM(C118:C126)</f>
        <v>25929</v>
      </c>
      <c r="D127" s="35">
        <f t="shared" si="44"/>
        <v>4232</v>
      </c>
      <c r="E127" s="35">
        <f t="shared" si="44"/>
        <v>1385</v>
      </c>
      <c r="F127" s="35">
        <f t="shared" si="44"/>
        <v>20</v>
      </c>
      <c r="G127" s="35">
        <f t="shared" si="44"/>
        <v>280</v>
      </c>
      <c r="H127" s="35">
        <f t="shared" si="36"/>
        <v>47663</v>
      </c>
      <c r="I127" s="37"/>
      <c r="J127" s="35">
        <f t="shared" ref="J127:O127" si="45">SUM(J118:J126)</f>
        <v>78</v>
      </c>
      <c r="K127" s="35">
        <f>SUM(K118:K126)</f>
        <v>2616</v>
      </c>
      <c r="L127" s="35">
        <f t="shared" si="45"/>
        <v>45</v>
      </c>
      <c r="M127" s="35">
        <f t="shared" si="45"/>
        <v>100</v>
      </c>
      <c r="N127" s="35">
        <f t="shared" si="45"/>
        <v>0</v>
      </c>
      <c r="O127" s="35">
        <f t="shared" si="45"/>
        <v>0</v>
      </c>
      <c r="P127" s="35">
        <f t="shared" si="37"/>
        <v>2839</v>
      </c>
    </row>
    <row r="128" spans="1:16" s="6" customFormat="1" x14ac:dyDescent="0.3">
      <c r="A128" s="44" t="s">
        <v>121</v>
      </c>
      <c r="B128" s="45">
        <v>3484</v>
      </c>
      <c r="C128" s="45">
        <v>4666</v>
      </c>
      <c r="D128" s="45">
        <v>195</v>
      </c>
      <c r="E128" s="45">
        <v>6</v>
      </c>
      <c r="F128" s="45">
        <v>7</v>
      </c>
      <c r="G128" s="45">
        <v>105</v>
      </c>
      <c r="H128" s="53">
        <f t="shared" si="36"/>
        <v>8463</v>
      </c>
      <c r="I128" s="30"/>
      <c r="J128" s="45">
        <v>11</v>
      </c>
      <c r="K128" s="45">
        <v>513</v>
      </c>
      <c r="L128" s="45">
        <v>13</v>
      </c>
      <c r="M128" s="45">
        <v>0</v>
      </c>
      <c r="N128" s="45">
        <v>4</v>
      </c>
      <c r="O128" s="45">
        <v>0</v>
      </c>
      <c r="P128" s="53">
        <f t="shared" si="37"/>
        <v>541</v>
      </c>
    </row>
    <row r="129" spans="1:16" s="6" customFormat="1" x14ac:dyDescent="0.3">
      <c r="A129" s="47" t="s">
        <v>137</v>
      </c>
      <c r="B129" s="48">
        <v>553</v>
      </c>
      <c r="C129" s="48">
        <v>837</v>
      </c>
      <c r="D129" s="48">
        <v>17</v>
      </c>
      <c r="E129" s="48">
        <v>1</v>
      </c>
      <c r="F129" s="48">
        <v>0</v>
      </c>
      <c r="G129" s="48">
        <v>4</v>
      </c>
      <c r="H129" s="54">
        <f t="shared" si="36"/>
        <v>1412</v>
      </c>
      <c r="I129" s="30"/>
      <c r="J129" s="48">
        <v>2</v>
      </c>
      <c r="K129" s="48">
        <v>61</v>
      </c>
      <c r="L129" s="48">
        <v>0</v>
      </c>
      <c r="M129" s="48">
        <v>0</v>
      </c>
      <c r="N129" s="48">
        <v>0</v>
      </c>
      <c r="O129" s="48">
        <v>0</v>
      </c>
      <c r="P129" s="54">
        <f t="shared" si="37"/>
        <v>63</v>
      </c>
    </row>
    <row r="130" spans="1:16" s="6" customFormat="1" x14ac:dyDescent="0.3">
      <c r="A130" s="47" t="s">
        <v>122</v>
      </c>
      <c r="B130" s="48">
        <v>206</v>
      </c>
      <c r="C130" s="48">
        <v>514</v>
      </c>
      <c r="D130" s="48">
        <v>18</v>
      </c>
      <c r="E130" s="48">
        <v>0</v>
      </c>
      <c r="F130" s="48">
        <v>0</v>
      </c>
      <c r="G130" s="48">
        <v>3</v>
      </c>
      <c r="H130" s="54">
        <f t="shared" si="36"/>
        <v>741</v>
      </c>
      <c r="I130" s="30"/>
      <c r="J130" s="48">
        <v>4</v>
      </c>
      <c r="K130" s="48">
        <v>58</v>
      </c>
      <c r="L130" s="48">
        <v>2</v>
      </c>
      <c r="M130" s="48">
        <v>0</v>
      </c>
      <c r="N130" s="48">
        <v>0</v>
      </c>
      <c r="O130" s="48">
        <v>0</v>
      </c>
      <c r="P130" s="54">
        <f t="shared" si="37"/>
        <v>64</v>
      </c>
    </row>
    <row r="131" spans="1:16" s="6" customFormat="1" x14ac:dyDescent="0.3">
      <c r="A131" s="47" t="s">
        <v>123</v>
      </c>
      <c r="B131" s="48">
        <v>424</v>
      </c>
      <c r="C131" s="48">
        <v>859</v>
      </c>
      <c r="D131" s="48">
        <v>25</v>
      </c>
      <c r="E131" s="48">
        <v>0</v>
      </c>
      <c r="F131" s="48">
        <v>2</v>
      </c>
      <c r="G131" s="48">
        <v>11</v>
      </c>
      <c r="H131" s="54">
        <f t="shared" si="36"/>
        <v>1321</v>
      </c>
      <c r="I131" s="30"/>
      <c r="J131" s="48">
        <v>0</v>
      </c>
      <c r="K131" s="48">
        <v>121</v>
      </c>
      <c r="L131" s="48">
        <v>1</v>
      </c>
      <c r="M131" s="48">
        <v>0</v>
      </c>
      <c r="N131" s="48">
        <v>0</v>
      </c>
      <c r="O131" s="48">
        <v>0</v>
      </c>
      <c r="P131" s="54">
        <f t="shared" si="37"/>
        <v>122</v>
      </c>
    </row>
    <row r="132" spans="1:16" s="6" customFormat="1" x14ac:dyDescent="0.3">
      <c r="A132" s="47" t="s">
        <v>124</v>
      </c>
      <c r="B132" s="48">
        <v>130</v>
      </c>
      <c r="C132" s="48">
        <v>334</v>
      </c>
      <c r="D132" s="48">
        <v>20</v>
      </c>
      <c r="E132" s="48">
        <v>0</v>
      </c>
      <c r="F132" s="48">
        <v>1</v>
      </c>
      <c r="G132" s="48">
        <v>1</v>
      </c>
      <c r="H132" s="54">
        <f t="shared" si="36"/>
        <v>486</v>
      </c>
      <c r="I132" s="30"/>
      <c r="J132" s="48">
        <v>1</v>
      </c>
      <c r="K132" s="48">
        <v>36</v>
      </c>
      <c r="L132" s="48">
        <v>0</v>
      </c>
      <c r="M132" s="48">
        <v>0</v>
      </c>
      <c r="N132" s="48">
        <v>0</v>
      </c>
      <c r="O132" s="48">
        <v>0</v>
      </c>
      <c r="P132" s="54">
        <f t="shared" si="37"/>
        <v>37</v>
      </c>
    </row>
    <row r="133" spans="1:16" s="6" customFormat="1" x14ac:dyDescent="0.3">
      <c r="A133" s="47" t="s">
        <v>138</v>
      </c>
      <c r="B133" s="48">
        <v>864</v>
      </c>
      <c r="C133" s="48">
        <v>938</v>
      </c>
      <c r="D133" s="48">
        <v>60</v>
      </c>
      <c r="E133" s="48">
        <v>2</v>
      </c>
      <c r="F133" s="48">
        <v>0</v>
      </c>
      <c r="G133" s="48">
        <v>14</v>
      </c>
      <c r="H133" s="54">
        <f t="shared" si="36"/>
        <v>1878</v>
      </c>
      <c r="I133" s="30"/>
      <c r="J133" s="48">
        <v>2</v>
      </c>
      <c r="K133" s="48">
        <v>154</v>
      </c>
      <c r="L133" s="48">
        <v>2</v>
      </c>
      <c r="M133" s="48">
        <v>0</v>
      </c>
      <c r="N133" s="48">
        <v>0</v>
      </c>
      <c r="O133" s="48">
        <v>0</v>
      </c>
      <c r="P133" s="54">
        <f t="shared" si="37"/>
        <v>158</v>
      </c>
    </row>
    <row r="134" spans="1:16" s="6" customFormat="1" x14ac:dyDescent="0.3">
      <c r="A134" s="47" t="s">
        <v>125</v>
      </c>
      <c r="B134" s="48">
        <v>549</v>
      </c>
      <c r="C134" s="48">
        <v>959</v>
      </c>
      <c r="D134" s="48">
        <v>28</v>
      </c>
      <c r="E134" s="48">
        <v>0</v>
      </c>
      <c r="F134" s="48">
        <v>2</v>
      </c>
      <c r="G134" s="48">
        <v>4</v>
      </c>
      <c r="H134" s="54">
        <f t="shared" si="36"/>
        <v>1542</v>
      </c>
      <c r="I134" s="30"/>
      <c r="J134" s="48">
        <v>4</v>
      </c>
      <c r="K134" s="48">
        <v>122</v>
      </c>
      <c r="L134" s="48">
        <v>1</v>
      </c>
      <c r="M134" s="48">
        <v>0</v>
      </c>
      <c r="N134" s="48">
        <v>0</v>
      </c>
      <c r="O134" s="48">
        <v>0</v>
      </c>
      <c r="P134" s="54">
        <f t="shared" si="37"/>
        <v>127</v>
      </c>
    </row>
    <row r="135" spans="1:16" s="6" customFormat="1" x14ac:dyDescent="0.3">
      <c r="A135" s="50" t="s">
        <v>126</v>
      </c>
      <c r="B135" s="51">
        <v>2045</v>
      </c>
      <c r="C135" s="51">
        <v>2617</v>
      </c>
      <c r="D135" s="51">
        <v>160</v>
      </c>
      <c r="E135" s="51">
        <v>3</v>
      </c>
      <c r="F135" s="51">
        <v>2</v>
      </c>
      <c r="G135" s="51">
        <v>20</v>
      </c>
      <c r="H135" s="55">
        <f>SUM(B135:G135)</f>
        <v>4847</v>
      </c>
      <c r="I135" s="37"/>
      <c r="J135" s="51">
        <v>6</v>
      </c>
      <c r="K135" s="51">
        <v>200</v>
      </c>
      <c r="L135" s="51">
        <v>1</v>
      </c>
      <c r="M135" s="51">
        <v>0</v>
      </c>
      <c r="N135" s="51">
        <v>0</v>
      </c>
      <c r="O135" s="51">
        <v>0</v>
      </c>
      <c r="P135" s="55">
        <f>SUM(J135:O135)</f>
        <v>207</v>
      </c>
    </row>
    <row r="136" spans="1:16" s="12" customFormat="1" x14ac:dyDescent="0.3">
      <c r="A136" s="72" t="s">
        <v>127</v>
      </c>
      <c r="B136" s="35">
        <f t="shared" ref="B136:G136" si="46">SUM(B128:B135)</f>
        <v>8255</v>
      </c>
      <c r="C136" s="35">
        <f>SUM(C128:C135)</f>
        <v>11724</v>
      </c>
      <c r="D136" s="35">
        <f t="shared" si="46"/>
        <v>523</v>
      </c>
      <c r="E136" s="35">
        <f t="shared" si="46"/>
        <v>12</v>
      </c>
      <c r="F136" s="35">
        <f t="shared" si="46"/>
        <v>14</v>
      </c>
      <c r="G136" s="35">
        <f t="shared" si="46"/>
        <v>162</v>
      </c>
      <c r="H136" s="35">
        <f>SUM(B136:G136)</f>
        <v>20690</v>
      </c>
      <c r="I136" s="62"/>
      <c r="J136" s="41">
        <f t="shared" ref="J136:O136" si="47">SUM(J128:J135)</f>
        <v>30</v>
      </c>
      <c r="K136" s="41">
        <f>SUM(K128:K135)</f>
        <v>1265</v>
      </c>
      <c r="L136" s="41">
        <f t="shared" si="47"/>
        <v>20</v>
      </c>
      <c r="M136" s="41">
        <f t="shared" si="47"/>
        <v>0</v>
      </c>
      <c r="N136" s="41">
        <f t="shared" si="47"/>
        <v>4</v>
      </c>
      <c r="O136" s="41">
        <f t="shared" si="47"/>
        <v>0</v>
      </c>
      <c r="P136" s="41">
        <f>SUM(J136:O136)</f>
        <v>1319</v>
      </c>
    </row>
    <row r="137" spans="1:16" s="12" customFormat="1" ht="23.1" customHeight="1" x14ac:dyDescent="0.3">
      <c r="A137" s="60" t="s">
        <v>174</v>
      </c>
      <c r="B137" s="43">
        <f t="shared" ref="B137:P137" si="48">SUM(B136,B127,B117,B111,B104,B101,B95,B92,B87,B81,B75,B72,B61,B51,B43,B40,B35,B22,B17,B15)</f>
        <v>402270</v>
      </c>
      <c r="C137" s="43">
        <f>SUM(C136,C127,C117,C111,C104,C101,C95,C92,C87,C81,C75,C72,C61,C51,C43,C40,C35,C22,C17,C15)</f>
        <v>702968</v>
      </c>
      <c r="D137" s="43">
        <f t="shared" si="48"/>
        <v>115560</v>
      </c>
      <c r="E137" s="43">
        <f t="shared" si="48"/>
        <v>68020</v>
      </c>
      <c r="F137" s="43">
        <f t="shared" si="48"/>
        <v>864</v>
      </c>
      <c r="G137" s="43">
        <f t="shared" si="48"/>
        <v>15160</v>
      </c>
      <c r="H137" s="43">
        <f t="shared" si="48"/>
        <v>1304842</v>
      </c>
      <c r="I137" s="63"/>
      <c r="J137" s="43">
        <f t="shared" si="48"/>
        <v>2547</v>
      </c>
      <c r="K137" s="43">
        <f>SUM(K136,K127,K117,K111,K104,K101,K95,K92,K87,K81,K75,K72,K61,K51,K43,K40,K35,K22,K17,K15)</f>
        <v>89040</v>
      </c>
      <c r="L137" s="43">
        <f t="shared" si="48"/>
        <v>1367</v>
      </c>
      <c r="M137" s="43">
        <f t="shared" si="48"/>
        <v>6750</v>
      </c>
      <c r="N137" s="43">
        <f t="shared" si="48"/>
        <v>180</v>
      </c>
      <c r="O137" s="43">
        <f t="shared" si="48"/>
        <v>20</v>
      </c>
      <c r="P137" s="43">
        <f t="shared" si="48"/>
        <v>99904</v>
      </c>
    </row>
    <row r="138" spans="1:16" x14ac:dyDescent="0.3">
      <c r="A138" s="15"/>
      <c r="B138" s="13"/>
      <c r="C138" s="13"/>
      <c r="D138" s="13"/>
      <c r="E138" s="13"/>
      <c r="F138" s="13"/>
      <c r="G138" s="13"/>
      <c r="H138" s="16"/>
      <c r="J138" s="17"/>
      <c r="K138" s="17"/>
      <c r="L138" s="17"/>
      <c r="M138" s="17"/>
      <c r="N138" s="17"/>
      <c r="O138" s="13"/>
    </row>
    <row r="139" spans="1:16" x14ac:dyDescent="0.3">
      <c r="A139" s="101" t="s">
        <v>131</v>
      </c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</row>
    <row r="140" spans="1:16" x14ac:dyDescent="0.3">
      <c r="A140" s="99" t="s">
        <v>130</v>
      </c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</row>
    <row r="141" spans="1:16" x14ac:dyDescent="0.3">
      <c r="B141" s="13"/>
      <c r="C141" s="13"/>
      <c r="D141" s="13"/>
      <c r="E141" s="13"/>
      <c r="F141" s="13"/>
      <c r="G141" s="13"/>
      <c r="H141" s="14"/>
      <c r="O141" s="13"/>
    </row>
    <row r="142" spans="1:16" x14ac:dyDescent="0.3">
      <c r="B142" s="13"/>
      <c r="C142" s="13"/>
      <c r="D142" s="13"/>
      <c r="E142" s="13"/>
      <c r="F142" s="13"/>
      <c r="G142" s="13"/>
      <c r="H142" s="14"/>
      <c r="O142" s="13"/>
    </row>
    <row r="143" spans="1:16" x14ac:dyDescent="0.3">
      <c r="B143" s="13"/>
      <c r="C143" s="13"/>
      <c r="D143" s="13"/>
      <c r="E143" s="13"/>
      <c r="F143" s="13"/>
      <c r="G143" s="13"/>
      <c r="H143" s="14"/>
      <c r="O143" s="13"/>
    </row>
    <row r="144" spans="1:16" x14ac:dyDescent="0.3">
      <c r="B144" s="13"/>
      <c r="C144" s="13"/>
      <c r="D144" s="13"/>
      <c r="E144" s="13"/>
      <c r="F144" s="13"/>
      <c r="G144" s="13"/>
      <c r="H144" s="14"/>
      <c r="O144" s="13"/>
    </row>
    <row r="145" spans="2:15" x14ac:dyDescent="0.3">
      <c r="B145" s="13"/>
      <c r="C145" s="13"/>
      <c r="D145" s="13"/>
      <c r="E145" s="13"/>
      <c r="F145" s="13"/>
      <c r="G145" s="13"/>
      <c r="H145" s="14"/>
      <c r="O145" s="13"/>
    </row>
    <row r="146" spans="2:15" x14ac:dyDescent="0.3">
      <c r="B146" s="13"/>
      <c r="C146" s="13"/>
      <c r="D146" s="13"/>
      <c r="E146" s="13"/>
      <c r="F146" s="13"/>
      <c r="G146" s="13"/>
      <c r="H146" s="14"/>
      <c r="O146" s="13"/>
    </row>
    <row r="147" spans="2:15" x14ac:dyDescent="0.3">
      <c r="B147" s="13"/>
      <c r="C147" s="13"/>
      <c r="D147" s="13"/>
      <c r="E147" s="13"/>
      <c r="F147" s="13"/>
      <c r="G147" s="13"/>
      <c r="H147" s="14"/>
      <c r="O147" s="13"/>
    </row>
    <row r="148" spans="2:15" x14ac:dyDescent="0.3">
      <c r="B148" s="13"/>
      <c r="C148" s="13"/>
      <c r="D148" s="13"/>
      <c r="E148" s="13"/>
      <c r="F148" s="13"/>
      <c r="G148" s="13"/>
      <c r="H148" s="14"/>
      <c r="O148" s="13"/>
    </row>
    <row r="149" spans="2:15" x14ac:dyDescent="0.3">
      <c r="B149" s="13"/>
      <c r="C149" s="13"/>
      <c r="D149" s="13"/>
      <c r="E149" s="13"/>
      <c r="F149" s="13"/>
      <c r="G149" s="13"/>
      <c r="H149" s="14"/>
      <c r="O149" s="13"/>
    </row>
    <row r="150" spans="2:15" x14ac:dyDescent="0.3">
      <c r="B150" s="13"/>
      <c r="C150" s="13"/>
      <c r="D150" s="13"/>
      <c r="E150" s="13"/>
      <c r="F150" s="13"/>
      <c r="G150" s="13"/>
      <c r="H150" s="14"/>
      <c r="O150" s="13"/>
    </row>
    <row r="151" spans="2:15" x14ac:dyDescent="0.3">
      <c r="B151" s="13"/>
      <c r="C151" s="13"/>
      <c r="D151" s="13"/>
      <c r="E151" s="13"/>
      <c r="F151" s="13"/>
      <c r="G151" s="13"/>
      <c r="H151" s="14"/>
      <c r="O151" s="13"/>
    </row>
    <row r="152" spans="2:15" x14ac:dyDescent="0.3">
      <c r="B152" s="13"/>
      <c r="C152" s="13"/>
      <c r="D152" s="13"/>
      <c r="E152" s="13"/>
      <c r="F152" s="13"/>
      <c r="G152" s="13"/>
      <c r="H152" s="14"/>
      <c r="O152" s="13"/>
    </row>
    <row r="153" spans="2:15" x14ac:dyDescent="0.3">
      <c r="B153" s="13"/>
      <c r="C153" s="13"/>
      <c r="D153" s="13"/>
      <c r="E153" s="13"/>
      <c r="F153" s="13"/>
      <c r="G153" s="13"/>
      <c r="H153" s="14"/>
      <c r="O153" s="13"/>
    </row>
    <row r="154" spans="2:15" x14ac:dyDescent="0.3">
      <c r="B154" s="13"/>
      <c r="C154" s="13"/>
      <c r="D154" s="13"/>
      <c r="E154" s="13"/>
      <c r="F154" s="13"/>
      <c r="G154" s="13"/>
      <c r="H154" s="14"/>
      <c r="O154" s="13"/>
    </row>
    <row r="155" spans="2:15" x14ac:dyDescent="0.3">
      <c r="B155" s="13"/>
      <c r="C155" s="13"/>
      <c r="D155" s="13"/>
      <c r="E155" s="13"/>
      <c r="F155" s="13"/>
      <c r="G155" s="13"/>
      <c r="H155" s="14"/>
      <c r="O155" s="13"/>
    </row>
    <row r="156" spans="2:15" x14ac:dyDescent="0.3">
      <c r="B156" s="13"/>
      <c r="C156" s="13"/>
      <c r="D156" s="13"/>
      <c r="E156" s="13"/>
      <c r="F156" s="13"/>
      <c r="G156" s="13"/>
      <c r="H156" s="14"/>
      <c r="O156" s="13"/>
    </row>
    <row r="157" spans="2:15" x14ac:dyDescent="0.3">
      <c r="B157" s="13"/>
      <c r="C157" s="13"/>
      <c r="D157" s="13"/>
      <c r="E157" s="13"/>
      <c r="F157" s="13"/>
      <c r="G157" s="13"/>
      <c r="H157" s="14"/>
      <c r="O157" s="13"/>
    </row>
    <row r="158" spans="2:15" x14ac:dyDescent="0.3">
      <c r="B158" s="13"/>
      <c r="C158" s="13"/>
      <c r="D158" s="13"/>
      <c r="E158" s="13"/>
      <c r="F158" s="13"/>
      <c r="G158" s="13"/>
      <c r="H158" s="14"/>
      <c r="O158" s="13"/>
    </row>
    <row r="159" spans="2:15" x14ac:dyDescent="0.3">
      <c r="B159" s="13"/>
      <c r="C159" s="13"/>
      <c r="D159" s="13"/>
      <c r="E159" s="13"/>
      <c r="F159" s="13"/>
      <c r="G159" s="13"/>
      <c r="H159" s="14"/>
      <c r="O159" s="13"/>
    </row>
    <row r="160" spans="2:15" x14ac:dyDescent="0.3">
      <c r="B160" s="13"/>
      <c r="C160" s="13"/>
      <c r="D160" s="13"/>
      <c r="E160" s="13"/>
      <c r="F160" s="13"/>
      <c r="G160" s="13"/>
      <c r="H160" s="14"/>
      <c r="O160" s="13"/>
    </row>
    <row r="161" spans="2:15" x14ac:dyDescent="0.3">
      <c r="B161" s="13"/>
      <c r="C161" s="13"/>
      <c r="D161" s="13"/>
      <c r="E161" s="13"/>
      <c r="F161" s="13"/>
      <c r="G161" s="13"/>
      <c r="H161" s="14"/>
      <c r="O161" s="13"/>
    </row>
    <row r="162" spans="2:15" x14ac:dyDescent="0.3">
      <c r="B162" s="13"/>
      <c r="C162" s="13"/>
      <c r="D162" s="13"/>
      <c r="E162" s="13"/>
      <c r="F162" s="13"/>
      <c r="G162" s="13"/>
      <c r="H162" s="14"/>
      <c r="O162" s="13"/>
    </row>
    <row r="163" spans="2:15" x14ac:dyDescent="0.3">
      <c r="B163" s="13"/>
      <c r="C163" s="13"/>
      <c r="D163" s="13"/>
      <c r="E163" s="13"/>
      <c r="F163" s="13"/>
      <c r="G163" s="13"/>
      <c r="H163" s="14"/>
      <c r="O163" s="13"/>
    </row>
    <row r="164" spans="2:15" x14ac:dyDescent="0.3">
      <c r="B164" s="13"/>
      <c r="C164" s="13"/>
      <c r="D164" s="13"/>
      <c r="E164" s="13"/>
      <c r="F164" s="13"/>
      <c r="G164" s="13"/>
      <c r="H164" s="14"/>
      <c r="O164" s="13"/>
    </row>
    <row r="165" spans="2:15" x14ac:dyDescent="0.3">
      <c r="B165" s="13"/>
      <c r="C165" s="13"/>
      <c r="D165" s="13"/>
      <c r="E165" s="13"/>
      <c r="F165" s="13"/>
      <c r="G165" s="13"/>
      <c r="H165" s="14"/>
      <c r="O165" s="13"/>
    </row>
    <row r="166" spans="2:15" x14ac:dyDescent="0.3">
      <c r="B166" s="13"/>
      <c r="C166" s="13"/>
      <c r="D166" s="13"/>
      <c r="E166" s="13"/>
      <c r="F166" s="13"/>
      <c r="G166" s="13"/>
      <c r="H166" s="14"/>
      <c r="O166" s="13"/>
    </row>
    <row r="167" spans="2:15" x14ac:dyDescent="0.3">
      <c r="B167" s="13"/>
      <c r="C167" s="13"/>
      <c r="D167" s="13"/>
      <c r="E167" s="13"/>
      <c r="F167" s="13"/>
      <c r="G167" s="13"/>
      <c r="H167" s="14"/>
      <c r="O167" s="13"/>
    </row>
    <row r="168" spans="2:15" x14ac:dyDescent="0.3">
      <c r="B168" s="13"/>
      <c r="C168" s="13"/>
      <c r="D168" s="13"/>
      <c r="E168" s="13"/>
      <c r="F168" s="13"/>
      <c r="G168" s="13"/>
      <c r="H168" s="14"/>
      <c r="O168" s="13"/>
    </row>
    <row r="169" spans="2:15" x14ac:dyDescent="0.3">
      <c r="B169" s="13"/>
      <c r="C169" s="13"/>
      <c r="D169" s="13"/>
      <c r="E169" s="13"/>
      <c r="F169" s="13"/>
      <c r="G169" s="13"/>
      <c r="H169" s="14"/>
      <c r="O169" s="13"/>
    </row>
    <row r="170" spans="2:15" x14ac:dyDescent="0.3">
      <c r="B170" s="13"/>
      <c r="C170" s="13"/>
      <c r="D170" s="13"/>
      <c r="E170" s="13"/>
      <c r="F170" s="13"/>
      <c r="G170" s="13"/>
      <c r="H170" s="14"/>
      <c r="O170" s="13"/>
    </row>
    <row r="171" spans="2:15" x14ac:dyDescent="0.3">
      <c r="B171" s="13"/>
      <c r="C171" s="13"/>
      <c r="D171" s="13"/>
      <c r="E171" s="13"/>
      <c r="F171" s="13"/>
      <c r="G171" s="13"/>
      <c r="H171" s="14"/>
      <c r="O171" s="13"/>
    </row>
    <row r="172" spans="2:15" x14ac:dyDescent="0.3">
      <c r="B172" s="13"/>
      <c r="C172" s="13"/>
      <c r="D172" s="13"/>
      <c r="E172" s="13"/>
      <c r="F172" s="13"/>
      <c r="G172" s="13"/>
      <c r="H172" s="14"/>
      <c r="O172" s="13"/>
    </row>
    <row r="173" spans="2:15" x14ac:dyDescent="0.3">
      <c r="B173" s="13"/>
      <c r="C173" s="13"/>
      <c r="D173" s="13"/>
      <c r="E173" s="13"/>
      <c r="F173" s="13"/>
      <c r="G173" s="13"/>
      <c r="H173" s="14"/>
      <c r="O173" s="13"/>
    </row>
    <row r="174" spans="2:15" x14ac:dyDescent="0.3">
      <c r="B174" s="13"/>
      <c r="C174" s="13"/>
      <c r="D174" s="13"/>
      <c r="E174" s="13"/>
      <c r="F174" s="13"/>
      <c r="G174" s="13"/>
      <c r="H174" s="14"/>
      <c r="O174" s="13"/>
    </row>
    <row r="175" spans="2:15" x14ac:dyDescent="0.3">
      <c r="B175" s="13"/>
      <c r="C175" s="13"/>
      <c r="D175" s="13"/>
      <c r="E175" s="13"/>
      <c r="F175" s="13"/>
      <c r="G175" s="13"/>
      <c r="H175" s="14"/>
      <c r="O175" s="13"/>
    </row>
    <row r="176" spans="2:15" x14ac:dyDescent="0.3">
      <c r="B176" s="13"/>
      <c r="C176" s="13"/>
      <c r="D176" s="13"/>
      <c r="E176" s="13"/>
      <c r="F176" s="13"/>
      <c r="G176" s="13"/>
      <c r="H176" s="14"/>
      <c r="O176" s="13"/>
    </row>
    <row r="177" spans="2:15" x14ac:dyDescent="0.3">
      <c r="B177" s="13"/>
      <c r="C177" s="13"/>
      <c r="D177" s="13"/>
      <c r="E177" s="13"/>
      <c r="F177" s="13"/>
      <c r="G177" s="13"/>
      <c r="H177" s="14"/>
      <c r="O177" s="13"/>
    </row>
    <row r="178" spans="2:15" x14ac:dyDescent="0.3">
      <c r="B178" s="13"/>
      <c r="C178" s="13"/>
      <c r="D178" s="13"/>
      <c r="E178" s="13"/>
      <c r="F178" s="13"/>
      <c r="G178" s="13"/>
      <c r="H178" s="14"/>
      <c r="O178" s="13"/>
    </row>
    <row r="179" spans="2:15" x14ac:dyDescent="0.3">
      <c r="B179" s="13"/>
      <c r="C179" s="13"/>
      <c r="D179" s="13"/>
      <c r="E179" s="13"/>
      <c r="F179" s="13"/>
      <c r="G179" s="13"/>
      <c r="H179" s="14"/>
      <c r="O179" s="13"/>
    </row>
    <row r="180" spans="2:15" x14ac:dyDescent="0.3">
      <c r="B180" s="13"/>
      <c r="C180" s="13"/>
      <c r="D180" s="13"/>
      <c r="E180" s="13"/>
      <c r="F180" s="13"/>
      <c r="G180" s="13"/>
      <c r="H180" s="14"/>
      <c r="O180" s="13"/>
    </row>
    <row r="181" spans="2:15" x14ac:dyDescent="0.3">
      <c r="B181" s="13"/>
      <c r="C181" s="13"/>
      <c r="D181" s="13"/>
      <c r="E181" s="13"/>
      <c r="F181" s="13"/>
      <c r="G181" s="13"/>
      <c r="H181" s="14"/>
      <c r="O181" s="13"/>
    </row>
    <row r="182" spans="2:15" x14ac:dyDescent="0.3">
      <c r="B182" s="13"/>
      <c r="C182" s="13"/>
      <c r="D182" s="13"/>
      <c r="E182" s="13"/>
      <c r="F182" s="13"/>
      <c r="G182" s="13"/>
      <c r="H182" s="14"/>
      <c r="O182" s="13"/>
    </row>
    <row r="183" spans="2:15" x14ac:dyDescent="0.3">
      <c r="B183" s="13"/>
      <c r="C183" s="13"/>
      <c r="D183" s="13"/>
      <c r="E183" s="13"/>
      <c r="F183" s="13"/>
      <c r="G183" s="13"/>
      <c r="H183" s="14"/>
      <c r="O183" s="13"/>
    </row>
    <row r="184" spans="2:15" x14ac:dyDescent="0.3">
      <c r="B184" s="13"/>
      <c r="C184" s="13"/>
      <c r="D184" s="13"/>
      <c r="E184" s="13"/>
      <c r="F184" s="13"/>
      <c r="G184" s="13"/>
      <c r="H184" s="14"/>
      <c r="O184" s="13"/>
    </row>
    <row r="185" spans="2:15" x14ac:dyDescent="0.3">
      <c r="B185" s="13"/>
      <c r="C185" s="13"/>
      <c r="D185" s="13"/>
      <c r="E185" s="13"/>
      <c r="F185" s="13"/>
      <c r="G185" s="13"/>
      <c r="H185" s="14"/>
      <c r="O185" s="13"/>
    </row>
    <row r="186" spans="2:15" x14ac:dyDescent="0.3">
      <c r="B186" s="13"/>
      <c r="C186" s="13"/>
      <c r="D186" s="13"/>
      <c r="E186" s="13"/>
      <c r="F186" s="13"/>
      <c r="G186" s="13"/>
      <c r="H186" s="14"/>
      <c r="O186" s="13"/>
    </row>
    <row r="187" spans="2:15" x14ac:dyDescent="0.3">
      <c r="B187" s="13"/>
      <c r="C187" s="13"/>
      <c r="D187" s="13"/>
      <c r="E187" s="13"/>
      <c r="F187" s="13"/>
      <c r="G187" s="13"/>
      <c r="H187" s="14"/>
      <c r="O187" s="13"/>
    </row>
    <row r="188" spans="2:15" x14ac:dyDescent="0.3">
      <c r="B188" s="13"/>
      <c r="C188" s="13"/>
      <c r="D188" s="13"/>
      <c r="E188" s="13"/>
      <c r="F188" s="13"/>
      <c r="G188" s="13"/>
      <c r="H188" s="14"/>
      <c r="O188" s="13"/>
    </row>
    <row r="189" spans="2:15" x14ac:dyDescent="0.3">
      <c r="B189" s="13"/>
      <c r="C189" s="13"/>
      <c r="D189" s="13"/>
      <c r="E189" s="13"/>
      <c r="F189" s="13"/>
      <c r="G189" s="13"/>
      <c r="H189" s="14"/>
      <c r="O189" s="13"/>
    </row>
    <row r="190" spans="2:15" x14ac:dyDescent="0.3">
      <c r="B190" s="13"/>
      <c r="C190" s="13"/>
      <c r="D190" s="13"/>
      <c r="E190" s="13"/>
      <c r="F190" s="13"/>
      <c r="G190" s="13"/>
      <c r="H190" s="14"/>
      <c r="O190" s="13"/>
    </row>
    <row r="191" spans="2:15" x14ac:dyDescent="0.3">
      <c r="B191" s="13"/>
      <c r="C191" s="13"/>
      <c r="D191" s="13"/>
      <c r="E191" s="13"/>
      <c r="F191" s="13"/>
      <c r="G191" s="13"/>
      <c r="H191" s="14"/>
      <c r="O191" s="13"/>
    </row>
    <row r="192" spans="2:15" x14ac:dyDescent="0.3">
      <c r="B192" s="13"/>
      <c r="C192" s="13"/>
      <c r="D192" s="13"/>
      <c r="E192" s="13"/>
      <c r="F192" s="13"/>
      <c r="G192" s="13"/>
      <c r="H192" s="14"/>
      <c r="O192" s="13"/>
    </row>
    <row r="193" spans="2:15" x14ac:dyDescent="0.3">
      <c r="B193" s="13"/>
      <c r="C193" s="13"/>
      <c r="D193" s="13"/>
      <c r="E193" s="13"/>
      <c r="F193" s="13"/>
      <c r="G193" s="13"/>
      <c r="H193" s="14"/>
      <c r="O193" s="13"/>
    </row>
    <row r="194" spans="2:15" x14ac:dyDescent="0.3">
      <c r="B194" s="13"/>
      <c r="C194" s="13"/>
      <c r="D194" s="13"/>
      <c r="E194" s="13"/>
      <c r="F194" s="13"/>
      <c r="G194" s="13"/>
      <c r="H194" s="14"/>
      <c r="O194" s="13"/>
    </row>
    <row r="195" spans="2:15" x14ac:dyDescent="0.3">
      <c r="B195" s="13"/>
      <c r="C195" s="13"/>
      <c r="D195" s="13"/>
      <c r="E195" s="13"/>
      <c r="F195" s="13"/>
      <c r="G195" s="13"/>
      <c r="H195" s="14"/>
      <c r="O195" s="13"/>
    </row>
    <row r="196" spans="2:15" x14ac:dyDescent="0.3">
      <c r="B196" s="13"/>
      <c r="C196" s="13"/>
      <c r="D196" s="13"/>
      <c r="E196" s="13"/>
      <c r="F196" s="13"/>
      <c r="G196" s="13"/>
      <c r="H196" s="14"/>
      <c r="O196" s="13"/>
    </row>
    <row r="197" spans="2:15" x14ac:dyDescent="0.3">
      <c r="B197" s="13"/>
      <c r="C197" s="13"/>
      <c r="D197" s="13"/>
      <c r="E197" s="13"/>
      <c r="F197" s="13"/>
      <c r="G197" s="13"/>
      <c r="H197" s="14"/>
      <c r="O197" s="13"/>
    </row>
    <row r="198" spans="2:15" x14ac:dyDescent="0.3">
      <c r="B198" s="13"/>
      <c r="C198" s="13"/>
      <c r="D198" s="13"/>
      <c r="E198" s="13"/>
      <c r="F198" s="13"/>
      <c r="G198" s="13"/>
      <c r="H198" s="14"/>
      <c r="O198" s="13"/>
    </row>
    <row r="199" spans="2:15" x14ac:dyDescent="0.3">
      <c r="B199" s="13"/>
      <c r="C199" s="13"/>
      <c r="D199" s="13"/>
      <c r="E199" s="13"/>
      <c r="F199" s="13"/>
      <c r="G199" s="13"/>
      <c r="H199" s="14"/>
      <c r="O199" s="13"/>
    </row>
    <row r="200" spans="2:15" x14ac:dyDescent="0.3">
      <c r="B200" s="13"/>
      <c r="C200" s="13"/>
      <c r="D200" s="13"/>
      <c r="E200" s="13"/>
      <c r="F200" s="13"/>
      <c r="G200" s="13"/>
      <c r="H200" s="14"/>
      <c r="O200" s="13"/>
    </row>
    <row r="201" spans="2:15" x14ac:dyDescent="0.3">
      <c r="B201" s="13"/>
      <c r="C201" s="13"/>
      <c r="D201" s="13"/>
      <c r="E201" s="13"/>
      <c r="F201" s="13"/>
      <c r="G201" s="13"/>
      <c r="H201" s="14"/>
      <c r="O201" s="13"/>
    </row>
    <row r="202" spans="2:15" x14ac:dyDescent="0.3">
      <c r="B202" s="13"/>
      <c r="C202" s="13"/>
      <c r="D202" s="13"/>
      <c r="E202" s="13"/>
      <c r="F202" s="13"/>
      <c r="G202" s="13"/>
      <c r="H202" s="14"/>
      <c r="O202" s="13"/>
    </row>
    <row r="203" spans="2:15" x14ac:dyDescent="0.3">
      <c r="B203" s="13"/>
      <c r="C203" s="13"/>
      <c r="D203" s="13"/>
      <c r="E203" s="13"/>
      <c r="F203" s="13"/>
      <c r="G203" s="13"/>
      <c r="H203" s="14"/>
      <c r="O203" s="13"/>
    </row>
    <row r="204" spans="2:15" x14ac:dyDescent="0.3">
      <c r="B204" s="13"/>
      <c r="C204" s="13"/>
      <c r="D204" s="13"/>
      <c r="E204" s="13"/>
      <c r="F204" s="13"/>
      <c r="G204" s="13"/>
      <c r="H204" s="14"/>
      <c r="O204" s="13"/>
    </row>
    <row r="205" spans="2:15" x14ac:dyDescent="0.3">
      <c r="B205" s="13"/>
      <c r="C205" s="13"/>
      <c r="D205" s="13"/>
      <c r="E205" s="13"/>
      <c r="F205" s="13"/>
      <c r="G205" s="13"/>
      <c r="H205" s="14"/>
      <c r="O205" s="13"/>
    </row>
    <row r="206" spans="2:15" x14ac:dyDescent="0.3">
      <c r="B206" s="13"/>
      <c r="C206" s="13"/>
      <c r="D206" s="13"/>
      <c r="E206" s="13"/>
      <c r="F206" s="13"/>
      <c r="G206" s="13"/>
      <c r="H206" s="14"/>
      <c r="O206" s="13"/>
    </row>
    <row r="207" spans="2:15" x14ac:dyDescent="0.3">
      <c r="B207" s="13"/>
      <c r="C207" s="13"/>
      <c r="D207" s="13"/>
      <c r="E207" s="13"/>
      <c r="F207" s="13"/>
      <c r="G207" s="13"/>
      <c r="H207" s="14"/>
      <c r="O207" s="13"/>
    </row>
    <row r="208" spans="2:15" x14ac:dyDescent="0.3">
      <c r="B208" s="13"/>
      <c r="C208" s="13"/>
      <c r="D208" s="13"/>
      <c r="E208" s="13"/>
      <c r="F208" s="13"/>
      <c r="G208" s="13"/>
      <c r="H208" s="14"/>
      <c r="O208" s="13"/>
    </row>
    <row r="209" spans="2:15" x14ac:dyDescent="0.3">
      <c r="B209" s="13"/>
      <c r="C209" s="13"/>
      <c r="D209" s="13"/>
      <c r="E209" s="13"/>
      <c r="F209" s="13"/>
      <c r="G209" s="13"/>
      <c r="H209" s="14"/>
      <c r="O209" s="13"/>
    </row>
    <row r="210" spans="2:15" x14ac:dyDescent="0.3">
      <c r="B210" s="13"/>
      <c r="C210" s="13"/>
      <c r="D210" s="13"/>
      <c r="E210" s="13"/>
      <c r="F210" s="13"/>
      <c r="G210" s="13"/>
      <c r="H210" s="14"/>
      <c r="O210" s="13"/>
    </row>
  </sheetData>
  <mergeCells count="7">
    <mergeCell ref="A139:P139"/>
    <mergeCell ref="A140:P140"/>
    <mergeCell ref="B5:H5"/>
    <mergeCell ref="J5:P5"/>
    <mergeCell ref="B2:P2"/>
    <mergeCell ref="B3:P3"/>
    <mergeCell ref="A5:A6"/>
  </mergeCells>
  <pageMargins left="0.78740157480314965" right="0.47244094488188981" top="0.39370078740157483" bottom="0.62992125984251968" header="0.31496062992125984" footer="0.31496062992125984"/>
  <pageSetup paperSize="9" scale="6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5">
    <pageSetUpPr fitToPage="1"/>
  </sheetPr>
  <dimension ref="A1:X210"/>
  <sheetViews>
    <sheetView showGridLines="0" zoomScaleNormal="100" workbookViewId="0">
      <pane ySplit="6" topLeftCell="A7" activePane="bottomLeft" state="frozen"/>
      <selection activeCell="N11" sqref="N11"/>
      <selection pane="bottomLeft" activeCell="A5" sqref="A5:A6"/>
    </sheetView>
  </sheetViews>
  <sheetFormatPr defaultColWidth="9.140625" defaultRowHeight="15" x14ac:dyDescent="0.3"/>
  <cols>
    <col min="1" max="1" width="23.7109375" style="9" customWidth="1"/>
    <col min="2" max="7" width="10.7109375" style="3" customWidth="1"/>
    <col min="8" max="8" width="12.140625" style="4" customWidth="1"/>
    <col min="9" max="9" width="1.28515625" style="4" customWidth="1"/>
    <col min="10" max="14" width="10.7109375" style="5" customWidth="1"/>
    <col min="15" max="15" width="10.7109375" style="3" customWidth="1"/>
    <col min="16" max="16" width="12.140625" style="4" customWidth="1"/>
    <col min="17" max="16384" width="9.140625" style="6"/>
  </cols>
  <sheetData>
    <row r="1" spans="1:24" ht="15" customHeight="1" x14ac:dyDescent="0.35">
      <c r="A1" s="1"/>
      <c r="C1" s="2"/>
      <c r="D1" s="2"/>
      <c r="E1" s="2"/>
      <c r="F1" s="2"/>
      <c r="G1" s="2"/>
      <c r="J1" s="2"/>
      <c r="O1" s="2"/>
      <c r="R1"/>
      <c r="S1"/>
      <c r="T1"/>
      <c r="U1"/>
      <c r="V1"/>
      <c r="W1"/>
      <c r="X1"/>
    </row>
    <row r="2" spans="1:24" ht="15" customHeight="1" x14ac:dyDescent="0.35">
      <c r="A2" s="7"/>
      <c r="B2" s="92" t="s">
        <v>163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R2"/>
      <c r="S2"/>
      <c r="T2"/>
      <c r="U2"/>
      <c r="V2"/>
      <c r="W2"/>
      <c r="X2"/>
    </row>
    <row r="3" spans="1:24" ht="15" customHeight="1" x14ac:dyDescent="0.35">
      <c r="A3" s="8"/>
      <c r="B3" s="93" t="s">
        <v>164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R3"/>
      <c r="S3"/>
      <c r="T3"/>
      <c r="U3"/>
      <c r="V3"/>
      <c r="W3"/>
      <c r="X3"/>
    </row>
    <row r="4" spans="1:24" ht="15" customHeight="1" x14ac:dyDescent="0.3">
      <c r="H4" s="10"/>
      <c r="I4" s="25"/>
      <c r="P4" s="10"/>
      <c r="R4"/>
      <c r="S4"/>
      <c r="T4"/>
      <c r="U4"/>
      <c r="V4"/>
      <c r="W4"/>
      <c r="X4"/>
    </row>
    <row r="5" spans="1:24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26"/>
      <c r="J5" s="96" t="s">
        <v>153</v>
      </c>
      <c r="K5" s="96"/>
      <c r="L5" s="96"/>
      <c r="M5" s="96"/>
      <c r="N5" s="96"/>
      <c r="O5" s="96"/>
      <c r="P5" s="96"/>
      <c r="Q5" s="11"/>
      <c r="R5"/>
      <c r="S5"/>
      <c r="T5"/>
      <c r="U5"/>
      <c r="V5"/>
      <c r="W5"/>
      <c r="X5"/>
    </row>
    <row r="6" spans="1:24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3" t="s">
        <v>159</v>
      </c>
      <c r="I6" s="27"/>
      <c r="J6" s="24" t="s">
        <v>156</v>
      </c>
      <c r="K6" s="24" t="s">
        <v>157</v>
      </c>
      <c r="L6" s="24" t="s">
        <v>155</v>
      </c>
      <c r="M6" s="24" t="s">
        <v>154</v>
      </c>
      <c r="N6" s="24" t="s">
        <v>160</v>
      </c>
      <c r="O6" s="24" t="s">
        <v>158</v>
      </c>
      <c r="P6" s="23" t="s">
        <v>159</v>
      </c>
      <c r="R6"/>
      <c r="S6"/>
      <c r="T6"/>
      <c r="U6"/>
      <c r="V6"/>
      <c r="W6"/>
      <c r="X6"/>
    </row>
    <row r="7" spans="1:24" x14ac:dyDescent="0.3">
      <c r="A7" s="44" t="s">
        <v>5</v>
      </c>
      <c r="B7" s="45">
        <v>3214</v>
      </c>
      <c r="C7" s="45">
        <v>5575</v>
      </c>
      <c r="D7" s="45">
        <v>1332</v>
      </c>
      <c r="E7" s="45">
        <v>344</v>
      </c>
      <c r="F7" s="45">
        <v>0</v>
      </c>
      <c r="G7" s="45">
        <v>44</v>
      </c>
      <c r="H7" s="53">
        <f>SUM(B7:G7)</f>
        <v>10509</v>
      </c>
      <c r="I7" s="30"/>
      <c r="J7" s="45">
        <v>21</v>
      </c>
      <c r="K7" s="45">
        <v>926</v>
      </c>
      <c r="L7" s="45">
        <v>15</v>
      </c>
      <c r="M7" s="45">
        <v>33</v>
      </c>
      <c r="N7" s="45">
        <v>1</v>
      </c>
      <c r="O7" s="45">
        <v>0</v>
      </c>
      <c r="P7" s="53">
        <f t="shared" ref="P7:P38" si="0">SUM(J7:O7)</f>
        <v>996</v>
      </c>
    </row>
    <row r="8" spans="1:24" x14ac:dyDescent="0.3">
      <c r="A8" s="47" t="s">
        <v>6</v>
      </c>
      <c r="B8" s="48">
        <v>1192</v>
      </c>
      <c r="C8" s="48">
        <v>2482</v>
      </c>
      <c r="D8" s="48">
        <v>560</v>
      </c>
      <c r="E8" s="48">
        <v>67</v>
      </c>
      <c r="F8" s="48">
        <v>1</v>
      </c>
      <c r="G8" s="48">
        <v>7</v>
      </c>
      <c r="H8" s="54">
        <f t="shared" ref="H8:H71" si="1">SUM(B8:G8)</f>
        <v>4309</v>
      </c>
      <c r="I8" s="30"/>
      <c r="J8" s="48">
        <v>7</v>
      </c>
      <c r="K8" s="48">
        <v>434</v>
      </c>
      <c r="L8" s="48">
        <v>2</v>
      </c>
      <c r="M8" s="48">
        <v>9</v>
      </c>
      <c r="N8" s="48">
        <v>4</v>
      </c>
      <c r="O8" s="48">
        <v>0</v>
      </c>
      <c r="P8" s="54">
        <f t="shared" si="0"/>
        <v>456</v>
      </c>
    </row>
    <row r="9" spans="1:24" x14ac:dyDescent="0.3">
      <c r="A9" s="47" t="s">
        <v>7</v>
      </c>
      <c r="B9" s="48">
        <v>1676</v>
      </c>
      <c r="C9" s="48">
        <v>2163</v>
      </c>
      <c r="D9" s="48">
        <v>469</v>
      </c>
      <c r="E9" s="48">
        <v>28</v>
      </c>
      <c r="F9" s="48">
        <v>0</v>
      </c>
      <c r="G9" s="48">
        <v>19</v>
      </c>
      <c r="H9" s="54">
        <f t="shared" si="1"/>
        <v>4355</v>
      </c>
      <c r="I9" s="30"/>
      <c r="J9" s="48">
        <v>11</v>
      </c>
      <c r="K9" s="48">
        <v>332</v>
      </c>
      <c r="L9" s="48">
        <v>5</v>
      </c>
      <c r="M9" s="48">
        <v>5</v>
      </c>
      <c r="N9" s="48">
        <v>0</v>
      </c>
      <c r="O9" s="48">
        <v>0</v>
      </c>
      <c r="P9" s="54">
        <f t="shared" si="0"/>
        <v>353</v>
      </c>
    </row>
    <row r="10" spans="1:24" x14ac:dyDescent="0.3">
      <c r="A10" s="47" t="s">
        <v>8</v>
      </c>
      <c r="B10" s="48">
        <v>4004</v>
      </c>
      <c r="C10" s="48">
        <v>7717</v>
      </c>
      <c r="D10" s="48">
        <v>1382</v>
      </c>
      <c r="E10" s="48">
        <v>62</v>
      </c>
      <c r="F10" s="48">
        <v>2</v>
      </c>
      <c r="G10" s="48">
        <v>52</v>
      </c>
      <c r="H10" s="54">
        <f t="shared" si="1"/>
        <v>13219</v>
      </c>
      <c r="I10" s="30"/>
      <c r="J10" s="48">
        <v>21</v>
      </c>
      <c r="K10" s="48">
        <v>1439</v>
      </c>
      <c r="L10" s="48">
        <v>7</v>
      </c>
      <c r="M10" s="48">
        <v>4</v>
      </c>
      <c r="N10" s="48">
        <v>2</v>
      </c>
      <c r="O10" s="48">
        <v>0</v>
      </c>
      <c r="P10" s="54">
        <f t="shared" si="0"/>
        <v>1473</v>
      </c>
    </row>
    <row r="11" spans="1:24" x14ac:dyDescent="0.3">
      <c r="A11" s="47" t="s">
        <v>9</v>
      </c>
      <c r="B11" s="48">
        <v>3285</v>
      </c>
      <c r="C11" s="48">
        <v>4329</v>
      </c>
      <c r="D11" s="48">
        <v>1172</v>
      </c>
      <c r="E11" s="48">
        <v>127</v>
      </c>
      <c r="F11" s="48">
        <v>0</v>
      </c>
      <c r="G11" s="48">
        <v>44</v>
      </c>
      <c r="H11" s="54">
        <f t="shared" si="1"/>
        <v>8957</v>
      </c>
      <c r="I11" s="30"/>
      <c r="J11" s="48">
        <v>23</v>
      </c>
      <c r="K11" s="48">
        <v>743</v>
      </c>
      <c r="L11" s="48">
        <v>10</v>
      </c>
      <c r="M11" s="48">
        <v>45</v>
      </c>
      <c r="N11" s="48">
        <v>1</v>
      </c>
      <c r="O11" s="48">
        <v>0</v>
      </c>
      <c r="P11" s="54">
        <f t="shared" si="0"/>
        <v>822</v>
      </c>
    </row>
    <row r="12" spans="1:24" x14ac:dyDescent="0.3">
      <c r="A12" s="47" t="s">
        <v>10</v>
      </c>
      <c r="B12" s="48">
        <v>42918</v>
      </c>
      <c r="C12" s="48">
        <v>37607</v>
      </c>
      <c r="D12" s="48">
        <v>16601</v>
      </c>
      <c r="E12" s="48">
        <v>1549</v>
      </c>
      <c r="F12" s="48">
        <v>20</v>
      </c>
      <c r="G12" s="48">
        <v>231</v>
      </c>
      <c r="H12" s="54">
        <f t="shared" si="1"/>
        <v>98926</v>
      </c>
      <c r="I12" s="30"/>
      <c r="J12" s="48">
        <v>182</v>
      </c>
      <c r="K12" s="48">
        <v>4999</v>
      </c>
      <c r="L12" s="48">
        <v>103</v>
      </c>
      <c r="M12" s="48">
        <v>344</v>
      </c>
      <c r="N12" s="48">
        <v>31</v>
      </c>
      <c r="O12" s="48">
        <v>0</v>
      </c>
      <c r="P12" s="54">
        <f t="shared" si="0"/>
        <v>5659</v>
      </c>
    </row>
    <row r="13" spans="1:24" x14ac:dyDescent="0.3">
      <c r="A13" s="47" t="s">
        <v>11</v>
      </c>
      <c r="B13" s="48">
        <v>1777</v>
      </c>
      <c r="C13" s="48">
        <v>1817</v>
      </c>
      <c r="D13" s="48">
        <v>273</v>
      </c>
      <c r="E13" s="48">
        <v>39</v>
      </c>
      <c r="F13" s="48">
        <v>0</v>
      </c>
      <c r="G13" s="48">
        <v>11</v>
      </c>
      <c r="H13" s="54">
        <f t="shared" si="1"/>
        <v>3917</v>
      </c>
      <c r="I13" s="30"/>
      <c r="J13" s="48">
        <v>27</v>
      </c>
      <c r="K13" s="48">
        <v>340</v>
      </c>
      <c r="L13" s="48">
        <v>7</v>
      </c>
      <c r="M13" s="48">
        <v>5</v>
      </c>
      <c r="N13" s="48">
        <v>0</v>
      </c>
      <c r="O13" s="48">
        <v>0</v>
      </c>
      <c r="P13" s="54">
        <f t="shared" si="0"/>
        <v>379</v>
      </c>
    </row>
    <row r="14" spans="1:24" x14ac:dyDescent="0.3">
      <c r="A14" s="50" t="s">
        <v>12</v>
      </c>
      <c r="B14" s="51">
        <v>1477</v>
      </c>
      <c r="C14" s="51">
        <v>2142</v>
      </c>
      <c r="D14" s="51">
        <v>544</v>
      </c>
      <c r="E14" s="51">
        <v>35</v>
      </c>
      <c r="F14" s="51">
        <v>0</v>
      </c>
      <c r="G14" s="51">
        <v>6</v>
      </c>
      <c r="H14" s="55">
        <f t="shared" si="1"/>
        <v>4204</v>
      </c>
      <c r="I14" s="30"/>
      <c r="J14" s="51">
        <v>15</v>
      </c>
      <c r="K14" s="51">
        <v>334</v>
      </c>
      <c r="L14" s="51">
        <v>5</v>
      </c>
      <c r="M14" s="51">
        <v>0</v>
      </c>
      <c r="N14" s="51">
        <v>0</v>
      </c>
      <c r="O14" s="51">
        <v>0</v>
      </c>
      <c r="P14" s="55">
        <f t="shared" si="0"/>
        <v>354</v>
      </c>
    </row>
    <row r="15" spans="1:24" s="12" customFormat="1" x14ac:dyDescent="0.3">
      <c r="A15" s="72" t="s">
        <v>13</v>
      </c>
      <c r="B15" s="35">
        <f t="shared" ref="B15:G15" si="2">SUM(B7:B14)</f>
        <v>59543</v>
      </c>
      <c r="C15" s="35">
        <f t="shared" si="2"/>
        <v>63832</v>
      </c>
      <c r="D15" s="35">
        <f t="shared" si="2"/>
        <v>22333</v>
      </c>
      <c r="E15" s="35">
        <f t="shared" si="2"/>
        <v>2251</v>
      </c>
      <c r="F15" s="35">
        <f t="shared" si="2"/>
        <v>23</v>
      </c>
      <c r="G15" s="35">
        <f t="shared" si="2"/>
        <v>414</v>
      </c>
      <c r="H15" s="35">
        <f>SUM(B15:G15)</f>
        <v>148396</v>
      </c>
      <c r="I15" s="37"/>
      <c r="J15" s="35">
        <f t="shared" ref="J15:O15" si="3">SUM(J7:J14)</f>
        <v>307</v>
      </c>
      <c r="K15" s="35">
        <f>SUM(K7:K14)</f>
        <v>9547</v>
      </c>
      <c r="L15" s="35">
        <f t="shared" si="3"/>
        <v>154</v>
      </c>
      <c r="M15" s="35">
        <f t="shared" si="3"/>
        <v>445</v>
      </c>
      <c r="N15" s="35">
        <f t="shared" si="3"/>
        <v>39</v>
      </c>
      <c r="O15" s="35">
        <f t="shared" si="3"/>
        <v>0</v>
      </c>
      <c r="P15" s="35">
        <f t="shared" si="0"/>
        <v>10492</v>
      </c>
    </row>
    <row r="16" spans="1:24" x14ac:dyDescent="0.3">
      <c r="A16" s="34" t="s">
        <v>14</v>
      </c>
      <c r="B16" s="38">
        <v>12920</v>
      </c>
      <c r="C16" s="38">
        <v>23323</v>
      </c>
      <c r="D16" s="38">
        <v>309</v>
      </c>
      <c r="E16" s="38">
        <v>82</v>
      </c>
      <c r="F16" s="38">
        <v>5</v>
      </c>
      <c r="G16" s="38">
        <v>54</v>
      </c>
      <c r="H16" s="40">
        <f t="shared" si="1"/>
        <v>36693</v>
      </c>
      <c r="I16" s="30"/>
      <c r="J16" s="38">
        <v>94</v>
      </c>
      <c r="K16" s="38">
        <v>4456</v>
      </c>
      <c r="L16" s="38">
        <v>14</v>
      </c>
      <c r="M16" s="38">
        <v>31</v>
      </c>
      <c r="N16" s="38">
        <v>7</v>
      </c>
      <c r="O16" s="38">
        <v>0</v>
      </c>
      <c r="P16" s="40">
        <f t="shared" si="0"/>
        <v>4602</v>
      </c>
    </row>
    <row r="17" spans="1:16" s="12" customFormat="1" x14ac:dyDescent="0.3">
      <c r="A17" s="72" t="s">
        <v>15</v>
      </c>
      <c r="B17" s="35">
        <f t="shared" ref="B17:G17" si="4">SUM(B16)</f>
        <v>12920</v>
      </c>
      <c r="C17" s="35">
        <f>SUM(C16)</f>
        <v>23323</v>
      </c>
      <c r="D17" s="35">
        <f t="shared" si="4"/>
        <v>309</v>
      </c>
      <c r="E17" s="35">
        <f t="shared" si="4"/>
        <v>82</v>
      </c>
      <c r="F17" s="35">
        <f t="shared" si="4"/>
        <v>5</v>
      </c>
      <c r="G17" s="35">
        <f t="shared" si="4"/>
        <v>54</v>
      </c>
      <c r="H17" s="35">
        <f t="shared" si="1"/>
        <v>36693</v>
      </c>
      <c r="I17" s="37"/>
      <c r="J17" s="35">
        <f t="shared" ref="J17:O17" si="5">SUM(J16)</f>
        <v>94</v>
      </c>
      <c r="K17" s="35">
        <f>SUM(K16)</f>
        <v>4456</v>
      </c>
      <c r="L17" s="35">
        <f t="shared" si="5"/>
        <v>14</v>
      </c>
      <c r="M17" s="35">
        <f t="shared" si="5"/>
        <v>31</v>
      </c>
      <c r="N17" s="35">
        <f t="shared" si="5"/>
        <v>7</v>
      </c>
      <c r="O17" s="35">
        <f t="shared" si="5"/>
        <v>0</v>
      </c>
      <c r="P17" s="35">
        <f t="shared" si="0"/>
        <v>4602</v>
      </c>
    </row>
    <row r="18" spans="1:16" x14ac:dyDescent="0.3">
      <c r="A18" s="44" t="s">
        <v>16</v>
      </c>
      <c r="B18" s="45">
        <v>6612</v>
      </c>
      <c r="C18" s="45">
        <v>7584</v>
      </c>
      <c r="D18" s="45">
        <v>714</v>
      </c>
      <c r="E18" s="45">
        <v>258</v>
      </c>
      <c r="F18" s="45">
        <v>1</v>
      </c>
      <c r="G18" s="45">
        <v>48</v>
      </c>
      <c r="H18" s="53">
        <f t="shared" si="1"/>
        <v>15217</v>
      </c>
      <c r="I18" s="30"/>
      <c r="J18" s="45">
        <v>118</v>
      </c>
      <c r="K18" s="45">
        <v>1104</v>
      </c>
      <c r="L18" s="45">
        <v>30</v>
      </c>
      <c r="M18" s="45">
        <v>31</v>
      </c>
      <c r="N18" s="45">
        <v>4</v>
      </c>
      <c r="O18" s="45">
        <v>0</v>
      </c>
      <c r="P18" s="53">
        <f t="shared" si="0"/>
        <v>1287</v>
      </c>
    </row>
    <row r="19" spans="1:16" x14ac:dyDescent="0.3">
      <c r="A19" s="47" t="s">
        <v>17</v>
      </c>
      <c r="B19" s="48">
        <v>1702</v>
      </c>
      <c r="C19" s="48">
        <v>1835</v>
      </c>
      <c r="D19" s="48">
        <v>119</v>
      </c>
      <c r="E19" s="48">
        <v>3</v>
      </c>
      <c r="F19" s="48">
        <v>0</v>
      </c>
      <c r="G19" s="48">
        <v>18</v>
      </c>
      <c r="H19" s="54">
        <f t="shared" si="1"/>
        <v>3677</v>
      </c>
      <c r="I19" s="30"/>
      <c r="J19" s="48">
        <v>14</v>
      </c>
      <c r="K19" s="48">
        <v>265</v>
      </c>
      <c r="L19" s="48">
        <v>1</v>
      </c>
      <c r="M19" s="56">
        <v>0</v>
      </c>
      <c r="N19" s="48">
        <v>1</v>
      </c>
      <c r="O19" s="48">
        <v>0</v>
      </c>
      <c r="P19" s="54">
        <f t="shared" si="0"/>
        <v>281</v>
      </c>
    </row>
    <row r="20" spans="1:16" x14ac:dyDescent="0.3">
      <c r="A20" s="47" t="s">
        <v>18</v>
      </c>
      <c r="B20" s="48">
        <v>1875</v>
      </c>
      <c r="C20" s="48">
        <v>2271</v>
      </c>
      <c r="D20" s="48">
        <v>626</v>
      </c>
      <c r="E20" s="48">
        <v>414</v>
      </c>
      <c r="F20" s="48">
        <v>0</v>
      </c>
      <c r="G20" s="48">
        <v>21</v>
      </c>
      <c r="H20" s="54">
        <f t="shared" si="1"/>
        <v>5207</v>
      </c>
      <c r="I20" s="30"/>
      <c r="J20" s="48">
        <v>18</v>
      </c>
      <c r="K20" s="48">
        <v>297</v>
      </c>
      <c r="L20" s="48">
        <v>11</v>
      </c>
      <c r="M20" s="48">
        <v>17</v>
      </c>
      <c r="N20" s="48">
        <v>0</v>
      </c>
      <c r="O20" s="48">
        <v>0</v>
      </c>
      <c r="P20" s="54">
        <f t="shared" si="0"/>
        <v>343</v>
      </c>
    </row>
    <row r="21" spans="1:16" x14ac:dyDescent="0.3">
      <c r="A21" s="50" t="s">
        <v>19</v>
      </c>
      <c r="B21" s="51">
        <v>1960</v>
      </c>
      <c r="C21" s="51">
        <v>2918</v>
      </c>
      <c r="D21" s="51">
        <v>434</v>
      </c>
      <c r="E21" s="51">
        <v>118</v>
      </c>
      <c r="F21" s="51">
        <v>1</v>
      </c>
      <c r="G21" s="51">
        <v>6</v>
      </c>
      <c r="H21" s="55">
        <f t="shared" si="1"/>
        <v>5437</v>
      </c>
      <c r="I21" s="30"/>
      <c r="J21" s="51">
        <v>16</v>
      </c>
      <c r="K21" s="51">
        <v>419</v>
      </c>
      <c r="L21" s="51">
        <v>7</v>
      </c>
      <c r="M21" s="51">
        <v>4</v>
      </c>
      <c r="N21" s="51">
        <v>0</v>
      </c>
      <c r="O21" s="51">
        <v>0</v>
      </c>
      <c r="P21" s="55">
        <f t="shared" si="0"/>
        <v>446</v>
      </c>
    </row>
    <row r="22" spans="1:16" s="12" customFormat="1" x14ac:dyDescent="0.3">
      <c r="A22" s="72" t="s">
        <v>20</v>
      </c>
      <c r="B22" s="35">
        <f t="shared" ref="B22:G22" si="6">SUM(B18:B21)</f>
        <v>12149</v>
      </c>
      <c r="C22" s="35">
        <f t="shared" si="6"/>
        <v>14608</v>
      </c>
      <c r="D22" s="35">
        <f t="shared" si="6"/>
        <v>1893</v>
      </c>
      <c r="E22" s="35">
        <f t="shared" si="6"/>
        <v>793</v>
      </c>
      <c r="F22" s="35">
        <f t="shared" si="6"/>
        <v>2</v>
      </c>
      <c r="G22" s="35">
        <f t="shared" si="6"/>
        <v>93</v>
      </c>
      <c r="H22" s="35">
        <f t="shared" si="1"/>
        <v>29538</v>
      </c>
      <c r="I22" s="37"/>
      <c r="J22" s="35">
        <f t="shared" ref="J22:O22" si="7">SUM(J18:J21)</f>
        <v>166</v>
      </c>
      <c r="K22" s="35">
        <f>SUM(K18:K21)</f>
        <v>2085</v>
      </c>
      <c r="L22" s="35">
        <f t="shared" si="7"/>
        <v>49</v>
      </c>
      <c r="M22" s="35">
        <f t="shared" si="7"/>
        <v>52</v>
      </c>
      <c r="N22" s="35">
        <f t="shared" si="7"/>
        <v>5</v>
      </c>
      <c r="O22" s="35">
        <f t="shared" si="7"/>
        <v>0</v>
      </c>
      <c r="P22" s="35">
        <f t="shared" si="0"/>
        <v>2357</v>
      </c>
    </row>
    <row r="23" spans="1:16" x14ac:dyDescent="0.3">
      <c r="A23" s="44" t="s">
        <v>21</v>
      </c>
      <c r="B23" s="45">
        <v>9547</v>
      </c>
      <c r="C23" s="45">
        <v>10906</v>
      </c>
      <c r="D23" s="45">
        <v>2566</v>
      </c>
      <c r="E23" s="45">
        <v>747</v>
      </c>
      <c r="F23" s="45">
        <v>1</v>
      </c>
      <c r="G23" s="45">
        <v>159</v>
      </c>
      <c r="H23" s="53">
        <f t="shared" si="1"/>
        <v>23926</v>
      </c>
      <c r="I23" s="30"/>
      <c r="J23" s="45">
        <v>48</v>
      </c>
      <c r="K23" s="45">
        <v>2517</v>
      </c>
      <c r="L23" s="45">
        <v>28</v>
      </c>
      <c r="M23" s="45">
        <v>126</v>
      </c>
      <c r="N23" s="45">
        <v>5</v>
      </c>
      <c r="O23" s="45">
        <v>0</v>
      </c>
      <c r="P23" s="53">
        <f t="shared" si="0"/>
        <v>2724</v>
      </c>
    </row>
    <row r="24" spans="1:16" x14ac:dyDescent="0.3">
      <c r="A24" s="47" t="s">
        <v>22</v>
      </c>
      <c r="B24" s="48">
        <v>10076</v>
      </c>
      <c r="C24" s="48">
        <v>14472</v>
      </c>
      <c r="D24" s="48">
        <v>3938</v>
      </c>
      <c r="E24" s="48">
        <v>772</v>
      </c>
      <c r="F24" s="48">
        <v>3</v>
      </c>
      <c r="G24" s="48">
        <v>191</v>
      </c>
      <c r="H24" s="54">
        <f t="shared" si="1"/>
        <v>29452</v>
      </c>
      <c r="I24" s="30"/>
      <c r="J24" s="48">
        <v>87</v>
      </c>
      <c r="K24" s="48">
        <v>2635</v>
      </c>
      <c r="L24" s="48">
        <v>55</v>
      </c>
      <c r="M24" s="48">
        <v>204</v>
      </c>
      <c r="N24" s="48">
        <v>11</v>
      </c>
      <c r="O24" s="48">
        <v>0</v>
      </c>
      <c r="P24" s="54">
        <f t="shared" si="0"/>
        <v>2992</v>
      </c>
    </row>
    <row r="25" spans="1:16" x14ac:dyDescent="0.3">
      <c r="A25" s="47" t="s">
        <v>23</v>
      </c>
      <c r="B25" s="48">
        <v>9617</v>
      </c>
      <c r="C25" s="48">
        <v>6167</v>
      </c>
      <c r="D25" s="48">
        <v>688</v>
      </c>
      <c r="E25" s="48">
        <v>118</v>
      </c>
      <c r="F25" s="48">
        <v>3</v>
      </c>
      <c r="G25" s="48">
        <v>150</v>
      </c>
      <c r="H25" s="54">
        <f t="shared" si="1"/>
        <v>16743</v>
      </c>
      <c r="I25" s="30"/>
      <c r="J25" s="48">
        <v>65</v>
      </c>
      <c r="K25" s="48">
        <v>1142</v>
      </c>
      <c r="L25" s="48">
        <v>10</v>
      </c>
      <c r="M25" s="48">
        <v>19</v>
      </c>
      <c r="N25" s="48">
        <v>5</v>
      </c>
      <c r="O25" s="48">
        <v>0</v>
      </c>
      <c r="P25" s="54">
        <f t="shared" si="0"/>
        <v>1241</v>
      </c>
    </row>
    <row r="26" spans="1:16" x14ac:dyDescent="0.3">
      <c r="A26" s="47" t="s">
        <v>24</v>
      </c>
      <c r="B26" s="48">
        <v>2843</v>
      </c>
      <c r="C26" s="48">
        <v>4345</v>
      </c>
      <c r="D26" s="48">
        <v>845</v>
      </c>
      <c r="E26" s="48">
        <v>234</v>
      </c>
      <c r="F26" s="48">
        <v>1</v>
      </c>
      <c r="G26" s="48">
        <v>50</v>
      </c>
      <c r="H26" s="54">
        <f t="shared" si="1"/>
        <v>8318</v>
      </c>
      <c r="I26" s="30"/>
      <c r="J26" s="48">
        <v>17</v>
      </c>
      <c r="K26" s="48">
        <v>634</v>
      </c>
      <c r="L26" s="48">
        <v>11</v>
      </c>
      <c r="M26" s="48">
        <v>41</v>
      </c>
      <c r="N26" s="48">
        <v>2</v>
      </c>
      <c r="O26" s="48">
        <v>0</v>
      </c>
      <c r="P26" s="54">
        <f t="shared" si="0"/>
        <v>705</v>
      </c>
    </row>
    <row r="27" spans="1:16" x14ac:dyDescent="0.3">
      <c r="A27" s="47" t="s">
        <v>25</v>
      </c>
      <c r="B27" s="48">
        <v>3649</v>
      </c>
      <c r="C27" s="48">
        <v>3579</v>
      </c>
      <c r="D27" s="48">
        <v>526</v>
      </c>
      <c r="E27" s="48">
        <v>42</v>
      </c>
      <c r="F27" s="48">
        <v>1</v>
      </c>
      <c r="G27" s="48">
        <v>49</v>
      </c>
      <c r="H27" s="54">
        <f t="shared" si="1"/>
        <v>7846</v>
      </c>
      <c r="I27" s="30"/>
      <c r="J27" s="48">
        <v>30</v>
      </c>
      <c r="K27" s="48">
        <v>639</v>
      </c>
      <c r="L27" s="48">
        <v>4</v>
      </c>
      <c r="M27" s="48">
        <v>6</v>
      </c>
      <c r="N27" s="48">
        <v>1</v>
      </c>
      <c r="O27" s="48">
        <v>0</v>
      </c>
      <c r="P27" s="54">
        <f t="shared" si="0"/>
        <v>680</v>
      </c>
    </row>
    <row r="28" spans="1:16" x14ac:dyDescent="0.3">
      <c r="A28" s="47" t="s">
        <v>26</v>
      </c>
      <c r="B28" s="48">
        <v>1866</v>
      </c>
      <c r="C28" s="48">
        <v>2830</v>
      </c>
      <c r="D28" s="48">
        <v>738</v>
      </c>
      <c r="E28" s="48">
        <v>126</v>
      </c>
      <c r="F28" s="48">
        <v>1</v>
      </c>
      <c r="G28" s="48">
        <v>22</v>
      </c>
      <c r="H28" s="54">
        <f t="shared" si="1"/>
        <v>5583</v>
      </c>
      <c r="I28" s="30"/>
      <c r="J28" s="48">
        <v>2</v>
      </c>
      <c r="K28" s="48">
        <v>351</v>
      </c>
      <c r="L28" s="48">
        <v>5</v>
      </c>
      <c r="M28" s="48">
        <v>26</v>
      </c>
      <c r="N28" s="56">
        <v>0</v>
      </c>
      <c r="O28" s="48">
        <v>0</v>
      </c>
      <c r="P28" s="54">
        <f t="shared" si="0"/>
        <v>384</v>
      </c>
    </row>
    <row r="29" spans="1:16" x14ac:dyDescent="0.3">
      <c r="A29" s="47" t="s">
        <v>27</v>
      </c>
      <c r="B29" s="48">
        <v>2832</v>
      </c>
      <c r="C29" s="48">
        <v>4576</v>
      </c>
      <c r="D29" s="48">
        <v>1114</v>
      </c>
      <c r="E29" s="48">
        <v>406</v>
      </c>
      <c r="F29" s="48">
        <v>0</v>
      </c>
      <c r="G29" s="48">
        <v>35</v>
      </c>
      <c r="H29" s="54">
        <f t="shared" si="1"/>
        <v>8963</v>
      </c>
      <c r="I29" s="30"/>
      <c r="J29" s="48">
        <v>14</v>
      </c>
      <c r="K29" s="48">
        <v>778</v>
      </c>
      <c r="L29" s="48">
        <v>7</v>
      </c>
      <c r="M29" s="48">
        <v>64</v>
      </c>
      <c r="N29" s="48">
        <v>4</v>
      </c>
      <c r="O29" s="48">
        <v>0</v>
      </c>
      <c r="P29" s="54">
        <f t="shared" si="0"/>
        <v>867</v>
      </c>
    </row>
    <row r="30" spans="1:16" x14ac:dyDescent="0.3">
      <c r="A30" s="47" t="s">
        <v>28</v>
      </c>
      <c r="B30" s="48">
        <v>34313</v>
      </c>
      <c r="C30" s="48">
        <v>42674</v>
      </c>
      <c r="D30" s="48">
        <v>7566</v>
      </c>
      <c r="E30" s="48">
        <v>982</v>
      </c>
      <c r="F30" s="48">
        <v>107</v>
      </c>
      <c r="G30" s="48">
        <v>1254</v>
      </c>
      <c r="H30" s="54">
        <f t="shared" si="1"/>
        <v>86896</v>
      </c>
      <c r="I30" s="30"/>
      <c r="J30" s="48">
        <v>351</v>
      </c>
      <c r="K30" s="48">
        <v>6292</v>
      </c>
      <c r="L30" s="48">
        <v>115</v>
      </c>
      <c r="M30" s="48">
        <v>262</v>
      </c>
      <c r="N30" s="48">
        <v>24</v>
      </c>
      <c r="O30" s="48">
        <v>0</v>
      </c>
      <c r="P30" s="54">
        <f t="shared" si="0"/>
        <v>7044</v>
      </c>
    </row>
    <row r="31" spans="1:16" x14ac:dyDescent="0.3">
      <c r="A31" s="47" t="s">
        <v>134</v>
      </c>
      <c r="B31" s="48">
        <v>9565</v>
      </c>
      <c r="C31" s="48">
        <v>8988</v>
      </c>
      <c r="D31" s="48">
        <v>2001</v>
      </c>
      <c r="E31" s="48">
        <v>186</v>
      </c>
      <c r="F31" s="48">
        <v>4</v>
      </c>
      <c r="G31" s="48">
        <v>171</v>
      </c>
      <c r="H31" s="54">
        <f t="shared" si="1"/>
        <v>20915</v>
      </c>
      <c r="I31" s="30"/>
      <c r="J31" s="48">
        <v>56</v>
      </c>
      <c r="K31" s="48">
        <v>1442</v>
      </c>
      <c r="L31" s="48">
        <v>67</v>
      </c>
      <c r="M31" s="48">
        <v>48</v>
      </c>
      <c r="N31" s="48">
        <v>1</v>
      </c>
      <c r="O31" s="48">
        <v>0</v>
      </c>
      <c r="P31" s="54">
        <f t="shared" si="0"/>
        <v>1614</v>
      </c>
    </row>
    <row r="32" spans="1:16" x14ac:dyDescent="0.3">
      <c r="A32" s="47" t="s">
        <v>29</v>
      </c>
      <c r="B32" s="48">
        <v>5012</v>
      </c>
      <c r="C32" s="48">
        <v>7521</v>
      </c>
      <c r="D32" s="48">
        <v>1287</v>
      </c>
      <c r="E32" s="48">
        <v>512</v>
      </c>
      <c r="F32" s="48">
        <v>2</v>
      </c>
      <c r="G32" s="48">
        <v>50</v>
      </c>
      <c r="H32" s="54">
        <f t="shared" si="1"/>
        <v>14384</v>
      </c>
      <c r="I32" s="30"/>
      <c r="J32" s="48">
        <v>48</v>
      </c>
      <c r="K32" s="48">
        <v>984</v>
      </c>
      <c r="L32" s="48">
        <v>17</v>
      </c>
      <c r="M32" s="48">
        <v>49</v>
      </c>
      <c r="N32" s="56">
        <v>10</v>
      </c>
      <c r="O32" s="48">
        <v>1</v>
      </c>
      <c r="P32" s="54">
        <f t="shared" si="0"/>
        <v>1109</v>
      </c>
    </row>
    <row r="33" spans="1:16" x14ac:dyDescent="0.3">
      <c r="A33" s="47" t="s">
        <v>30</v>
      </c>
      <c r="B33" s="48">
        <v>1984</v>
      </c>
      <c r="C33" s="48">
        <v>1695</v>
      </c>
      <c r="D33" s="48">
        <v>65</v>
      </c>
      <c r="E33" s="48">
        <v>13</v>
      </c>
      <c r="F33" s="48">
        <v>0</v>
      </c>
      <c r="G33" s="48">
        <v>15</v>
      </c>
      <c r="H33" s="54">
        <f t="shared" si="1"/>
        <v>3772</v>
      </c>
      <c r="I33" s="30"/>
      <c r="J33" s="48">
        <v>21</v>
      </c>
      <c r="K33" s="48">
        <v>358</v>
      </c>
      <c r="L33" s="48">
        <v>1</v>
      </c>
      <c r="M33" s="48">
        <v>2</v>
      </c>
      <c r="N33" s="48">
        <v>0</v>
      </c>
      <c r="O33" s="48">
        <v>0</v>
      </c>
      <c r="P33" s="54">
        <f t="shared" si="0"/>
        <v>382</v>
      </c>
    </row>
    <row r="34" spans="1:16" x14ac:dyDescent="0.3">
      <c r="A34" s="50" t="s">
        <v>31</v>
      </c>
      <c r="B34" s="51">
        <v>11679</v>
      </c>
      <c r="C34" s="51">
        <v>9705</v>
      </c>
      <c r="D34" s="51">
        <v>1242</v>
      </c>
      <c r="E34" s="51">
        <v>161</v>
      </c>
      <c r="F34" s="51">
        <v>4</v>
      </c>
      <c r="G34" s="51">
        <v>165</v>
      </c>
      <c r="H34" s="55">
        <f t="shared" si="1"/>
        <v>22956</v>
      </c>
      <c r="I34" s="30"/>
      <c r="J34" s="51">
        <v>82</v>
      </c>
      <c r="K34" s="51">
        <v>1503</v>
      </c>
      <c r="L34" s="51">
        <v>35</v>
      </c>
      <c r="M34" s="51">
        <v>32</v>
      </c>
      <c r="N34" s="51">
        <v>5</v>
      </c>
      <c r="O34" s="51">
        <v>1</v>
      </c>
      <c r="P34" s="55">
        <f t="shared" si="0"/>
        <v>1658</v>
      </c>
    </row>
    <row r="35" spans="1:16" s="12" customFormat="1" x14ac:dyDescent="0.3">
      <c r="A35" s="72" t="s">
        <v>32</v>
      </c>
      <c r="B35" s="35">
        <f t="shared" ref="B35:G35" si="8">SUM(B23:B34)</f>
        <v>102983</v>
      </c>
      <c r="C35" s="35">
        <f t="shared" si="8"/>
        <v>117458</v>
      </c>
      <c r="D35" s="35">
        <f t="shared" si="8"/>
        <v>22576</v>
      </c>
      <c r="E35" s="35">
        <f t="shared" si="8"/>
        <v>4299</v>
      </c>
      <c r="F35" s="35">
        <f t="shared" si="8"/>
        <v>127</v>
      </c>
      <c r="G35" s="35">
        <f t="shared" si="8"/>
        <v>2311</v>
      </c>
      <c r="H35" s="35">
        <f t="shared" si="1"/>
        <v>249754</v>
      </c>
      <c r="I35" s="37"/>
      <c r="J35" s="35">
        <f t="shared" ref="J35:O35" si="9">SUM(J23:J34)</f>
        <v>821</v>
      </c>
      <c r="K35" s="35">
        <f>SUM(K23:K34)</f>
        <v>19275</v>
      </c>
      <c r="L35" s="35">
        <f t="shared" si="9"/>
        <v>355</v>
      </c>
      <c r="M35" s="35">
        <f t="shared" si="9"/>
        <v>879</v>
      </c>
      <c r="N35" s="35">
        <f>SUM(N23:N34)</f>
        <v>68</v>
      </c>
      <c r="O35" s="35">
        <f t="shared" si="9"/>
        <v>2</v>
      </c>
      <c r="P35" s="35">
        <f t="shared" si="0"/>
        <v>21400</v>
      </c>
    </row>
    <row r="36" spans="1:16" x14ac:dyDescent="0.3">
      <c r="A36" s="44" t="s">
        <v>33</v>
      </c>
      <c r="B36" s="45">
        <v>1352</v>
      </c>
      <c r="C36" s="45">
        <v>943</v>
      </c>
      <c r="D36" s="45">
        <v>35</v>
      </c>
      <c r="E36" s="45">
        <v>1</v>
      </c>
      <c r="F36" s="45">
        <v>0</v>
      </c>
      <c r="G36" s="45">
        <v>44</v>
      </c>
      <c r="H36" s="53">
        <f t="shared" si="1"/>
        <v>2375</v>
      </c>
      <c r="I36" s="30"/>
      <c r="J36" s="45">
        <v>2</v>
      </c>
      <c r="K36" s="45">
        <v>117</v>
      </c>
      <c r="L36" s="45">
        <v>1</v>
      </c>
      <c r="M36" s="45">
        <v>0</v>
      </c>
      <c r="N36" s="45">
        <v>1</v>
      </c>
      <c r="O36" s="45">
        <v>0</v>
      </c>
      <c r="P36" s="53">
        <f t="shared" si="0"/>
        <v>121</v>
      </c>
    </row>
    <row r="37" spans="1:16" x14ac:dyDescent="0.3">
      <c r="A37" s="47" t="s">
        <v>34</v>
      </c>
      <c r="B37" s="48">
        <v>2640</v>
      </c>
      <c r="C37" s="48">
        <v>3715</v>
      </c>
      <c r="D37" s="48">
        <v>550</v>
      </c>
      <c r="E37" s="48">
        <v>104</v>
      </c>
      <c r="F37" s="48">
        <v>2</v>
      </c>
      <c r="G37" s="48">
        <v>73</v>
      </c>
      <c r="H37" s="54">
        <f t="shared" si="1"/>
        <v>7084</v>
      </c>
      <c r="I37" s="30"/>
      <c r="J37" s="48">
        <v>10</v>
      </c>
      <c r="K37" s="48">
        <v>619</v>
      </c>
      <c r="L37" s="48">
        <v>4</v>
      </c>
      <c r="M37" s="48">
        <v>8</v>
      </c>
      <c r="N37" s="48">
        <v>3</v>
      </c>
      <c r="O37" s="48">
        <v>0</v>
      </c>
      <c r="P37" s="54">
        <f t="shared" si="0"/>
        <v>644</v>
      </c>
    </row>
    <row r="38" spans="1:16" x14ac:dyDescent="0.3">
      <c r="A38" s="47" t="s">
        <v>35</v>
      </c>
      <c r="B38" s="48">
        <v>2383</v>
      </c>
      <c r="C38" s="48">
        <v>1625</v>
      </c>
      <c r="D38" s="48">
        <v>45</v>
      </c>
      <c r="E38" s="48">
        <v>3</v>
      </c>
      <c r="F38" s="48">
        <v>0</v>
      </c>
      <c r="G38" s="48">
        <v>72</v>
      </c>
      <c r="H38" s="54">
        <f t="shared" si="1"/>
        <v>4128</v>
      </c>
      <c r="I38" s="30"/>
      <c r="J38" s="48">
        <v>28</v>
      </c>
      <c r="K38" s="48">
        <v>296</v>
      </c>
      <c r="L38" s="48">
        <v>2</v>
      </c>
      <c r="M38" s="48">
        <v>0</v>
      </c>
      <c r="N38" s="48">
        <v>0</v>
      </c>
      <c r="O38" s="48">
        <v>0</v>
      </c>
      <c r="P38" s="54">
        <f t="shared" si="0"/>
        <v>326</v>
      </c>
    </row>
    <row r="39" spans="1:16" x14ac:dyDescent="0.3">
      <c r="A39" s="50" t="s">
        <v>36</v>
      </c>
      <c r="B39" s="51">
        <v>5192</v>
      </c>
      <c r="C39" s="51">
        <v>5941</v>
      </c>
      <c r="D39" s="51">
        <v>457</v>
      </c>
      <c r="E39" s="51">
        <v>43</v>
      </c>
      <c r="F39" s="51">
        <v>2</v>
      </c>
      <c r="G39" s="51">
        <v>189</v>
      </c>
      <c r="H39" s="55">
        <f t="shared" si="1"/>
        <v>11824</v>
      </c>
      <c r="I39" s="30"/>
      <c r="J39" s="51">
        <v>12</v>
      </c>
      <c r="K39" s="51">
        <v>862</v>
      </c>
      <c r="L39" s="51">
        <v>3</v>
      </c>
      <c r="M39" s="51">
        <v>7</v>
      </c>
      <c r="N39" s="51">
        <v>2</v>
      </c>
      <c r="O39" s="51">
        <v>0</v>
      </c>
      <c r="P39" s="55">
        <f t="shared" ref="P39:P70" si="10">SUM(J39:O39)</f>
        <v>886</v>
      </c>
    </row>
    <row r="40" spans="1:16" x14ac:dyDescent="0.3">
      <c r="A40" s="72" t="s">
        <v>37</v>
      </c>
      <c r="B40" s="35">
        <f t="shared" ref="B40:G40" si="11">SUM(B36:B39)</f>
        <v>11567</v>
      </c>
      <c r="C40" s="35">
        <f t="shared" si="11"/>
        <v>12224</v>
      </c>
      <c r="D40" s="35">
        <f t="shared" si="11"/>
        <v>1087</v>
      </c>
      <c r="E40" s="35">
        <f t="shared" si="11"/>
        <v>151</v>
      </c>
      <c r="F40" s="35">
        <f t="shared" si="11"/>
        <v>4</v>
      </c>
      <c r="G40" s="35">
        <f t="shared" si="11"/>
        <v>378</v>
      </c>
      <c r="H40" s="35">
        <f t="shared" si="1"/>
        <v>25411</v>
      </c>
      <c r="I40" s="37"/>
      <c r="J40" s="35">
        <f t="shared" ref="J40:O40" si="12">SUM(J36:J39)</f>
        <v>52</v>
      </c>
      <c r="K40" s="35">
        <f>SUM(K36:K39)</f>
        <v>1894</v>
      </c>
      <c r="L40" s="35">
        <f t="shared" si="12"/>
        <v>10</v>
      </c>
      <c r="M40" s="35">
        <f t="shared" si="12"/>
        <v>15</v>
      </c>
      <c r="N40" s="35">
        <f t="shared" si="12"/>
        <v>6</v>
      </c>
      <c r="O40" s="35">
        <f t="shared" si="12"/>
        <v>0</v>
      </c>
      <c r="P40" s="35">
        <f t="shared" si="10"/>
        <v>1977</v>
      </c>
    </row>
    <row r="41" spans="1:16" x14ac:dyDescent="0.3">
      <c r="A41" s="44" t="s">
        <v>38</v>
      </c>
      <c r="B41" s="45">
        <v>24729</v>
      </c>
      <c r="C41" s="45">
        <v>61153</v>
      </c>
      <c r="D41" s="45">
        <v>626</v>
      </c>
      <c r="E41" s="45">
        <v>368</v>
      </c>
      <c r="F41" s="45">
        <v>76</v>
      </c>
      <c r="G41" s="45">
        <v>205</v>
      </c>
      <c r="H41" s="53">
        <f t="shared" si="1"/>
        <v>87157</v>
      </c>
      <c r="I41" s="30"/>
      <c r="J41" s="45">
        <v>114</v>
      </c>
      <c r="K41" s="45">
        <v>4527</v>
      </c>
      <c r="L41" s="45">
        <v>112</v>
      </c>
      <c r="M41" s="45">
        <v>124</v>
      </c>
      <c r="N41" s="45">
        <v>8</v>
      </c>
      <c r="O41" s="45">
        <v>0</v>
      </c>
      <c r="P41" s="53">
        <f t="shared" si="10"/>
        <v>4885</v>
      </c>
    </row>
    <row r="42" spans="1:16" x14ac:dyDescent="0.3">
      <c r="A42" s="50" t="s">
        <v>39</v>
      </c>
      <c r="B42" s="51">
        <v>13829</v>
      </c>
      <c r="C42" s="51">
        <v>68607</v>
      </c>
      <c r="D42" s="51">
        <v>1285</v>
      </c>
      <c r="E42" s="51">
        <v>482</v>
      </c>
      <c r="F42" s="51">
        <v>59</v>
      </c>
      <c r="G42" s="51">
        <v>323</v>
      </c>
      <c r="H42" s="55">
        <f t="shared" si="1"/>
        <v>84585</v>
      </c>
      <c r="I42" s="30"/>
      <c r="J42" s="51">
        <v>125</v>
      </c>
      <c r="K42" s="51">
        <v>11133</v>
      </c>
      <c r="L42" s="51">
        <v>137</v>
      </c>
      <c r="M42" s="51">
        <v>460</v>
      </c>
      <c r="N42" s="51">
        <v>46</v>
      </c>
      <c r="O42" s="51">
        <v>0</v>
      </c>
      <c r="P42" s="55">
        <f t="shared" si="10"/>
        <v>11901</v>
      </c>
    </row>
    <row r="43" spans="1:16" x14ac:dyDescent="0.3">
      <c r="A43" s="72" t="s">
        <v>40</v>
      </c>
      <c r="B43" s="35">
        <f t="shared" ref="B43:G43" si="13">SUM(B41:B42)</f>
        <v>38558</v>
      </c>
      <c r="C43" s="35">
        <f t="shared" si="13"/>
        <v>129760</v>
      </c>
      <c r="D43" s="35">
        <f t="shared" si="13"/>
        <v>1911</v>
      </c>
      <c r="E43" s="35">
        <f t="shared" si="13"/>
        <v>850</v>
      </c>
      <c r="F43" s="35">
        <f t="shared" si="13"/>
        <v>135</v>
      </c>
      <c r="G43" s="35">
        <f t="shared" si="13"/>
        <v>528</v>
      </c>
      <c r="H43" s="35">
        <f t="shared" si="1"/>
        <v>171742</v>
      </c>
      <c r="I43" s="37"/>
      <c r="J43" s="35">
        <f t="shared" ref="J43:O43" si="14">SUM(J41:J42)</f>
        <v>239</v>
      </c>
      <c r="K43" s="35">
        <f>SUM(K41:K42)</f>
        <v>15660</v>
      </c>
      <c r="L43" s="35">
        <f t="shared" si="14"/>
        <v>249</v>
      </c>
      <c r="M43" s="35">
        <f t="shared" si="14"/>
        <v>584</v>
      </c>
      <c r="N43" s="35">
        <f t="shared" si="14"/>
        <v>54</v>
      </c>
      <c r="O43" s="35">
        <f t="shared" si="14"/>
        <v>0</v>
      </c>
      <c r="P43" s="35">
        <f t="shared" si="10"/>
        <v>16786</v>
      </c>
    </row>
    <row r="44" spans="1:16" x14ac:dyDescent="0.3">
      <c r="A44" s="44" t="s">
        <v>41</v>
      </c>
      <c r="B44" s="45">
        <v>1678</v>
      </c>
      <c r="C44" s="45">
        <v>2584</v>
      </c>
      <c r="D44" s="45">
        <v>258</v>
      </c>
      <c r="E44" s="45">
        <v>40</v>
      </c>
      <c r="F44" s="45">
        <v>1</v>
      </c>
      <c r="G44" s="45">
        <v>8</v>
      </c>
      <c r="H44" s="53">
        <f t="shared" si="1"/>
        <v>4569</v>
      </c>
      <c r="I44" s="30"/>
      <c r="J44" s="45">
        <v>21</v>
      </c>
      <c r="K44" s="45">
        <v>392</v>
      </c>
      <c r="L44" s="45">
        <v>1</v>
      </c>
      <c r="M44" s="45">
        <v>4</v>
      </c>
      <c r="N44" s="45">
        <v>3</v>
      </c>
      <c r="O44" s="45">
        <v>0</v>
      </c>
      <c r="P44" s="53">
        <f t="shared" si="10"/>
        <v>421</v>
      </c>
    </row>
    <row r="45" spans="1:16" x14ac:dyDescent="0.3">
      <c r="A45" s="47" t="s">
        <v>42</v>
      </c>
      <c r="B45" s="48">
        <v>6271</v>
      </c>
      <c r="C45" s="48">
        <v>10751</v>
      </c>
      <c r="D45" s="48">
        <v>3142</v>
      </c>
      <c r="E45" s="48">
        <v>1119</v>
      </c>
      <c r="F45" s="48">
        <v>4</v>
      </c>
      <c r="G45" s="48">
        <v>139</v>
      </c>
      <c r="H45" s="54">
        <f t="shared" si="1"/>
        <v>21426</v>
      </c>
      <c r="I45" s="30"/>
      <c r="J45" s="48">
        <v>32</v>
      </c>
      <c r="K45" s="48">
        <v>1748</v>
      </c>
      <c r="L45" s="48">
        <v>18</v>
      </c>
      <c r="M45" s="48">
        <v>114</v>
      </c>
      <c r="N45" s="48">
        <v>3</v>
      </c>
      <c r="O45" s="48">
        <v>0</v>
      </c>
      <c r="P45" s="54">
        <f t="shared" si="10"/>
        <v>1915</v>
      </c>
    </row>
    <row r="46" spans="1:16" x14ac:dyDescent="0.3">
      <c r="A46" s="47" t="s">
        <v>43</v>
      </c>
      <c r="B46" s="48">
        <v>1113</v>
      </c>
      <c r="C46" s="48">
        <v>2471</v>
      </c>
      <c r="D46" s="48">
        <v>655</v>
      </c>
      <c r="E46" s="48">
        <v>859</v>
      </c>
      <c r="F46" s="48">
        <v>1</v>
      </c>
      <c r="G46" s="48">
        <v>25</v>
      </c>
      <c r="H46" s="54">
        <f t="shared" si="1"/>
        <v>5124</v>
      </c>
      <c r="I46" s="30"/>
      <c r="J46" s="48">
        <v>7</v>
      </c>
      <c r="K46" s="48">
        <v>329</v>
      </c>
      <c r="L46" s="48">
        <v>1</v>
      </c>
      <c r="M46" s="48">
        <v>88</v>
      </c>
      <c r="N46" s="48">
        <v>0</v>
      </c>
      <c r="O46" s="48">
        <v>0</v>
      </c>
      <c r="P46" s="54">
        <f t="shared" si="10"/>
        <v>425</v>
      </c>
    </row>
    <row r="47" spans="1:16" x14ac:dyDescent="0.3">
      <c r="A47" s="47" t="s">
        <v>44</v>
      </c>
      <c r="B47" s="48">
        <v>6366</v>
      </c>
      <c r="C47" s="48">
        <v>10006</v>
      </c>
      <c r="D47" s="48">
        <v>2189</v>
      </c>
      <c r="E47" s="48">
        <v>409</v>
      </c>
      <c r="F47" s="48">
        <v>1</v>
      </c>
      <c r="G47" s="48">
        <v>100</v>
      </c>
      <c r="H47" s="54">
        <f t="shared" si="1"/>
        <v>19071</v>
      </c>
      <c r="I47" s="30"/>
      <c r="J47" s="48">
        <v>18</v>
      </c>
      <c r="K47" s="48">
        <v>1474</v>
      </c>
      <c r="L47" s="48">
        <v>17</v>
      </c>
      <c r="M47" s="48">
        <v>67</v>
      </c>
      <c r="N47" s="48">
        <v>3</v>
      </c>
      <c r="O47" s="48">
        <v>0</v>
      </c>
      <c r="P47" s="54">
        <f t="shared" si="10"/>
        <v>1579</v>
      </c>
    </row>
    <row r="48" spans="1:16" x14ac:dyDescent="0.3">
      <c r="A48" s="47" t="s">
        <v>45</v>
      </c>
      <c r="B48" s="48">
        <v>4903</v>
      </c>
      <c r="C48" s="48">
        <v>7992</v>
      </c>
      <c r="D48" s="48">
        <v>2060</v>
      </c>
      <c r="E48" s="48">
        <v>579</v>
      </c>
      <c r="F48" s="48">
        <v>2</v>
      </c>
      <c r="G48" s="48">
        <v>81</v>
      </c>
      <c r="H48" s="54">
        <f t="shared" si="1"/>
        <v>15617</v>
      </c>
      <c r="I48" s="30"/>
      <c r="J48" s="48">
        <v>26</v>
      </c>
      <c r="K48" s="48">
        <v>1004</v>
      </c>
      <c r="L48" s="48">
        <v>13</v>
      </c>
      <c r="M48" s="48">
        <v>48</v>
      </c>
      <c r="N48" s="48">
        <v>1</v>
      </c>
      <c r="O48" s="48">
        <v>0</v>
      </c>
      <c r="P48" s="54">
        <f t="shared" si="10"/>
        <v>1092</v>
      </c>
    </row>
    <row r="49" spans="1:16" x14ac:dyDescent="0.3">
      <c r="A49" s="47" t="s">
        <v>46</v>
      </c>
      <c r="B49" s="48">
        <v>6257</v>
      </c>
      <c r="C49" s="48">
        <v>12744</v>
      </c>
      <c r="D49" s="48">
        <v>2422</v>
      </c>
      <c r="E49" s="48">
        <v>1759</v>
      </c>
      <c r="F49" s="48">
        <v>1</v>
      </c>
      <c r="G49" s="48">
        <v>147</v>
      </c>
      <c r="H49" s="54">
        <f t="shared" si="1"/>
        <v>23330</v>
      </c>
      <c r="I49" s="30"/>
      <c r="J49" s="48">
        <v>31</v>
      </c>
      <c r="K49" s="48">
        <v>1814</v>
      </c>
      <c r="L49" s="48">
        <v>14</v>
      </c>
      <c r="M49" s="48">
        <v>139</v>
      </c>
      <c r="N49" s="48">
        <v>3</v>
      </c>
      <c r="O49" s="48">
        <v>0</v>
      </c>
      <c r="P49" s="54">
        <f t="shared" si="10"/>
        <v>2001</v>
      </c>
    </row>
    <row r="50" spans="1:16" x14ac:dyDescent="0.3">
      <c r="A50" s="50" t="s">
        <v>47</v>
      </c>
      <c r="B50" s="51">
        <v>5662</v>
      </c>
      <c r="C50" s="51">
        <v>9959</v>
      </c>
      <c r="D50" s="51">
        <v>1726</v>
      </c>
      <c r="E50" s="51">
        <v>616</v>
      </c>
      <c r="F50" s="51">
        <v>2</v>
      </c>
      <c r="G50" s="51">
        <v>134</v>
      </c>
      <c r="H50" s="55">
        <f t="shared" si="1"/>
        <v>18099</v>
      </c>
      <c r="I50" s="30"/>
      <c r="J50" s="51">
        <v>27</v>
      </c>
      <c r="K50" s="51">
        <v>1540</v>
      </c>
      <c r="L50" s="51">
        <v>5</v>
      </c>
      <c r="M50" s="51">
        <v>52</v>
      </c>
      <c r="N50" s="51">
        <v>3</v>
      </c>
      <c r="O50" s="51">
        <v>0</v>
      </c>
      <c r="P50" s="55">
        <f t="shared" si="10"/>
        <v>1627</v>
      </c>
    </row>
    <row r="51" spans="1:16" x14ac:dyDescent="0.3">
      <c r="A51" s="72" t="s">
        <v>48</v>
      </c>
      <c r="B51" s="35">
        <f t="shared" ref="B51:G51" si="15">SUM(B44:B50)</f>
        <v>32250</v>
      </c>
      <c r="C51" s="35">
        <f t="shared" si="15"/>
        <v>56507</v>
      </c>
      <c r="D51" s="35">
        <f t="shared" si="15"/>
        <v>12452</v>
      </c>
      <c r="E51" s="35">
        <f t="shared" si="15"/>
        <v>5381</v>
      </c>
      <c r="F51" s="35">
        <f t="shared" si="15"/>
        <v>12</v>
      </c>
      <c r="G51" s="35">
        <f t="shared" si="15"/>
        <v>634</v>
      </c>
      <c r="H51" s="35">
        <f t="shared" si="1"/>
        <v>107236</v>
      </c>
      <c r="I51" s="37"/>
      <c r="J51" s="35">
        <f t="shared" ref="J51:O51" si="16">SUM(J44:J50)</f>
        <v>162</v>
      </c>
      <c r="K51" s="35">
        <f>SUM(K44:K50)</f>
        <v>8301</v>
      </c>
      <c r="L51" s="35">
        <f t="shared" si="16"/>
        <v>69</v>
      </c>
      <c r="M51" s="35">
        <f t="shared" si="16"/>
        <v>512</v>
      </c>
      <c r="N51" s="35">
        <f t="shared" si="16"/>
        <v>16</v>
      </c>
      <c r="O51" s="35">
        <f t="shared" si="16"/>
        <v>0</v>
      </c>
      <c r="P51" s="35">
        <f t="shared" si="10"/>
        <v>9060</v>
      </c>
    </row>
    <row r="52" spans="1:16" x14ac:dyDescent="0.3">
      <c r="A52" s="44" t="s">
        <v>49</v>
      </c>
      <c r="B52" s="45">
        <v>7808</v>
      </c>
      <c r="C52" s="45">
        <v>13342</v>
      </c>
      <c r="D52" s="45">
        <v>3742</v>
      </c>
      <c r="E52" s="45">
        <v>2915</v>
      </c>
      <c r="F52" s="45">
        <v>13</v>
      </c>
      <c r="G52" s="45">
        <v>209</v>
      </c>
      <c r="H52" s="53">
        <f t="shared" si="1"/>
        <v>28029</v>
      </c>
      <c r="I52" s="30"/>
      <c r="J52" s="45">
        <v>36</v>
      </c>
      <c r="K52" s="45">
        <v>1935</v>
      </c>
      <c r="L52" s="45">
        <v>37</v>
      </c>
      <c r="M52" s="45">
        <v>247</v>
      </c>
      <c r="N52" s="45">
        <v>5</v>
      </c>
      <c r="O52" s="45">
        <v>0</v>
      </c>
      <c r="P52" s="53">
        <f t="shared" si="10"/>
        <v>2260</v>
      </c>
    </row>
    <row r="53" spans="1:16" x14ac:dyDescent="0.3">
      <c r="A53" s="47" t="s">
        <v>50</v>
      </c>
      <c r="B53" s="48">
        <v>2390</v>
      </c>
      <c r="C53" s="48">
        <v>4122</v>
      </c>
      <c r="D53" s="48">
        <v>1508</v>
      </c>
      <c r="E53" s="48">
        <v>954</v>
      </c>
      <c r="F53" s="48">
        <v>2</v>
      </c>
      <c r="G53" s="48">
        <v>27</v>
      </c>
      <c r="H53" s="54">
        <f t="shared" si="1"/>
        <v>9003</v>
      </c>
      <c r="I53" s="30"/>
      <c r="J53" s="48">
        <v>19</v>
      </c>
      <c r="K53" s="48">
        <v>551</v>
      </c>
      <c r="L53" s="48">
        <v>32</v>
      </c>
      <c r="M53" s="48">
        <v>61</v>
      </c>
      <c r="N53" s="48">
        <v>1</v>
      </c>
      <c r="O53" s="48">
        <v>0</v>
      </c>
      <c r="P53" s="54">
        <f t="shared" si="10"/>
        <v>664</v>
      </c>
    </row>
    <row r="54" spans="1:16" x14ac:dyDescent="0.3">
      <c r="A54" s="47" t="s">
        <v>128</v>
      </c>
      <c r="B54" s="48">
        <v>2500</v>
      </c>
      <c r="C54" s="48">
        <v>4154</v>
      </c>
      <c r="D54" s="48">
        <v>1420</v>
      </c>
      <c r="E54" s="48">
        <v>991</v>
      </c>
      <c r="F54" s="48">
        <v>5</v>
      </c>
      <c r="G54" s="48">
        <v>29</v>
      </c>
      <c r="H54" s="54">
        <f t="shared" si="1"/>
        <v>9099</v>
      </c>
      <c r="I54" s="30"/>
      <c r="J54" s="48">
        <v>22</v>
      </c>
      <c r="K54" s="48">
        <v>706</v>
      </c>
      <c r="L54" s="48">
        <v>13</v>
      </c>
      <c r="M54" s="48">
        <v>81</v>
      </c>
      <c r="N54" s="48">
        <v>2</v>
      </c>
      <c r="O54" s="48">
        <v>0</v>
      </c>
      <c r="P54" s="54">
        <f t="shared" si="10"/>
        <v>824</v>
      </c>
    </row>
    <row r="55" spans="1:16" x14ac:dyDescent="0.3">
      <c r="A55" s="47" t="s">
        <v>51</v>
      </c>
      <c r="B55" s="48">
        <v>4914</v>
      </c>
      <c r="C55" s="48">
        <v>8727</v>
      </c>
      <c r="D55" s="48">
        <v>2911</v>
      </c>
      <c r="E55" s="48">
        <v>1291</v>
      </c>
      <c r="F55" s="48">
        <v>2</v>
      </c>
      <c r="G55" s="48">
        <v>72</v>
      </c>
      <c r="H55" s="54">
        <f t="shared" si="1"/>
        <v>17917</v>
      </c>
      <c r="I55" s="30"/>
      <c r="J55" s="48">
        <v>38</v>
      </c>
      <c r="K55" s="48">
        <v>1469</v>
      </c>
      <c r="L55" s="48">
        <v>22</v>
      </c>
      <c r="M55" s="48">
        <v>107</v>
      </c>
      <c r="N55" s="48">
        <v>6</v>
      </c>
      <c r="O55" s="48">
        <v>0</v>
      </c>
      <c r="P55" s="54">
        <f t="shared" si="10"/>
        <v>1642</v>
      </c>
    </row>
    <row r="56" spans="1:16" x14ac:dyDescent="0.3">
      <c r="A56" s="47" t="s">
        <v>52</v>
      </c>
      <c r="B56" s="48">
        <v>3264</v>
      </c>
      <c r="C56" s="48">
        <v>5401</v>
      </c>
      <c r="D56" s="48">
        <v>1282</v>
      </c>
      <c r="E56" s="48">
        <v>1624</v>
      </c>
      <c r="F56" s="48">
        <v>2</v>
      </c>
      <c r="G56" s="48">
        <v>43</v>
      </c>
      <c r="H56" s="54">
        <f t="shared" si="1"/>
        <v>11616</v>
      </c>
      <c r="I56" s="30"/>
      <c r="J56" s="48">
        <v>37</v>
      </c>
      <c r="K56" s="48">
        <v>876</v>
      </c>
      <c r="L56" s="48">
        <v>24</v>
      </c>
      <c r="M56" s="48">
        <v>108</v>
      </c>
      <c r="N56" s="48">
        <v>2</v>
      </c>
      <c r="O56" s="48">
        <v>0</v>
      </c>
      <c r="P56" s="54">
        <f t="shared" si="10"/>
        <v>1047</v>
      </c>
    </row>
    <row r="57" spans="1:16" x14ac:dyDescent="0.3">
      <c r="A57" s="47" t="s">
        <v>53</v>
      </c>
      <c r="B57" s="48">
        <v>2013</v>
      </c>
      <c r="C57" s="48">
        <v>3914</v>
      </c>
      <c r="D57" s="48">
        <v>801</v>
      </c>
      <c r="E57" s="48">
        <v>512</v>
      </c>
      <c r="F57" s="48">
        <v>0</v>
      </c>
      <c r="G57" s="48">
        <v>27</v>
      </c>
      <c r="H57" s="54">
        <f t="shared" si="1"/>
        <v>7267</v>
      </c>
      <c r="I57" s="30"/>
      <c r="J57" s="48">
        <v>10</v>
      </c>
      <c r="K57" s="48">
        <v>619</v>
      </c>
      <c r="L57" s="48">
        <v>10</v>
      </c>
      <c r="M57" s="48">
        <v>48</v>
      </c>
      <c r="N57" s="48">
        <v>1</v>
      </c>
      <c r="O57" s="48">
        <v>0</v>
      </c>
      <c r="P57" s="54">
        <f t="shared" si="10"/>
        <v>688</v>
      </c>
    </row>
    <row r="58" spans="1:16" x14ac:dyDescent="0.3">
      <c r="A58" s="47" t="s">
        <v>54</v>
      </c>
      <c r="B58" s="48">
        <v>2611</v>
      </c>
      <c r="C58" s="48">
        <v>4475</v>
      </c>
      <c r="D58" s="48">
        <v>1490</v>
      </c>
      <c r="E58" s="48">
        <v>1352</v>
      </c>
      <c r="F58" s="48">
        <v>1</v>
      </c>
      <c r="G58" s="48">
        <v>38</v>
      </c>
      <c r="H58" s="54">
        <f t="shared" si="1"/>
        <v>9967</v>
      </c>
      <c r="I58" s="30"/>
      <c r="J58" s="48">
        <v>20</v>
      </c>
      <c r="K58" s="48">
        <v>730</v>
      </c>
      <c r="L58" s="48">
        <v>22</v>
      </c>
      <c r="M58" s="48">
        <v>98</v>
      </c>
      <c r="N58" s="48">
        <v>0</v>
      </c>
      <c r="O58" s="48">
        <v>0</v>
      </c>
      <c r="P58" s="54">
        <f t="shared" si="10"/>
        <v>870</v>
      </c>
    </row>
    <row r="59" spans="1:16" x14ac:dyDescent="0.3">
      <c r="A59" s="47" t="s">
        <v>55</v>
      </c>
      <c r="B59" s="48">
        <v>3815</v>
      </c>
      <c r="C59" s="48">
        <v>7017</v>
      </c>
      <c r="D59" s="48">
        <v>2205</v>
      </c>
      <c r="E59" s="48">
        <v>1582</v>
      </c>
      <c r="F59" s="48">
        <v>3</v>
      </c>
      <c r="G59" s="48">
        <v>71</v>
      </c>
      <c r="H59" s="54">
        <f t="shared" si="1"/>
        <v>14693</v>
      </c>
      <c r="I59" s="30"/>
      <c r="J59" s="48">
        <v>42</v>
      </c>
      <c r="K59" s="48">
        <v>1348</v>
      </c>
      <c r="L59" s="48">
        <v>12</v>
      </c>
      <c r="M59" s="48">
        <v>101</v>
      </c>
      <c r="N59" s="48">
        <v>20</v>
      </c>
      <c r="O59" s="48">
        <v>1</v>
      </c>
      <c r="P59" s="54">
        <f t="shared" si="10"/>
        <v>1524</v>
      </c>
    </row>
    <row r="60" spans="1:16" x14ac:dyDescent="0.3">
      <c r="A60" s="50" t="s">
        <v>56</v>
      </c>
      <c r="B60" s="51">
        <v>2286</v>
      </c>
      <c r="C60" s="51">
        <v>2650</v>
      </c>
      <c r="D60" s="51">
        <v>1302</v>
      </c>
      <c r="E60" s="51">
        <v>571</v>
      </c>
      <c r="F60" s="51">
        <v>2</v>
      </c>
      <c r="G60" s="51">
        <v>44</v>
      </c>
      <c r="H60" s="55">
        <f t="shared" si="1"/>
        <v>6855</v>
      </c>
      <c r="I60" s="30"/>
      <c r="J60" s="51">
        <v>9</v>
      </c>
      <c r="K60" s="51">
        <v>471</v>
      </c>
      <c r="L60" s="51">
        <v>17</v>
      </c>
      <c r="M60" s="51">
        <v>54</v>
      </c>
      <c r="N60" s="51">
        <v>1</v>
      </c>
      <c r="O60" s="51">
        <v>0</v>
      </c>
      <c r="P60" s="55">
        <f t="shared" si="10"/>
        <v>552</v>
      </c>
    </row>
    <row r="61" spans="1:16" x14ac:dyDescent="0.3">
      <c r="A61" s="72" t="s">
        <v>57</v>
      </c>
      <c r="B61" s="35">
        <f t="shared" ref="B61:G61" si="17">SUM(B52:B60)</f>
        <v>31601</v>
      </c>
      <c r="C61" s="35">
        <f t="shared" si="17"/>
        <v>53802</v>
      </c>
      <c r="D61" s="35">
        <f t="shared" si="17"/>
        <v>16661</v>
      </c>
      <c r="E61" s="35">
        <f t="shared" si="17"/>
        <v>11792</v>
      </c>
      <c r="F61" s="35">
        <f t="shared" si="17"/>
        <v>30</v>
      </c>
      <c r="G61" s="35">
        <f t="shared" si="17"/>
        <v>560</v>
      </c>
      <c r="H61" s="35">
        <f t="shared" si="1"/>
        <v>114446</v>
      </c>
      <c r="I61" s="37"/>
      <c r="J61" s="35">
        <f t="shared" ref="J61:O61" si="18">SUM(J52:J60)</f>
        <v>233</v>
      </c>
      <c r="K61" s="35">
        <f>SUM(K52:K60)</f>
        <v>8705</v>
      </c>
      <c r="L61" s="35">
        <f t="shared" si="18"/>
        <v>189</v>
      </c>
      <c r="M61" s="35">
        <f t="shared" si="18"/>
        <v>905</v>
      </c>
      <c r="N61" s="35">
        <f t="shared" si="18"/>
        <v>38</v>
      </c>
      <c r="O61" s="35">
        <f t="shared" si="18"/>
        <v>1</v>
      </c>
      <c r="P61" s="35">
        <f t="shared" si="10"/>
        <v>10071</v>
      </c>
    </row>
    <row r="62" spans="1:16" x14ac:dyDescent="0.3">
      <c r="A62" s="44" t="s">
        <v>58</v>
      </c>
      <c r="B62" s="45">
        <v>2312</v>
      </c>
      <c r="C62" s="45">
        <v>3820</v>
      </c>
      <c r="D62" s="45">
        <v>807</v>
      </c>
      <c r="E62" s="45">
        <v>854</v>
      </c>
      <c r="F62" s="45">
        <v>1</v>
      </c>
      <c r="G62" s="45">
        <v>24</v>
      </c>
      <c r="H62" s="53">
        <f t="shared" si="1"/>
        <v>7818</v>
      </c>
      <c r="I62" s="30"/>
      <c r="J62" s="45">
        <v>11</v>
      </c>
      <c r="K62" s="45">
        <v>540</v>
      </c>
      <c r="L62" s="45">
        <v>5</v>
      </c>
      <c r="M62" s="45">
        <v>59</v>
      </c>
      <c r="N62" s="45">
        <v>1</v>
      </c>
      <c r="O62" s="45">
        <v>0</v>
      </c>
      <c r="P62" s="53">
        <f t="shared" si="10"/>
        <v>616</v>
      </c>
    </row>
    <row r="63" spans="1:16" x14ac:dyDescent="0.3">
      <c r="A63" s="47" t="s">
        <v>59</v>
      </c>
      <c r="B63" s="48">
        <v>11543</v>
      </c>
      <c r="C63" s="48">
        <v>17345</v>
      </c>
      <c r="D63" s="48">
        <v>2443</v>
      </c>
      <c r="E63" s="48">
        <v>1731</v>
      </c>
      <c r="F63" s="48">
        <v>6</v>
      </c>
      <c r="G63" s="48">
        <v>207</v>
      </c>
      <c r="H63" s="54">
        <f t="shared" si="1"/>
        <v>33275</v>
      </c>
      <c r="I63" s="30"/>
      <c r="J63" s="48">
        <v>65</v>
      </c>
      <c r="K63" s="48">
        <v>1807</v>
      </c>
      <c r="L63" s="48">
        <v>62</v>
      </c>
      <c r="M63" s="48">
        <v>162</v>
      </c>
      <c r="N63" s="48">
        <v>27</v>
      </c>
      <c r="O63" s="48">
        <v>0</v>
      </c>
      <c r="P63" s="54">
        <f t="shared" si="10"/>
        <v>2123</v>
      </c>
    </row>
    <row r="64" spans="1:16" x14ac:dyDescent="0.3">
      <c r="A64" s="47" t="s">
        <v>60</v>
      </c>
      <c r="B64" s="48">
        <v>1512</v>
      </c>
      <c r="C64" s="48">
        <v>2282</v>
      </c>
      <c r="D64" s="48">
        <v>361</v>
      </c>
      <c r="E64" s="48">
        <v>189</v>
      </c>
      <c r="F64" s="48">
        <v>0</v>
      </c>
      <c r="G64" s="48">
        <v>4</v>
      </c>
      <c r="H64" s="54">
        <f t="shared" si="1"/>
        <v>4348</v>
      </c>
      <c r="I64" s="30"/>
      <c r="J64" s="48">
        <v>15</v>
      </c>
      <c r="K64" s="48">
        <v>327</v>
      </c>
      <c r="L64" s="48">
        <v>20</v>
      </c>
      <c r="M64" s="48">
        <v>11</v>
      </c>
      <c r="N64" s="48">
        <v>1</v>
      </c>
      <c r="O64" s="48">
        <v>0</v>
      </c>
      <c r="P64" s="54">
        <f t="shared" si="10"/>
        <v>374</v>
      </c>
    </row>
    <row r="65" spans="1:18" x14ac:dyDescent="0.3">
      <c r="A65" s="47" t="s">
        <v>61</v>
      </c>
      <c r="B65" s="48">
        <v>2885</v>
      </c>
      <c r="C65" s="48">
        <v>4154</v>
      </c>
      <c r="D65" s="48">
        <v>658</v>
      </c>
      <c r="E65" s="48">
        <v>467</v>
      </c>
      <c r="F65" s="48">
        <v>2</v>
      </c>
      <c r="G65" s="48">
        <v>17</v>
      </c>
      <c r="H65" s="54">
        <f t="shared" si="1"/>
        <v>8183</v>
      </c>
      <c r="I65" s="30"/>
      <c r="J65" s="48">
        <v>35</v>
      </c>
      <c r="K65" s="48">
        <v>495</v>
      </c>
      <c r="L65" s="48">
        <v>21</v>
      </c>
      <c r="M65" s="48">
        <v>17</v>
      </c>
      <c r="N65" s="48">
        <v>2</v>
      </c>
      <c r="O65" s="48">
        <v>0</v>
      </c>
      <c r="P65" s="54">
        <f t="shared" si="10"/>
        <v>570</v>
      </c>
    </row>
    <row r="66" spans="1:18" x14ac:dyDescent="0.3">
      <c r="A66" s="47" t="s">
        <v>62</v>
      </c>
      <c r="B66" s="48">
        <v>3856</v>
      </c>
      <c r="C66" s="48">
        <v>5090</v>
      </c>
      <c r="D66" s="48">
        <v>1099</v>
      </c>
      <c r="E66" s="48">
        <v>1169</v>
      </c>
      <c r="F66" s="48">
        <v>2</v>
      </c>
      <c r="G66" s="48">
        <v>24</v>
      </c>
      <c r="H66" s="54">
        <f t="shared" si="1"/>
        <v>11240</v>
      </c>
      <c r="I66" s="30"/>
      <c r="J66" s="48">
        <v>23</v>
      </c>
      <c r="K66" s="48">
        <v>653</v>
      </c>
      <c r="L66" s="48">
        <v>30</v>
      </c>
      <c r="M66" s="48">
        <v>48</v>
      </c>
      <c r="N66" s="48">
        <v>3</v>
      </c>
      <c r="O66" s="48">
        <v>0</v>
      </c>
      <c r="P66" s="54">
        <f t="shared" si="10"/>
        <v>757</v>
      </c>
    </row>
    <row r="67" spans="1:18" x14ac:dyDescent="0.3">
      <c r="A67" s="47" t="s">
        <v>63</v>
      </c>
      <c r="B67" s="48">
        <v>1807</v>
      </c>
      <c r="C67" s="48">
        <v>2242</v>
      </c>
      <c r="D67" s="48">
        <v>779</v>
      </c>
      <c r="E67" s="48">
        <v>406</v>
      </c>
      <c r="F67" s="48">
        <v>0</v>
      </c>
      <c r="G67" s="48">
        <v>14</v>
      </c>
      <c r="H67" s="54">
        <f t="shared" si="1"/>
        <v>5248</v>
      </c>
      <c r="I67" s="30"/>
      <c r="J67" s="48">
        <v>22</v>
      </c>
      <c r="K67" s="48">
        <v>279</v>
      </c>
      <c r="L67" s="48">
        <v>24</v>
      </c>
      <c r="M67" s="48">
        <v>14</v>
      </c>
      <c r="N67" s="48">
        <v>0</v>
      </c>
      <c r="O67" s="48">
        <v>0</v>
      </c>
      <c r="P67" s="54">
        <f t="shared" si="10"/>
        <v>339</v>
      </c>
    </row>
    <row r="68" spans="1:18" x14ac:dyDescent="0.3">
      <c r="A68" s="47" t="s">
        <v>64</v>
      </c>
      <c r="B68" s="48">
        <v>3590</v>
      </c>
      <c r="C68" s="48">
        <v>6250</v>
      </c>
      <c r="D68" s="48">
        <v>1440</v>
      </c>
      <c r="E68" s="48">
        <v>1131</v>
      </c>
      <c r="F68" s="48">
        <v>1</v>
      </c>
      <c r="G68" s="48">
        <v>26</v>
      </c>
      <c r="H68" s="54">
        <f t="shared" si="1"/>
        <v>12438</v>
      </c>
      <c r="I68" s="30"/>
      <c r="J68" s="48">
        <v>40</v>
      </c>
      <c r="K68" s="48">
        <v>836</v>
      </c>
      <c r="L68" s="48">
        <v>39</v>
      </c>
      <c r="M68" s="48">
        <v>68</v>
      </c>
      <c r="N68" s="48">
        <v>0</v>
      </c>
      <c r="O68" s="48">
        <v>3</v>
      </c>
      <c r="P68" s="54">
        <f t="shared" si="10"/>
        <v>986</v>
      </c>
    </row>
    <row r="69" spans="1:18" x14ac:dyDescent="0.3">
      <c r="A69" s="47" t="s">
        <v>65</v>
      </c>
      <c r="B69" s="48">
        <v>2483</v>
      </c>
      <c r="C69" s="48">
        <v>4054</v>
      </c>
      <c r="D69" s="48">
        <v>885</v>
      </c>
      <c r="E69" s="48">
        <v>596</v>
      </c>
      <c r="F69" s="48">
        <v>1</v>
      </c>
      <c r="G69" s="48">
        <v>24</v>
      </c>
      <c r="H69" s="54">
        <f t="shared" si="1"/>
        <v>8043</v>
      </c>
      <c r="I69" s="30"/>
      <c r="J69" s="48">
        <v>23</v>
      </c>
      <c r="K69" s="48">
        <v>486</v>
      </c>
      <c r="L69" s="48">
        <v>14</v>
      </c>
      <c r="M69" s="48">
        <v>30</v>
      </c>
      <c r="N69" s="48">
        <v>2</v>
      </c>
      <c r="O69" s="48">
        <v>0</v>
      </c>
      <c r="P69" s="54">
        <f t="shared" si="10"/>
        <v>555</v>
      </c>
    </row>
    <row r="70" spans="1:18" x14ac:dyDescent="0.3">
      <c r="A70" s="47" t="s">
        <v>66</v>
      </c>
      <c r="B70" s="48">
        <v>3162</v>
      </c>
      <c r="C70" s="48">
        <v>3522</v>
      </c>
      <c r="D70" s="48">
        <v>891</v>
      </c>
      <c r="E70" s="48">
        <v>348</v>
      </c>
      <c r="F70" s="48">
        <v>0</v>
      </c>
      <c r="G70" s="48">
        <v>68</v>
      </c>
      <c r="H70" s="54">
        <f t="shared" si="1"/>
        <v>7991</v>
      </c>
      <c r="I70" s="30"/>
      <c r="J70" s="48">
        <v>14</v>
      </c>
      <c r="K70" s="48">
        <v>476</v>
      </c>
      <c r="L70" s="48">
        <v>17</v>
      </c>
      <c r="M70" s="48">
        <v>43</v>
      </c>
      <c r="N70" s="48">
        <v>1</v>
      </c>
      <c r="O70" s="48">
        <v>0</v>
      </c>
      <c r="P70" s="54">
        <f t="shared" si="10"/>
        <v>551</v>
      </c>
    </row>
    <row r="71" spans="1:18" x14ac:dyDescent="0.3">
      <c r="A71" s="50" t="s">
        <v>67</v>
      </c>
      <c r="B71" s="51">
        <v>2042</v>
      </c>
      <c r="C71" s="51">
        <v>3582</v>
      </c>
      <c r="D71" s="51">
        <v>599</v>
      </c>
      <c r="E71" s="51">
        <v>577</v>
      </c>
      <c r="F71" s="51">
        <v>1</v>
      </c>
      <c r="G71" s="51">
        <v>35</v>
      </c>
      <c r="H71" s="55">
        <f t="shared" si="1"/>
        <v>6836</v>
      </c>
      <c r="I71" s="30"/>
      <c r="J71" s="51">
        <v>18</v>
      </c>
      <c r="K71" s="51">
        <v>540</v>
      </c>
      <c r="L71" s="51">
        <v>29</v>
      </c>
      <c r="M71" s="51">
        <v>56</v>
      </c>
      <c r="N71" s="51">
        <v>3</v>
      </c>
      <c r="O71" s="51">
        <v>0</v>
      </c>
      <c r="P71" s="55">
        <f t="shared" ref="P71:P102" si="19">SUM(J71:O71)</f>
        <v>646</v>
      </c>
    </row>
    <row r="72" spans="1:18" x14ac:dyDescent="0.3">
      <c r="A72" s="72" t="s">
        <v>68</v>
      </c>
      <c r="B72" s="35">
        <f t="shared" ref="B72:G72" si="20">SUM(B62:B71)</f>
        <v>35192</v>
      </c>
      <c r="C72" s="35">
        <f t="shared" si="20"/>
        <v>52341</v>
      </c>
      <c r="D72" s="35">
        <f t="shared" si="20"/>
        <v>9962</v>
      </c>
      <c r="E72" s="35">
        <f t="shared" si="20"/>
        <v>7468</v>
      </c>
      <c r="F72" s="35">
        <f t="shared" si="20"/>
        <v>14</v>
      </c>
      <c r="G72" s="35">
        <f t="shared" si="20"/>
        <v>443</v>
      </c>
      <c r="H72" s="35">
        <f t="shared" ref="H72:H135" si="21">SUM(B72:G72)</f>
        <v>105420</v>
      </c>
      <c r="I72" s="37"/>
      <c r="J72" s="35">
        <f t="shared" ref="J72:O72" si="22">SUM(J62:J71)</f>
        <v>266</v>
      </c>
      <c r="K72" s="35">
        <f>SUM(K62:K71)</f>
        <v>6439</v>
      </c>
      <c r="L72" s="35">
        <f t="shared" si="22"/>
        <v>261</v>
      </c>
      <c r="M72" s="35">
        <f t="shared" si="22"/>
        <v>508</v>
      </c>
      <c r="N72" s="35">
        <f t="shared" si="22"/>
        <v>40</v>
      </c>
      <c r="O72" s="35">
        <f t="shared" si="22"/>
        <v>3</v>
      </c>
      <c r="P72" s="35">
        <f t="shared" si="19"/>
        <v>7517</v>
      </c>
    </row>
    <row r="73" spans="1:18" x14ac:dyDescent="0.3">
      <c r="A73" s="44" t="s">
        <v>69</v>
      </c>
      <c r="B73" s="45">
        <v>3221</v>
      </c>
      <c r="C73" s="45">
        <v>7350</v>
      </c>
      <c r="D73" s="45">
        <v>1661</v>
      </c>
      <c r="E73" s="45">
        <v>2199</v>
      </c>
      <c r="F73" s="45">
        <v>4</v>
      </c>
      <c r="G73" s="45">
        <v>47</v>
      </c>
      <c r="H73" s="53">
        <f t="shared" si="21"/>
        <v>14482</v>
      </c>
      <c r="I73" s="30"/>
      <c r="J73" s="45">
        <v>30</v>
      </c>
      <c r="K73" s="45">
        <v>921</v>
      </c>
      <c r="L73" s="45">
        <v>40</v>
      </c>
      <c r="M73" s="45">
        <v>116</v>
      </c>
      <c r="N73" s="45">
        <v>2</v>
      </c>
      <c r="O73" s="45">
        <v>0</v>
      </c>
      <c r="P73" s="53">
        <f t="shared" si="19"/>
        <v>1109</v>
      </c>
    </row>
    <row r="74" spans="1:18" x14ac:dyDescent="0.3">
      <c r="A74" s="50" t="s">
        <v>70</v>
      </c>
      <c r="B74" s="51">
        <v>1492</v>
      </c>
      <c r="C74" s="51">
        <v>1931</v>
      </c>
      <c r="D74" s="51">
        <v>593</v>
      </c>
      <c r="E74" s="51">
        <v>258</v>
      </c>
      <c r="F74" s="51">
        <v>0</v>
      </c>
      <c r="G74" s="51">
        <v>13</v>
      </c>
      <c r="H74" s="55">
        <f t="shared" si="21"/>
        <v>4287</v>
      </c>
      <c r="I74" s="30"/>
      <c r="J74" s="51">
        <v>17</v>
      </c>
      <c r="K74" s="51">
        <v>270</v>
      </c>
      <c r="L74" s="51">
        <v>8</v>
      </c>
      <c r="M74" s="51">
        <v>40</v>
      </c>
      <c r="N74" s="51">
        <v>0</v>
      </c>
      <c r="O74" s="51">
        <v>0</v>
      </c>
      <c r="P74" s="55">
        <f t="shared" si="19"/>
        <v>335</v>
      </c>
      <c r="R74" s="12"/>
    </row>
    <row r="75" spans="1:18" s="12" customFormat="1" x14ac:dyDescent="0.3">
      <c r="A75" s="72" t="s">
        <v>71</v>
      </c>
      <c r="B75" s="35">
        <f t="shared" ref="B75:G75" si="23">SUM(B73:B74)</f>
        <v>4713</v>
      </c>
      <c r="C75" s="35">
        <f>SUM(C73:C74)</f>
        <v>9281</v>
      </c>
      <c r="D75" s="35">
        <f t="shared" si="23"/>
        <v>2254</v>
      </c>
      <c r="E75" s="35">
        <f t="shared" si="23"/>
        <v>2457</v>
      </c>
      <c r="F75" s="35">
        <f t="shared" si="23"/>
        <v>4</v>
      </c>
      <c r="G75" s="35">
        <f t="shared" si="23"/>
        <v>60</v>
      </c>
      <c r="H75" s="35">
        <f t="shared" si="21"/>
        <v>18769</v>
      </c>
      <c r="I75" s="37"/>
      <c r="J75" s="35">
        <f t="shared" ref="J75:O75" si="24">SUM(J73:J74)</f>
        <v>47</v>
      </c>
      <c r="K75" s="35">
        <f>SUM(K73:K74)</f>
        <v>1191</v>
      </c>
      <c r="L75" s="35">
        <f t="shared" si="24"/>
        <v>48</v>
      </c>
      <c r="M75" s="35">
        <f t="shared" si="24"/>
        <v>156</v>
      </c>
      <c r="N75" s="35">
        <f t="shared" si="24"/>
        <v>2</v>
      </c>
      <c r="O75" s="35">
        <f t="shared" si="24"/>
        <v>0</v>
      </c>
      <c r="P75" s="35">
        <f t="shared" si="19"/>
        <v>1444</v>
      </c>
      <c r="R75" s="6"/>
    </row>
    <row r="76" spans="1:18" x14ac:dyDescent="0.3">
      <c r="A76" s="44" t="s">
        <v>72</v>
      </c>
      <c r="B76" s="45">
        <v>2792</v>
      </c>
      <c r="C76" s="45">
        <v>4974</v>
      </c>
      <c r="D76" s="45">
        <v>935</v>
      </c>
      <c r="E76" s="45">
        <v>2404</v>
      </c>
      <c r="F76" s="45">
        <v>3</v>
      </c>
      <c r="G76" s="45">
        <v>52</v>
      </c>
      <c r="H76" s="53">
        <f t="shared" si="21"/>
        <v>11160</v>
      </c>
      <c r="I76" s="30"/>
      <c r="J76" s="45">
        <v>7</v>
      </c>
      <c r="K76" s="45">
        <v>533</v>
      </c>
      <c r="L76" s="45">
        <v>5</v>
      </c>
      <c r="M76" s="45">
        <v>137</v>
      </c>
      <c r="N76" s="45">
        <v>2</v>
      </c>
      <c r="O76" s="45">
        <v>0</v>
      </c>
      <c r="P76" s="53">
        <f t="shared" si="19"/>
        <v>684</v>
      </c>
    </row>
    <row r="77" spans="1:18" x14ac:dyDescent="0.3">
      <c r="A77" s="47" t="s">
        <v>73</v>
      </c>
      <c r="B77" s="48">
        <v>924</v>
      </c>
      <c r="C77" s="48">
        <v>1889</v>
      </c>
      <c r="D77" s="48">
        <v>487</v>
      </c>
      <c r="E77" s="48">
        <v>684</v>
      </c>
      <c r="F77" s="48">
        <v>1</v>
      </c>
      <c r="G77" s="48">
        <v>16</v>
      </c>
      <c r="H77" s="54">
        <f t="shared" si="21"/>
        <v>4001</v>
      </c>
      <c r="I77" s="30"/>
      <c r="J77" s="48">
        <v>4</v>
      </c>
      <c r="K77" s="48">
        <v>181</v>
      </c>
      <c r="L77" s="48">
        <v>14</v>
      </c>
      <c r="M77" s="48">
        <v>39</v>
      </c>
      <c r="N77" s="48">
        <v>1</v>
      </c>
      <c r="O77" s="48">
        <v>0</v>
      </c>
      <c r="P77" s="54">
        <f t="shared" si="19"/>
        <v>239</v>
      </c>
    </row>
    <row r="78" spans="1:18" x14ac:dyDescent="0.3">
      <c r="A78" s="47" t="s">
        <v>74</v>
      </c>
      <c r="B78" s="48">
        <v>627</v>
      </c>
      <c r="C78" s="48">
        <v>1444</v>
      </c>
      <c r="D78" s="48">
        <v>271</v>
      </c>
      <c r="E78" s="48">
        <v>757</v>
      </c>
      <c r="F78" s="48">
        <v>0</v>
      </c>
      <c r="G78" s="48">
        <v>8</v>
      </c>
      <c r="H78" s="54">
        <f t="shared" si="21"/>
        <v>3107</v>
      </c>
      <c r="I78" s="30"/>
      <c r="J78" s="48">
        <v>7</v>
      </c>
      <c r="K78" s="48">
        <v>181</v>
      </c>
      <c r="L78" s="48">
        <v>2</v>
      </c>
      <c r="M78" s="48">
        <v>47</v>
      </c>
      <c r="N78" s="48">
        <v>0</v>
      </c>
      <c r="O78" s="48">
        <v>0</v>
      </c>
      <c r="P78" s="54">
        <f t="shared" si="19"/>
        <v>237</v>
      </c>
    </row>
    <row r="79" spans="1:18" x14ac:dyDescent="0.3">
      <c r="A79" s="47" t="s">
        <v>75</v>
      </c>
      <c r="B79" s="48">
        <v>1240</v>
      </c>
      <c r="C79" s="48">
        <v>2670</v>
      </c>
      <c r="D79" s="48">
        <v>546</v>
      </c>
      <c r="E79" s="48">
        <v>1308</v>
      </c>
      <c r="F79" s="48">
        <v>2</v>
      </c>
      <c r="G79" s="48">
        <v>15</v>
      </c>
      <c r="H79" s="54">
        <f t="shared" si="21"/>
        <v>5781</v>
      </c>
      <c r="I79" s="30"/>
      <c r="J79" s="48">
        <v>18</v>
      </c>
      <c r="K79" s="48">
        <v>340</v>
      </c>
      <c r="L79" s="48">
        <v>2</v>
      </c>
      <c r="M79" s="48">
        <v>85</v>
      </c>
      <c r="N79" s="48">
        <v>0</v>
      </c>
      <c r="O79" s="48">
        <v>0</v>
      </c>
      <c r="P79" s="54">
        <f t="shared" si="19"/>
        <v>445</v>
      </c>
    </row>
    <row r="80" spans="1:18" x14ac:dyDescent="0.3">
      <c r="A80" s="50" t="s">
        <v>135</v>
      </c>
      <c r="B80" s="51">
        <v>2250</v>
      </c>
      <c r="C80" s="51">
        <v>3641</v>
      </c>
      <c r="D80" s="51">
        <v>840</v>
      </c>
      <c r="E80" s="51">
        <v>1407</v>
      </c>
      <c r="F80" s="51">
        <v>2</v>
      </c>
      <c r="G80" s="51">
        <v>25</v>
      </c>
      <c r="H80" s="55">
        <f t="shared" si="21"/>
        <v>8165</v>
      </c>
      <c r="I80" s="30"/>
      <c r="J80" s="51">
        <v>7</v>
      </c>
      <c r="K80" s="51">
        <v>419</v>
      </c>
      <c r="L80" s="51">
        <v>3</v>
      </c>
      <c r="M80" s="51">
        <v>76</v>
      </c>
      <c r="N80" s="51">
        <v>0</v>
      </c>
      <c r="O80" s="51">
        <v>0</v>
      </c>
      <c r="P80" s="55">
        <f t="shared" si="19"/>
        <v>505</v>
      </c>
      <c r="R80" s="12"/>
    </row>
    <row r="81" spans="1:18" s="12" customFormat="1" x14ac:dyDescent="0.3">
      <c r="A81" s="72" t="s">
        <v>76</v>
      </c>
      <c r="B81" s="35">
        <f t="shared" ref="B81:G81" si="25">SUM(B76:B80)</f>
        <v>7833</v>
      </c>
      <c r="C81" s="35">
        <f t="shared" si="25"/>
        <v>14618</v>
      </c>
      <c r="D81" s="35">
        <f t="shared" si="25"/>
        <v>3079</v>
      </c>
      <c r="E81" s="35">
        <f t="shared" si="25"/>
        <v>6560</v>
      </c>
      <c r="F81" s="35">
        <f t="shared" si="25"/>
        <v>8</v>
      </c>
      <c r="G81" s="35">
        <f t="shared" si="25"/>
        <v>116</v>
      </c>
      <c r="H81" s="35">
        <f t="shared" si="21"/>
        <v>32214</v>
      </c>
      <c r="I81" s="37"/>
      <c r="J81" s="35">
        <f t="shared" ref="J81:O81" si="26">SUM(J76:J80)</f>
        <v>43</v>
      </c>
      <c r="K81" s="35">
        <f>SUM(K76:K80)</f>
        <v>1654</v>
      </c>
      <c r="L81" s="35">
        <f t="shared" si="26"/>
        <v>26</v>
      </c>
      <c r="M81" s="35">
        <f t="shared" si="26"/>
        <v>384</v>
      </c>
      <c r="N81" s="35">
        <f t="shared" si="26"/>
        <v>3</v>
      </c>
      <c r="O81" s="35">
        <f t="shared" si="26"/>
        <v>0</v>
      </c>
      <c r="P81" s="35">
        <f t="shared" si="19"/>
        <v>2110</v>
      </c>
      <c r="R81" s="6"/>
    </row>
    <row r="82" spans="1:18" x14ac:dyDescent="0.3">
      <c r="A82" s="44" t="s">
        <v>133</v>
      </c>
      <c r="B82" s="45">
        <v>1922</v>
      </c>
      <c r="C82" s="45">
        <v>3307</v>
      </c>
      <c r="D82" s="45">
        <v>1039</v>
      </c>
      <c r="E82" s="45">
        <v>277</v>
      </c>
      <c r="F82" s="45">
        <v>0</v>
      </c>
      <c r="G82" s="45">
        <v>23</v>
      </c>
      <c r="H82" s="53">
        <f t="shared" si="21"/>
        <v>6568</v>
      </c>
      <c r="I82" s="30"/>
      <c r="J82" s="45">
        <v>6</v>
      </c>
      <c r="K82" s="45">
        <v>446</v>
      </c>
      <c r="L82" s="45">
        <v>12</v>
      </c>
      <c r="M82" s="45">
        <v>16</v>
      </c>
      <c r="N82" s="45">
        <v>1</v>
      </c>
      <c r="O82" s="45">
        <v>0</v>
      </c>
      <c r="P82" s="53">
        <f t="shared" si="19"/>
        <v>481</v>
      </c>
    </row>
    <row r="83" spans="1:18" x14ac:dyDescent="0.3">
      <c r="A83" s="47" t="s">
        <v>77</v>
      </c>
      <c r="B83" s="48">
        <v>2880</v>
      </c>
      <c r="C83" s="48">
        <v>4129</v>
      </c>
      <c r="D83" s="48">
        <v>1025</v>
      </c>
      <c r="E83" s="48">
        <v>230</v>
      </c>
      <c r="F83" s="48">
        <v>0</v>
      </c>
      <c r="G83" s="48">
        <v>33</v>
      </c>
      <c r="H83" s="54">
        <f t="shared" si="21"/>
        <v>8297</v>
      </c>
      <c r="I83" s="30"/>
      <c r="J83" s="48">
        <v>18</v>
      </c>
      <c r="K83" s="48">
        <v>555</v>
      </c>
      <c r="L83" s="48">
        <v>14</v>
      </c>
      <c r="M83" s="48">
        <v>95</v>
      </c>
      <c r="N83" s="48">
        <v>4</v>
      </c>
      <c r="O83" s="48">
        <v>0</v>
      </c>
      <c r="P83" s="54">
        <f t="shared" si="19"/>
        <v>686</v>
      </c>
    </row>
    <row r="84" spans="1:18" x14ac:dyDescent="0.3">
      <c r="A84" s="47" t="s">
        <v>78</v>
      </c>
      <c r="B84" s="48">
        <v>598</v>
      </c>
      <c r="C84" s="48">
        <v>1126</v>
      </c>
      <c r="D84" s="48">
        <v>387</v>
      </c>
      <c r="E84" s="48">
        <v>67</v>
      </c>
      <c r="F84" s="48">
        <v>1</v>
      </c>
      <c r="G84" s="48">
        <v>3</v>
      </c>
      <c r="H84" s="54">
        <f t="shared" si="21"/>
        <v>2182</v>
      </c>
      <c r="I84" s="30"/>
      <c r="J84" s="48">
        <v>5</v>
      </c>
      <c r="K84" s="48">
        <v>182</v>
      </c>
      <c r="L84" s="48">
        <v>5</v>
      </c>
      <c r="M84" s="48">
        <v>5</v>
      </c>
      <c r="N84" s="48"/>
      <c r="O84" s="48">
        <v>0</v>
      </c>
      <c r="P84" s="54">
        <f t="shared" si="19"/>
        <v>197</v>
      </c>
    </row>
    <row r="85" spans="1:18" x14ac:dyDescent="0.3">
      <c r="A85" s="47" t="s">
        <v>79</v>
      </c>
      <c r="B85" s="48">
        <v>38723</v>
      </c>
      <c r="C85" s="48">
        <v>63090</v>
      </c>
      <c r="D85" s="48">
        <v>9989</v>
      </c>
      <c r="E85" s="48">
        <v>918</v>
      </c>
      <c r="F85" s="48">
        <v>127</v>
      </c>
      <c r="G85" s="48">
        <v>631</v>
      </c>
      <c r="H85" s="54">
        <f t="shared" si="21"/>
        <v>113478</v>
      </c>
      <c r="I85" s="30"/>
      <c r="J85" s="48">
        <v>181</v>
      </c>
      <c r="K85" s="48">
        <v>6579</v>
      </c>
      <c r="L85" s="48">
        <v>81</v>
      </c>
      <c r="M85" s="48">
        <v>244</v>
      </c>
      <c r="N85" s="48">
        <v>17</v>
      </c>
      <c r="O85" s="48">
        <v>0</v>
      </c>
      <c r="P85" s="54">
        <f t="shared" si="19"/>
        <v>7102</v>
      </c>
    </row>
    <row r="86" spans="1:18" x14ac:dyDescent="0.3">
      <c r="A86" s="50" t="s">
        <v>80</v>
      </c>
      <c r="B86" s="51">
        <v>1606</v>
      </c>
      <c r="C86" s="51">
        <v>2809</v>
      </c>
      <c r="D86" s="51">
        <v>471</v>
      </c>
      <c r="E86" s="51">
        <v>85</v>
      </c>
      <c r="F86" s="51">
        <v>2</v>
      </c>
      <c r="G86" s="51">
        <v>19</v>
      </c>
      <c r="H86" s="55">
        <f t="shared" si="21"/>
        <v>4992</v>
      </c>
      <c r="I86" s="30"/>
      <c r="J86" s="51">
        <v>9</v>
      </c>
      <c r="K86" s="51">
        <v>339</v>
      </c>
      <c r="L86" s="51">
        <v>8</v>
      </c>
      <c r="M86" s="51">
        <v>5</v>
      </c>
      <c r="N86" s="51">
        <v>2</v>
      </c>
      <c r="O86" s="51">
        <v>0</v>
      </c>
      <c r="P86" s="55">
        <f t="shared" si="19"/>
        <v>363</v>
      </c>
      <c r="R86" s="12"/>
    </row>
    <row r="87" spans="1:18" s="12" customFormat="1" x14ac:dyDescent="0.3">
      <c r="A87" s="72" t="s">
        <v>81</v>
      </c>
      <c r="B87" s="35">
        <f t="shared" ref="B87:G87" si="27">SUM(B82:B86)</f>
        <v>45729</v>
      </c>
      <c r="C87" s="35">
        <f t="shared" si="27"/>
        <v>74461</v>
      </c>
      <c r="D87" s="35">
        <f t="shared" si="27"/>
        <v>12911</v>
      </c>
      <c r="E87" s="35">
        <f t="shared" si="27"/>
        <v>1577</v>
      </c>
      <c r="F87" s="35">
        <f t="shared" si="27"/>
        <v>130</v>
      </c>
      <c r="G87" s="35">
        <f t="shared" si="27"/>
        <v>709</v>
      </c>
      <c r="H87" s="35">
        <f t="shared" si="21"/>
        <v>135517</v>
      </c>
      <c r="I87" s="37"/>
      <c r="J87" s="35">
        <f t="shared" ref="J87:O87" si="28">SUM(J82:J86)</f>
        <v>219</v>
      </c>
      <c r="K87" s="35">
        <f>SUM(K82:K86)</f>
        <v>8101</v>
      </c>
      <c r="L87" s="35">
        <f t="shared" si="28"/>
        <v>120</v>
      </c>
      <c r="M87" s="35">
        <f t="shared" si="28"/>
        <v>365</v>
      </c>
      <c r="N87" s="35">
        <f t="shared" si="28"/>
        <v>24</v>
      </c>
      <c r="O87" s="35">
        <f t="shared" si="28"/>
        <v>0</v>
      </c>
      <c r="P87" s="35">
        <f t="shared" si="19"/>
        <v>8829</v>
      </c>
      <c r="R87" s="6"/>
    </row>
    <row r="88" spans="1:18" x14ac:dyDescent="0.3">
      <c r="A88" s="44" t="s">
        <v>82</v>
      </c>
      <c r="B88" s="45">
        <v>1673</v>
      </c>
      <c r="C88" s="45">
        <v>3456</v>
      </c>
      <c r="D88" s="45">
        <v>742</v>
      </c>
      <c r="E88" s="45">
        <v>309</v>
      </c>
      <c r="F88" s="45">
        <v>1</v>
      </c>
      <c r="G88" s="45">
        <v>29</v>
      </c>
      <c r="H88" s="53">
        <f t="shared" si="21"/>
        <v>6210</v>
      </c>
      <c r="I88" s="30"/>
      <c r="J88" s="45">
        <v>3</v>
      </c>
      <c r="K88" s="45">
        <v>464</v>
      </c>
      <c r="L88" s="45">
        <v>12</v>
      </c>
      <c r="M88" s="45">
        <v>22</v>
      </c>
      <c r="N88" s="45">
        <v>2</v>
      </c>
      <c r="O88" s="45">
        <v>0</v>
      </c>
      <c r="P88" s="53">
        <f t="shared" si="19"/>
        <v>503</v>
      </c>
    </row>
    <row r="89" spans="1:18" x14ac:dyDescent="0.3">
      <c r="A89" s="47" t="s">
        <v>83</v>
      </c>
      <c r="B89" s="48">
        <v>1314</v>
      </c>
      <c r="C89" s="48">
        <v>2702</v>
      </c>
      <c r="D89" s="48">
        <v>716</v>
      </c>
      <c r="E89" s="48">
        <v>172</v>
      </c>
      <c r="F89" s="48">
        <v>0</v>
      </c>
      <c r="G89" s="48">
        <v>19</v>
      </c>
      <c r="H89" s="54">
        <f t="shared" si="21"/>
        <v>4923</v>
      </c>
      <c r="I89" s="30"/>
      <c r="J89" s="48">
        <v>29</v>
      </c>
      <c r="K89" s="48">
        <v>324</v>
      </c>
      <c r="L89" s="48">
        <v>3</v>
      </c>
      <c r="M89" s="48">
        <v>12</v>
      </c>
      <c r="N89" s="48">
        <v>0</v>
      </c>
      <c r="O89" s="48">
        <v>0</v>
      </c>
      <c r="P89" s="54">
        <f t="shared" si="19"/>
        <v>368</v>
      </c>
    </row>
    <row r="90" spans="1:18" x14ac:dyDescent="0.3">
      <c r="A90" s="47" t="s">
        <v>84</v>
      </c>
      <c r="B90" s="48">
        <v>1827</v>
      </c>
      <c r="C90" s="48">
        <v>3011</v>
      </c>
      <c r="D90" s="48">
        <v>765</v>
      </c>
      <c r="E90" s="48">
        <v>581</v>
      </c>
      <c r="F90" s="48">
        <v>1</v>
      </c>
      <c r="G90" s="48">
        <v>28</v>
      </c>
      <c r="H90" s="54">
        <f t="shared" si="21"/>
        <v>6213</v>
      </c>
      <c r="I90" s="30"/>
      <c r="J90" s="48">
        <v>2</v>
      </c>
      <c r="K90" s="48">
        <v>392</v>
      </c>
      <c r="L90" s="48">
        <v>6</v>
      </c>
      <c r="M90" s="48">
        <v>36</v>
      </c>
      <c r="N90" s="48">
        <v>0</v>
      </c>
      <c r="O90" s="48">
        <v>1</v>
      </c>
      <c r="P90" s="54">
        <f t="shared" si="19"/>
        <v>437</v>
      </c>
    </row>
    <row r="91" spans="1:18" x14ac:dyDescent="0.3">
      <c r="A91" s="50" t="s">
        <v>85</v>
      </c>
      <c r="B91" s="51">
        <v>1522</v>
      </c>
      <c r="C91" s="51">
        <v>2809</v>
      </c>
      <c r="D91" s="51">
        <v>783</v>
      </c>
      <c r="E91" s="51">
        <v>885</v>
      </c>
      <c r="F91" s="51">
        <v>1</v>
      </c>
      <c r="G91" s="51">
        <v>26</v>
      </c>
      <c r="H91" s="55">
        <f t="shared" si="21"/>
        <v>6026</v>
      </c>
      <c r="I91" s="30"/>
      <c r="J91" s="51">
        <v>5</v>
      </c>
      <c r="K91" s="51">
        <v>397</v>
      </c>
      <c r="L91" s="51">
        <v>14</v>
      </c>
      <c r="M91" s="51">
        <v>54</v>
      </c>
      <c r="N91" s="51">
        <v>1</v>
      </c>
      <c r="O91" s="51">
        <v>0</v>
      </c>
      <c r="P91" s="55">
        <f t="shared" si="19"/>
        <v>471</v>
      </c>
      <c r="R91" s="12"/>
    </row>
    <row r="92" spans="1:18" s="12" customFormat="1" x14ac:dyDescent="0.3">
      <c r="A92" s="72" t="s">
        <v>86</v>
      </c>
      <c r="B92" s="35">
        <f t="shared" ref="B92:G92" si="29">SUM(B88:B91)</f>
        <v>6336</v>
      </c>
      <c r="C92" s="35">
        <f t="shared" si="29"/>
        <v>11978</v>
      </c>
      <c r="D92" s="35">
        <f t="shared" si="29"/>
        <v>3006</v>
      </c>
      <c r="E92" s="35">
        <f t="shared" si="29"/>
        <v>1947</v>
      </c>
      <c r="F92" s="35">
        <f t="shared" si="29"/>
        <v>3</v>
      </c>
      <c r="G92" s="35">
        <f t="shared" si="29"/>
        <v>102</v>
      </c>
      <c r="H92" s="35">
        <f t="shared" si="21"/>
        <v>23372</v>
      </c>
      <c r="I92" s="37"/>
      <c r="J92" s="35">
        <f t="shared" ref="J92:O92" si="30">SUM(J88:J91)</f>
        <v>39</v>
      </c>
      <c r="K92" s="35">
        <f>SUM(K88:K91)</f>
        <v>1577</v>
      </c>
      <c r="L92" s="35">
        <f t="shared" si="30"/>
        <v>35</v>
      </c>
      <c r="M92" s="35">
        <f t="shared" si="30"/>
        <v>124</v>
      </c>
      <c r="N92" s="35">
        <f t="shared" si="30"/>
        <v>3</v>
      </c>
      <c r="O92" s="35">
        <f t="shared" si="30"/>
        <v>1</v>
      </c>
      <c r="P92" s="35">
        <f t="shared" si="19"/>
        <v>1779</v>
      </c>
      <c r="R92" s="6"/>
    </row>
    <row r="93" spans="1:18" x14ac:dyDescent="0.3">
      <c r="A93" s="44" t="s">
        <v>87</v>
      </c>
      <c r="B93" s="45">
        <v>471</v>
      </c>
      <c r="C93" s="45">
        <v>1128</v>
      </c>
      <c r="D93" s="45">
        <v>148</v>
      </c>
      <c r="E93" s="45">
        <v>130</v>
      </c>
      <c r="F93" s="45">
        <v>1</v>
      </c>
      <c r="G93" s="45">
        <v>11</v>
      </c>
      <c r="H93" s="53">
        <f t="shared" si="21"/>
        <v>1889</v>
      </c>
      <c r="I93" s="30"/>
      <c r="J93" s="45">
        <v>1</v>
      </c>
      <c r="K93" s="45">
        <v>147</v>
      </c>
      <c r="L93" s="45">
        <v>7</v>
      </c>
      <c r="M93" s="45">
        <v>9</v>
      </c>
      <c r="N93" s="45">
        <v>2</v>
      </c>
      <c r="O93" s="45">
        <v>0</v>
      </c>
      <c r="P93" s="53">
        <f t="shared" si="19"/>
        <v>166</v>
      </c>
    </row>
    <row r="94" spans="1:18" x14ac:dyDescent="0.3">
      <c r="A94" s="50" t="s">
        <v>88</v>
      </c>
      <c r="B94" s="51">
        <v>985</v>
      </c>
      <c r="C94" s="51">
        <v>2115</v>
      </c>
      <c r="D94" s="51">
        <v>316</v>
      </c>
      <c r="E94" s="51">
        <v>139</v>
      </c>
      <c r="F94" s="51">
        <v>1</v>
      </c>
      <c r="G94" s="51">
        <v>9</v>
      </c>
      <c r="H94" s="55">
        <f t="shared" si="21"/>
        <v>3565</v>
      </c>
      <c r="I94" s="30"/>
      <c r="J94" s="51">
        <v>6</v>
      </c>
      <c r="K94" s="51">
        <v>336</v>
      </c>
      <c r="L94" s="51">
        <v>4</v>
      </c>
      <c r="M94" s="51">
        <v>20</v>
      </c>
      <c r="N94" s="51">
        <v>1</v>
      </c>
      <c r="O94" s="51">
        <v>0</v>
      </c>
      <c r="P94" s="55">
        <f t="shared" si="19"/>
        <v>367</v>
      </c>
      <c r="R94" s="12"/>
    </row>
    <row r="95" spans="1:18" s="12" customFormat="1" x14ac:dyDescent="0.3">
      <c r="A95" s="72" t="s">
        <v>89</v>
      </c>
      <c r="B95" s="35">
        <f t="shared" ref="B95:G95" si="31">SUM(B93:B94)</f>
        <v>1456</v>
      </c>
      <c r="C95" s="35">
        <f t="shared" si="31"/>
        <v>3243</v>
      </c>
      <c r="D95" s="35">
        <f t="shared" si="31"/>
        <v>464</v>
      </c>
      <c r="E95" s="35">
        <f t="shared" si="31"/>
        <v>269</v>
      </c>
      <c r="F95" s="35">
        <f t="shared" si="31"/>
        <v>2</v>
      </c>
      <c r="G95" s="35">
        <f t="shared" si="31"/>
        <v>20</v>
      </c>
      <c r="H95" s="35">
        <f t="shared" si="21"/>
        <v>5454</v>
      </c>
      <c r="I95" s="37"/>
      <c r="J95" s="35">
        <f t="shared" ref="J95:O95" si="32">SUM(J93:J94)</f>
        <v>7</v>
      </c>
      <c r="K95" s="35">
        <f>SUM(K93:K94)</f>
        <v>483</v>
      </c>
      <c r="L95" s="35">
        <f t="shared" si="32"/>
        <v>11</v>
      </c>
      <c r="M95" s="35">
        <f t="shared" si="32"/>
        <v>29</v>
      </c>
      <c r="N95" s="35">
        <f t="shared" si="32"/>
        <v>3</v>
      </c>
      <c r="O95" s="35">
        <f t="shared" si="32"/>
        <v>0</v>
      </c>
      <c r="P95" s="35">
        <f t="shared" si="19"/>
        <v>533</v>
      </c>
      <c r="R95" s="6"/>
    </row>
    <row r="96" spans="1:18" x14ac:dyDescent="0.3">
      <c r="A96" s="44" t="s">
        <v>90</v>
      </c>
      <c r="B96" s="45">
        <v>1021</v>
      </c>
      <c r="C96" s="45">
        <v>2521</v>
      </c>
      <c r="D96" s="45">
        <v>560</v>
      </c>
      <c r="E96" s="45">
        <v>516</v>
      </c>
      <c r="F96" s="45">
        <v>1</v>
      </c>
      <c r="G96" s="45">
        <v>6</v>
      </c>
      <c r="H96" s="53">
        <f t="shared" si="21"/>
        <v>4625</v>
      </c>
      <c r="I96" s="30"/>
      <c r="J96" s="45">
        <v>10</v>
      </c>
      <c r="K96" s="45">
        <v>284</v>
      </c>
      <c r="L96" s="45">
        <v>4</v>
      </c>
      <c r="M96" s="45">
        <v>9</v>
      </c>
      <c r="N96" s="45">
        <v>1</v>
      </c>
      <c r="O96" s="45">
        <v>0</v>
      </c>
      <c r="P96" s="53">
        <f t="shared" si="19"/>
        <v>308</v>
      </c>
    </row>
    <row r="97" spans="1:18" x14ac:dyDescent="0.3">
      <c r="A97" s="47" t="s">
        <v>91</v>
      </c>
      <c r="B97" s="48">
        <v>696</v>
      </c>
      <c r="C97" s="48">
        <v>1657</v>
      </c>
      <c r="D97" s="48">
        <v>304</v>
      </c>
      <c r="E97" s="48">
        <v>241</v>
      </c>
      <c r="F97" s="48">
        <v>0</v>
      </c>
      <c r="G97" s="48">
        <v>6</v>
      </c>
      <c r="H97" s="54">
        <f t="shared" si="21"/>
        <v>2904</v>
      </c>
      <c r="I97" s="30"/>
      <c r="J97" s="48">
        <v>3</v>
      </c>
      <c r="K97" s="48">
        <v>190</v>
      </c>
      <c r="L97" s="48">
        <v>1</v>
      </c>
      <c r="M97" s="48">
        <v>10</v>
      </c>
      <c r="N97" s="48">
        <v>0</v>
      </c>
      <c r="O97" s="48">
        <v>0</v>
      </c>
      <c r="P97" s="54">
        <f t="shared" si="19"/>
        <v>204</v>
      </c>
    </row>
    <row r="98" spans="1:18" x14ac:dyDescent="0.3">
      <c r="A98" s="47" t="s">
        <v>92</v>
      </c>
      <c r="B98" s="48">
        <v>2473</v>
      </c>
      <c r="C98" s="48">
        <v>5277</v>
      </c>
      <c r="D98" s="48">
        <v>1182</v>
      </c>
      <c r="E98" s="48">
        <v>470</v>
      </c>
      <c r="F98" s="48">
        <v>0</v>
      </c>
      <c r="G98" s="48">
        <v>17</v>
      </c>
      <c r="H98" s="54">
        <f t="shared" si="21"/>
        <v>9419</v>
      </c>
      <c r="I98" s="30"/>
      <c r="J98" s="48">
        <v>21</v>
      </c>
      <c r="K98" s="48">
        <v>508</v>
      </c>
      <c r="L98" s="48">
        <v>11</v>
      </c>
      <c r="M98" s="48">
        <v>21</v>
      </c>
      <c r="N98" s="48">
        <v>2</v>
      </c>
      <c r="O98" s="48">
        <v>0</v>
      </c>
      <c r="P98" s="54">
        <f t="shared" si="19"/>
        <v>563</v>
      </c>
    </row>
    <row r="99" spans="1:18" x14ac:dyDescent="0.3">
      <c r="A99" s="47" t="s">
        <v>93</v>
      </c>
      <c r="B99" s="48">
        <v>8918</v>
      </c>
      <c r="C99" s="48">
        <v>12911</v>
      </c>
      <c r="D99" s="48">
        <v>3816</v>
      </c>
      <c r="E99" s="48">
        <v>1146</v>
      </c>
      <c r="F99" s="48">
        <v>2</v>
      </c>
      <c r="G99" s="48">
        <v>51</v>
      </c>
      <c r="H99" s="54">
        <f t="shared" si="21"/>
        <v>26844</v>
      </c>
      <c r="I99" s="30"/>
      <c r="J99" s="48">
        <v>88</v>
      </c>
      <c r="K99" s="48">
        <v>2335</v>
      </c>
      <c r="L99" s="48">
        <v>48</v>
      </c>
      <c r="M99" s="48">
        <v>98</v>
      </c>
      <c r="N99" s="48">
        <v>9</v>
      </c>
      <c r="O99" s="48">
        <v>0</v>
      </c>
      <c r="P99" s="54">
        <f t="shared" si="19"/>
        <v>2578</v>
      </c>
    </row>
    <row r="100" spans="1:18" x14ac:dyDescent="0.3">
      <c r="A100" s="50" t="s">
        <v>94</v>
      </c>
      <c r="B100" s="51">
        <v>2831</v>
      </c>
      <c r="C100" s="51">
        <v>5540</v>
      </c>
      <c r="D100" s="51">
        <v>1202</v>
      </c>
      <c r="E100" s="51">
        <v>837</v>
      </c>
      <c r="F100" s="51">
        <v>2</v>
      </c>
      <c r="G100" s="51">
        <v>29</v>
      </c>
      <c r="H100" s="55">
        <f t="shared" si="21"/>
        <v>10441</v>
      </c>
      <c r="I100" s="30"/>
      <c r="J100" s="51">
        <v>21</v>
      </c>
      <c r="K100" s="51">
        <v>752</v>
      </c>
      <c r="L100" s="51">
        <v>16</v>
      </c>
      <c r="M100" s="51">
        <v>62</v>
      </c>
      <c r="N100" s="51">
        <v>0</v>
      </c>
      <c r="O100" s="51">
        <v>0</v>
      </c>
      <c r="P100" s="55">
        <f t="shared" si="19"/>
        <v>851</v>
      </c>
      <c r="R100" s="12"/>
    </row>
    <row r="101" spans="1:18" s="12" customFormat="1" x14ac:dyDescent="0.3">
      <c r="A101" s="72" t="s">
        <v>95</v>
      </c>
      <c r="B101" s="35">
        <f t="shared" ref="B101:G101" si="33">SUM(B96:B100)</f>
        <v>15939</v>
      </c>
      <c r="C101" s="35">
        <f t="shared" si="33"/>
        <v>27906</v>
      </c>
      <c r="D101" s="35">
        <f t="shared" si="33"/>
        <v>7064</v>
      </c>
      <c r="E101" s="35">
        <f t="shared" si="33"/>
        <v>3210</v>
      </c>
      <c r="F101" s="35">
        <f t="shared" si="33"/>
        <v>5</v>
      </c>
      <c r="G101" s="35">
        <f t="shared" si="33"/>
        <v>109</v>
      </c>
      <c r="H101" s="35">
        <f t="shared" si="21"/>
        <v>54233</v>
      </c>
      <c r="I101" s="37"/>
      <c r="J101" s="35">
        <f t="shared" ref="J101:O101" si="34">SUM(J96:J100)</f>
        <v>143</v>
      </c>
      <c r="K101" s="35">
        <f>SUM(K96:K100)</f>
        <v>4069</v>
      </c>
      <c r="L101" s="35">
        <f t="shared" si="34"/>
        <v>80</v>
      </c>
      <c r="M101" s="35">
        <f t="shared" si="34"/>
        <v>200</v>
      </c>
      <c r="N101" s="35">
        <f t="shared" si="34"/>
        <v>12</v>
      </c>
      <c r="O101" s="35">
        <f t="shared" si="34"/>
        <v>0</v>
      </c>
      <c r="P101" s="35">
        <f t="shared" si="19"/>
        <v>4504</v>
      </c>
      <c r="R101" s="6"/>
    </row>
    <row r="102" spans="1:18" x14ac:dyDescent="0.3">
      <c r="A102" s="44" t="s">
        <v>96</v>
      </c>
      <c r="B102" s="45">
        <v>528</v>
      </c>
      <c r="C102" s="45">
        <v>1304</v>
      </c>
      <c r="D102" s="45">
        <v>245</v>
      </c>
      <c r="E102" s="45">
        <v>183</v>
      </c>
      <c r="F102" s="45">
        <v>0</v>
      </c>
      <c r="G102" s="45">
        <v>8</v>
      </c>
      <c r="H102" s="53">
        <f t="shared" si="21"/>
        <v>2268</v>
      </c>
      <c r="I102" s="30"/>
      <c r="J102" s="45">
        <v>9</v>
      </c>
      <c r="K102" s="45">
        <v>184</v>
      </c>
      <c r="L102" s="45">
        <v>1</v>
      </c>
      <c r="M102" s="45">
        <v>22</v>
      </c>
      <c r="N102" s="45">
        <v>0</v>
      </c>
      <c r="O102" s="45">
        <v>0</v>
      </c>
      <c r="P102" s="53">
        <f t="shared" si="19"/>
        <v>216</v>
      </c>
    </row>
    <row r="103" spans="1:18" x14ac:dyDescent="0.3">
      <c r="A103" s="50" t="s">
        <v>97</v>
      </c>
      <c r="B103" s="51">
        <v>184</v>
      </c>
      <c r="C103" s="51">
        <v>471</v>
      </c>
      <c r="D103" s="51">
        <v>66</v>
      </c>
      <c r="E103" s="51">
        <v>9</v>
      </c>
      <c r="F103" s="51">
        <v>0</v>
      </c>
      <c r="G103" s="51">
        <v>1</v>
      </c>
      <c r="H103" s="55">
        <f t="shared" si="21"/>
        <v>731</v>
      </c>
      <c r="I103" s="30"/>
      <c r="J103" s="51">
        <v>1</v>
      </c>
      <c r="K103" s="51">
        <v>69</v>
      </c>
      <c r="L103" s="51">
        <v>21</v>
      </c>
      <c r="M103" s="51">
        <v>7</v>
      </c>
      <c r="N103" s="51">
        <v>0</v>
      </c>
      <c r="O103" s="51">
        <v>0</v>
      </c>
      <c r="P103" s="55">
        <f t="shared" ref="P103:P134" si="35">SUM(J103:O103)</f>
        <v>98</v>
      </c>
      <c r="R103" s="12"/>
    </row>
    <row r="104" spans="1:18" s="12" customFormat="1" x14ac:dyDescent="0.3">
      <c r="A104" s="72" t="s">
        <v>98</v>
      </c>
      <c r="B104" s="35">
        <f t="shared" ref="B104:G104" si="36">SUM(B102:B103)</f>
        <v>712</v>
      </c>
      <c r="C104" s="35">
        <f t="shared" si="36"/>
        <v>1775</v>
      </c>
      <c r="D104" s="35">
        <f t="shared" si="36"/>
        <v>311</v>
      </c>
      <c r="E104" s="35">
        <f t="shared" si="36"/>
        <v>192</v>
      </c>
      <c r="F104" s="35">
        <f t="shared" si="36"/>
        <v>0</v>
      </c>
      <c r="G104" s="35">
        <f t="shared" si="36"/>
        <v>9</v>
      </c>
      <c r="H104" s="35">
        <f t="shared" si="21"/>
        <v>2999</v>
      </c>
      <c r="I104" s="37"/>
      <c r="J104" s="35">
        <f t="shared" ref="J104:O104" si="37">SUM(J102:J103)</f>
        <v>10</v>
      </c>
      <c r="K104" s="35">
        <f>SUM(K102:K103)</f>
        <v>253</v>
      </c>
      <c r="L104" s="35">
        <f t="shared" si="37"/>
        <v>22</v>
      </c>
      <c r="M104" s="35">
        <f t="shared" si="37"/>
        <v>29</v>
      </c>
      <c r="N104" s="35">
        <f t="shared" si="37"/>
        <v>0</v>
      </c>
      <c r="O104" s="35">
        <f t="shared" si="37"/>
        <v>0</v>
      </c>
      <c r="P104" s="35">
        <f t="shared" si="35"/>
        <v>314</v>
      </c>
      <c r="R104" s="6"/>
    </row>
    <row r="105" spans="1:18" x14ac:dyDescent="0.3">
      <c r="A105" s="44" t="s">
        <v>99</v>
      </c>
      <c r="B105" s="45">
        <v>4442</v>
      </c>
      <c r="C105" s="45">
        <v>8471</v>
      </c>
      <c r="D105" s="45">
        <v>1204</v>
      </c>
      <c r="E105" s="45">
        <v>1728</v>
      </c>
      <c r="F105" s="45">
        <v>1</v>
      </c>
      <c r="G105" s="45">
        <v>53</v>
      </c>
      <c r="H105" s="53">
        <f t="shared" si="21"/>
        <v>15899</v>
      </c>
      <c r="I105" s="30"/>
      <c r="J105" s="45">
        <v>25</v>
      </c>
      <c r="K105" s="45">
        <v>945</v>
      </c>
      <c r="L105" s="45">
        <v>10</v>
      </c>
      <c r="M105" s="45">
        <v>116</v>
      </c>
      <c r="N105" s="45">
        <v>2</v>
      </c>
      <c r="O105" s="45">
        <v>0</v>
      </c>
      <c r="P105" s="53">
        <f t="shared" si="35"/>
        <v>1098</v>
      </c>
    </row>
    <row r="106" spans="1:18" x14ac:dyDescent="0.3">
      <c r="A106" s="47" t="s">
        <v>136</v>
      </c>
      <c r="B106" s="48">
        <v>928</v>
      </c>
      <c r="C106" s="48">
        <v>1637</v>
      </c>
      <c r="D106" s="48">
        <v>164</v>
      </c>
      <c r="E106" s="48">
        <v>89</v>
      </c>
      <c r="F106" s="48">
        <v>0</v>
      </c>
      <c r="G106" s="48">
        <v>19</v>
      </c>
      <c r="H106" s="54">
        <f t="shared" si="21"/>
        <v>2837</v>
      </c>
      <c r="I106" s="30"/>
      <c r="J106" s="48">
        <v>3</v>
      </c>
      <c r="K106" s="48">
        <v>144</v>
      </c>
      <c r="L106" s="48">
        <v>5</v>
      </c>
      <c r="M106" s="48">
        <v>13</v>
      </c>
      <c r="N106" s="48">
        <v>0</v>
      </c>
      <c r="O106" s="48">
        <v>0</v>
      </c>
      <c r="P106" s="54">
        <f t="shared" si="35"/>
        <v>165</v>
      </c>
    </row>
    <row r="107" spans="1:18" x14ac:dyDescent="0.3">
      <c r="A107" s="47" t="s">
        <v>100</v>
      </c>
      <c r="B107" s="48">
        <v>1159</v>
      </c>
      <c r="C107" s="48">
        <v>2134</v>
      </c>
      <c r="D107" s="48">
        <v>228</v>
      </c>
      <c r="E107" s="48">
        <v>221</v>
      </c>
      <c r="F107" s="48">
        <v>1</v>
      </c>
      <c r="G107" s="48">
        <v>5</v>
      </c>
      <c r="H107" s="54">
        <f t="shared" si="21"/>
        <v>3748</v>
      </c>
      <c r="I107" s="30"/>
      <c r="J107" s="48">
        <v>1</v>
      </c>
      <c r="K107" s="48">
        <v>228</v>
      </c>
      <c r="L107" s="48">
        <v>0</v>
      </c>
      <c r="M107" s="48">
        <v>26</v>
      </c>
      <c r="N107" s="48">
        <v>0</v>
      </c>
      <c r="O107" s="48">
        <v>0</v>
      </c>
      <c r="P107" s="54">
        <f t="shared" si="35"/>
        <v>255</v>
      </c>
    </row>
    <row r="108" spans="1:18" x14ac:dyDescent="0.3">
      <c r="A108" s="47" t="s">
        <v>101</v>
      </c>
      <c r="B108" s="48">
        <v>1116</v>
      </c>
      <c r="C108" s="48">
        <v>2543</v>
      </c>
      <c r="D108" s="48">
        <v>256</v>
      </c>
      <c r="E108" s="48">
        <v>248</v>
      </c>
      <c r="F108" s="48">
        <v>0</v>
      </c>
      <c r="G108" s="48">
        <v>14</v>
      </c>
      <c r="H108" s="54">
        <f t="shared" si="21"/>
        <v>4177</v>
      </c>
      <c r="I108" s="30"/>
      <c r="J108" s="48">
        <v>13</v>
      </c>
      <c r="K108" s="48">
        <v>305</v>
      </c>
      <c r="L108" s="48">
        <v>7</v>
      </c>
      <c r="M108" s="48">
        <v>25</v>
      </c>
      <c r="N108" s="48">
        <v>0</v>
      </c>
      <c r="O108" s="48">
        <v>0</v>
      </c>
      <c r="P108" s="54">
        <f t="shared" si="35"/>
        <v>350</v>
      </c>
    </row>
    <row r="109" spans="1:18" x14ac:dyDescent="0.3">
      <c r="A109" s="47" t="s">
        <v>102</v>
      </c>
      <c r="B109" s="48">
        <v>2969</v>
      </c>
      <c r="C109" s="48">
        <v>5151</v>
      </c>
      <c r="D109" s="48">
        <v>958</v>
      </c>
      <c r="E109" s="48">
        <v>578</v>
      </c>
      <c r="F109" s="48">
        <v>3</v>
      </c>
      <c r="G109" s="48">
        <v>13</v>
      </c>
      <c r="H109" s="54">
        <f t="shared" si="21"/>
        <v>9672</v>
      </c>
      <c r="I109" s="30"/>
      <c r="J109" s="48">
        <v>4</v>
      </c>
      <c r="K109" s="48">
        <v>707</v>
      </c>
      <c r="L109" s="48">
        <v>6</v>
      </c>
      <c r="M109" s="48">
        <v>61</v>
      </c>
      <c r="N109" s="48">
        <v>3</v>
      </c>
      <c r="O109" s="48">
        <v>0</v>
      </c>
      <c r="P109" s="54">
        <f t="shared" si="35"/>
        <v>781</v>
      </c>
    </row>
    <row r="110" spans="1:18" x14ac:dyDescent="0.3">
      <c r="A110" s="50" t="s">
        <v>103</v>
      </c>
      <c r="B110" s="51">
        <v>1580</v>
      </c>
      <c r="C110" s="51">
        <v>3148</v>
      </c>
      <c r="D110" s="51">
        <v>469</v>
      </c>
      <c r="E110" s="51">
        <v>180</v>
      </c>
      <c r="F110" s="51">
        <v>0</v>
      </c>
      <c r="G110" s="51">
        <v>10</v>
      </c>
      <c r="H110" s="55">
        <f t="shared" si="21"/>
        <v>5387</v>
      </c>
      <c r="I110" s="30"/>
      <c r="J110" s="51">
        <v>5</v>
      </c>
      <c r="K110" s="51">
        <v>264</v>
      </c>
      <c r="L110" s="51">
        <v>6</v>
      </c>
      <c r="M110" s="51">
        <v>9</v>
      </c>
      <c r="N110" s="51">
        <v>0</v>
      </c>
      <c r="O110" s="51">
        <v>0</v>
      </c>
      <c r="P110" s="55">
        <f t="shared" si="35"/>
        <v>284</v>
      </c>
      <c r="R110" s="12"/>
    </row>
    <row r="111" spans="1:18" s="12" customFormat="1" x14ac:dyDescent="0.3">
      <c r="A111" s="72" t="s">
        <v>104</v>
      </c>
      <c r="B111" s="35">
        <f t="shared" ref="B111:G111" si="38">SUM(B105:B110)</f>
        <v>12194</v>
      </c>
      <c r="C111" s="35">
        <f t="shared" si="38"/>
        <v>23084</v>
      </c>
      <c r="D111" s="35">
        <f t="shared" si="38"/>
        <v>3279</v>
      </c>
      <c r="E111" s="35">
        <f t="shared" si="38"/>
        <v>3044</v>
      </c>
      <c r="F111" s="35">
        <f t="shared" si="38"/>
        <v>5</v>
      </c>
      <c r="G111" s="35">
        <f t="shared" si="38"/>
        <v>114</v>
      </c>
      <c r="H111" s="35">
        <f t="shared" si="21"/>
        <v>41720</v>
      </c>
      <c r="I111" s="37"/>
      <c r="J111" s="35">
        <f t="shared" ref="J111:O111" si="39">SUM(J105:J110)</f>
        <v>51</v>
      </c>
      <c r="K111" s="35">
        <f>SUM(K105:K110)</f>
        <v>2593</v>
      </c>
      <c r="L111" s="35">
        <f t="shared" si="39"/>
        <v>34</v>
      </c>
      <c r="M111" s="35">
        <f t="shared" si="39"/>
        <v>250</v>
      </c>
      <c r="N111" s="35">
        <f t="shared" si="39"/>
        <v>5</v>
      </c>
      <c r="O111" s="35">
        <f t="shared" si="39"/>
        <v>0</v>
      </c>
      <c r="P111" s="35">
        <f t="shared" si="35"/>
        <v>2933</v>
      </c>
      <c r="R111" s="6"/>
    </row>
    <row r="112" spans="1:18" x14ac:dyDescent="0.3">
      <c r="A112" s="44" t="s">
        <v>105</v>
      </c>
      <c r="B112" s="45">
        <v>1599</v>
      </c>
      <c r="C112" s="45">
        <v>3066</v>
      </c>
      <c r="D112" s="45">
        <v>325</v>
      </c>
      <c r="E112" s="45">
        <v>63</v>
      </c>
      <c r="F112" s="45">
        <v>1</v>
      </c>
      <c r="G112" s="45">
        <v>21</v>
      </c>
      <c r="H112" s="53">
        <f t="shared" si="21"/>
        <v>5075</v>
      </c>
      <c r="I112" s="30"/>
      <c r="J112" s="45">
        <v>16</v>
      </c>
      <c r="K112" s="45">
        <v>301</v>
      </c>
      <c r="L112" s="45">
        <v>7</v>
      </c>
      <c r="M112" s="45">
        <v>7</v>
      </c>
      <c r="N112" s="45">
        <v>0</v>
      </c>
      <c r="O112" s="45">
        <v>0</v>
      </c>
      <c r="P112" s="53">
        <f t="shared" si="35"/>
        <v>331</v>
      </c>
    </row>
    <row r="113" spans="1:18" x14ac:dyDescent="0.3">
      <c r="A113" s="47" t="s">
        <v>106</v>
      </c>
      <c r="B113" s="48">
        <v>2163</v>
      </c>
      <c r="C113" s="48">
        <v>5257</v>
      </c>
      <c r="D113" s="48">
        <v>460</v>
      </c>
      <c r="E113" s="48">
        <v>160</v>
      </c>
      <c r="F113" s="48">
        <v>1</v>
      </c>
      <c r="G113" s="48">
        <v>17</v>
      </c>
      <c r="H113" s="54">
        <f t="shared" si="21"/>
        <v>8058</v>
      </c>
      <c r="I113" s="30"/>
      <c r="J113" s="48">
        <v>7</v>
      </c>
      <c r="K113" s="48">
        <v>480</v>
      </c>
      <c r="L113" s="48">
        <v>9</v>
      </c>
      <c r="M113" s="48">
        <v>26</v>
      </c>
      <c r="N113" s="48">
        <v>1</v>
      </c>
      <c r="O113" s="48">
        <v>0</v>
      </c>
      <c r="P113" s="54">
        <f t="shared" si="35"/>
        <v>523</v>
      </c>
    </row>
    <row r="114" spans="1:18" x14ac:dyDescent="0.3">
      <c r="A114" s="47" t="s">
        <v>107</v>
      </c>
      <c r="B114" s="48">
        <v>403</v>
      </c>
      <c r="C114" s="48">
        <v>961</v>
      </c>
      <c r="D114" s="48">
        <v>105</v>
      </c>
      <c r="E114" s="48">
        <v>14</v>
      </c>
      <c r="F114" s="48">
        <v>1</v>
      </c>
      <c r="G114" s="48">
        <v>9</v>
      </c>
      <c r="H114" s="54">
        <f t="shared" si="21"/>
        <v>1493</v>
      </c>
      <c r="I114" s="30"/>
      <c r="J114" s="48">
        <v>1</v>
      </c>
      <c r="K114" s="48">
        <v>93</v>
      </c>
      <c r="L114" s="48">
        <v>1</v>
      </c>
      <c r="M114" s="48">
        <v>1</v>
      </c>
      <c r="N114" s="48">
        <v>0</v>
      </c>
      <c r="O114" s="48">
        <v>0</v>
      </c>
      <c r="P114" s="54">
        <f t="shared" si="35"/>
        <v>96</v>
      </c>
    </row>
    <row r="115" spans="1:18" x14ac:dyDescent="0.3">
      <c r="A115" s="47" t="s">
        <v>108</v>
      </c>
      <c r="B115" s="48">
        <v>1784</v>
      </c>
      <c r="C115" s="48">
        <v>3382</v>
      </c>
      <c r="D115" s="48">
        <v>357</v>
      </c>
      <c r="E115" s="48">
        <v>97</v>
      </c>
      <c r="F115" s="48">
        <v>1</v>
      </c>
      <c r="G115" s="48">
        <v>26</v>
      </c>
      <c r="H115" s="54">
        <f t="shared" si="21"/>
        <v>5647</v>
      </c>
      <c r="I115" s="30"/>
      <c r="J115" s="48">
        <v>5</v>
      </c>
      <c r="K115" s="48">
        <v>274</v>
      </c>
      <c r="L115" s="48">
        <v>17</v>
      </c>
      <c r="M115" s="48">
        <v>6</v>
      </c>
      <c r="N115" s="48">
        <v>3</v>
      </c>
      <c r="O115" s="48">
        <v>0</v>
      </c>
      <c r="P115" s="54">
        <f t="shared" si="35"/>
        <v>305</v>
      </c>
    </row>
    <row r="116" spans="1:18" x14ac:dyDescent="0.3">
      <c r="A116" s="50" t="s">
        <v>109</v>
      </c>
      <c r="B116" s="51">
        <v>453</v>
      </c>
      <c r="C116" s="51">
        <v>1093</v>
      </c>
      <c r="D116" s="51">
        <v>104</v>
      </c>
      <c r="E116" s="51">
        <v>6</v>
      </c>
      <c r="F116" s="51">
        <v>0</v>
      </c>
      <c r="G116" s="51">
        <v>8</v>
      </c>
      <c r="H116" s="55">
        <f t="shared" si="21"/>
        <v>1664</v>
      </c>
      <c r="I116" s="30"/>
      <c r="J116" s="51">
        <v>2</v>
      </c>
      <c r="K116" s="51">
        <v>102</v>
      </c>
      <c r="L116" s="51">
        <v>2</v>
      </c>
      <c r="M116" s="51">
        <v>0</v>
      </c>
      <c r="N116" s="51">
        <v>0</v>
      </c>
      <c r="O116" s="51">
        <v>0</v>
      </c>
      <c r="P116" s="55">
        <f t="shared" si="35"/>
        <v>106</v>
      </c>
      <c r="R116" s="12"/>
    </row>
    <row r="117" spans="1:18" s="12" customFormat="1" x14ac:dyDescent="0.3">
      <c r="A117" s="72" t="s">
        <v>110</v>
      </c>
      <c r="B117" s="35">
        <f t="shared" ref="B117:G117" si="40">SUM(B112:B116)</f>
        <v>6402</v>
      </c>
      <c r="C117" s="35">
        <f t="shared" si="40"/>
        <v>13759</v>
      </c>
      <c r="D117" s="35">
        <f t="shared" si="40"/>
        <v>1351</v>
      </c>
      <c r="E117" s="35">
        <f t="shared" si="40"/>
        <v>340</v>
      </c>
      <c r="F117" s="35">
        <f t="shared" si="40"/>
        <v>4</v>
      </c>
      <c r="G117" s="35">
        <f t="shared" si="40"/>
        <v>81</v>
      </c>
      <c r="H117" s="35">
        <f t="shared" si="21"/>
        <v>21937</v>
      </c>
      <c r="I117" s="37"/>
      <c r="J117" s="35">
        <f t="shared" ref="J117:O117" si="41">SUM(J112:J116)</f>
        <v>31</v>
      </c>
      <c r="K117" s="35">
        <f>SUM(K112:K116)</f>
        <v>1250</v>
      </c>
      <c r="L117" s="35">
        <f t="shared" si="41"/>
        <v>36</v>
      </c>
      <c r="M117" s="35">
        <f t="shared" si="41"/>
        <v>40</v>
      </c>
      <c r="N117" s="35">
        <f t="shared" si="41"/>
        <v>4</v>
      </c>
      <c r="O117" s="35">
        <f t="shared" si="41"/>
        <v>0</v>
      </c>
      <c r="P117" s="35">
        <f t="shared" si="35"/>
        <v>1361</v>
      </c>
      <c r="R117" s="6"/>
    </row>
    <row r="118" spans="1:18" x14ac:dyDescent="0.3">
      <c r="A118" s="44" t="s">
        <v>111</v>
      </c>
      <c r="B118" s="45">
        <v>1417</v>
      </c>
      <c r="C118" s="45">
        <v>2315</v>
      </c>
      <c r="D118" s="45">
        <v>146</v>
      </c>
      <c r="E118" s="45">
        <v>6</v>
      </c>
      <c r="F118" s="45">
        <v>0</v>
      </c>
      <c r="G118" s="45">
        <v>4</v>
      </c>
      <c r="H118" s="53">
        <f t="shared" si="21"/>
        <v>3888</v>
      </c>
      <c r="I118" s="30"/>
      <c r="J118" s="45">
        <v>23</v>
      </c>
      <c r="K118" s="45">
        <v>268</v>
      </c>
      <c r="L118" s="45">
        <v>0</v>
      </c>
      <c r="M118" s="45">
        <v>5</v>
      </c>
      <c r="N118" s="45">
        <v>1</v>
      </c>
      <c r="O118" s="45">
        <v>0</v>
      </c>
      <c r="P118" s="53">
        <f t="shared" si="35"/>
        <v>297</v>
      </c>
    </row>
    <row r="119" spans="1:18" x14ac:dyDescent="0.3">
      <c r="A119" s="47" t="s">
        <v>112</v>
      </c>
      <c r="B119" s="48">
        <v>798</v>
      </c>
      <c r="C119" s="48">
        <v>1367</v>
      </c>
      <c r="D119" s="48">
        <v>124</v>
      </c>
      <c r="E119" s="48">
        <v>48</v>
      </c>
      <c r="F119" s="48">
        <v>0</v>
      </c>
      <c r="G119" s="48">
        <v>2</v>
      </c>
      <c r="H119" s="54">
        <f t="shared" si="21"/>
        <v>2339</v>
      </c>
      <c r="I119" s="30"/>
      <c r="J119" s="48">
        <v>9</v>
      </c>
      <c r="K119" s="48">
        <v>140</v>
      </c>
      <c r="L119" s="48">
        <v>7</v>
      </c>
      <c r="M119" s="48">
        <v>1</v>
      </c>
      <c r="N119" s="48">
        <v>0</v>
      </c>
      <c r="O119" s="48">
        <v>0</v>
      </c>
      <c r="P119" s="54">
        <f t="shared" si="35"/>
        <v>157</v>
      </c>
    </row>
    <row r="120" spans="1:18" x14ac:dyDescent="0.3">
      <c r="A120" s="47" t="s">
        <v>113</v>
      </c>
      <c r="B120" s="48">
        <v>4006</v>
      </c>
      <c r="C120" s="48">
        <v>6257</v>
      </c>
      <c r="D120" s="48">
        <v>1003</v>
      </c>
      <c r="E120" s="48">
        <v>470</v>
      </c>
      <c r="F120" s="48">
        <v>2</v>
      </c>
      <c r="G120" s="48">
        <v>27</v>
      </c>
      <c r="H120" s="54">
        <f t="shared" si="21"/>
        <v>11765</v>
      </c>
      <c r="I120" s="30"/>
      <c r="J120" s="48">
        <v>22</v>
      </c>
      <c r="K120" s="48">
        <v>769</v>
      </c>
      <c r="L120" s="48">
        <v>21</v>
      </c>
      <c r="M120" s="48">
        <v>31</v>
      </c>
      <c r="N120" s="48">
        <v>2</v>
      </c>
      <c r="O120" s="48">
        <v>0</v>
      </c>
      <c r="P120" s="54">
        <f t="shared" si="35"/>
        <v>845</v>
      </c>
    </row>
    <row r="121" spans="1:18" x14ac:dyDescent="0.3">
      <c r="A121" s="47" t="s">
        <v>114</v>
      </c>
      <c r="B121" s="48">
        <v>258</v>
      </c>
      <c r="C121" s="48">
        <v>658</v>
      </c>
      <c r="D121" s="48">
        <v>68</v>
      </c>
      <c r="E121" s="48">
        <v>4</v>
      </c>
      <c r="F121" s="48">
        <v>0</v>
      </c>
      <c r="G121" s="48">
        <v>1</v>
      </c>
      <c r="H121" s="54">
        <f t="shared" si="21"/>
        <v>989</v>
      </c>
      <c r="I121" s="30"/>
      <c r="J121" s="48">
        <v>13</v>
      </c>
      <c r="K121" s="48">
        <v>98</v>
      </c>
      <c r="L121" s="48">
        <v>7</v>
      </c>
      <c r="M121" s="48">
        <v>0</v>
      </c>
      <c r="N121" s="48">
        <v>0</v>
      </c>
      <c r="O121" s="48">
        <v>0</v>
      </c>
      <c r="P121" s="54">
        <f t="shared" si="35"/>
        <v>118</v>
      </c>
    </row>
    <row r="122" spans="1:18" x14ac:dyDescent="0.3">
      <c r="A122" s="47" t="s">
        <v>115</v>
      </c>
      <c r="B122" s="48">
        <v>3018</v>
      </c>
      <c r="C122" s="48">
        <v>3750</v>
      </c>
      <c r="D122" s="48">
        <v>442</v>
      </c>
      <c r="E122" s="48">
        <v>73</v>
      </c>
      <c r="F122" s="48">
        <v>0</v>
      </c>
      <c r="G122" s="48">
        <v>21</v>
      </c>
      <c r="H122" s="54">
        <f t="shared" si="21"/>
        <v>7304</v>
      </c>
      <c r="I122" s="30"/>
      <c r="J122" s="48">
        <v>31</v>
      </c>
      <c r="K122" s="48">
        <v>420</v>
      </c>
      <c r="L122" s="48">
        <v>13</v>
      </c>
      <c r="M122" s="48">
        <v>7</v>
      </c>
      <c r="N122" s="48">
        <v>1</v>
      </c>
      <c r="O122" s="48">
        <v>0</v>
      </c>
      <c r="P122" s="54">
        <f t="shared" si="35"/>
        <v>472</v>
      </c>
    </row>
    <row r="123" spans="1:18" x14ac:dyDescent="0.3">
      <c r="A123" s="47" t="s">
        <v>116</v>
      </c>
      <c r="B123" s="48">
        <v>6616</v>
      </c>
      <c r="C123" s="48">
        <v>7830</v>
      </c>
      <c r="D123" s="48">
        <v>1569</v>
      </c>
      <c r="E123" s="48">
        <v>201</v>
      </c>
      <c r="F123" s="48">
        <v>1</v>
      </c>
      <c r="G123" s="48">
        <v>49</v>
      </c>
      <c r="H123" s="54">
        <f t="shared" si="21"/>
        <v>16266</v>
      </c>
      <c r="I123" s="30"/>
      <c r="J123" s="48">
        <v>24</v>
      </c>
      <c r="K123" s="48">
        <v>739</v>
      </c>
      <c r="L123" s="48">
        <v>17</v>
      </c>
      <c r="M123" s="48">
        <v>13</v>
      </c>
      <c r="N123" s="48">
        <v>0</v>
      </c>
      <c r="O123" s="48">
        <v>0</v>
      </c>
      <c r="P123" s="54">
        <f t="shared" si="35"/>
        <v>793</v>
      </c>
    </row>
    <row r="124" spans="1:18" x14ac:dyDescent="0.3">
      <c r="A124" s="47" t="s">
        <v>117</v>
      </c>
      <c r="B124" s="48">
        <v>1522</v>
      </c>
      <c r="C124" s="48">
        <v>2060</v>
      </c>
      <c r="D124" s="48">
        <v>209</v>
      </c>
      <c r="E124" s="48">
        <v>79</v>
      </c>
      <c r="F124" s="48">
        <v>1</v>
      </c>
      <c r="G124" s="48">
        <v>12</v>
      </c>
      <c r="H124" s="54">
        <f t="shared" si="21"/>
        <v>3883</v>
      </c>
      <c r="I124" s="30"/>
      <c r="J124" s="48">
        <v>10</v>
      </c>
      <c r="K124" s="48">
        <v>277</v>
      </c>
      <c r="L124" s="48">
        <v>6</v>
      </c>
      <c r="M124" s="48">
        <v>9</v>
      </c>
      <c r="N124" s="48">
        <v>1</v>
      </c>
      <c r="O124" s="48">
        <v>0</v>
      </c>
      <c r="P124" s="54">
        <f t="shared" si="35"/>
        <v>303</v>
      </c>
    </row>
    <row r="125" spans="1:18" x14ac:dyDescent="0.3">
      <c r="A125" s="47" t="s">
        <v>118</v>
      </c>
      <c r="B125" s="48">
        <v>1716</v>
      </c>
      <c r="C125" s="48">
        <v>2342</v>
      </c>
      <c r="D125" s="48">
        <v>288</v>
      </c>
      <c r="E125" s="48">
        <v>106</v>
      </c>
      <c r="F125" s="48">
        <v>1</v>
      </c>
      <c r="G125" s="48">
        <v>20</v>
      </c>
      <c r="H125" s="54">
        <f t="shared" si="21"/>
        <v>4473</v>
      </c>
      <c r="I125" s="30"/>
      <c r="J125" s="48">
        <v>16</v>
      </c>
      <c r="K125" s="48">
        <v>227</v>
      </c>
      <c r="L125" s="48">
        <v>10</v>
      </c>
      <c r="M125" s="48">
        <v>2</v>
      </c>
      <c r="N125" s="48">
        <v>2</v>
      </c>
      <c r="O125" s="48">
        <v>0</v>
      </c>
      <c r="P125" s="54">
        <f t="shared" si="35"/>
        <v>257</v>
      </c>
    </row>
    <row r="126" spans="1:18" x14ac:dyDescent="0.3">
      <c r="A126" s="50" t="s">
        <v>119</v>
      </c>
      <c r="B126" s="51">
        <v>1827</v>
      </c>
      <c r="C126" s="51">
        <v>2410</v>
      </c>
      <c r="D126" s="51">
        <v>266</v>
      </c>
      <c r="E126" s="51">
        <v>11</v>
      </c>
      <c r="F126" s="51">
        <v>0</v>
      </c>
      <c r="G126" s="51">
        <v>10</v>
      </c>
      <c r="H126" s="55">
        <f t="shared" si="21"/>
        <v>4524</v>
      </c>
      <c r="I126" s="30"/>
      <c r="J126" s="51">
        <v>10</v>
      </c>
      <c r="K126" s="51">
        <v>294</v>
      </c>
      <c r="L126" s="51">
        <v>1</v>
      </c>
      <c r="M126" s="51">
        <v>2</v>
      </c>
      <c r="N126" s="51">
        <v>1</v>
      </c>
      <c r="O126" s="51">
        <v>0</v>
      </c>
      <c r="P126" s="55">
        <f t="shared" si="35"/>
        <v>308</v>
      </c>
      <c r="R126" s="12"/>
    </row>
    <row r="127" spans="1:18" s="12" customFormat="1" x14ac:dyDescent="0.3">
      <c r="A127" s="72" t="s">
        <v>120</v>
      </c>
      <c r="B127" s="35">
        <f t="shared" ref="B127:G127" si="42">SUM(B118:B126)</f>
        <v>21178</v>
      </c>
      <c r="C127" s="35">
        <f t="shared" si="42"/>
        <v>28989</v>
      </c>
      <c r="D127" s="35">
        <f t="shared" si="42"/>
        <v>4115</v>
      </c>
      <c r="E127" s="35">
        <f t="shared" si="42"/>
        <v>998</v>
      </c>
      <c r="F127" s="35">
        <f t="shared" si="42"/>
        <v>5</v>
      </c>
      <c r="G127" s="35">
        <f t="shared" si="42"/>
        <v>146</v>
      </c>
      <c r="H127" s="35">
        <f t="shared" si="21"/>
        <v>55431</v>
      </c>
      <c r="I127" s="37"/>
      <c r="J127" s="35">
        <f t="shared" ref="J127:O127" si="43">SUM(J118:J126)</f>
        <v>158</v>
      </c>
      <c r="K127" s="35">
        <f>SUM(K118:K126)</f>
        <v>3232</v>
      </c>
      <c r="L127" s="35">
        <f t="shared" si="43"/>
        <v>82</v>
      </c>
      <c r="M127" s="35">
        <f t="shared" si="43"/>
        <v>70</v>
      </c>
      <c r="N127" s="35">
        <f t="shared" si="43"/>
        <v>8</v>
      </c>
      <c r="O127" s="35">
        <f t="shared" si="43"/>
        <v>0</v>
      </c>
      <c r="P127" s="35">
        <f t="shared" si="35"/>
        <v>3550</v>
      </c>
      <c r="R127" s="6"/>
    </row>
    <row r="128" spans="1:18" x14ac:dyDescent="0.3">
      <c r="A128" s="44" t="s">
        <v>121</v>
      </c>
      <c r="B128" s="45">
        <v>4034</v>
      </c>
      <c r="C128" s="45">
        <v>4966</v>
      </c>
      <c r="D128" s="45">
        <v>362</v>
      </c>
      <c r="E128" s="45">
        <v>3</v>
      </c>
      <c r="F128" s="45">
        <v>2</v>
      </c>
      <c r="G128" s="45">
        <v>23</v>
      </c>
      <c r="H128" s="53">
        <f t="shared" si="21"/>
        <v>9390</v>
      </c>
      <c r="I128" s="30"/>
      <c r="J128" s="45">
        <v>5</v>
      </c>
      <c r="K128" s="45">
        <v>567</v>
      </c>
      <c r="L128" s="45">
        <v>7</v>
      </c>
      <c r="M128" s="45">
        <v>0</v>
      </c>
      <c r="N128" s="45">
        <v>6</v>
      </c>
      <c r="O128" s="45">
        <v>0</v>
      </c>
      <c r="P128" s="53">
        <f t="shared" si="35"/>
        <v>585</v>
      </c>
    </row>
    <row r="129" spans="1:18" x14ac:dyDescent="0.3">
      <c r="A129" s="47" t="s">
        <v>137</v>
      </c>
      <c r="B129" s="48">
        <v>624</v>
      </c>
      <c r="C129" s="48">
        <v>986</v>
      </c>
      <c r="D129" s="48">
        <v>38</v>
      </c>
      <c r="E129" s="48">
        <v>2</v>
      </c>
      <c r="F129" s="48">
        <v>2</v>
      </c>
      <c r="G129" s="48">
        <v>1</v>
      </c>
      <c r="H129" s="54">
        <f t="shared" si="21"/>
        <v>1653</v>
      </c>
      <c r="I129" s="30"/>
      <c r="J129" s="48">
        <v>7</v>
      </c>
      <c r="K129" s="48">
        <v>86</v>
      </c>
      <c r="L129" s="48">
        <v>2</v>
      </c>
      <c r="M129" s="48">
        <v>0</v>
      </c>
      <c r="N129" s="48">
        <v>0</v>
      </c>
      <c r="O129" s="48">
        <v>0</v>
      </c>
      <c r="P129" s="54">
        <f t="shared" si="35"/>
        <v>95</v>
      </c>
    </row>
    <row r="130" spans="1:18" x14ac:dyDescent="0.3">
      <c r="A130" s="47" t="s">
        <v>122</v>
      </c>
      <c r="B130" s="48">
        <v>265</v>
      </c>
      <c r="C130" s="48">
        <v>546</v>
      </c>
      <c r="D130" s="48">
        <v>42</v>
      </c>
      <c r="E130" s="48">
        <v>0</v>
      </c>
      <c r="F130" s="48">
        <v>0</v>
      </c>
      <c r="G130" s="48">
        <v>3</v>
      </c>
      <c r="H130" s="54">
        <f t="shared" si="21"/>
        <v>856</v>
      </c>
      <c r="I130" s="30"/>
      <c r="J130" s="48">
        <v>6</v>
      </c>
      <c r="K130" s="48">
        <v>86</v>
      </c>
      <c r="L130" s="48">
        <v>0</v>
      </c>
      <c r="M130" s="48">
        <v>0</v>
      </c>
      <c r="N130" s="48">
        <v>0</v>
      </c>
      <c r="O130" s="48">
        <v>0</v>
      </c>
      <c r="P130" s="54">
        <f t="shared" si="35"/>
        <v>92</v>
      </c>
    </row>
    <row r="131" spans="1:18" x14ac:dyDescent="0.3">
      <c r="A131" s="47" t="s">
        <v>123</v>
      </c>
      <c r="B131" s="48">
        <v>503</v>
      </c>
      <c r="C131" s="48">
        <v>1029</v>
      </c>
      <c r="D131" s="48">
        <v>38</v>
      </c>
      <c r="E131" s="48">
        <v>1</v>
      </c>
      <c r="F131" s="48">
        <v>1</v>
      </c>
      <c r="G131" s="48">
        <v>6</v>
      </c>
      <c r="H131" s="54">
        <f t="shared" si="21"/>
        <v>1578</v>
      </c>
      <c r="I131" s="30"/>
      <c r="J131" s="48">
        <v>5</v>
      </c>
      <c r="K131" s="48">
        <v>166</v>
      </c>
      <c r="L131" s="48">
        <v>2</v>
      </c>
      <c r="M131" s="48">
        <v>0</v>
      </c>
      <c r="N131" s="48">
        <v>0</v>
      </c>
      <c r="O131" s="48">
        <v>0</v>
      </c>
      <c r="P131" s="54">
        <f t="shared" si="35"/>
        <v>173</v>
      </c>
    </row>
    <row r="132" spans="1:18" x14ac:dyDescent="0.3">
      <c r="A132" s="47" t="s">
        <v>124</v>
      </c>
      <c r="B132" s="48">
        <v>159</v>
      </c>
      <c r="C132" s="48">
        <v>329</v>
      </c>
      <c r="D132" s="48">
        <v>13</v>
      </c>
      <c r="E132" s="48">
        <v>0</v>
      </c>
      <c r="F132" s="48">
        <v>0</v>
      </c>
      <c r="G132" s="48">
        <v>4</v>
      </c>
      <c r="H132" s="54">
        <f t="shared" si="21"/>
        <v>505</v>
      </c>
      <c r="I132" s="30"/>
      <c r="J132" s="48">
        <v>1</v>
      </c>
      <c r="K132" s="48">
        <v>60</v>
      </c>
      <c r="L132" s="48">
        <v>0</v>
      </c>
      <c r="M132" s="48">
        <v>0</v>
      </c>
      <c r="N132" s="48">
        <v>1</v>
      </c>
      <c r="O132" s="48">
        <v>0</v>
      </c>
      <c r="P132" s="54">
        <f t="shared" si="35"/>
        <v>62</v>
      </c>
    </row>
    <row r="133" spans="1:18" x14ac:dyDescent="0.3">
      <c r="A133" s="47" t="s">
        <v>138</v>
      </c>
      <c r="B133" s="48">
        <v>912</v>
      </c>
      <c r="C133" s="48">
        <v>1116</v>
      </c>
      <c r="D133" s="48">
        <v>102</v>
      </c>
      <c r="E133" s="48">
        <v>1</v>
      </c>
      <c r="F133" s="48">
        <v>0</v>
      </c>
      <c r="G133" s="48">
        <v>3</v>
      </c>
      <c r="H133" s="54">
        <f t="shared" si="21"/>
        <v>2134</v>
      </c>
      <c r="I133" s="30"/>
      <c r="J133" s="48">
        <v>19</v>
      </c>
      <c r="K133" s="48">
        <v>166</v>
      </c>
      <c r="L133" s="48">
        <v>4</v>
      </c>
      <c r="M133" s="48">
        <v>1</v>
      </c>
      <c r="N133" s="48">
        <v>0</v>
      </c>
      <c r="O133" s="48">
        <v>0</v>
      </c>
      <c r="P133" s="54">
        <f t="shared" si="35"/>
        <v>190</v>
      </c>
    </row>
    <row r="134" spans="1:18" x14ac:dyDescent="0.3">
      <c r="A134" s="47" t="s">
        <v>125</v>
      </c>
      <c r="B134" s="48">
        <v>654</v>
      </c>
      <c r="C134" s="48">
        <v>1030</v>
      </c>
      <c r="D134" s="48">
        <v>62</v>
      </c>
      <c r="E134" s="48">
        <v>1</v>
      </c>
      <c r="F134" s="48">
        <v>0</v>
      </c>
      <c r="G134" s="48">
        <v>4</v>
      </c>
      <c r="H134" s="54">
        <f t="shared" si="21"/>
        <v>1751</v>
      </c>
      <c r="I134" s="30"/>
      <c r="J134" s="48">
        <v>9</v>
      </c>
      <c r="K134" s="48">
        <v>152</v>
      </c>
      <c r="L134" s="48">
        <v>1</v>
      </c>
      <c r="M134" s="48">
        <v>0</v>
      </c>
      <c r="N134" s="48">
        <v>1</v>
      </c>
      <c r="O134" s="48">
        <v>0</v>
      </c>
      <c r="P134" s="54">
        <f t="shared" si="35"/>
        <v>163</v>
      </c>
    </row>
    <row r="135" spans="1:18" x14ac:dyDescent="0.3">
      <c r="A135" s="50" t="s">
        <v>126</v>
      </c>
      <c r="B135" s="51">
        <v>2219</v>
      </c>
      <c r="C135" s="51">
        <v>2677</v>
      </c>
      <c r="D135" s="51">
        <v>207</v>
      </c>
      <c r="E135" s="51">
        <v>4</v>
      </c>
      <c r="F135" s="51">
        <v>2</v>
      </c>
      <c r="G135" s="51">
        <v>5</v>
      </c>
      <c r="H135" s="55">
        <f t="shared" si="21"/>
        <v>5114</v>
      </c>
      <c r="I135" s="37"/>
      <c r="J135" s="51">
        <v>11</v>
      </c>
      <c r="K135" s="51">
        <v>276</v>
      </c>
      <c r="L135" s="51">
        <v>1</v>
      </c>
      <c r="M135" s="51">
        <v>0</v>
      </c>
      <c r="N135" s="51">
        <v>0</v>
      </c>
      <c r="O135" s="51">
        <v>0</v>
      </c>
      <c r="P135" s="55">
        <f>SUM(J135:O135)</f>
        <v>288</v>
      </c>
      <c r="R135" s="12"/>
    </row>
    <row r="136" spans="1:18" s="12" customFormat="1" x14ac:dyDescent="0.3">
      <c r="A136" s="72" t="s">
        <v>127</v>
      </c>
      <c r="B136" s="35">
        <f t="shared" ref="B136:G136" si="44">SUM(B128:B135)</f>
        <v>9370</v>
      </c>
      <c r="C136" s="35">
        <f t="shared" si="44"/>
        <v>12679</v>
      </c>
      <c r="D136" s="35">
        <f t="shared" si="44"/>
        <v>864</v>
      </c>
      <c r="E136" s="35">
        <f t="shared" si="44"/>
        <v>12</v>
      </c>
      <c r="F136" s="35">
        <f t="shared" si="44"/>
        <v>7</v>
      </c>
      <c r="G136" s="35">
        <f t="shared" si="44"/>
        <v>49</v>
      </c>
      <c r="H136" s="35">
        <f>SUM(B136:G136)</f>
        <v>22981</v>
      </c>
      <c r="I136" s="62"/>
      <c r="J136" s="41">
        <f t="shared" ref="J136:O136" si="45">SUM(J128:J135)</f>
        <v>63</v>
      </c>
      <c r="K136" s="41">
        <f>SUM(K128:K135)</f>
        <v>1559</v>
      </c>
      <c r="L136" s="41">
        <f t="shared" si="45"/>
        <v>17</v>
      </c>
      <c r="M136" s="41">
        <f t="shared" si="45"/>
        <v>1</v>
      </c>
      <c r="N136" s="41">
        <f t="shared" si="45"/>
        <v>8</v>
      </c>
      <c r="O136" s="41">
        <f t="shared" si="45"/>
        <v>0</v>
      </c>
      <c r="P136" s="41">
        <f>SUM(J136:O136)</f>
        <v>1648</v>
      </c>
    </row>
    <row r="137" spans="1:18" s="12" customFormat="1" ht="23.1" customHeight="1" x14ac:dyDescent="0.3">
      <c r="A137" s="60" t="s">
        <v>174</v>
      </c>
      <c r="B137" s="43">
        <f>SUM(B136,B127,B117,B111,B104,B101,B95,B92,B87,B81,B75,B72,B61,B51,B43,B40,B35,B22,B17,B15)</f>
        <v>468625</v>
      </c>
      <c r="C137" s="43">
        <f>SUM(C136,C127,C117,C111,C104,C101,C95,C92,C87,C81,C75,C72,C61,C51,C43,C40,C35,C22,C17,C15)</f>
        <v>745628</v>
      </c>
      <c r="D137" s="43">
        <f t="shared" ref="D137:P137" si="46">SUM(D136,D127,D117,D111,D104,D101,D95,D92,D87,D81,D75,D72,D61,D51,D43,D40,D35,D22,D17,D15)</f>
        <v>127882</v>
      </c>
      <c r="E137" s="43">
        <f t="shared" si="46"/>
        <v>53673</v>
      </c>
      <c r="F137" s="43">
        <f t="shared" si="46"/>
        <v>525</v>
      </c>
      <c r="G137" s="43">
        <f t="shared" si="46"/>
        <v>6930</v>
      </c>
      <c r="H137" s="35">
        <f>SUM(B137:G137)</f>
        <v>1403263</v>
      </c>
      <c r="I137" s="63"/>
      <c r="J137" s="43">
        <f t="shared" si="46"/>
        <v>3151</v>
      </c>
      <c r="K137" s="43">
        <f>SUM(K136,K127,K117,K111,K104,K101,K95,K92,K87,K81,K75,K72,K61,K51,K43,K40,K35,K22,K17,K15)</f>
        <v>102324</v>
      </c>
      <c r="L137" s="43">
        <f t="shared" si="46"/>
        <v>1861</v>
      </c>
      <c r="M137" s="43">
        <f t="shared" si="46"/>
        <v>5579</v>
      </c>
      <c r="N137" s="43">
        <f t="shared" si="46"/>
        <v>345</v>
      </c>
      <c r="O137" s="43">
        <f t="shared" si="46"/>
        <v>7</v>
      </c>
      <c r="P137" s="43">
        <f t="shared" si="46"/>
        <v>113267</v>
      </c>
      <c r="R137" s="6"/>
    </row>
    <row r="138" spans="1:18" x14ac:dyDescent="0.3">
      <c r="A138" s="15"/>
      <c r="B138" s="13"/>
      <c r="C138" s="13"/>
      <c r="D138" s="13"/>
      <c r="E138" s="13"/>
      <c r="F138" s="13"/>
      <c r="G138" s="13"/>
      <c r="H138" s="16"/>
      <c r="J138" s="17"/>
      <c r="K138" s="17"/>
      <c r="L138" s="17"/>
      <c r="M138" s="17"/>
      <c r="N138" s="17"/>
      <c r="O138" s="13"/>
    </row>
    <row r="139" spans="1:18" x14ac:dyDescent="0.3">
      <c r="A139" s="101" t="s">
        <v>131</v>
      </c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</row>
    <row r="140" spans="1:18" x14ac:dyDescent="0.3">
      <c r="A140" s="99" t="s">
        <v>130</v>
      </c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</row>
    <row r="141" spans="1:18" x14ac:dyDescent="0.3">
      <c r="B141" s="13"/>
      <c r="C141" s="13"/>
      <c r="D141" s="13"/>
      <c r="E141" s="13"/>
      <c r="F141" s="13"/>
      <c r="G141" s="13"/>
      <c r="H141" s="14"/>
      <c r="O141" s="13"/>
    </row>
    <row r="142" spans="1:18" x14ac:dyDescent="0.3">
      <c r="B142" s="13"/>
      <c r="C142" s="13"/>
      <c r="D142" s="13"/>
      <c r="E142" s="13"/>
      <c r="F142" s="13"/>
      <c r="G142" s="13"/>
      <c r="H142" s="14"/>
      <c r="O142" s="13"/>
    </row>
    <row r="143" spans="1:18" x14ac:dyDescent="0.3">
      <c r="B143" s="13"/>
      <c r="C143" s="13"/>
      <c r="D143" s="13"/>
      <c r="E143" s="13"/>
      <c r="F143" s="13"/>
      <c r="G143" s="13"/>
      <c r="H143" s="14"/>
      <c r="O143" s="13"/>
    </row>
    <row r="144" spans="1:18" x14ac:dyDescent="0.3">
      <c r="B144" s="13"/>
      <c r="C144" s="13"/>
      <c r="D144" s="13"/>
      <c r="E144" s="13"/>
      <c r="F144" s="13"/>
      <c r="G144" s="13"/>
      <c r="H144" s="14"/>
      <c r="O144" s="13"/>
    </row>
    <row r="145" spans="2:15" x14ac:dyDescent="0.3">
      <c r="B145" s="13"/>
      <c r="C145" s="13"/>
      <c r="D145" s="13"/>
      <c r="E145" s="13"/>
      <c r="F145" s="13"/>
      <c r="G145" s="13"/>
      <c r="H145" s="14"/>
      <c r="O145" s="13"/>
    </row>
    <row r="146" spans="2:15" x14ac:dyDescent="0.3">
      <c r="B146" s="13"/>
      <c r="C146" s="13"/>
      <c r="D146" s="13"/>
      <c r="E146" s="13"/>
      <c r="F146" s="13"/>
      <c r="G146" s="13"/>
      <c r="H146" s="14"/>
      <c r="O146" s="13"/>
    </row>
    <row r="147" spans="2:15" x14ac:dyDescent="0.3">
      <c r="B147" s="13"/>
      <c r="C147" s="13"/>
      <c r="D147" s="13"/>
      <c r="E147" s="13"/>
      <c r="F147" s="13"/>
      <c r="G147" s="13"/>
      <c r="H147" s="14"/>
      <c r="O147" s="13"/>
    </row>
    <row r="148" spans="2:15" x14ac:dyDescent="0.3">
      <c r="B148" s="13"/>
      <c r="C148" s="13"/>
      <c r="D148" s="13"/>
      <c r="E148" s="13"/>
      <c r="F148" s="13"/>
      <c r="G148" s="13"/>
      <c r="H148" s="14"/>
      <c r="O148" s="13"/>
    </row>
    <row r="149" spans="2:15" x14ac:dyDescent="0.3">
      <c r="B149" s="13"/>
      <c r="C149" s="13"/>
      <c r="D149" s="13"/>
      <c r="E149" s="13"/>
      <c r="F149" s="13"/>
      <c r="G149" s="13"/>
      <c r="H149" s="14"/>
      <c r="O149" s="13"/>
    </row>
    <row r="150" spans="2:15" x14ac:dyDescent="0.3">
      <c r="B150" s="13"/>
      <c r="C150" s="13"/>
      <c r="D150" s="13"/>
      <c r="E150" s="13"/>
      <c r="F150" s="13"/>
      <c r="G150" s="13"/>
      <c r="H150" s="14"/>
      <c r="O150" s="13"/>
    </row>
    <row r="151" spans="2:15" x14ac:dyDescent="0.3">
      <c r="B151" s="13"/>
      <c r="C151" s="13"/>
      <c r="D151" s="13"/>
      <c r="E151" s="13"/>
      <c r="F151" s="13"/>
      <c r="G151" s="13"/>
      <c r="H151" s="14"/>
      <c r="O151" s="13"/>
    </row>
    <row r="152" spans="2:15" x14ac:dyDescent="0.3">
      <c r="B152" s="13"/>
      <c r="C152" s="13"/>
      <c r="D152" s="13"/>
      <c r="E152" s="13"/>
      <c r="F152" s="13"/>
      <c r="G152" s="13"/>
      <c r="H152" s="14"/>
      <c r="O152" s="13"/>
    </row>
    <row r="153" spans="2:15" x14ac:dyDescent="0.3">
      <c r="B153" s="13"/>
      <c r="C153" s="13"/>
      <c r="D153" s="13"/>
      <c r="E153" s="13"/>
      <c r="F153" s="13"/>
      <c r="G153" s="13"/>
      <c r="H153" s="14"/>
      <c r="O153" s="13"/>
    </row>
    <row r="154" spans="2:15" x14ac:dyDescent="0.3">
      <c r="B154" s="13"/>
      <c r="C154" s="13"/>
      <c r="D154" s="13"/>
      <c r="E154" s="13"/>
      <c r="F154" s="13"/>
      <c r="G154" s="13"/>
      <c r="H154" s="14"/>
      <c r="O154" s="13"/>
    </row>
    <row r="155" spans="2:15" x14ac:dyDescent="0.3">
      <c r="B155" s="13"/>
      <c r="C155" s="13"/>
      <c r="D155" s="13"/>
      <c r="E155" s="13"/>
      <c r="F155" s="13"/>
      <c r="G155" s="13"/>
      <c r="H155" s="14"/>
      <c r="O155" s="13"/>
    </row>
    <row r="156" spans="2:15" x14ac:dyDescent="0.3">
      <c r="B156" s="13"/>
      <c r="C156" s="13"/>
      <c r="D156" s="13"/>
      <c r="E156" s="13"/>
      <c r="F156" s="13"/>
      <c r="G156" s="13"/>
      <c r="H156" s="14"/>
      <c r="O156" s="13"/>
    </row>
    <row r="157" spans="2:15" x14ac:dyDescent="0.3">
      <c r="B157" s="13"/>
      <c r="C157" s="13"/>
      <c r="D157" s="13"/>
      <c r="E157" s="13"/>
      <c r="F157" s="13"/>
      <c r="G157" s="13"/>
      <c r="H157" s="14"/>
      <c r="O157" s="13"/>
    </row>
    <row r="158" spans="2:15" x14ac:dyDescent="0.3">
      <c r="B158" s="13"/>
      <c r="C158" s="13"/>
      <c r="D158" s="13"/>
      <c r="E158" s="13"/>
      <c r="F158" s="13"/>
      <c r="G158" s="13"/>
      <c r="H158" s="14"/>
      <c r="O158" s="13"/>
    </row>
    <row r="159" spans="2:15" x14ac:dyDescent="0.3">
      <c r="B159" s="13"/>
      <c r="C159" s="13"/>
      <c r="D159" s="13"/>
      <c r="E159" s="13"/>
      <c r="F159" s="13"/>
      <c r="G159" s="13"/>
      <c r="H159" s="14"/>
      <c r="O159" s="13"/>
    </row>
    <row r="160" spans="2:15" x14ac:dyDescent="0.3">
      <c r="B160" s="13"/>
      <c r="C160" s="13"/>
      <c r="D160" s="13"/>
      <c r="E160" s="13"/>
      <c r="F160" s="13"/>
      <c r="G160" s="13"/>
      <c r="H160" s="14"/>
      <c r="O160" s="13"/>
    </row>
    <row r="161" spans="2:15" x14ac:dyDescent="0.3">
      <c r="B161" s="13"/>
      <c r="C161" s="13"/>
      <c r="D161" s="13"/>
      <c r="E161" s="13"/>
      <c r="F161" s="13"/>
      <c r="G161" s="13"/>
      <c r="H161" s="14"/>
      <c r="O161" s="13"/>
    </row>
    <row r="162" spans="2:15" x14ac:dyDescent="0.3">
      <c r="B162" s="13"/>
      <c r="C162" s="13"/>
      <c r="D162" s="13"/>
      <c r="E162" s="13"/>
      <c r="F162" s="13"/>
      <c r="G162" s="13"/>
      <c r="H162" s="14"/>
      <c r="O162" s="13"/>
    </row>
    <row r="163" spans="2:15" x14ac:dyDescent="0.3">
      <c r="B163" s="13"/>
      <c r="C163" s="13"/>
      <c r="D163" s="13"/>
      <c r="E163" s="13"/>
      <c r="F163" s="13"/>
      <c r="G163" s="13"/>
      <c r="H163" s="14"/>
      <c r="O163" s="13"/>
    </row>
    <row r="164" spans="2:15" x14ac:dyDescent="0.3">
      <c r="B164" s="13"/>
      <c r="C164" s="13"/>
      <c r="D164" s="13"/>
      <c r="E164" s="13"/>
      <c r="F164" s="13"/>
      <c r="G164" s="13"/>
      <c r="H164" s="14"/>
      <c r="O164" s="13"/>
    </row>
    <row r="165" spans="2:15" x14ac:dyDescent="0.3">
      <c r="B165" s="13"/>
      <c r="C165" s="13"/>
      <c r="D165" s="13"/>
      <c r="E165" s="13"/>
      <c r="F165" s="13"/>
      <c r="G165" s="13"/>
      <c r="H165" s="14"/>
      <c r="O165" s="13"/>
    </row>
    <row r="166" spans="2:15" x14ac:dyDescent="0.3">
      <c r="B166" s="13"/>
      <c r="C166" s="13"/>
      <c r="D166" s="13"/>
      <c r="E166" s="13"/>
      <c r="F166" s="13"/>
      <c r="G166" s="13"/>
      <c r="H166" s="14"/>
      <c r="O166" s="13"/>
    </row>
    <row r="167" spans="2:15" x14ac:dyDescent="0.3">
      <c r="B167" s="13"/>
      <c r="C167" s="13"/>
      <c r="D167" s="13"/>
      <c r="E167" s="13"/>
      <c r="F167" s="13"/>
      <c r="G167" s="13"/>
      <c r="H167" s="14"/>
      <c r="O167" s="13"/>
    </row>
    <row r="168" spans="2:15" x14ac:dyDescent="0.3">
      <c r="B168" s="13"/>
      <c r="C168" s="13"/>
      <c r="D168" s="13"/>
      <c r="E168" s="13"/>
      <c r="F168" s="13"/>
      <c r="G168" s="13"/>
      <c r="H168" s="14"/>
      <c r="O168" s="13"/>
    </row>
    <row r="169" spans="2:15" x14ac:dyDescent="0.3">
      <c r="B169" s="13"/>
      <c r="C169" s="13"/>
      <c r="D169" s="13"/>
      <c r="E169" s="13"/>
      <c r="F169" s="13"/>
      <c r="G169" s="13"/>
      <c r="H169" s="14"/>
      <c r="O169" s="13"/>
    </row>
    <row r="170" spans="2:15" x14ac:dyDescent="0.3">
      <c r="B170" s="13"/>
      <c r="C170" s="13"/>
      <c r="D170" s="13"/>
      <c r="E170" s="13"/>
      <c r="F170" s="13"/>
      <c r="G170" s="13"/>
      <c r="H170" s="14"/>
      <c r="O170" s="13"/>
    </row>
    <row r="171" spans="2:15" x14ac:dyDescent="0.3">
      <c r="B171" s="13"/>
      <c r="C171" s="13"/>
      <c r="D171" s="13"/>
      <c r="E171" s="13"/>
      <c r="F171" s="13"/>
      <c r="G171" s="13"/>
      <c r="H171" s="14"/>
      <c r="O171" s="13"/>
    </row>
    <row r="172" spans="2:15" x14ac:dyDescent="0.3">
      <c r="B172" s="13"/>
      <c r="C172" s="13"/>
      <c r="D172" s="13"/>
      <c r="E172" s="13"/>
      <c r="F172" s="13"/>
      <c r="G172" s="13"/>
      <c r="H172" s="14"/>
      <c r="O172" s="13"/>
    </row>
    <row r="173" spans="2:15" x14ac:dyDescent="0.3">
      <c r="B173" s="13"/>
      <c r="C173" s="13"/>
      <c r="D173" s="13"/>
      <c r="E173" s="13"/>
      <c r="F173" s="13"/>
      <c r="G173" s="13"/>
      <c r="H173" s="14"/>
      <c r="O173" s="13"/>
    </row>
    <row r="174" spans="2:15" x14ac:dyDescent="0.3">
      <c r="B174" s="13"/>
      <c r="C174" s="13"/>
      <c r="D174" s="13"/>
      <c r="E174" s="13"/>
      <c r="F174" s="13"/>
      <c r="G174" s="13"/>
      <c r="H174" s="14"/>
      <c r="O174" s="13"/>
    </row>
    <row r="175" spans="2:15" x14ac:dyDescent="0.3">
      <c r="B175" s="13"/>
      <c r="C175" s="13"/>
      <c r="D175" s="13"/>
      <c r="E175" s="13"/>
      <c r="F175" s="13"/>
      <c r="G175" s="13"/>
      <c r="H175" s="14"/>
      <c r="O175" s="13"/>
    </row>
    <row r="176" spans="2:15" x14ac:dyDescent="0.3">
      <c r="B176" s="13"/>
      <c r="C176" s="13"/>
      <c r="D176" s="13"/>
      <c r="E176" s="13"/>
      <c r="F176" s="13"/>
      <c r="G176" s="13"/>
      <c r="H176" s="14"/>
      <c r="O176" s="13"/>
    </row>
    <row r="177" spans="2:15" x14ac:dyDescent="0.3">
      <c r="B177" s="13"/>
      <c r="C177" s="13"/>
      <c r="D177" s="13"/>
      <c r="E177" s="13"/>
      <c r="F177" s="13"/>
      <c r="G177" s="13"/>
      <c r="H177" s="14"/>
      <c r="O177" s="13"/>
    </row>
    <row r="178" spans="2:15" x14ac:dyDescent="0.3">
      <c r="B178" s="13"/>
      <c r="C178" s="13"/>
      <c r="D178" s="13"/>
      <c r="E178" s="13"/>
      <c r="F178" s="13"/>
      <c r="G178" s="13"/>
      <c r="H178" s="14"/>
      <c r="O178" s="13"/>
    </row>
    <row r="179" spans="2:15" x14ac:dyDescent="0.3">
      <c r="B179" s="13"/>
      <c r="C179" s="13"/>
      <c r="D179" s="13"/>
      <c r="E179" s="13"/>
      <c r="F179" s="13"/>
      <c r="G179" s="13"/>
      <c r="H179" s="14"/>
      <c r="O179" s="13"/>
    </row>
    <row r="180" spans="2:15" x14ac:dyDescent="0.3">
      <c r="B180" s="13"/>
      <c r="C180" s="13"/>
      <c r="D180" s="13"/>
      <c r="E180" s="13"/>
      <c r="F180" s="13"/>
      <c r="G180" s="13"/>
      <c r="H180" s="14"/>
      <c r="O180" s="13"/>
    </row>
    <row r="181" spans="2:15" x14ac:dyDescent="0.3">
      <c r="B181" s="13"/>
      <c r="C181" s="13"/>
      <c r="D181" s="13"/>
      <c r="E181" s="13"/>
      <c r="F181" s="13"/>
      <c r="G181" s="13"/>
      <c r="H181" s="14"/>
      <c r="O181" s="13"/>
    </row>
    <row r="182" spans="2:15" x14ac:dyDescent="0.3">
      <c r="B182" s="13"/>
      <c r="C182" s="13"/>
      <c r="D182" s="13"/>
      <c r="E182" s="13"/>
      <c r="F182" s="13"/>
      <c r="G182" s="13"/>
      <c r="H182" s="14"/>
      <c r="O182" s="13"/>
    </row>
    <row r="183" spans="2:15" x14ac:dyDescent="0.3">
      <c r="B183" s="13"/>
      <c r="C183" s="13"/>
      <c r="D183" s="13"/>
      <c r="E183" s="13"/>
      <c r="F183" s="13"/>
      <c r="G183" s="13"/>
      <c r="H183" s="14"/>
      <c r="O183" s="13"/>
    </row>
    <row r="184" spans="2:15" x14ac:dyDescent="0.3">
      <c r="B184" s="13"/>
      <c r="C184" s="13"/>
      <c r="D184" s="13"/>
      <c r="E184" s="13"/>
      <c r="F184" s="13"/>
      <c r="G184" s="13"/>
      <c r="H184" s="14"/>
      <c r="O184" s="13"/>
    </row>
    <row r="185" spans="2:15" x14ac:dyDescent="0.3">
      <c r="B185" s="13"/>
      <c r="C185" s="13"/>
      <c r="D185" s="13"/>
      <c r="E185" s="13"/>
      <c r="F185" s="13"/>
      <c r="G185" s="13"/>
      <c r="H185" s="14"/>
      <c r="O185" s="13"/>
    </row>
    <row r="186" spans="2:15" x14ac:dyDescent="0.3">
      <c r="B186" s="13"/>
      <c r="C186" s="13"/>
      <c r="D186" s="13"/>
      <c r="E186" s="13"/>
      <c r="F186" s="13"/>
      <c r="G186" s="13"/>
      <c r="H186" s="14"/>
      <c r="O186" s="13"/>
    </row>
    <row r="187" spans="2:15" x14ac:dyDescent="0.3">
      <c r="B187" s="13"/>
      <c r="C187" s="13"/>
      <c r="D187" s="13"/>
      <c r="E187" s="13"/>
      <c r="F187" s="13"/>
      <c r="G187" s="13"/>
      <c r="H187" s="14"/>
      <c r="O187" s="13"/>
    </row>
    <row r="188" spans="2:15" x14ac:dyDescent="0.3">
      <c r="B188" s="13"/>
      <c r="C188" s="13"/>
      <c r="D188" s="13"/>
      <c r="E188" s="13"/>
      <c r="F188" s="13"/>
      <c r="G188" s="13"/>
      <c r="H188" s="14"/>
      <c r="O188" s="13"/>
    </row>
    <row r="189" spans="2:15" x14ac:dyDescent="0.3">
      <c r="B189" s="13"/>
      <c r="C189" s="13"/>
      <c r="D189" s="13"/>
      <c r="E189" s="13"/>
      <c r="F189" s="13"/>
      <c r="G189" s="13"/>
      <c r="H189" s="14"/>
      <c r="O189" s="13"/>
    </row>
    <row r="190" spans="2:15" x14ac:dyDescent="0.3">
      <c r="B190" s="13"/>
      <c r="C190" s="13"/>
      <c r="D190" s="13"/>
      <c r="E190" s="13"/>
      <c r="F190" s="13"/>
      <c r="G190" s="13"/>
      <c r="H190" s="14"/>
      <c r="O190" s="13"/>
    </row>
    <row r="191" spans="2:15" x14ac:dyDescent="0.3">
      <c r="B191" s="13"/>
      <c r="C191" s="13"/>
      <c r="D191" s="13"/>
      <c r="E191" s="13"/>
      <c r="F191" s="13"/>
      <c r="G191" s="13"/>
      <c r="H191" s="14"/>
      <c r="O191" s="13"/>
    </row>
    <row r="192" spans="2:15" x14ac:dyDescent="0.3">
      <c r="B192" s="13"/>
      <c r="C192" s="13"/>
      <c r="D192" s="13"/>
      <c r="E192" s="13"/>
      <c r="F192" s="13"/>
      <c r="G192" s="13"/>
      <c r="H192" s="14"/>
      <c r="O192" s="13"/>
    </row>
    <row r="193" spans="2:15" x14ac:dyDescent="0.3">
      <c r="B193" s="13"/>
      <c r="C193" s="13"/>
      <c r="D193" s="13"/>
      <c r="E193" s="13"/>
      <c r="F193" s="13"/>
      <c r="G193" s="13"/>
      <c r="H193" s="14"/>
      <c r="O193" s="13"/>
    </row>
    <row r="194" spans="2:15" x14ac:dyDescent="0.3">
      <c r="B194" s="13"/>
      <c r="C194" s="13"/>
      <c r="D194" s="13"/>
      <c r="E194" s="13"/>
      <c r="F194" s="13"/>
      <c r="G194" s="13"/>
      <c r="H194" s="14"/>
      <c r="O194" s="13"/>
    </row>
    <row r="195" spans="2:15" x14ac:dyDescent="0.3">
      <c r="B195" s="13"/>
      <c r="C195" s="13"/>
      <c r="D195" s="13"/>
      <c r="E195" s="13"/>
      <c r="F195" s="13"/>
      <c r="G195" s="13"/>
      <c r="H195" s="14"/>
      <c r="O195" s="13"/>
    </row>
    <row r="196" spans="2:15" x14ac:dyDescent="0.3">
      <c r="B196" s="13"/>
      <c r="C196" s="13"/>
      <c r="D196" s="13"/>
      <c r="E196" s="13"/>
      <c r="F196" s="13"/>
      <c r="G196" s="13"/>
      <c r="H196" s="14"/>
      <c r="O196" s="13"/>
    </row>
    <row r="197" spans="2:15" x14ac:dyDescent="0.3">
      <c r="B197" s="13"/>
      <c r="C197" s="13"/>
      <c r="D197" s="13"/>
      <c r="E197" s="13"/>
      <c r="F197" s="13"/>
      <c r="G197" s="13"/>
      <c r="H197" s="14"/>
      <c r="O197" s="13"/>
    </row>
    <row r="198" spans="2:15" x14ac:dyDescent="0.3">
      <c r="B198" s="13"/>
      <c r="C198" s="13"/>
      <c r="D198" s="13"/>
      <c r="E198" s="13"/>
      <c r="F198" s="13"/>
      <c r="G198" s="13"/>
      <c r="H198" s="14"/>
      <c r="O198" s="13"/>
    </row>
    <row r="199" spans="2:15" x14ac:dyDescent="0.3">
      <c r="B199" s="13"/>
      <c r="C199" s="13"/>
      <c r="D199" s="13"/>
      <c r="E199" s="13"/>
      <c r="F199" s="13"/>
      <c r="G199" s="13"/>
      <c r="H199" s="14"/>
      <c r="O199" s="13"/>
    </row>
    <row r="200" spans="2:15" x14ac:dyDescent="0.3">
      <c r="B200" s="13"/>
      <c r="C200" s="13"/>
      <c r="D200" s="13"/>
      <c r="E200" s="13"/>
      <c r="F200" s="13"/>
      <c r="G200" s="13"/>
      <c r="H200" s="14"/>
      <c r="O200" s="13"/>
    </row>
    <row r="201" spans="2:15" x14ac:dyDescent="0.3">
      <c r="B201" s="13"/>
      <c r="C201" s="13"/>
      <c r="D201" s="13"/>
      <c r="E201" s="13"/>
      <c r="F201" s="13"/>
      <c r="G201" s="13"/>
      <c r="H201" s="14"/>
      <c r="O201" s="13"/>
    </row>
    <row r="202" spans="2:15" x14ac:dyDescent="0.3">
      <c r="B202" s="13"/>
      <c r="C202" s="13"/>
      <c r="D202" s="13"/>
      <c r="E202" s="13"/>
      <c r="F202" s="13"/>
      <c r="G202" s="13"/>
      <c r="H202" s="14"/>
      <c r="O202" s="13"/>
    </row>
    <row r="203" spans="2:15" x14ac:dyDescent="0.3">
      <c r="B203" s="13"/>
      <c r="C203" s="13"/>
      <c r="D203" s="13"/>
      <c r="E203" s="13"/>
      <c r="F203" s="13"/>
      <c r="G203" s="13"/>
      <c r="H203" s="14"/>
      <c r="O203" s="13"/>
    </row>
    <row r="204" spans="2:15" x14ac:dyDescent="0.3">
      <c r="B204" s="13"/>
      <c r="C204" s="13"/>
      <c r="D204" s="13"/>
      <c r="E204" s="13"/>
      <c r="F204" s="13"/>
      <c r="G204" s="13"/>
      <c r="H204" s="14"/>
      <c r="O204" s="13"/>
    </row>
    <row r="205" spans="2:15" x14ac:dyDescent="0.3">
      <c r="B205" s="13"/>
      <c r="C205" s="13"/>
      <c r="D205" s="13"/>
      <c r="E205" s="13"/>
      <c r="F205" s="13"/>
      <c r="G205" s="13"/>
      <c r="H205" s="14"/>
      <c r="O205" s="13"/>
    </row>
    <row r="206" spans="2:15" x14ac:dyDescent="0.3">
      <c r="B206" s="13"/>
      <c r="C206" s="13"/>
      <c r="D206" s="13"/>
      <c r="E206" s="13"/>
      <c r="F206" s="13"/>
      <c r="G206" s="13"/>
      <c r="H206" s="14"/>
      <c r="O206" s="13"/>
    </row>
    <row r="207" spans="2:15" x14ac:dyDescent="0.3">
      <c r="B207" s="13"/>
      <c r="C207" s="13"/>
      <c r="D207" s="13"/>
      <c r="E207" s="13"/>
      <c r="F207" s="13"/>
      <c r="G207" s="13"/>
      <c r="H207" s="14"/>
      <c r="O207" s="13"/>
    </row>
    <row r="208" spans="2:15" x14ac:dyDescent="0.3">
      <c r="B208" s="13"/>
      <c r="C208" s="13"/>
      <c r="D208" s="13"/>
      <c r="E208" s="13"/>
      <c r="F208" s="13"/>
      <c r="G208" s="13"/>
      <c r="H208" s="14"/>
      <c r="O208" s="13"/>
    </row>
    <row r="209" spans="2:15" x14ac:dyDescent="0.3">
      <c r="B209" s="13"/>
      <c r="C209" s="13"/>
      <c r="D209" s="13"/>
      <c r="E209" s="13"/>
      <c r="F209" s="13"/>
      <c r="G209" s="13"/>
      <c r="H209" s="14"/>
      <c r="O209" s="13"/>
    </row>
    <row r="210" spans="2:15" x14ac:dyDescent="0.3">
      <c r="B210" s="13"/>
      <c r="C210" s="13"/>
      <c r="D210" s="13"/>
      <c r="E210" s="13"/>
      <c r="F210" s="13"/>
      <c r="G210" s="13"/>
      <c r="H210" s="14"/>
      <c r="O210" s="13"/>
    </row>
  </sheetData>
  <mergeCells count="7">
    <mergeCell ref="A139:P139"/>
    <mergeCell ref="A140:P140"/>
    <mergeCell ref="B5:H5"/>
    <mergeCell ref="J5:P5"/>
    <mergeCell ref="B2:P2"/>
    <mergeCell ref="B3:P3"/>
    <mergeCell ref="A5:A6"/>
  </mergeCells>
  <pageMargins left="0.78740157480314965" right="0.47244094488188981" top="0.39370078740157483" bottom="0.62992125984251968" header="0.31496062992125984" footer="0.31496062992125984"/>
  <pageSetup paperSize="9" scale="6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8D102-E21D-4241-9213-8A05A528CCC4}">
  <sheetPr>
    <pageSetUpPr fitToPage="1"/>
  </sheetPr>
  <dimension ref="A1:AA207"/>
  <sheetViews>
    <sheetView showGridLines="0" tabSelected="1" zoomScale="110" zoomScaleNormal="110" workbookViewId="0">
      <pane ySplit="6" topLeftCell="A7" activePane="bottomLeft" state="frozen"/>
      <selection activeCell="A5" sqref="A5:A6"/>
      <selection pane="bottomLeft"/>
    </sheetView>
  </sheetViews>
  <sheetFormatPr defaultColWidth="9.140625" defaultRowHeight="15" x14ac:dyDescent="0.3"/>
  <cols>
    <col min="1" max="1" width="23.7109375" style="9" customWidth="1"/>
    <col min="2" max="2" width="10.28515625" style="3" customWidth="1"/>
    <col min="3" max="3" width="9.85546875" style="3" customWidth="1"/>
    <col min="4" max="5" width="10.7109375" style="3" customWidth="1"/>
    <col min="6" max="6" width="9.5703125" style="3" bestFit="1" customWidth="1"/>
    <col min="7" max="7" width="9" style="3" customWidth="1"/>
    <col min="8" max="9" width="8.5703125" style="3" bestFit="1" customWidth="1"/>
    <col min="10" max="10" width="12.140625" style="4" customWidth="1"/>
    <col min="11" max="11" width="1.28515625" style="4" customWidth="1"/>
    <col min="12" max="12" width="10" style="5" customWidth="1"/>
    <col min="13" max="13" width="9.7109375" style="5" customWidth="1"/>
    <col min="14" max="15" width="10.7109375" style="5" customWidth="1"/>
    <col min="16" max="16" width="9.5703125" style="5" bestFit="1" customWidth="1"/>
    <col min="17" max="17" width="9" style="3" customWidth="1"/>
    <col min="18" max="18" width="8" style="4" bestFit="1" customWidth="1"/>
    <col min="19" max="19" width="9.42578125" style="6" customWidth="1"/>
    <col min="20" max="20" width="23.140625" customWidth="1"/>
    <col min="21" max="21" width="8.42578125" customWidth="1"/>
    <col min="22" max="22" width="7.140625" customWidth="1"/>
    <col min="23" max="23" width="7.85546875" customWidth="1"/>
    <col min="24" max="24" width="11.85546875" customWidth="1"/>
    <col min="25" max="25" width="10.5703125" customWidth="1"/>
    <col min="26" max="26" width="6.85546875" customWidth="1"/>
    <col min="27" max="16384" width="9.140625" style="6"/>
  </cols>
  <sheetData>
    <row r="1" spans="1:27" ht="15" customHeight="1" x14ac:dyDescent="0.35">
      <c r="A1" s="1"/>
      <c r="C1" s="2"/>
      <c r="D1" s="2"/>
      <c r="E1" s="2"/>
      <c r="F1" s="2"/>
      <c r="G1" s="2"/>
      <c r="H1" s="2"/>
      <c r="I1" s="2"/>
      <c r="L1" s="2"/>
      <c r="Q1" s="2"/>
    </row>
    <row r="2" spans="1:27" ht="15" customHeight="1" x14ac:dyDescent="0.35">
      <c r="A2" s="7"/>
      <c r="B2" s="92" t="s">
        <v>195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</row>
    <row r="3" spans="1:27" ht="15" customHeight="1" x14ac:dyDescent="0.35">
      <c r="A3" s="8"/>
      <c r="B3" s="93" t="s">
        <v>196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</row>
    <row r="4" spans="1:27" ht="15" customHeight="1" x14ac:dyDescent="0.3">
      <c r="J4" s="10"/>
      <c r="K4" s="25"/>
      <c r="R4" s="10"/>
    </row>
    <row r="5" spans="1:27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96"/>
      <c r="J5" s="96"/>
      <c r="K5" s="26"/>
      <c r="L5" s="96" t="s">
        <v>153</v>
      </c>
      <c r="M5" s="96"/>
      <c r="N5" s="96"/>
      <c r="O5" s="96"/>
      <c r="P5" s="96"/>
      <c r="Q5" s="96"/>
      <c r="R5" s="96"/>
      <c r="S5" s="96"/>
      <c r="T5"/>
      <c r="U5"/>
      <c r="V5"/>
      <c r="W5"/>
      <c r="X5"/>
      <c r="Y5"/>
      <c r="Z5"/>
    </row>
    <row r="6" spans="1:27" s="4" customFormat="1" ht="40.5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4" t="s">
        <v>194</v>
      </c>
      <c r="I6" s="24" t="s">
        <v>178</v>
      </c>
      <c r="J6" s="23" t="s">
        <v>159</v>
      </c>
      <c r="K6" s="27"/>
      <c r="L6" s="24" t="s">
        <v>156</v>
      </c>
      <c r="M6" s="24" t="s">
        <v>157</v>
      </c>
      <c r="N6" s="24" t="s">
        <v>155</v>
      </c>
      <c r="O6" s="24" t="s">
        <v>154</v>
      </c>
      <c r="P6" s="24" t="s">
        <v>160</v>
      </c>
      <c r="Q6" s="24" t="s">
        <v>158</v>
      </c>
      <c r="R6" s="24" t="s">
        <v>188</v>
      </c>
      <c r="S6" s="24" t="s">
        <v>159</v>
      </c>
      <c r="U6"/>
      <c r="V6"/>
      <c r="W6"/>
      <c r="X6"/>
      <c r="Y6"/>
      <c r="Z6"/>
      <c r="AA6"/>
    </row>
    <row r="7" spans="1:27" x14ac:dyDescent="0.3">
      <c r="A7" s="44" t="s">
        <v>5</v>
      </c>
      <c r="B7" s="45">
        <v>2728</v>
      </c>
      <c r="C7" s="45">
        <v>1311</v>
      </c>
      <c r="D7" s="45">
        <v>1054</v>
      </c>
      <c r="E7" s="45">
        <v>41</v>
      </c>
      <c r="F7" s="45">
        <v>286</v>
      </c>
      <c r="G7" s="45">
        <v>3224</v>
      </c>
      <c r="H7" s="48">
        <v>232</v>
      </c>
      <c r="I7" s="48">
        <v>0</v>
      </c>
      <c r="J7" s="46">
        <f>SUM(B7:I7)</f>
        <v>8876</v>
      </c>
      <c r="K7" s="30"/>
      <c r="L7" s="45">
        <v>76</v>
      </c>
      <c r="M7" s="45">
        <v>756</v>
      </c>
      <c r="N7" s="45">
        <v>34</v>
      </c>
      <c r="O7" s="45">
        <v>0</v>
      </c>
      <c r="P7" s="45">
        <v>4</v>
      </c>
      <c r="Q7" s="45">
        <v>75</v>
      </c>
      <c r="R7" s="48">
        <v>10</v>
      </c>
      <c r="S7" s="53">
        <f>SUM(L7:R7)</f>
        <v>955</v>
      </c>
      <c r="T7" s="6"/>
      <c r="AA7"/>
    </row>
    <row r="8" spans="1:27" x14ac:dyDescent="0.3">
      <c r="A8" s="47" t="s">
        <v>6</v>
      </c>
      <c r="B8" s="48">
        <v>1044</v>
      </c>
      <c r="C8" s="48">
        <v>509</v>
      </c>
      <c r="D8" s="48">
        <v>541</v>
      </c>
      <c r="E8" s="48">
        <v>5</v>
      </c>
      <c r="F8" s="48">
        <v>93</v>
      </c>
      <c r="G8" s="48">
        <v>1230</v>
      </c>
      <c r="H8" s="48">
        <v>75</v>
      </c>
      <c r="I8" s="48">
        <v>0</v>
      </c>
      <c r="J8" s="49">
        <f>SUM(B8:I8)</f>
        <v>3497</v>
      </c>
      <c r="K8" s="30"/>
      <c r="L8" s="48">
        <v>23</v>
      </c>
      <c r="M8" s="48">
        <v>426</v>
      </c>
      <c r="N8" s="48">
        <v>21</v>
      </c>
      <c r="O8" s="48">
        <v>0</v>
      </c>
      <c r="P8" s="48">
        <v>6</v>
      </c>
      <c r="Q8" s="48">
        <v>36</v>
      </c>
      <c r="R8" s="48">
        <v>1</v>
      </c>
      <c r="S8" s="54">
        <f t="shared" ref="S8:S71" si="0">SUM(L8:R8)</f>
        <v>513</v>
      </c>
      <c r="T8" s="6"/>
      <c r="AA8"/>
    </row>
    <row r="9" spans="1:27" x14ac:dyDescent="0.3">
      <c r="A9" s="47" t="s">
        <v>7</v>
      </c>
      <c r="B9" s="48">
        <v>973</v>
      </c>
      <c r="C9" s="48">
        <v>317</v>
      </c>
      <c r="D9" s="48">
        <v>340</v>
      </c>
      <c r="E9" s="48">
        <v>10</v>
      </c>
      <c r="F9" s="48">
        <v>103</v>
      </c>
      <c r="G9" s="48">
        <v>1375</v>
      </c>
      <c r="H9" s="48">
        <v>101</v>
      </c>
      <c r="I9" s="48">
        <v>0</v>
      </c>
      <c r="J9" s="49">
        <f>SUM(B9:I9)</f>
        <v>3219</v>
      </c>
      <c r="K9" s="30"/>
      <c r="L9" s="48">
        <v>25</v>
      </c>
      <c r="M9" s="48">
        <v>325</v>
      </c>
      <c r="N9" s="48">
        <v>7</v>
      </c>
      <c r="O9" s="48">
        <v>2</v>
      </c>
      <c r="P9" s="48">
        <v>0</v>
      </c>
      <c r="Q9" s="48">
        <v>43</v>
      </c>
      <c r="R9" s="48">
        <v>2</v>
      </c>
      <c r="S9" s="54">
        <f t="shared" si="0"/>
        <v>404</v>
      </c>
      <c r="T9" s="6"/>
      <c r="AA9"/>
    </row>
    <row r="10" spans="1:27" x14ac:dyDescent="0.3">
      <c r="A10" s="47" t="s">
        <v>8</v>
      </c>
      <c r="B10" s="48">
        <v>4616</v>
      </c>
      <c r="C10" s="48">
        <v>2437</v>
      </c>
      <c r="D10" s="48">
        <v>1601</v>
      </c>
      <c r="E10" s="48">
        <v>54</v>
      </c>
      <c r="F10" s="48">
        <v>520</v>
      </c>
      <c r="G10" s="48">
        <v>5057</v>
      </c>
      <c r="H10" s="48">
        <v>487</v>
      </c>
      <c r="I10" s="48">
        <v>0</v>
      </c>
      <c r="J10" s="49">
        <f>SUM(B10:I10)</f>
        <v>14772</v>
      </c>
      <c r="K10" s="30"/>
      <c r="L10" s="48">
        <v>107</v>
      </c>
      <c r="M10" s="48">
        <v>2217</v>
      </c>
      <c r="N10" s="48">
        <v>56</v>
      </c>
      <c r="O10" s="48">
        <v>0</v>
      </c>
      <c r="P10" s="48">
        <v>93</v>
      </c>
      <c r="Q10" s="48">
        <v>178</v>
      </c>
      <c r="R10" s="48">
        <v>4</v>
      </c>
      <c r="S10" s="54">
        <f t="shared" si="0"/>
        <v>2655</v>
      </c>
      <c r="T10" s="6"/>
      <c r="AA10"/>
    </row>
    <row r="11" spans="1:27" x14ac:dyDescent="0.3">
      <c r="A11" s="47" t="s">
        <v>9</v>
      </c>
      <c r="B11" s="48">
        <v>2522</v>
      </c>
      <c r="C11" s="48">
        <v>842</v>
      </c>
      <c r="D11" s="48">
        <v>716</v>
      </c>
      <c r="E11" s="48">
        <v>38</v>
      </c>
      <c r="F11" s="48">
        <v>240</v>
      </c>
      <c r="G11" s="48">
        <v>2669</v>
      </c>
      <c r="H11" s="48">
        <v>224</v>
      </c>
      <c r="I11" s="48">
        <v>0</v>
      </c>
      <c r="J11" s="49">
        <f>SUM(B11:I11)</f>
        <v>7251</v>
      </c>
      <c r="K11" s="30"/>
      <c r="L11" s="48">
        <v>50</v>
      </c>
      <c r="M11" s="48">
        <v>698</v>
      </c>
      <c r="N11" s="48">
        <v>27</v>
      </c>
      <c r="O11" s="48">
        <v>4</v>
      </c>
      <c r="P11" s="48">
        <v>22</v>
      </c>
      <c r="Q11" s="48">
        <v>60</v>
      </c>
      <c r="R11" s="48">
        <v>3</v>
      </c>
      <c r="S11" s="54">
        <f t="shared" si="0"/>
        <v>864</v>
      </c>
      <c r="T11" s="6"/>
      <c r="AA11"/>
    </row>
    <row r="12" spans="1:27" x14ac:dyDescent="0.3">
      <c r="A12" s="47" t="s">
        <v>10</v>
      </c>
      <c r="B12" s="48">
        <v>15007</v>
      </c>
      <c r="C12" s="48">
        <v>5804</v>
      </c>
      <c r="D12" s="48">
        <v>16109</v>
      </c>
      <c r="E12" s="48">
        <v>128</v>
      </c>
      <c r="F12" s="48">
        <v>1265</v>
      </c>
      <c r="G12" s="48">
        <v>17461</v>
      </c>
      <c r="H12" s="48">
        <v>2243</v>
      </c>
      <c r="I12" s="48">
        <v>0</v>
      </c>
      <c r="J12" s="49">
        <f>SUM(B12:I12)</f>
        <v>58017</v>
      </c>
      <c r="K12" s="30"/>
      <c r="L12" s="48">
        <v>240</v>
      </c>
      <c r="M12" s="48">
        <v>3710</v>
      </c>
      <c r="N12" s="48">
        <v>178</v>
      </c>
      <c r="O12" s="48">
        <v>696</v>
      </c>
      <c r="P12" s="48">
        <v>86</v>
      </c>
      <c r="Q12" s="48">
        <v>382</v>
      </c>
      <c r="R12" s="48">
        <v>10</v>
      </c>
      <c r="S12" s="54">
        <f t="shared" si="0"/>
        <v>5302</v>
      </c>
      <c r="T12" s="6"/>
      <c r="AA12"/>
    </row>
    <row r="13" spans="1:27" x14ac:dyDescent="0.3">
      <c r="A13" s="47" t="s">
        <v>11</v>
      </c>
      <c r="B13" s="48">
        <v>982</v>
      </c>
      <c r="C13" s="48">
        <v>307</v>
      </c>
      <c r="D13" s="48">
        <v>154</v>
      </c>
      <c r="E13" s="48">
        <v>2</v>
      </c>
      <c r="F13" s="48">
        <v>88</v>
      </c>
      <c r="G13" s="48">
        <v>1053</v>
      </c>
      <c r="H13" s="48">
        <v>60</v>
      </c>
      <c r="I13" s="48">
        <v>0</v>
      </c>
      <c r="J13" s="49">
        <f>SUM(B13:I13)</f>
        <v>2646</v>
      </c>
      <c r="K13" s="30"/>
      <c r="L13" s="48">
        <v>50</v>
      </c>
      <c r="M13" s="48">
        <v>259</v>
      </c>
      <c r="N13" s="48">
        <v>17</v>
      </c>
      <c r="O13" s="48">
        <v>2</v>
      </c>
      <c r="P13" s="48">
        <v>3</v>
      </c>
      <c r="Q13" s="48">
        <v>16</v>
      </c>
      <c r="R13" s="48">
        <v>2</v>
      </c>
      <c r="S13" s="54">
        <f t="shared" si="0"/>
        <v>349</v>
      </c>
      <c r="T13" s="6"/>
      <c r="AA13"/>
    </row>
    <row r="14" spans="1:27" x14ac:dyDescent="0.3">
      <c r="A14" s="50" t="s">
        <v>12</v>
      </c>
      <c r="B14" s="51">
        <v>956</v>
      </c>
      <c r="C14" s="51">
        <v>361</v>
      </c>
      <c r="D14" s="51">
        <v>355</v>
      </c>
      <c r="E14" s="51">
        <v>16</v>
      </c>
      <c r="F14" s="51">
        <v>94</v>
      </c>
      <c r="G14" s="51">
        <v>1203</v>
      </c>
      <c r="H14" s="48">
        <v>107</v>
      </c>
      <c r="I14" s="48">
        <v>0</v>
      </c>
      <c r="J14" s="52">
        <f>SUM(B14:I14)</f>
        <v>3092</v>
      </c>
      <c r="K14" s="30"/>
      <c r="L14" s="51">
        <v>30</v>
      </c>
      <c r="M14" s="51">
        <v>296</v>
      </c>
      <c r="N14" s="51">
        <v>10</v>
      </c>
      <c r="O14" s="51">
        <v>0</v>
      </c>
      <c r="P14" s="51">
        <v>2</v>
      </c>
      <c r="Q14" s="51">
        <v>21</v>
      </c>
      <c r="R14" s="48">
        <v>0</v>
      </c>
      <c r="S14" s="55">
        <f t="shared" si="0"/>
        <v>359</v>
      </c>
      <c r="T14" s="6"/>
      <c r="AA14"/>
    </row>
    <row r="15" spans="1:27" s="12" customFormat="1" x14ac:dyDescent="0.3">
      <c r="A15" s="72" t="s">
        <v>13</v>
      </c>
      <c r="B15" s="35">
        <f>SUM(B7:B14)</f>
        <v>28828</v>
      </c>
      <c r="C15" s="35">
        <f>SUM(C7:C14)</f>
        <v>11888</v>
      </c>
      <c r="D15" s="35">
        <f>SUM(D7:D14)</f>
        <v>20870</v>
      </c>
      <c r="E15" s="35">
        <f t="shared" ref="E15:I15" si="1">SUM(E7:E14)</f>
        <v>294</v>
      </c>
      <c r="F15" s="35">
        <f t="shared" si="1"/>
        <v>2689</v>
      </c>
      <c r="G15" s="35">
        <f t="shared" si="1"/>
        <v>33272</v>
      </c>
      <c r="H15" s="35">
        <f t="shared" ref="H15" si="2">SUM(H7:H14)</f>
        <v>3529</v>
      </c>
      <c r="I15" s="35">
        <f t="shared" si="1"/>
        <v>0</v>
      </c>
      <c r="J15" s="36">
        <f>SUM(B15:I15)</f>
        <v>101370</v>
      </c>
      <c r="K15" s="37"/>
      <c r="L15" s="35">
        <f>SUM(L7:L14)</f>
        <v>601</v>
      </c>
      <c r="M15" s="35">
        <f t="shared" ref="M15:Q15" si="3">SUM(M7:M14)</f>
        <v>8687</v>
      </c>
      <c r="N15" s="35">
        <f t="shared" si="3"/>
        <v>350</v>
      </c>
      <c r="O15" s="35">
        <f t="shared" si="3"/>
        <v>704</v>
      </c>
      <c r="P15" s="35">
        <f t="shared" si="3"/>
        <v>216</v>
      </c>
      <c r="Q15" s="35">
        <f t="shared" si="3"/>
        <v>811</v>
      </c>
      <c r="R15" s="35">
        <f t="shared" ref="R15" si="4">SUM(R7:R14)</f>
        <v>32</v>
      </c>
      <c r="S15" s="35">
        <f t="shared" si="0"/>
        <v>11401</v>
      </c>
      <c r="U15"/>
      <c r="V15"/>
      <c r="W15"/>
      <c r="X15"/>
      <c r="Y15"/>
      <c r="Z15"/>
      <c r="AA15"/>
    </row>
    <row r="16" spans="1:27" x14ac:dyDescent="0.3">
      <c r="A16" s="34" t="s">
        <v>14</v>
      </c>
      <c r="B16" s="38">
        <v>8984</v>
      </c>
      <c r="C16" s="38">
        <v>25334</v>
      </c>
      <c r="D16" s="38">
        <v>138</v>
      </c>
      <c r="E16" s="38">
        <v>14</v>
      </c>
      <c r="F16" s="38">
        <v>1905</v>
      </c>
      <c r="G16" s="38">
        <v>30055</v>
      </c>
      <c r="H16" s="48">
        <v>6867</v>
      </c>
      <c r="I16" s="48">
        <v>0</v>
      </c>
      <c r="J16" s="39">
        <f>SUM(B16:I16)</f>
        <v>73297</v>
      </c>
      <c r="K16" s="30"/>
      <c r="L16" s="48">
        <v>1714</v>
      </c>
      <c r="M16" s="48">
        <v>8071</v>
      </c>
      <c r="N16" s="48">
        <v>27</v>
      </c>
      <c r="O16" s="48">
        <v>318</v>
      </c>
      <c r="P16" s="48">
        <v>836</v>
      </c>
      <c r="Q16" s="48">
        <v>3965</v>
      </c>
      <c r="R16" s="48">
        <v>178</v>
      </c>
      <c r="S16" s="40">
        <f t="shared" si="0"/>
        <v>15109</v>
      </c>
      <c r="T16" s="6"/>
      <c r="AA16"/>
    </row>
    <row r="17" spans="1:27" s="12" customFormat="1" x14ac:dyDescent="0.3">
      <c r="A17" s="72" t="s">
        <v>15</v>
      </c>
      <c r="B17" s="35">
        <f t="shared" ref="B17:I17" si="5">SUM(B16)</f>
        <v>8984</v>
      </c>
      <c r="C17" s="35">
        <f>SUM(C16)</f>
        <v>25334</v>
      </c>
      <c r="D17" s="35">
        <f>SUM(D16)</f>
        <v>138</v>
      </c>
      <c r="E17" s="35">
        <f t="shared" si="5"/>
        <v>14</v>
      </c>
      <c r="F17" s="35">
        <f t="shared" si="5"/>
        <v>1905</v>
      </c>
      <c r="G17" s="35">
        <f t="shared" ref="G17" si="6">SUM(G16)</f>
        <v>30055</v>
      </c>
      <c r="H17" s="35">
        <f t="shared" ref="H17" si="7">SUM(H16)</f>
        <v>6867</v>
      </c>
      <c r="I17" s="35">
        <f t="shared" si="5"/>
        <v>0</v>
      </c>
      <c r="J17" s="36">
        <f>SUM(B17:I17)</f>
        <v>73297</v>
      </c>
      <c r="K17" s="37"/>
      <c r="L17" s="35">
        <f>SUM(L16)</f>
        <v>1714</v>
      </c>
      <c r="M17" s="35">
        <f t="shared" ref="M17:Q17" si="8">SUM(M16)</f>
        <v>8071</v>
      </c>
      <c r="N17" s="35">
        <f t="shared" si="8"/>
        <v>27</v>
      </c>
      <c r="O17" s="35">
        <f t="shared" si="8"/>
        <v>318</v>
      </c>
      <c r="P17" s="35">
        <f t="shared" si="8"/>
        <v>836</v>
      </c>
      <c r="Q17" s="35">
        <f t="shared" si="8"/>
        <v>3965</v>
      </c>
      <c r="R17" s="35">
        <f t="shared" ref="R17" si="9">SUM(R16)</f>
        <v>178</v>
      </c>
      <c r="S17" s="35">
        <f t="shared" si="0"/>
        <v>15109</v>
      </c>
      <c r="U17"/>
      <c r="V17"/>
      <c r="W17"/>
      <c r="X17"/>
      <c r="Y17"/>
      <c r="Z17"/>
      <c r="AA17"/>
    </row>
    <row r="18" spans="1:27" x14ac:dyDescent="0.3">
      <c r="A18" s="44" t="s">
        <v>16</v>
      </c>
      <c r="B18" s="45">
        <v>4247</v>
      </c>
      <c r="C18" s="45">
        <v>1421</v>
      </c>
      <c r="D18" s="45">
        <v>599</v>
      </c>
      <c r="E18" s="45">
        <v>18</v>
      </c>
      <c r="F18" s="45">
        <v>283</v>
      </c>
      <c r="G18" s="45">
        <v>5112</v>
      </c>
      <c r="H18" s="48">
        <v>301</v>
      </c>
      <c r="I18" s="48">
        <v>0</v>
      </c>
      <c r="J18" s="46">
        <f>SUM(B18:I18)</f>
        <v>11981</v>
      </c>
      <c r="K18" s="30"/>
      <c r="L18" s="48">
        <v>202</v>
      </c>
      <c r="M18" s="48">
        <v>902</v>
      </c>
      <c r="N18" s="48">
        <v>137</v>
      </c>
      <c r="O18" s="48">
        <v>3</v>
      </c>
      <c r="P18" s="48">
        <v>16</v>
      </c>
      <c r="Q18" s="48">
        <v>116</v>
      </c>
      <c r="R18" s="48">
        <v>4</v>
      </c>
      <c r="S18" s="53">
        <f t="shared" si="0"/>
        <v>1380</v>
      </c>
      <c r="T18" s="6"/>
      <c r="AA18"/>
    </row>
    <row r="19" spans="1:27" x14ac:dyDescent="0.3">
      <c r="A19" s="47" t="s">
        <v>17</v>
      </c>
      <c r="B19" s="48">
        <v>751</v>
      </c>
      <c r="C19" s="48">
        <v>223</v>
      </c>
      <c r="D19" s="48">
        <v>86</v>
      </c>
      <c r="E19" s="48">
        <v>0</v>
      </c>
      <c r="F19" s="48">
        <v>70</v>
      </c>
      <c r="G19" s="48">
        <v>1121</v>
      </c>
      <c r="H19" s="48">
        <v>44</v>
      </c>
      <c r="I19" s="48">
        <v>0</v>
      </c>
      <c r="J19" s="49">
        <f>SUM(B19:I19)</f>
        <v>2295</v>
      </c>
      <c r="K19" s="30"/>
      <c r="L19" s="48">
        <v>39</v>
      </c>
      <c r="M19" s="48">
        <v>264</v>
      </c>
      <c r="N19" s="48">
        <v>57</v>
      </c>
      <c r="O19" s="48">
        <v>0</v>
      </c>
      <c r="P19" s="48">
        <v>0</v>
      </c>
      <c r="Q19" s="48">
        <v>14</v>
      </c>
      <c r="R19" s="48">
        <v>1</v>
      </c>
      <c r="S19" s="54">
        <f t="shared" si="0"/>
        <v>375</v>
      </c>
      <c r="T19" s="6"/>
      <c r="AA19"/>
    </row>
    <row r="20" spans="1:27" x14ac:dyDescent="0.3">
      <c r="A20" s="47" t="s">
        <v>18</v>
      </c>
      <c r="B20" s="48">
        <v>1497</v>
      </c>
      <c r="C20" s="48">
        <v>523</v>
      </c>
      <c r="D20" s="48">
        <v>493</v>
      </c>
      <c r="E20" s="48">
        <v>53</v>
      </c>
      <c r="F20" s="48">
        <v>81</v>
      </c>
      <c r="G20" s="48">
        <v>1512</v>
      </c>
      <c r="H20" s="48">
        <v>82</v>
      </c>
      <c r="I20" s="48">
        <v>0</v>
      </c>
      <c r="J20" s="49">
        <f>SUM(B20:I20)</f>
        <v>4241</v>
      </c>
      <c r="K20" s="30"/>
      <c r="L20" s="48">
        <v>22</v>
      </c>
      <c r="M20" s="48">
        <v>278</v>
      </c>
      <c r="N20" s="48">
        <v>32</v>
      </c>
      <c r="O20" s="48">
        <v>2</v>
      </c>
      <c r="P20" s="48">
        <v>2</v>
      </c>
      <c r="Q20" s="48">
        <v>16</v>
      </c>
      <c r="R20" s="48">
        <v>0</v>
      </c>
      <c r="S20" s="54">
        <f t="shared" si="0"/>
        <v>352</v>
      </c>
      <c r="T20" s="6"/>
      <c r="AA20"/>
    </row>
    <row r="21" spans="1:27" x14ac:dyDescent="0.3">
      <c r="A21" s="50" t="s">
        <v>19</v>
      </c>
      <c r="B21" s="51">
        <v>1558</v>
      </c>
      <c r="C21" s="51">
        <v>618</v>
      </c>
      <c r="D21" s="51">
        <v>320</v>
      </c>
      <c r="E21" s="51">
        <v>3</v>
      </c>
      <c r="F21" s="51">
        <v>114</v>
      </c>
      <c r="G21" s="51">
        <v>1848</v>
      </c>
      <c r="H21" s="48">
        <v>139</v>
      </c>
      <c r="I21" s="48">
        <v>0</v>
      </c>
      <c r="J21" s="52">
        <f>SUM(B21:I21)</f>
        <v>4600</v>
      </c>
      <c r="K21" s="30"/>
      <c r="L21" s="48">
        <v>94</v>
      </c>
      <c r="M21" s="48">
        <v>412</v>
      </c>
      <c r="N21" s="48">
        <v>63</v>
      </c>
      <c r="O21" s="48">
        <v>2</v>
      </c>
      <c r="P21" s="48">
        <v>2</v>
      </c>
      <c r="Q21" s="48">
        <v>44</v>
      </c>
      <c r="R21" s="48">
        <v>1</v>
      </c>
      <c r="S21" s="55">
        <f t="shared" si="0"/>
        <v>618</v>
      </c>
      <c r="T21" s="6"/>
      <c r="AA21"/>
    </row>
    <row r="22" spans="1:27" s="12" customFormat="1" x14ac:dyDescent="0.3">
      <c r="A22" s="72" t="s">
        <v>20</v>
      </c>
      <c r="B22" s="35">
        <f t="shared" ref="B22:I22" si="10">SUM(B18:B21)</f>
        <v>8053</v>
      </c>
      <c r="C22" s="35">
        <f>SUM(C18:C21)</f>
        <v>2785</v>
      </c>
      <c r="D22" s="35">
        <f>SUM(D18:D21)</f>
        <v>1498</v>
      </c>
      <c r="E22" s="35">
        <f t="shared" si="10"/>
        <v>74</v>
      </c>
      <c r="F22" s="35">
        <f t="shared" si="10"/>
        <v>548</v>
      </c>
      <c r="G22" s="35">
        <f t="shared" si="10"/>
        <v>9593</v>
      </c>
      <c r="H22" s="35">
        <f t="shared" ref="H22" si="11">SUM(H18:H21)</f>
        <v>566</v>
      </c>
      <c r="I22" s="35">
        <f t="shared" si="10"/>
        <v>0</v>
      </c>
      <c r="J22" s="36">
        <f>SUM(B22:I22)</f>
        <v>23117</v>
      </c>
      <c r="K22" s="37"/>
      <c r="L22" s="35">
        <f>SUM(L18:L21)</f>
        <v>357</v>
      </c>
      <c r="M22" s="35">
        <f t="shared" ref="M22:Q22" si="12">SUM(M18:M21)</f>
        <v>1856</v>
      </c>
      <c r="N22" s="35">
        <f t="shared" si="12"/>
        <v>289</v>
      </c>
      <c r="O22" s="35">
        <f t="shared" si="12"/>
        <v>7</v>
      </c>
      <c r="P22" s="35">
        <f t="shared" si="12"/>
        <v>20</v>
      </c>
      <c r="Q22" s="35">
        <f t="shared" si="12"/>
        <v>190</v>
      </c>
      <c r="R22" s="35">
        <f t="shared" ref="R22" si="13">SUM(R18:R21)</f>
        <v>6</v>
      </c>
      <c r="S22" s="35">
        <f t="shared" si="0"/>
        <v>2725</v>
      </c>
      <c r="U22"/>
      <c r="V22"/>
      <c r="W22"/>
      <c r="X22"/>
      <c r="Y22"/>
      <c r="Z22"/>
      <c r="AA22"/>
    </row>
    <row r="23" spans="1:27" x14ac:dyDescent="0.3">
      <c r="A23" s="44" t="s">
        <v>21</v>
      </c>
      <c r="B23" s="45">
        <v>7004</v>
      </c>
      <c r="C23" s="45">
        <v>2344</v>
      </c>
      <c r="D23" s="45">
        <v>1439</v>
      </c>
      <c r="E23" s="45">
        <v>113</v>
      </c>
      <c r="F23" s="45">
        <v>898</v>
      </c>
      <c r="G23" s="45">
        <v>6439</v>
      </c>
      <c r="H23" s="48">
        <v>686</v>
      </c>
      <c r="I23" s="48">
        <v>0</v>
      </c>
      <c r="J23" s="46">
        <f>SUM(B23:I23)</f>
        <v>18923</v>
      </c>
      <c r="K23" s="30"/>
      <c r="L23" s="48">
        <v>184</v>
      </c>
      <c r="M23" s="48">
        <v>2781</v>
      </c>
      <c r="N23" s="48">
        <v>66</v>
      </c>
      <c r="O23" s="48">
        <v>4</v>
      </c>
      <c r="P23" s="48">
        <v>48</v>
      </c>
      <c r="Q23" s="48">
        <v>288</v>
      </c>
      <c r="R23" s="48">
        <v>9</v>
      </c>
      <c r="S23" s="53">
        <f t="shared" si="0"/>
        <v>3380</v>
      </c>
      <c r="T23" s="6"/>
      <c r="AA23"/>
    </row>
    <row r="24" spans="1:27" x14ac:dyDescent="0.3">
      <c r="A24" s="47" t="s">
        <v>22</v>
      </c>
      <c r="B24" s="48">
        <v>7631</v>
      </c>
      <c r="C24" s="48">
        <v>3096</v>
      </c>
      <c r="D24" s="48">
        <v>2158</v>
      </c>
      <c r="E24" s="48">
        <v>176</v>
      </c>
      <c r="F24" s="48">
        <v>1244</v>
      </c>
      <c r="G24" s="48">
        <v>7404</v>
      </c>
      <c r="H24" s="48">
        <v>857</v>
      </c>
      <c r="I24" s="48">
        <v>0</v>
      </c>
      <c r="J24" s="49">
        <f>SUM(B24:I24)</f>
        <v>22566</v>
      </c>
      <c r="K24" s="30"/>
      <c r="L24" s="48">
        <v>215</v>
      </c>
      <c r="M24" s="48">
        <v>3144</v>
      </c>
      <c r="N24" s="48">
        <v>113</v>
      </c>
      <c r="O24" s="48">
        <v>65</v>
      </c>
      <c r="P24" s="48">
        <v>103</v>
      </c>
      <c r="Q24" s="48">
        <v>248</v>
      </c>
      <c r="R24" s="48">
        <v>11</v>
      </c>
      <c r="S24" s="54">
        <f t="shared" si="0"/>
        <v>3899</v>
      </c>
      <c r="T24" s="6"/>
      <c r="AA24"/>
    </row>
    <row r="25" spans="1:27" x14ac:dyDescent="0.3">
      <c r="A25" s="47" t="s">
        <v>23</v>
      </c>
      <c r="B25" s="48">
        <v>6004</v>
      </c>
      <c r="C25" s="48">
        <v>1429</v>
      </c>
      <c r="D25" s="48">
        <v>505</v>
      </c>
      <c r="E25" s="48">
        <v>26</v>
      </c>
      <c r="F25" s="48">
        <v>676</v>
      </c>
      <c r="G25" s="48">
        <v>5776</v>
      </c>
      <c r="H25" s="48">
        <v>559</v>
      </c>
      <c r="I25" s="48">
        <v>0</v>
      </c>
      <c r="J25" s="49">
        <f>SUM(B25:I25)</f>
        <v>14975</v>
      </c>
      <c r="K25" s="30"/>
      <c r="L25" s="48">
        <v>144</v>
      </c>
      <c r="M25" s="48">
        <v>1221</v>
      </c>
      <c r="N25" s="48">
        <v>64</v>
      </c>
      <c r="O25" s="48">
        <v>9</v>
      </c>
      <c r="P25" s="48">
        <v>21</v>
      </c>
      <c r="Q25" s="48">
        <v>144</v>
      </c>
      <c r="R25" s="48">
        <v>1</v>
      </c>
      <c r="S25" s="54">
        <f t="shared" si="0"/>
        <v>1604</v>
      </c>
      <c r="T25" s="6"/>
      <c r="AA25"/>
    </row>
    <row r="26" spans="1:27" x14ac:dyDescent="0.3">
      <c r="A26" s="47" t="s">
        <v>24</v>
      </c>
      <c r="B26" s="48">
        <v>2418</v>
      </c>
      <c r="C26" s="48">
        <v>929</v>
      </c>
      <c r="D26" s="48">
        <v>564</v>
      </c>
      <c r="E26" s="48">
        <v>40</v>
      </c>
      <c r="F26" s="48">
        <v>269</v>
      </c>
      <c r="G26" s="48">
        <v>2421</v>
      </c>
      <c r="H26" s="48">
        <v>241</v>
      </c>
      <c r="I26" s="48">
        <v>0</v>
      </c>
      <c r="J26" s="49">
        <f>SUM(B26:I26)</f>
        <v>6882</v>
      </c>
      <c r="K26" s="30"/>
      <c r="L26" s="48">
        <v>42</v>
      </c>
      <c r="M26" s="48">
        <v>640</v>
      </c>
      <c r="N26" s="48">
        <v>29</v>
      </c>
      <c r="O26" s="48">
        <v>3</v>
      </c>
      <c r="P26" s="48">
        <v>21</v>
      </c>
      <c r="Q26" s="48">
        <v>76</v>
      </c>
      <c r="R26" s="48">
        <v>3</v>
      </c>
      <c r="S26" s="54">
        <f t="shared" si="0"/>
        <v>814</v>
      </c>
      <c r="T26" s="6"/>
      <c r="AA26"/>
    </row>
    <row r="27" spans="1:27" x14ac:dyDescent="0.3">
      <c r="A27" s="47" t="s">
        <v>25</v>
      </c>
      <c r="B27" s="48">
        <v>2516</v>
      </c>
      <c r="C27" s="48">
        <v>740</v>
      </c>
      <c r="D27" s="48">
        <v>312</v>
      </c>
      <c r="E27" s="48">
        <v>23</v>
      </c>
      <c r="F27" s="48">
        <v>236</v>
      </c>
      <c r="G27" s="48">
        <v>2416</v>
      </c>
      <c r="H27" s="48">
        <v>236</v>
      </c>
      <c r="I27" s="48">
        <v>0</v>
      </c>
      <c r="J27" s="49">
        <f>SUM(B27:I27)</f>
        <v>6479</v>
      </c>
      <c r="K27" s="30"/>
      <c r="L27" s="48">
        <v>67</v>
      </c>
      <c r="M27" s="48">
        <v>730</v>
      </c>
      <c r="N27" s="48">
        <v>22</v>
      </c>
      <c r="O27" s="48">
        <v>3</v>
      </c>
      <c r="P27" s="48">
        <v>3</v>
      </c>
      <c r="Q27" s="48">
        <v>42</v>
      </c>
      <c r="R27" s="48">
        <v>1</v>
      </c>
      <c r="S27" s="54">
        <f t="shared" si="0"/>
        <v>868</v>
      </c>
      <c r="T27" s="6"/>
      <c r="AA27"/>
    </row>
    <row r="28" spans="1:27" x14ac:dyDescent="0.3">
      <c r="A28" s="47" t="s">
        <v>26</v>
      </c>
      <c r="B28" s="48">
        <v>1551</v>
      </c>
      <c r="C28" s="48">
        <v>514</v>
      </c>
      <c r="D28" s="48">
        <v>471</v>
      </c>
      <c r="E28" s="48">
        <v>21</v>
      </c>
      <c r="F28" s="48">
        <v>144</v>
      </c>
      <c r="G28" s="48">
        <v>1552</v>
      </c>
      <c r="H28" s="48">
        <v>149</v>
      </c>
      <c r="I28" s="48">
        <v>0</v>
      </c>
      <c r="J28" s="49">
        <f>SUM(B28:I28)</f>
        <v>4402</v>
      </c>
      <c r="K28" s="30"/>
      <c r="L28" s="48">
        <v>18</v>
      </c>
      <c r="M28" s="48">
        <v>283</v>
      </c>
      <c r="N28" s="48">
        <v>15</v>
      </c>
      <c r="O28" s="48">
        <v>2</v>
      </c>
      <c r="P28" s="48">
        <v>21</v>
      </c>
      <c r="Q28" s="48">
        <v>33</v>
      </c>
      <c r="R28" s="48">
        <v>1</v>
      </c>
      <c r="S28" s="54">
        <f t="shared" si="0"/>
        <v>373</v>
      </c>
      <c r="T28" s="6"/>
      <c r="AA28"/>
    </row>
    <row r="29" spans="1:27" x14ac:dyDescent="0.3">
      <c r="A29" s="47" t="s">
        <v>27</v>
      </c>
      <c r="B29" s="48">
        <v>2210</v>
      </c>
      <c r="C29" s="48">
        <v>1004</v>
      </c>
      <c r="D29" s="48">
        <v>705</v>
      </c>
      <c r="E29" s="48">
        <v>73</v>
      </c>
      <c r="F29" s="48">
        <v>216</v>
      </c>
      <c r="G29" s="48">
        <v>1843</v>
      </c>
      <c r="H29" s="48">
        <v>221</v>
      </c>
      <c r="I29" s="48">
        <v>0</v>
      </c>
      <c r="J29" s="49">
        <f>SUM(B29:I29)</f>
        <v>6272</v>
      </c>
      <c r="K29" s="30"/>
      <c r="L29" s="48">
        <v>27</v>
      </c>
      <c r="M29" s="48">
        <v>865</v>
      </c>
      <c r="N29" s="48">
        <v>10</v>
      </c>
      <c r="O29" s="48">
        <v>6</v>
      </c>
      <c r="P29" s="48">
        <v>14</v>
      </c>
      <c r="Q29" s="48">
        <v>55</v>
      </c>
      <c r="R29" s="48">
        <v>1</v>
      </c>
      <c r="S29" s="54">
        <f t="shared" si="0"/>
        <v>978</v>
      </c>
      <c r="T29" s="6"/>
      <c r="AA29"/>
    </row>
    <row r="30" spans="1:27" x14ac:dyDescent="0.3">
      <c r="A30" s="47" t="s">
        <v>28</v>
      </c>
      <c r="B30" s="48">
        <v>25655</v>
      </c>
      <c r="C30" s="48">
        <v>6589</v>
      </c>
      <c r="D30" s="48">
        <v>5024</v>
      </c>
      <c r="E30" s="48">
        <v>286</v>
      </c>
      <c r="F30" s="48">
        <v>2630</v>
      </c>
      <c r="G30" s="48">
        <v>27355</v>
      </c>
      <c r="H30" s="48">
        <v>4788</v>
      </c>
      <c r="I30" s="48">
        <v>0</v>
      </c>
      <c r="J30" s="49">
        <f>SUM(B30:I30)</f>
        <v>72327</v>
      </c>
      <c r="K30" s="30"/>
      <c r="L30" s="48">
        <v>466</v>
      </c>
      <c r="M30" s="48">
        <v>5187</v>
      </c>
      <c r="N30" s="48">
        <v>199</v>
      </c>
      <c r="O30" s="48">
        <v>32</v>
      </c>
      <c r="P30" s="48">
        <v>84</v>
      </c>
      <c r="Q30" s="48">
        <v>724</v>
      </c>
      <c r="R30" s="48">
        <v>34</v>
      </c>
      <c r="S30" s="54">
        <f t="shared" si="0"/>
        <v>6726</v>
      </c>
      <c r="T30" s="6"/>
      <c r="AA30"/>
    </row>
    <row r="31" spans="1:27" x14ac:dyDescent="0.3">
      <c r="A31" s="47" t="s">
        <v>134</v>
      </c>
      <c r="B31" s="48">
        <v>7544</v>
      </c>
      <c r="C31" s="48">
        <v>1740</v>
      </c>
      <c r="D31" s="48">
        <v>1391</v>
      </c>
      <c r="E31" s="48">
        <v>43</v>
      </c>
      <c r="F31" s="48">
        <v>679</v>
      </c>
      <c r="G31" s="48">
        <v>7212</v>
      </c>
      <c r="H31" s="48">
        <v>635</v>
      </c>
      <c r="I31" s="48">
        <v>0</v>
      </c>
      <c r="J31" s="49">
        <f>SUM(B31:I31)</f>
        <v>19244</v>
      </c>
      <c r="K31" s="30"/>
      <c r="L31" s="48">
        <v>94</v>
      </c>
      <c r="M31" s="48">
        <v>1550</v>
      </c>
      <c r="N31" s="48">
        <v>78</v>
      </c>
      <c r="O31" s="48">
        <v>3</v>
      </c>
      <c r="P31" s="48">
        <v>16</v>
      </c>
      <c r="Q31" s="48">
        <v>208</v>
      </c>
      <c r="R31" s="48">
        <v>4</v>
      </c>
      <c r="S31" s="54">
        <f t="shared" si="0"/>
        <v>1953</v>
      </c>
      <c r="T31" s="6"/>
      <c r="AA31"/>
    </row>
    <row r="32" spans="1:27" x14ac:dyDescent="0.3">
      <c r="A32" s="47" t="s">
        <v>29</v>
      </c>
      <c r="B32" s="48">
        <v>3639</v>
      </c>
      <c r="C32" s="48">
        <v>1324</v>
      </c>
      <c r="D32" s="48">
        <v>1049</v>
      </c>
      <c r="E32" s="48">
        <v>40</v>
      </c>
      <c r="F32" s="48">
        <v>300</v>
      </c>
      <c r="G32" s="48">
        <v>4345</v>
      </c>
      <c r="H32" s="48">
        <v>306</v>
      </c>
      <c r="I32" s="48">
        <v>0</v>
      </c>
      <c r="J32" s="49">
        <f>SUM(B32:I32)</f>
        <v>11003</v>
      </c>
      <c r="K32" s="30"/>
      <c r="L32" s="48">
        <v>67</v>
      </c>
      <c r="M32" s="48">
        <v>729</v>
      </c>
      <c r="N32" s="48">
        <v>50</v>
      </c>
      <c r="O32" s="48">
        <v>0</v>
      </c>
      <c r="P32" s="48">
        <v>5</v>
      </c>
      <c r="Q32" s="48">
        <v>81</v>
      </c>
      <c r="R32" s="48">
        <v>5</v>
      </c>
      <c r="S32" s="54">
        <f t="shared" si="0"/>
        <v>937</v>
      </c>
      <c r="T32" s="6"/>
      <c r="AA32"/>
    </row>
    <row r="33" spans="1:27" x14ac:dyDescent="0.3">
      <c r="A33" s="47" t="s">
        <v>30</v>
      </c>
      <c r="B33" s="48">
        <v>772</v>
      </c>
      <c r="C33" s="48">
        <v>254</v>
      </c>
      <c r="D33" s="48">
        <v>59</v>
      </c>
      <c r="E33" s="48">
        <v>0</v>
      </c>
      <c r="F33" s="48">
        <v>125</v>
      </c>
      <c r="G33" s="48">
        <v>1031</v>
      </c>
      <c r="H33" s="48">
        <v>99</v>
      </c>
      <c r="I33" s="48">
        <v>0</v>
      </c>
      <c r="J33" s="49">
        <f>SUM(B33:I33)</f>
        <v>2340</v>
      </c>
      <c r="K33" s="30"/>
      <c r="L33" s="48">
        <v>42</v>
      </c>
      <c r="M33" s="48">
        <v>373</v>
      </c>
      <c r="N33" s="48">
        <v>18</v>
      </c>
      <c r="O33" s="48">
        <v>0</v>
      </c>
      <c r="P33" s="48">
        <v>6</v>
      </c>
      <c r="Q33" s="48">
        <v>13</v>
      </c>
      <c r="R33" s="48">
        <v>2</v>
      </c>
      <c r="S33" s="54">
        <f t="shared" si="0"/>
        <v>454</v>
      </c>
      <c r="T33" s="6"/>
      <c r="AA33"/>
    </row>
    <row r="34" spans="1:27" x14ac:dyDescent="0.3">
      <c r="A34" s="50" t="s">
        <v>31</v>
      </c>
      <c r="B34" s="51">
        <v>7806</v>
      </c>
      <c r="C34" s="51">
        <v>1747</v>
      </c>
      <c r="D34" s="51">
        <v>991</v>
      </c>
      <c r="E34" s="51">
        <v>35</v>
      </c>
      <c r="F34" s="51">
        <v>803</v>
      </c>
      <c r="G34" s="51">
        <v>7725</v>
      </c>
      <c r="H34" s="48">
        <v>778</v>
      </c>
      <c r="I34" s="48">
        <v>0</v>
      </c>
      <c r="J34" s="52">
        <f>SUM(B34:I34)</f>
        <v>19885</v>
      </c>
      <c r="K34" s="30"/>
      <c r="L34" s="48">
        <v>145</v>
      </c>
      <c r="M34" s="48">
        <v>1462</v>
      </c>
      <c r="N34" s="48">
        <v>71</v>
      </c>
      <c r="O34" s="48">
        <v>0</v>
      </c>
      <c r="P34" s="48">
        <v>28</v>
      </c>
      <c r="Q34" s="48">
        <v>154</v>
      </c>
      <c r="R34" s="48">
        <v>15</v>
      </c>
      <c r="S34" s="55">
        <f t="shared" si="0"/>
        <v>1875</v>
      </c>
      <c r="T34" s="6"/>
      <c r="AA34"/>
    </row>
    <row r="35" spans="1:27" s="12" customFormat="1" x14ac:dyDescent="0.3">
      <c r="A35" s="72" t="s">
        <v>32</v>
      </c>
      <c r="B35" s="35">
        <f t="shared" ref="B35:H35" si="14">SUM(B23:B34)</f>
        <v>74750</v>
      </c>
      <c r="C35" s="35">
        <f>SUM(C23:C34)</f>
        <v>21710</v>
      </c>
      <c r="D35" s="35">
        <f>SUM(D23:D34)</f>
        <v>14668</v>
      </c>
      <c r="E35" s="35">
        <f t="shared" si="14"/>
        <v>876</v>
      </c>
      <c r="F35" s="35">
        <f t="shared" si="14"/>
        <v>8220</v>
      </c>
      <c r="G35" s="35">
        <f t="shared" si="14"/>
        <v>75519</v>
      </c>
      <c r="H35" s="35">
        <f t="shared" si="14"/>
        <v>9555</v>
      </c>
      <c r="I35" s="35"/>
      <c r="J35" s="36">
        <f>SUM(B35:I35)</f>
        <v>205298</v>
      </c>
      <c r="K35" s="37"/>
      <c r="L35" s="35">
        <f>SUM(L23:L34)</f>
        <v>1511</v>
      </c>
      <c r="M35" s="35">
        <f t="shared" ref="M35:Q35" si="15">SUM(M23:M34)</f>
        <v>18965</v>
      </c>
      <c r="N35" s="35">
        <f t="shared" si="15"/>
        <v>735</v>
      </c>
      <c r="O35" s="35">
        <f t="shared" si="15"/>
        <v>127</v>
      </c>
      <c r="P35" s="35">
        <f t="shared" si="15"/>
        <v>370</v>
      </c>
      <c r="Q35" s="35">
        <f t="shared" si="15"/>
        <v>2066</v>
      </c>
      <c r="R35" s="35">
        <f t="shared" ref="R35" si="16">SUM(R23:R34)</f>
        <v>87</v>
      </c>
      <c r="S35" s="35">
        <f t="shared" si="0"/>
        <v>23861</v>
      </c>
      <c r="U35"/>
      <c r="V35"/>
      <c r="W35"/>
      <c r="X35"/>
      <c r="Y35"/>
      <c r="Z35"/>
      <c r="AA35"/>
    </row>
    <row r="36" spans="1:27" x14ac:dyDescent="0.3">
      <c r="A36" s="44" t="s">
        <v>33</v>
      </c>
      <c r="B36" s="45">
        <v>779</v>
      </c>
      <c r="C36" s="45">
        <v>200</v>
      </c>
      <c r="D36" s="45">
        <v>72</v>
      </c>
      <c r="E36" s="45">
        <v>0</v>
      </c>
      <c r="F36" s="45">
        <v>46</v>
      </c>
      <c r="G36" s="45">
        <v>709</v>
      </c>
      <c r="H36" s="48">
        <v>38</v>
      </c>
      <c r="I36" s="48">
        <v>0</v>
      </c>
      <c r="J36" s="46">
        <f>SUM(B36:I36)</f>
        <v>1844</v>
      </c>
      <c r="K36" s="30"/>
      <c r="L36" s="48">
        <v>10</v>
      </c>
      <c r="M36" s="48">
        <v>137</v>
      </c>
      <c r="N36" s="48">
        <v>12</v>
      </c>
      <c r="O36" s="48">
        <v>0</v>
      </c>
      <c r="P36" s="48">
        <v>1</v>
      </c>
      <c r="Q36" s="48">
        <v>12</v>
      </c>
      <c r="R36" s="48">
        <v>0</v>
      </c>
      <c r="S36" s="53">
        <f t="shared" si="0"/>
        <v>172</v>
      </c>
      <c r="T36" s="6"/>
      <c r="AA36"/>
    </row>
    <row r="37" spans="1:27" x14ac:dyDescent="0.3">
      <c r="A37" s="47" t="s">
        <v>34</v>
      </c>
      <c r="B37" s="48">
        <v>2033</v>
      </c>
      <c r="C37" s="48">
        <v>970</v>
      </c>
      <c r="D37" s="48">
        <v>396</v>
      </c>
      <c r="E37" s="48">
        <v>27</v>
      </c>
      <c r="F37" s="48">
        <v>215</v>
      </c>
      <c r="G37" s="48">
        <v>1890</v>
      </c>
      <c r="H37" s="48">
        <v>199</v>
      </c>
      <c r="I37" s="48">
        <v>0</v>
      </c>
      <c r="J37" s="49">
        <f>SUM(B37:I37)</f>
        <v>5730</v>
      </c>
      <c r="K37" s="30"/>
      <c r="L37" s="48">
        <v>23</v>
      </c>
      <c r="M37" s="48">
        <v>848</v>
      </c>
      <c r="N37" s="48">
        <v>11</v>
      </c>
      <c r="O37" s="48">
        <v>0</v>
      </c>
      <c r="P37" s="48">
        <v>12</v>
      </c>
      <c r="Q37" s="48">
        <v>42</v>
      </c>
      <c r="R37" s="48">
        <v>0</v>
      </c>
      <c r="S37" s="54">
        <f t="shared" si="0"/>
        <v>936</v>
      </c>
      <c r="T37" s="6"/>
      <c r="AA37"/>
    </row>
    <row r="38" spans="1:27" x14ac:dyDescent="0.3">
      <c r="A38" s="47" t="s">
        <v>35</v>
      </c>
      <c r="B38" s="48">
        <v>1528</v>
      </c>
      <c r="C38" s="48">
        <v>355</v>
      </c>
      <c r="D38" s="48">
        <v>79</v>
      </c>
      <c r="E38" s="48">
        <v>2</v>
      </c>
      <c r="F38" s="48">
        <v>140</v>
      </c>
      <c r="G38" s="48">
        <v>1341</v>
      </c>
      <c r="H38" s="48">
        <v>81</v>
      </c>
      <c r="I38" s="48">
        <v>0</v>
      </c>
      <c r="J38" s="49">
        <f>SUM(B38:I38)</f>
        <v>3526</v>
      </c>
      <c r="K38" s="30"/>
      <c r="L38" s="48">
        <v>39</v>
      </c>
      <c r="M38" s="48">
        <v>270</v>
      </c>
      <c r="N38" s="48">
        <v>24</v>
      </c>
      <c r="O38" s="48">
        <v>0</v>
      </c>
      <c r="P38" s="48">
        <v>1</v>
      </c>
      <c r="Q38" s="48">
        <v>30</v>
      </c>
      <c r="R38" s="48">
        <v>0</v>
      </c>
      <c r="S38" s="54">
        <f t="shared" si="0"/>
        <v>364</v>
      </c>
      <c r="T38" s="6"/>
      <c r="AA38"/>
    </row>
    <row r="39" spans="1:27" x14ac:dyDescent="0.3">
      <c r="A39" s="50" t="s">
        <v>36</v>
      </c>
      <c r="B39" s="51">
        <v>3615</v>
      </c>
      <c r="C39" s="51">
        <v>1261</v>
      </c>
      <c r="D39" s="51">
        <v>408</v>
      </c>
      <c r="E39" s="51">
        <v>19</v>
      </c>
      <c r="F39" s="51">
        <v>450</v>
      </c>
      <c r="G39" s="51">
        <v>3177</v>
      </c>
      <c r="H39" s="48">
        <v>282</v>
      </c>
      <c r="I39" s="48">
        <v>0</v>
      </c>
      <c r="J39" s="52">
        <f>SUM(B39:I39)</f>
        <v>9212</v>
      </c>
      <c r="K39" s="30"/>
      <c r="L39" s="48">
        <v>39</v>
      </c>
      <c r="M39" s="48">
        <v>841</v>
      </c>
      <c r="N39" s="48">
        <v>27</v>
      </c>
      <c r="O39" s="48">
        <v>0</v>
      </c>
      <c r="P39" s="48">
        <v>16</v>
      </c>
      <c r="Q39" s="48">
        <v>71</v>
      </c>
      <c r="R39" s="48">
        <v>1</v>
      </c>
      <c r="S39" s="55">
        <f t="shared" si="0"/>
        <v>995</v>
      </c>
      <c r="T39" s="6"/>
      <c r="AA39"/>
    </row>
    <row r="40" spans="1:27" x14ac:dyDescent="0.3">
      <c r="A40" s="72" t="s">
        <v>37</v>
      </c>
      <c r="B40" s="35">
        <f t="shared" ref="B40:I40" si="17">SUM(B36:B39)</f>
        <v>7955</v>
      </c>
      <c r="C40" s="35">
        <f>SUM(C36:C39)</f>
        <v>2786</v>
      </c>
      <c r="D40" s="35">
        <f>SUM(D36:D39)</f>
        <v>955</v>
      </c>
      <c r="E40" s="35">
        <f t="shared" si="17"/>
        <v>48</v>
      </c>
      <c r="F40" s="35">
        <f t="shared" si="17"/>
        <v>851</v>
      </c>
      <c r="G40" s="35">
        <f t="shared" si="17"/>
        <v>7117</v>
      </c>
      <c r="H40" s="35">
        <f t="shared" ref="H40" si="18">SUM(H36:H39)</f>
        <v>600</v>
      </c>
      <c r="I40" s="35">
        <f t="shared" si="17"/>
        <v>0</v>
      </c>
      <c r="J40" s="36">
        <f>SUM(B40:I40)</f>
        <v>20312</v>
      </c>
      <c r="K40" s="37"/>
      <c r="L40" s="35">
        <f>SUM(L36:L39)</f>
        <v>111</v>
      </c>
      <c r="M40" s="35">
        <f t="shared" ref="M40:Q40" si="19">SUM(M36:M39)</f>
        <v>2096</v>
      </c>
      <c r="N40" s="35">
        <f t="shared" si="19"/>
        <v>74</v>
      </c>
      <c r="O40" s="35">
        <f t="shared" si="19"/>
        <v>0</v>
      </c>
      <c r="P40" s="35">
        <f t="shared" si="19"/>
        <v>30</v>
      </c>
      <c r="Q40" s="35">
        <f t="shared" si="19"/>
        <v>155</v>
      </c>
      <c r="R40" s="35">
        <f t="shared" ref="R40" si="20">SUM(R36:R39)</f>
        <v>1</v>
      </c>
      <c r="S40" s="35">
        <f t="shared" si="0"/>
        <v>2467</v>
      </c>
      <c r="T40" s="6"/>
      <c r="AA40"/>
    </row>
    <row r="41" spans="1:27" x14ac:dyDescent="0.3">
      <c r="A41" s="44" t="s">
        <v>38</v>
      </c>
      <c r="B41" s="45">
        <v>26038</v>
      </c>
      <c r="C41" s="45">
        <v>22061</v>
      </c>
      <c r="D41" s="45">
        <v>1180</v>
      </c>
      <c r="E41" s="45">
        <v>1427</v>
      </c>
      <c r="F41" s="45">
        <v>2605</v>
      </c>
      <c r="G41" s="45">
        <v>19602</v>
      </c>
      <c r="H41" s="45">
        <v>5583</v>
      </c>
      <c r="I41" s="45">
        <v>0</v>
      </c>
      <c r="J41" s="46">
        <f>SUM(B41:I41)</f>
        <v>78496</v>
      </c>
      <c r="K41" s="30"/>
      <c r="L41" s="48">
        <v>158</v>
      </c>
      <c r="M41" s="48">
        <v>5006</v>
      </c>
      <c r="N41" s="48">
        <v>38</v>
      </c>
      <c r="O41" s="48">
        <v>51</v>
      </c>
      <c r="P41" s="48">
        <v>239</v>
      </c>
      <c r="Q41" s="48">
        <v>103</v>
      </c>
      <c r="R41" s="48">
        <v>4</v>
      </c>
      <c r="S41" s="53">
        <f t="shared" si="0"/>
        <v>5599</v>
      </c>
      <c r="T41" s="6"/>
      <c r="AA41"/>
    </row>
    <row r="42" spans="1:27" x14ac:dyDescent="0.3">
      <c r="A42" s="50" t="s">
        <v>39</v>
      </c>
      <c r="B42" s="51">
        <v>20632</v>
      </c>
      <c r="C42" s="51">
        <v>39456</v>
      </c>
      <c r="D42" s="51">
        <v>1296</v>
      </c>
      <c r="E42" s="51">
        <v>457</v>
      </c>
      <c r="F42" s="51">
        <v>5789</v>
      </c>
      <c r="G42" s="51">
        <v>36701</v>
      </c>
      <c r="H42" s="51">
        <v>9791</v>
      </c>
      <c r="I42" s="51">
        <v>8</v>
      </c>
      <c r="J42" s="52">
        <f>SUM(B42:I42)</f>
        <v>114130</v>
      </c>
      <c r="K42" s="30"/>
      <c r="L42" s="48">
        <v>1356</v>
      </c>
      <c r="M42" s="48">
        <v>13644</v>
      </c>
      <c r="N42" s="48">
        <v>241</v>
      </c>
      <c r="O42" s="48">
        <v>379</v>
      </c>
      <c r="P42" s="48">
        <v>664</v>
      </c>
      <c r="Q42" s="48">
        <v>2932</v>
      </c>
      <c r="R42" s="48">
        <v>109</v>
      </c>
      <c r="S42" s="55">
        <f t="shared" si="0"/>
        <v>19325</v>
      </c>
      <c r="T42" s="6"/>
      <c r="AA42"/>
    </row>
    <row r="43" spans="1:27" x14ac:dyDescent="0.3">
      <c r="A43" s="72" t="s">
        <v>40</v>
      </c>
      <c r="B43" s="35">
        <f t="shared" ref="B43:I43" si="21">SUM(B41:B42)</f>
        <v>46670</v>
      </c>
      <c r="C43" s="35">
        <f>SUM(C41:C42)</f>
        <v>61517</v>
      </c>
      <c r="D43" s="35">
        <f>SUM(D41:D42)</f>
        <v>2476</v>
      </c>
      <c r="E43" s="35">
        <f t="shared" si="21"/>
        <v>1884</v>
      </c>
      <c r="F43" s="35">
        <f t="shared" si="21"/>
        <v>8394</v>
      </c>
      <c r="G43" s="35">
        <f t="shared" si="21"/>
        <v>56303</v>
      </c>
      <c r="H43" s="35">
        <f t="shared" ref="H43" si="22">SUM(H41:H42)</f>
        <v>15374</v>
      </c>
      <c r="I43" s="35">
        <f t="shared" si="21"/>
        <v>8</v>
      </c>
      <c r="J43" s="36">
        <f>SUM(B43:I43)</f>
        <v>192626</v>
      </c>
      <c r="K43" s="37"/>
      <c r="L43" s="35">
        <f>SUM(L41:L42)</f>
        <v>1514</v>
      </c>
      <c r="M43" s="35">
        <f t="shared" ref="M43:Q43" si="23">SUM(M41:M42)</f>
        <v>18650</v>
      </c>
      <c r="N43" s="35">
        <f t="shared" si="23"/>
        <v>279</v>
      </c>
      <c r="O43" s="35">
        <f t="shared" si="23"/>
        <v>430</v>
      </c>
      <c r="P43" s="35">
        <f t="shared" si="23"/>
        <v>903</v>
      </c>
      <c r="Q43" s="35">
        <f t="shared" si="23"/>
        <v>3035</v>
      </c>
      <c r="R43" s="35">
        <f t="shared" ref="R43" si="24">SUM(R41:R42)</f>
        <v>113</v>
      </c>
      <c r="S43" s="35">
        <f t="shared" si="0"/>
        <v>24924</v>
      </c>
      <c r="T43" s="6"/>
      <c r="AA43"/>
    </row>
    <row r="44" spans="1:27" x14ac:dyDescent="0.3">
      <c r="A44" s="44" t="s">
        <v>41</v>
      </c>
      <c r="B44" s="45">
        <v>1212</v>
      </c>
      <c r="C44" s="45">
        <v>574</v>
      </c>
      <c r="D44" s="45">
        <v>198</v>
      </c>
      <c r="E44" s="45">
        <v>1</v>
      </c>
      <c r="F44" s="45">
        <v>80</v>
      </c>
      <c r="G44" s="45">
        <v>1477</v>
      </c>
      <c r="H44" s="48">
        <v>139</v>
      </c>
      <c r="I44" s="48">
        <v>0</v>
      </c>
      <c r="J44" s="46">
        <f>SUM(B44:I44)</f>
        <v>3681</v>
      </c>
      <c r="K44" s="30"/>
      <c r="L44" s="48">
        <v>35</v>
      </c>
      <c r="M44" s="48">
        <v>486</v>
      </c>
      <c r="N44" s="48">
        <v>15</v>
      </c>
      <c r="O44" s="48">
        <v>0</v>
      </c>
      <c r="P44" s="48">
        <v>2</v>
      </c>
      <c r="Q44" s="48">
        <v>36</v>
      </c>
      <c r="R44" s="48">
        <v>0</v>
      </c>
      <c r="S44" s="53">
        <f t="shared" si="0"/>
        <v>574</v>
      </c>
      <c r="T44" s="6"/>
      <c r="AA44"/>
    </row>
    <row r="45" spans="1:27" x14ac:dyDescent="0.3">
      <c r="A45" s="47" t="s">
        <v>42</v>
      </c>
      <c r="B45" s="48">
        <v>5242</v>
      </c>
      <c r="C45" s="48">
        <v>2787</v>
      </c>
      <c r="D45" s="48">
        <v>1737</v>
      </c>
      <c r="E45" s="48">
        <v>200</v>
      </c>
      <c r="F45" s="48">
        <v>837</v>
      </c>
      <c r="G45" s="48">
        <v>6372</v>
      </c>
      <c r="H45" s="48">
        <v>723</v>
      </c>
      <c r="I45" s="48">
        <v>0</v>
      </c>
      <c r="J45" s="49">
        <f>SUM(B45:I45)</f>
        <v>17898</v>
      </c>
      <c r="K45" s="30"/>
      <c r="L45" s="48">
        <v>62</v>
      </c>
      <c r="M45" s="48">
        <v>1800</v>
      </c>
      <c r="N45" s="48">
        <v>32</v>
      </c>
      <c r="O45" s="48">
        <v>4</v>
      </c>
      <c r="P45" s="48">
        <v>21</v>
      </c>
      <c r="Q45" s="48">
        <v>170</v>
      </c>
      <c r="R45" s="48">
        <v>20</v>
      </c>
      <c r="S45" s="54">
        <f t="shared" si="0"/>
        <v>2109</v>
      </c>
      <c r="T45" s="6"/>
      <c r="AA45"/>
    </row>
    <row r="46" spans="1:27" x14ac:dyDescent="0.3">
      <c r="A46" s="47" t="s">
        <v>43</v>
      </c>
      <c r="B46" s="48">
        <v>1117</v>
      </c>
      <c r="C46" s="48">
        <v>774</v>
      </c>
      <c r="D46" s="48">
        <v>744</v>
      </c>
      <c r="E46" s="48">
        <v>161</v>
      </c>
      <c r="F46" s="48">
        <v>106</v>
      </c>
      <c r="G46" s="48">
        <v>1095</v>
      </c>
      <c r="H46" s="48">
        <v>98</v>
      </c>
      <c r="I46" s="48">
        <v>0</v>
      </c>
      <c r="J46" s="49">
        <f>SUM(B46:I46)</f>
        <v>4095</v>
      </c>
      <c r="K46" s="30"/>
      <c r="L46" s="48">
        <v>18</v>
      </c>
      <c r="M46" s="48">
        <v>366</v>
      </c>
      <c r="N46" s="48">
        <v>6</v>
      </c>
      <c r="O46" s="48">
        <v>2</v>
      </c>
      <c r="P46" s="48">
        <v>3</v>
      </c>
      <c r="Q46" s="48">
        <v>38</v>
      </c>
      <c r="R46" s="48">
        <v>0</v>
      </c>
      <c r="S46" s="54">
        <f t="shared" si="0"/>
        <v>433</v>
      </c>
      <c r="T46" s="6"/>
      <c r="AA46"/>
    </row>
    <row r="47" spans="1:27" x14ac:dyDescent="0.3">
      <c r="A47" s="47" t="s">
        <v>44</v>
      </c>
      <c r="B47" s="48">
        <v>4685</v>
      </c>
      <c r="C47" s="48">
        <v>2100</v>
      </c>
      <c r="D47" s="48">
        <v>1347</v>
      </c>
      <c r="E47" s="48">
        <v>92</v>
      </c>
      <c r="F47" s="48">
        <v>693</v>
      </c>
      <c r="G47" s="48">
        <v>5444</v>
      </c>
      <c r="H47" s="48">
        <v>688</v>
      </c>
      <c r="I47" s="48">
        <v>0</v>
      </c>
      <c r="J47" s="49">
        <f>SUM(B47:I47)</f>
        <v>15049</v>
      </c>
      <c r="K47" s="30"/>
      <c r="L47" s="48">
        <v>51</v>
      </c>
      <c r="M47" s="48">
        <v>1761</v>
      </c>
      <c r="N47" s="48">
        <v>37</v>
      </c>
      <c r="O47" s="48">
        <v>5</v>
      </c>
      <c r="P47" s="48">
        <v>18</v>
      </c>
      <c r="Q47" s="48">
        <v>150</v>
      </c>
      <c r="R47" s="48">
        <v>5</v>
      </c>
      <c r="S47" s="54">
        <f t="shared" si="0"/>
        <v>2027</v>
      </c>
      <c r="T47" s="6"/>
      <c r="AA47"/>
    </row>
    <row r="48" spans="1:27" x14ac:dyDescent="0.3">
      <c r="A48" s="47" t="s">
        <v>45</v>
      </c>
      <c r="B48" s="48">
        <v>3935</v>
      </c>
      <c r="C48" s="48">
        <v>1761</v>
      </c>
      <c r="D48" s="48">
        <v>1558</v>
      </c>
      <c r="E48" s="48">
        <v>110</v>
      </c>
      <c r="F48" s="48">
        <v>566</v>
      </c>
      <c r="G48" s="48">
        <v>4511</v>
      </c>
      <c r="H48" s="48">
        <v>491</v>
      </c>
      <c r="I48" s="48">
        <v>0</v>
      </c>
      <c r="J48" s="49">
        <f>SUM(B48:I48)</f>
        <v>12932</v>
      </c>
      <c r="K48" s="30"/>
      <c r="L48" s="48">
        <v>70</v>
      </c>
      <c r="M48" s="48">
        <v>1068</v>
      </c>
      <c r="N48" s="48">
        <v>29</v>
      </c>
      <c r="O48" s="48">
        <v>0</v>
      </c>
      <c r="P48" s="48">
        <v>27</v>
      </c>
      <c r="Q48" s="48">
        <v>83</v>
      </c>
      <c r="R48" s="48">
        <v>2</v>
      </c>
      <c r="S48" s="54">
        <f t="shared" si="0"/>
        <v>1279</v>
      </c>
      <c r="T48" s="6"/>
      <c r="AA48"/>
    </row>
    <row r="49" spans="1:27" x14ac:dyDescent="0.3">
      <c r="A49" s="47" t="s">
        <v>46</v>
      </c>
      <c r="B49" s="48">
        <v>5480</v>
      </c>
      <c r="C49" s="48">
        <v>3126</v>
      </c>
      <c r="D49" s="48">
        <v>1656</v>
      </c>
      <c r="E49" s="48">
        <v>356</v>
      </c>
      <c r="F49" s="48">
        <v>825</v>
      </c>
      <c r="G49" s="48">
        <v>5674</v>
      </c>
      <c r="H49" s="48">
        <v>692</v>
      </c>
      <c r="I49" s="48">
        <v>0</v>
      </c>
      <c r="J49" s="49">
        <f>SUM(B49:I49)</f>
        <v>17809</v>
      </c>
      <c r="K49" s="30"/>
      <c r="L49" s="48">
        <v>75</v>
      </c>
      <c r="M49" s="48">
        <v>1790</v>
      </c>
      <c r="N49" s="48">
        <v>43</v>
      </c>
      <c r="O49" s="48">
        <v>12</v>
      </c>
      <c r="P49" s="48">
        <v>21</v>
      </c>
      <c r="Q49" s="48">
        <v>102</v>
      </c>
      <c r="R49" s="48">
        <v>3</v>
      </c>
      <c r="S49" s="54">
        <f t="shared" si="0"/>
        <v>2046</v>
      </c>
      <c r="T49" s="6"/>
      <c r="AA49"/>
    </row>
    <row r="50" spans="1:27" x14ac:dyDescent="0.3">
      <c r="A50" s="50" t="s">
        <v>47</v>
      </c>
      <c r="B50" s="51">
        <v>4749</v>
      </c>
      <c r="C50" s="51">
        <v>2242</v>
      </c>
      <c r="D50" s="51">
        <v>1231</v>
      </c>
      <c r="E50" s="51">
        <v>116</v>
      </c>
      <c r="F50" s="51">
        <v>739</v>
      </c>
      <c r="G50" s="51">
        <v>6160</v>
      </c>
      <c r="H50" s="48">
        <v>747</v>
      </c>
      <c r="I50" s="48">
        <v>0</v>
      </c>
      <c r="J50" s="52">
        <f>SUM(B50:I50)</f>
        <v>15984</v>
      </c>
      <c r="K50" s="30"/>
      <c r="L50" s="48">
        <v>67</v>
      </c>
      <c r="M50" s="48">
        <v>1972</v>
      </c>
      <c r="N50" s="48">
        <v>35</v>
      </c>
      <c r="O50" s="48">
        <v>4</v>
      </c>
      <c r="P50" s="48">
        <v>30</v>
      </c>
      <c r="Q50" s="48">
        <v>177</v>
      </c>
      <c r="R50" s="48">
        <v>11</v>
      </c>
      <c r="S50" s="55">
        <f t="shared" si="0"/>
        <v>2296</v>
      </c>
      <c r="T50" s="6"/>
      <c r="AA50"/>
    </row>
    <row r="51" spans="1:27" x14ac:dyDescent="0.3">
      <c r="A51" s="72" t="s">
        <v>48</v>
      </c>
      <c r="B51" s="35">
        <f t="shared" ref="B51:I51" si="25">SUM(B44:B50)</f>
        <v>26420</v>
      </c>
      <c r="C51" s="35">
        <f>SUM(C44:C50)</f>
        <v>13364</v>
      </c>
      <c r="D51" s="35">
        <f>SUM(D44:D50)</f>
        <v>8471</v>
      </c>
      <c r="E51" s="35">
        <f t="shared" si="25"/>
        <v>1036</v>
      </c>
      <c r="F51" s="35">
        <f t="shared" si="25"/>
        <v>3846</v>
      </c>
      <c r="G51" s="35">
        <f t="shared" si="25"/>
        <v>30733</v>
      </c>
      <c r="H51" s="35">
        <f t="shared" ref="H51" si="26">SUM(H44:H50)</f>
        <v>3578</v>
      </c>
      <c r="I51" s="35">
        <f t="shared" si="25"/>
        <v>0</v>
      </c>
      <c r="J51" s="36">
        <f>SUM(B51:I51)</f>
        <v>87448</v>
      </c>
      <c r="K51" s="37"/>
      <c r="L51" s="35">
        <f>SUM(L44:L50)</f>
        <v>378</v>
      </c>
      <c r="M51" s="35">
        <f t="shared" ref="M51:Q51" si="27">SUM(M44:M50)</f>
        <v>9243</v>
      </c>
      <c r="N51" s="35">
        <f t="shared" si="27"/>
        <v>197</v>
      </c>
      <c r="O51" s="35">
        <f t="shared" si="27"/>
        <v>27</v>
      </c>
      <c r="P51" s="35">
        <f t="shared" si="27"/>
        <v>122</v>
      </c>
      <c r="Q51" s="35">
        <f t="shared" si="27"/>
        <v>756</v>
      </c>
      <c r="R51" s="35">
        <f t="shared" ref="R51" si="28">SUM(R44:R50)</f>
        <v>41</v>
      </c>
      <c r="S51" s="35">
        <f t="shared" si="0"/>
        <v>10764</v>
      </c>
      <c r="T51" s="6"/>
      <c r="AA51"/>
    </row>
    <row r="52" spans="1:27" x14ac:dyDescent="0.3">
      <c r="A52" s="44" t="s">
        <v>49</v>
      </c>
      <c r="B52" s="45">
        <v>6381</v>
      </c>
      <c r="C52" s="45">
        <v>3740</v>
      </c>
      <c r="D52" s="45">
        <v>2839</v>
      </c>
      <c r="E52" s="45">
        <v>408</v>
      </c>
      <c r="F52" s="45">
        <v>965</v>
      </c>
      <c r="G52" s="45">
        <v>8520</v>
      </c>
      <c r="H52" s="48">
        <v>853</v>
      </c>
      <c r="I52" s="48">
        <v>0</v>
      </c>
      <c r="J52" s="46">
        <f>SUM(B52:I52)</f>
        <v>23706</v>
      </c>
      <c r="K52" s="30"/>
      <c r="L52" s="48">
        <v>141</v>
      </c>
      <c r="M52" s="48">
        <v>2079</v>
      </c>
      <c r="N52" s="48">
        <v>43</v>
      </c>
      <c r="O52" s="48">
        <v>10</v>
      </c>
      <c r="P52" s="48">
        <v>34</v>
      </c>
      <c r="Q52" s="48">
        <v>205</v>
      </c>
      <c r="R52" s="48">
        <v>4</v>
      </c>
      <c r="S52" s="53">
        <f t="shared" si="0"/>
        <v>2516</v>
      </c>
      <c r="T52" s="6"/>
      <c r="AA52"/>
    </row>
    <row r="53" spans="1:27" x14ac:dyDescent="0.3">
      <c r="A53" s="47" t="s">
        <v>50</v>
      </c>
      <c r="B53" s="48">
        <v>1956</v>
      </c>
      <c r="C53" s="48">
        <v>1186</v>
      </c>
      <c r="D53" s="48">
        <v>1087</v>
      </c>
      <c r="E53" s="48">
        <v>145</v>
      </c>
      <c r="F53" s="48">
        <v>175</v>
      </c>
      <c r="G53" s="48">
        <v>1855</v>
      </c>
      <c r="H53" s="48">
        <v>149</v>
      </c>
      <c r="I53" s="48">
        <v>0</v>
      </c>
      <c r="J53" s="49">
        <f>SUM(B53:I53)</f>
        <v>6553</v>
      </c>
      <c r="K53" s="30"/>
      <c r="L53" s="48">
        <v>36</v>
      </c>
      <c r="M53" s="48">
        <v>521</v>
      </c>
      <c r="N53" s="48">
        <v>30</v>
      </c>
      <c r="O53" s="48">
        <v>0</v>
      </c>
      <c r="P53" s="48">
        <v>6</v>
      </c>
      <c r="Q53" s="48">
        <v>51</v>
      </c>
      <c r="R53" s="48">
        <v>3</v>
      </c>
      <c r="S53" s="54">
        <f t="shared" si="0"/>
        <v>647</v>
      </c>
      <c r="T53" s="6"/>
      <c r="AA53"/>
    </row>
    <row r="54" spans="1:27" x14ac:dyDescent="0.3">
      <c r="A54" s="47" t="s">
        <v>128</v>
      </c>
      <c r="B54" s="48">
        <v>1836</v>
      </c>
      <c r="C54" s="48">
        <v>1226</v>
      </c>
      <c r="D54" s="48">
        <v>1043</v>
      </c>
      <c r="E54" s="48">
        <v>90</v>
      </c>
      <c r="F54" s="48">
        <v>192</v>
      </c>
      <c r="G54" s="48">
        <v>2019</v>
      </c>
      <c r="H54" s="48">
        <v>170</v>
      </c>
      <c r="I54" s="48">
        <v>0</v>
      </c>
      <c r="J54" s="49">
        <f>SUM(B54:I54)</f>
        <v>6576</v>
      </c>
      <c r="K54" s="30"/>
      <c r="L54" s="48">
        <v>53</v>
      </c>
      <c r="M54" s="48">
        <v>880</v>
      </c>
      <c r="N54" s="48">
        <v>55</v>
      </c>
      <c r="O54" s="48">
        <v>2</v>
      </c>
      <c r="P54" s="48">
        <v>8</v>
      </c>
      <c r="Q54" s="48">
        <v>75</v>
      </c>
      <c r="R54" s="48">
        <v>7</v>
      </c>
      <c r="S54" s="54">
        <f t="shared" si="0"/>
        <v>1080</v>
      </c>
      <c r="T54" s="6"/>
      <c r="AA54"/>
    </row>
    <row r="55" spans="1:27" x14ac:dyDescent="0.3">
      <c r="A55" s="47" t="s">
        <v>51</v>
      </c>
      <c r="B55" s="48">
        <v>4552</v>
      </c>
      <c r="C55" s="48">
        <v>2448</v>
      </c>
      <c r="D55" s="48">
        <v>1818</v>
      </c>
      <c r="E55" s="48">
        <v>155</v>
      </c>
      <c r="F55" s="48">
        <v>508</v>
      </c>
      <c r="G55" s="48">
        <v>5404</v>
      </c>
      <c r="H55" s="48">
        <v>638</v>
      </c>
      <c r="I55" s="48">
        <v>0</v>
      </c>
      <c r="J55" s="49">
        <f>SUM(B55:I55)</f>
        <v>15523</v>
      </c>
      <c r="K55" s="30"/>
      <c r="L55" s="48">
        <v>64</v>
      </c>
      <c r="M55" s="48">
        <v>1669</v>
      </c>
      <c r="N55" s="48">
        <v>35</v>
      </c>
      <c r="O55" s="48">
        <v>6</v>
      </c>
      <c r="P55" s="48">
        <v>25</v>
      </c>
      <c r="Q55" s="48">
        <v>219</v>
      </c>
      <c r="R55" s="48">
        <v>9</v>
      </c>
      <c r="S55" s="54">
        <f t="shared" si="0"/>
        <v>2027</v>
      </c>
      <c r="T55" s="6"/>
      <c r="AA55"/>
    </row>
    <row r="56" spans="1:27" x14ac:dyDescent="0.3">
      <c r="A56" s="47" t="s">
        <v>52</v>
      </c>
      <c r="B56" s="48">
        <v>3107</v>
      </c>
      <c r="C56" s="48">
        <v>1703</v>
      </c>
      <c r="D56" s="48">
        <v>1132</v>
      </c>
      <c r="E56" s="48">
        <v>164</v>
      </c>
      <c r="F56" s="48">
        <v>368</v>
      </c>
      <c r="G56" s="48">
        <v>2886</v>
      </c>
      <c r="H56" s="48">
        <v>351</v>
      </c>
      <c r="I56" s="48">
        <v>0</v>
      </c>
      <c r="J56" s="49">
        <f>SUM(B56:I56)</f>
        <v>9711</v>
      </c>
      <c r="K56" s="30"/>
      <c r="L56" s="48">
        <v>87</v>
      </c>
      <c r="M56" s="48">
        <v>1026</v>
      </c>
      <c r="N56" s="48">
        <v>25</v>
      </c>
      <c r="O56" s="48">
        <v>2</v>
      </c>
      <c r="P56" s="48">
        <v>13</v>
      </c>
      <c r="Q56" s="48">
        <v>85</v>
      </c>
      <c r="R56" s="48">
        <v>6</v>
      </c>
      <c r="S56" s="54">
        <f t="shared" si="0"/>
        <v>1244</v>
      </c>
      <c r="T56" s="6"/>
      <c r="AA56"/>
    </row>
    <row r="57" spans="1:27" x14ac:dyDescent="0.3">
      <c r="A57" s="47" t="s">
        <v>53</v>
      </c>
      <c r="B57" s="48">
        <v>1681</v>
      </c>
      <c r="C57" s="48">
        <v>907</v>
      </c>
      <c r="D57" s="48">
        <v>544</v>
      </c>
      <c r="E57" s="48">
        <v>31</v>
      </c>
      <c r="F57" s="48">
        <v>193</v>
      </c>
      <c r="G57" s="48">
        <v>1848</v>
      </c>
      <c r="H57" s="48">
        <v>184</v>
      </c>
      <c r="I57" s="48">
        <v>0</v>
      </c>
      <c r="J57" s="49">
        <f>SUM(B57:I57)</f>
        <v>5388</v>
      </c>
      <c r="K57" s="30"/>
      <c r="L57" s="48">
        <v>31</v>
      </c>
      <c r="M57" s="48">
        <v>649</v>
      </c>
      <c r="N57" s="48">
        <v>26</v>
      </c>
      <c r="O57" s="48">
        <v>0</v>
      </c>
      <c r="P57" s="48">
        <v>8</v>
      </c>
      <c r="Q57" s="48">
        <v>71</v>
      </c>
      <c r="R57" s="48">
        <v>1</v>
      </c>
      <c r="S57" s="54">
        <f t="shared" si="0"/>
        <v>786</v>
      </c>
      <c r="T57" s="6"/>
      <c r="AA57"/>
    </row>
    <row r="58" spans="1:27" x14ac:dyDescent="0.3">
      <c r="A58" s="47" t="s">
        <v>54</v>
      </c>
      <c r="B58" s="48">
        <v>2167</v>
      </c>
      <c r="C58" s="48">
        <v>1633</v>
      </c>
      <c r="D58" s="48">
        <v>1123</v>
      </c>
      <c r="E58" s="48">
        <v>212</v>
      </c>
      <c r="F58" s="48">
        <v>294</v>
      </c>
      <c r="G58" s="48">
        <v>2196</v>
      </c>
      <c r="H58" s="48">
        <v>238</v>
      </c>
      <c r="I58" s="48">
        <v>0</v>
      </c>
      <c r="J58" s="49">
        <f>SUM(B58:I58)</f>
        <v>7863</v>
      </c>
      <c r="K58" s="30"/>
      <c r="L58" s="48">
        <v>52</v>
      </c>
      <c r="M58" s="48">
        <v>858</v>
      </c>
      <c r="N58" s="48">
        <v>27</v>
      </c>
      <c r="O58" s="48">
        <v>1</v>
      </c>
      <c r="P58" s="48">
        <v>10</v>
      </c>
      <c r="Q58" s="48">
        <v>114</v>
      </c>
      <c r="R58" s="48">
        <v>8</v>
      </c>
      <c r="S58" s="54">
        <f t="shared" si="0"/>
        <v>1070</v>
      </c>
      <c r="T58" s="6"/>
      <c r="AA58"/>
    </row>
    <row r="59" spans="1:27" x14ac:dyDescent="0.3">
      <c r="A59" s="47" t="s">
        <v>55</v>
      </c>
      <c r="B59" s="48">
        <v>4958</v>
      </c>
      <c r="C59" s="48">
        <v>5713</v>
      </c>
      <c r="D59" s="48">
        <v>1746</v>
      </c>
      <c r="E59" s="48">
        <v>215</v>
      </c>
      <c r="F59" s="48">
        <v>899</v>
      </c>
      <c r="G59" s="48">
        <v>6070</v>
      </c>
      <c r="H59" s="48">
        <v>952</v>
      </c>
      <c r="I59" s="48">
        <v>1</v>
      </c>
      <c r="J59" s="49">
        <f>SUM(B59:I59)</f>
        <v>20554</v>
      </c>
      <c r="K59" s="30"/>
      <c r="L59" s="48">
        <v>111</v>
      </c>
      <c r="M59" s="48">
        <v>3862</v>
      </c>
      <c r="N59" s="48">
        <v>62</v>
      </c>
      <c r="O59" s="48">
        <v>23</v>
      </c>
      <c r="P59" s="48">
        <v>279</v>
      </c>
      <c r="Q59" s="48">
        <v>610</v>
      </c>
      <c r="R59" s="48">
        <v>7</v>
      </c>
      <c r="S59" s="54">
        <f t="shared" si="0"/>
        <v>4954</v>
      </c>
      <c r="T59" s="6"/>
      <c r="AA59"/>
    </row>
    <row r="60" spans="1:27" x14ac:dyDescent="0.3">
      <c r="A60" s="50" t="s">
        <v>56</v>
      </c>
      <c r="B60" s="51">
        <v>1699</v>
      </c>
      <c r="C60" s="51">
        <v>835</v>
      </c>
      <c r="D60" s="51">
        <v>849</v>
      </c>
      <c r="E60" s="51">
        <v>121</v>
      </c>
      <c r="F60" s="51">
        <v>164</v>
      </c>
      <c r="G60" s="51">
        <v>1577</v>
      </c>
      <c r="H60" s="48">
        <v>129</v>
      </c>
      <c r="I60" s="48">
        <v>0</v>
      </c>
      <c r="J60" s="52">
        <f>SUM(B60:I60)</f>
        <v>5374</v>
      </c>
      <c r="K60" s="30"/>
      <c r="L60" s="48">
        <v>48</v>
      </c>
      <c r="M60" s="48">
        <v>782</v>
      </c>
      <c r="N60" s="48">
        <v>29</v>
      </c>
      <c r="O60" s="48">
        <v>3</v>
      </c>
      <c r="P60" s="48">
        <v>11</v>
      </c>
      <c r="Q60" s="48">
        <v>65</v>
      </c>
      <c r="R60" s="48">
        <v>2</v>
      </c>
      <c r="S60" s="55">
        <f t="shared" si="0"/>
        <v>940</v>
      </c>
      <c r="T60" s="6"/>
      <c r="AA60"/>
    </row>
    <row r="61" spans="1:27" x14ac:dyDescent="0.3">
      <c r="A61" s="72" t="s">
        <v>57</v>
      </c>
      <c r="B61" s="35">
        <f t="shared" ref="B61:I61" si="29">SUM(B52:B60)</f>
        <v>28337</v>
      </c>
      <c r="C61" s="35">
        <f>SUM(C52:C60)</f>
        <v>19391</v>
      </c>
      <c r="D61" s="35">
        <f>SUM(D52:D60)</f>
        <v>12181</v>
      </c>
      <c r="E61" s="35">
        <f t="shared" si="29"/>
        <v>1541</v>
      </c>
      <c r="F61" s="35">
        <f t="shared" si="29"/>
        <v>3758</v>
      </c>
      <c r="G61" s="35">
        <f t="shared" si="29"/>
        <v>32375</v>
      </c>
      <c r="H61" s="35">
        <f t="shared" ref="H61" si="30">SUM(H52:H60)</f>
        <v>3664</v>
      </c>
      <c r="I61" s="35">
        <f t="shared" si="29"/>
        <v>1</v>
      </c>
      <c r="J61" s="36">
        <f>SUM(B61:I61)</f>
        <v>101248</v>
      </c>
      <c r="K61" s="37"/>
      <c r="L61" s="35">
        <f>SUM(L52:L60)</f>
        <v>623</v>
      </c>
      <c r="M61" s="35">
        <f t="shared" ref="M61:Q61" si="31">SUM(M52:M60)</f>
        <v>12326</v>
      </c>
      <c r="N61" s="35">
        <f t="shared" si="31"/>
        <v>332</v>
      </c>
      <c r="O61" s="35">
        <f t="shared" si="31"/>
        <v>47</v>
      </c>
      <c r="P61" s="35">
        <f t="shared" si="31"/>
        <v>394</v>
      </c>
      <c r="Q61" s="35">
        <f t="shared" si="31"/>
        <v>1495</v>
      </c>
      <c r="R61" s="35">
        <f t="shared" ref="R61" si="32">SUM(R52:R60)</f>
        <v>47</v>
      </c>
      <c r="S61" s="35">
        <f t="shared" si="0"/>
        <v>15264</v>
      </c>
      <c r="T61" s="6"/>
      <c r="AA61"/>
    </row>
    <row r="62" spans="1:27" x14ac:dyDescent="0.3">
      <c r="A62" s="44" t="s">
        <v>58</v>
      </c>
      <c r="B62" s="45">
        <v>1959</v>
      </c>
      <c r="C62" s="45">
        <v>1243</v>
      </c>
      <c r="D62" s="45">
        <v>776</v>
      </c>
      <c r="E62" s="45">
        <v>91</v>
      </c>
      <c r="F62" s="45">
        <v>230</v>
      </c>
      <c r="G62" s="45">
        <v>2013</v>
      </c>
      <c r="H62" s="48">
        <v>155</v>
      </c>
      <c r="I62" s="48">
        <v>0</v>
      </c>
      <c r="J62" s="46">
        <f>SUM(B62:I62)</f>
        <v>6467</v>
      </c>
      <c r="K62" s="30"/>
      <c r="L62" s="48">
        <v>43</v>
      </c>
      <c r="M62" s="48">
        <v>647</v>
      </c>
      <c r="N62" s="48">
        <v>48</v>
      </c>
      <c r="O62" s="48">
        <v>1</v>
      </c>
      <c r="P62" s="48">
        <v>1</v>
      </c>
      <c r="Q62" s="48">
        <v>46</v>
      </c>
      <c r="R62" s="48">
        <v>2</v>
      </c>
      <c r="S62" s="53">
        <f t="shared" si="0"/>
        <v>788</v>
      </c>
      <c r="T62" s="6"/>
      <c r="AA62"/>
    </row>
    <row r="63" spans="1:27" x14ac:dyDescent="0.3">
      <c r="A63" s="47" t="s">
        <v>59</v>
      </c>
      <c r="B63" s="48">
        <v>13620</v>
      </c>
      <c r="C63" s="48">
        <v>18997</v>
      </c>
      <c r="D63" s="48">
        <v>2604</v>
      </c>
      <c r="E63" s="48">
        <v>458</v>
      </c>
      <c r="F63" s="48">
        <v>3658</v>
      </c>
      <c r="G63" s="48">
        <v>23493</v>
      </c>
      <c r="H63" s="48">
        <v>11190</v>
      </c>
      <c r="I63" s="48">
        <v>0</v>
      </c>
      <c r="J63" s="49">
        <f>SUM(B63:I63)</f>
        <v>74020</v>
      </c>
      <c r="K63" s="30"/>
      <c r="L63" s="48">
        <v>322</v>
      </c>
      <c r="M63" s="48">
        <v>7057</v>
      </c>
      <c r="N63" s="48">
        <v>260</v>
      </c>
      <c r="O63" s="48">
        <v>109</v>
      </c>
      <c r="P63" s="48">
        <v>220</v>
      </c>
      <c r="Q63" s="48">
        <v>720</v>
      </c>
      <c r="R63" s="48">
        <v>142</v>
      </c>
      <c r="S63" s="54">
        <f t="shared" si="0"/>
        <v>8830</v>
      </c>
      <c r="T63" s="6"/>
      <c r="AA63"/>
    </row>
    <row r="64" spans="1:27" x14ac:dyDescent="0.3">
      <c r="A64" s="47" t="s">
        <v>60</v>
      </c>
      <c r="B64" s="48">
        <v>1201</v>
      </c>
      <c r="C64" s="48">
        <v>597</v>
      </c>
      <c r="D64" s="48">
        <v>344</v>
      </c>
      <c r="E64" s="48">
        <v>20</v>
      </c>
      <c r="F64" s="48">
        <v>92</v>
      </c>
      <c r="G64" s="48">
        <v>1208</v>
      </c>
      <c r="H64" s="48">
        <v>74</v>
      </c>
      <c r="I64" s="48">
        <v>0</v>
      </c>
      <c r="J64" s="49">
        <f>SUM(B64:I64)</f>
        <v>3536</v>
      </c>
      <c r="K64" s="30"/>
      <c r="L64" s="48">
        <v>25</v>
      </c>
      <c r="M64" s="48">
        <v>348</v>
      </c>
      <c r="N64" s="48">
        <v>34</v>
      </c>
      <c r="O64" s="48">
        <v>1</v>
      </c>
      <c r="P64" s="48">
        <v>1</v>
      </c>
      <c r="Q64" s="48">
        <v>29</v>
      </c>
      <c r="R64" s="48">
        <v>2</v>
      </c>
      <c r="S64" s="54">
        <f t="shared" si="0"/>
        <v>440</v>
      </c>
      <c r="T64" s="6"/>
      <c r="AA64"/>
    </row>
    <row r="65" spans="1:27" x14ac:dyDescent="0.3">
      <c r="A65" s="47" t="s">
        <v>61</v>
      </c>
      <c r="B65" s="48">
        <v>2692</v>
      </c>
      <c r="C65" s="48">
        <v>1128</v>
      </c>
      <c r="D65" s="48">
        <v>801</v>
      </c>
      <c r="E65" s="48">
        <v>50</v>
      </c>
      <c r="F65" s="48">
        <v>159</v>
      </c>
      <c r="G65" s="48">
        <v>2534</v>
      </c>
      <c r="H65" s="48">
        <v>194</v>
      </c>
      <c r="I65" s="48">
        <v>0</v>
      </c>
      <c r="J65" s="49">
        <f>SUM(B65:I65)</f>
        <v>7558</v>
      </c>
      <c r="K65" s="30"/>
      <c r="L65" s="48">
        <v>47</v>
      </c>
      <c r="M65" s="48">
        <v>546</v>
      </c>
      <c r="N65" s="48">
        <v>91</v>
      </c>
      <c r="O65" s="48">
        <v>0</v>
      </c>
      <c r="P65" s="48">
        <v>8</v>
      </c>
      <c r="Q65" s="48">
        <v>54</v>
      </c>
      <c r="R65" s="48">
        <v>5</v>
      </c>
      <c r="S65" s="54">
        <f t="shared" si="0"/>
        <v>751</v>
      </c>
      <c r="T65" s="6"/>
      <c r="AA65"/>
    </row>
    <row r="66" spans="1:27" x14ac:dyDescent="0.3">
      <c r="A66" s="47" t="s">
        <v>62</v>
      </c>
      <c r="B66" s="48">
        <v>3114</v>
      </c>
      <c r="C66" s="48">
        <v>1423</v>
      </c>
      <c r="D66" s="48">
        <v>1492</v>
      </c>
      <c r="E66" s="48">
        <v>123</v>
      </c>
      <c r="F66" s="48">
        <v>289</v>
      </c>
      <c r="G66" s="48">
        <v>3157</v>
      </c>
      <c r="H66" s="48">
        <v>237</v>
      </c>
      <c r="I66" s="48">
        <v>0</v>
      </c>
      <c r="J66" s="49">
        <f>SUM(B66:I66)</f>
        <v>9835</v>
      </c>
      <c r="K66" s="30"/>
      <c r="L66" s="48">
        <v>85</v>
      </c>
      <c r="M66" s="48">
        <v>651</v>
      </c>
      <c r="N66" s="48">
        <v>115</v>
      </c>
      <c r="O66" s="48">
        <v>1</v>
      </c>
      <c r="P66" s="48">
        <v>7</v>
      </c>
      <c r="Q66" s="48">
        <v>43</v>
      </c>
      <c r="R66" s="48">
        <v>5</v>
      </c>
      <c r="S66" s="54">
        <f t="shared" si="0"/>
        <v>907</v>
      </c>
      <c r="T66" s="6"/>
      <c r="AA66"/>
    </row>
    <row r="67" spans="1:27" x14ac:dyDescent="0.3">
      <c r="A67" s="47" t="s">
        <v>63</v>
      </c>
      <c r="B67" s="48">
        <v>1540</v>
      </c>
      <c r="C67" s="48">
        <v>674</v>
      </c>
      <c r="D67" s="48">
        <v>537</v>
      </c>
      <c r="E67" s="48">
        <v>73</v>
      </c>
      <c r="F67" s="48">
        <v>118</v>
      </c>
      <c r="G67" s="48">
        <v>1401</v>
      </c>
      <c r="H67" s="48">
        <v>104</v>
      </c>
      <c r="I67" s="48">
        <v>0</v>
      </c>
      <c r="J67" s="49">
        <f>SUM(B67:I67)</f>
        <v>4447</v>
      </c>
      <c r="K67" s="30"/>
      <c r="L67" s="48">
        <v>30</v>
      </c>
      <c r="M67" s="48">
        <v>276</v>
      </c>
      <c r="N67" s="48">
        <v>22</v>
      </c>
      <c r="O67" s="48">
        <v>0</v>
      </c>
      <c r="P67" s="48">
        <v>2</v>
      </c>
      <c r="Q67" s="48">
        <v>22</v>
      </c>
      <c r="R67" s="48">
        <v>2</v>
      </c>
      <c r="S67" s="54">
        <f t="shared" si="0"/>
        <v>354</v>
      </c>
      <c r="T67" s="6"/>
      <c r="AA67"/>
    </row>
    <row r="68" spans="1:27" x14ac:dyDescent="0.3">
      <c r="A68" s="47" t="s">
        <v>64</v>
      </c>
      <c r="B68" s="48">
        <v>3688</v>
      </c>
      <c r="C68" s="48">
        <v>2069</v>
      </c>
      <c r="D68" s="48">
        <v>1529</v>
      </c>
      <c r="E68" s="48">
        <v>129</v>
      </c>
      <c r="F68" s="48">
        <v>282</v>
      </c>
      <c r="G68" s="48">
        <v>3248</v>
      </c>
      <c r="H68" s="48">
        <v>208</v>
      </c>
      <c r="I68" s="48">
        <v>0</v>
      </c>
      <c r="J68" s="49">
        <f>SUM(B68:I68)</f>
        <v>11153</v>
      </c>
      <c r="K68" s="30"/>
      <c r="L68" s="48">
        <v>63</v>
      </c>
      <c r="M68" s="48">
        <v>827</v>
      </c>
      <c r="N68" s="48">
        <v>63</v>
      </c>
      <c r="O68" s="48">
        <v>4</v>
      </c>
      <c r="P68" s="48">
        <v>14</v>
      </c>
      <c r="Q68" s="48">
        <v>58</v>
      </c>
      <c r="R68" s="48">
        <v>3</v>
      </c>
      <c r="S68" s="54">
        <f t="shared" si="0"/>
        <v>1032</v>
      </c>
      <c r="T68" s="6"/>
      <c r="AA68"/>
    </row>
    <row r="69" spans="1:27" x14ac:dyDescent="0.3">
      <c r="A69" s="47" t="s">
        <v>65</v>
      </c>
      <c r="B69" s="48">
        <v>2215</v>
      </c>
      <c r="C69" s="48">
        <v>1165</v>
      </c>
      <c r="D69" s="48">
        <v>917</v>
      </c>
      <c r="E69" s="48">
        <v>74</v>
      </c>
      <c r="F69" s="48">
        <v>196</v>
      </c>
      <c r="G69" s="48">
        <v>1872</v>
      </c>
      <c r="H69" s="48">
        <v>142</v>
      </c>
      <c r="I69" s="48">
        <v>0</v>
      </c>
      <c r="J69" s="49">
        <f>SUM(B69:I69)</f>
        <v>6581</v>
      </c>
      <c r="K69" s="30"/>
      <c r="L69" s="48">
        <v>34</v>
      </c>
      <c r="M69" s="48">
        <v>609</v>
      </c>
      <c r="N69" s="48">
        <v>37</v>
      </c>
      <c r="O69" s="48">
        <v>3</v>
      </c>
      <c r="P69" s="48">
        <v>6</v>
      </c>
      <c r="Q69" s="48">
        <v>28</v>
      </c>
      <c r="R69" s="48">
        <v>1</v>
      </c>
      <c r="S69" s="54">
        <f t="shared" si="0"/>
        <v>718</v>
      </c>
      <c r="T69" s="6"/>
      <c r="AA69"/>
    </row>
    <row r="70" spans="1:27" x14ac:dyDescent="0.3">
      <c r="A70" s="47" t="s">
        <v>66</v>
      </c>
      <c r="B70" s="48">
        <v>2565</v>
      </c>
      <c r="C70" s="48">
        <v>1231</v>
      </c>
      <c r="D70" s="48">
        <v>680</v>
      </c>
      <c r="E70" s="48">
        <v>47</v>
      </c>
      <c r="F70" s="48">
        <v>241</v>
      </c>
      <c r="G70" s="48">
        <v>1999</v>
      </c>
      <c r="H70" s="48">
        <v>197</v>
      </c>
      <c r="I70" s="48">
        <v>0</v>
      </c>
      <c r="J70" s="49">
        <f>SUM(B70:I70)</f>
        <v>6960</v>
      </c>
      <c r="K70" s="30"/>
      <c r="L70" s="48">
        <v>48</v>
      </c>
      <c r="M70" s="48">
        <v>581</v>
      </c>
      <c r="N70" s="48">
        <v>29</v>
      </c>
      <c r="O70" s="48">
        <v>2</v>
      </c>
      <c r="P70" s="48">
        <v>4</v>
      </c>
      <c r="Q70" s="48">
        <v>40</v>
      </c>
      <c r="R70" s="48">
        <v>1</v>
      </c>
      <c r="S70" s="54">
        <f t="shared" si="0"/>
        <v>705</v>
      </c>
      <c r="T70" s="6"/>
      <c r="AA70"/>
    </row>
    <row r="71" spans="1:27" x14ac:dyDescent="0.3">
      <c r="A71" s="50" t="s">
        <v>67</v>
      </c>
      <c r="B71" s="51">
        <v>1814</v>
      </c>
      <c r="C71" s="51">
        <v>1218</v>
      </c>
      <c r="D71" s="51">
        <v>571</v>
      </c>
      <c r="E71" s="51">
        <v>94</v>
      </c>
      <c r="F71" s="51">
        <v>152</v>
      </c>
      <c r="G71" s="51">
        <v>1820</v>
      </c>
      <c r="H71" s="48">
        <v>190</v>
      </c>
      <c r="I71" s="48">
        <v>0</v>
      </c>
      <c r="J71" s="52">
        <f>SUM(B71:I71)</f>
        <v>5859</v>
      </c>
      <c r="K71" s="30"/>
      <c r="L71" s="48">
        <v>45</v>
      </c>
      <c r="M71" s="48">
        <v>593</v>
      </c>
      <c r="N71" s="48">
        <v>75</v>
      </c>
      <c r="O71" s="48">
        <v>0</v>
      </c>
      <c r="P71" s="48">
        <v>10</v>
      </c>
      <c r="Q71" s="48">
        <v>54</v>
      </c>
      <c r="R71" s="48">
        <v>2</v>
      </c>
      <c r="S71" s="55">
        <f t="shared" si="0"/>
        <v>779</v>
      </c>
      <c r="T71" s="6"/>
      <c r="AA71"/>
    </row>
    <row r="72" spans="1:27" x14ac:dyDescent="0.3">
      <c r="A72" s="72" t="s">
        <v>68</v>
      </c>
      <c r="B72" s="35">
        <f t="shared" ref="B72:I72" si="33">SUM(B62:B71)</f>
        <v>34408</v>
      </c>
      <c r="C72" s="35">
        <f>SUM(C62:C71)</f>
        <v>29745</v>
      </c>
      <c r="D72" s="35">
        <f>SUM(D62:D71)</f>
        <v>10251</v>
      </c>
      <c r="E72" s="35">
        <f t="shared" si="33"/>
        <v>1159</v>
      </c>
      <c r="F72" s="35">
        <f t="shared" si="33"/>
        <v>5417</v>
      </c>
      <c r="G72" s="35">
        <f t="shared" si="33"/>
        <v>42745</v>
      </c>
      <c r="H72" s="35">
        <f t="shared" ref="H72" si="34">SUM(H62:H71)</f>
        <v>12691</v>
      </c>
      <c r="I72" s="35">
        <f t="shared" si="33"/>
        <v>0</v>
      </c>
      <c r="J72" s="36">
        <f>SUM(B72:I72)</f>
        <v>136416</v>
      </c>
      <c r="K72" s="37"/>
      <c r="L72" s="35">
        <f>SUM(L62:L71)</f>
        <v>742</v>
      </c>
      <c r="M72" s="35">
        <f t="shared" ref="M72:Q72" si="35">SUM(M62:M71)</f>
        <v>12135</v>
      </c>
      <c r="N72" s="35">
        <f t="shared" si="35"/>
        <v>774</v>
      </c>
      <c r="O72" s="35">
        <f t="shared" si="35"/>
        <v>121</v>
      </c>
      <c r="P72" s="35">
        <f t="shared" si="35"/>
        <v>273</v>
      </c>
      <c r="Q72" s="35">
        <f t="shared" si="35"/>
        <v>1094</v>
      </c>
      <c r="R72" s="35">
        <f t="shared" ref="R72" si="36">SUM(R62:R71)</f>
        <v>165</v>
      </c>
      <c r="S72" s="35">
        <f t="shared" ref="S72:S134" si="37">SUM(L72:R72)</f>
        <v>15304</v>
      </c>
      <c r="T72" s="6"/>
      <c r="AA72"/>
    </row>
    <row r="73" spans="1:27" x14ac:dyDescent="0.3">
      <c r="A73" s="44" t="s">
        <v>69</v>
      </c>
      <c r="B73" s="45">
        <v>3366</v>
      </c>
      <c r="C73" s="45">
        <v>2606</v>
      </c>
      <c r="D73" s="45">
        <v>1185</v>
      </c>
      <c r="E73" s="45">
        <v>367</v>
      </c>
      <c r="F73" s="45">
        <v>495</v>
      </c>
      <c r="G73" s="45">
        <v>3493</v>
      </c>
      <c r="H73" s="48">
        <v>329</v>
      </c>
      <c r="I73" s="48">
        <v>0</v>
      </c>
      <c r="J73" s="46">
        <f>SUM(B73:I73)</f>
        <v>11841</v>
      </c>
      <c r="K73" s="30"/>
      <c r="L73" s="48">
        <v>82</v>
      </c>
      <c r="M73" s="48">
        <v>974</v>
      </c>
      <c r="N73" s="48">
        <v>50</v>
      </c>
      <c r="O73" s="48">
        <v>8</v>
      </c>
      <c r="P73" s="48">
        <v>22</v>
      </c>
      <c r="Q73" s="48">
        <v>89</v>
      </c>
      <c r="R73" s="48">
        <v>5</v>
      </c>
      <c r="S73" s="53">
        <f t="shared" si="37"/>
        <v>1230</v>
      </c>
      <c r="T73" s="6"/>
      <c r="AA73"/>
    </row>
    <row r="74" spans="1:27" x14ac:dyDescent="0.3">
      <c r="A74" s="50" t="s">
        <v>70</v>
      </c>
      <c r="B74" s="51">
        <v>1013</v>
      </c>
      <c r="C74" s="51">
        <v>679</v>
      </c>
      <c r="D74" s="51">
        <v>545</v>
      </c>
      <c r="E74" s="51">
        <v>77</v>
      </c>
      <c r="F74" s="51">
        <v>87</v>
      </c>
      <c r="G74" s="51">
        <v>890</v>
      </c>
      <c r="H74" s="48">
        <v>104</v>
      </c>
      <c r="I74" s="48">
        <v>0</v>
      </c>
      <c r="J74" s="52">
        <f>SUM(B74:I74)</f>
        <v>3395</v>
      </c>
      <c r="K74" s="30"/>
      <c r="L74" s="48">
        <v>12</v>
      </c>
      <c r="M74" s="48">
        <v>315</v>
      </c>
      <c r="N74" s="48">
        <v>23</v>
      </c>
      <c r="O74" s="48">
        <v>1</v>
      </c>
      <c r="P74" s="48">
        <v>5</v>
      </c>
      <c r="Q74" s="48">
        <v>28</v>
      </c>
      <c r="R74" s="48">
        <v>1</v>
      </c>
      <c r="S74" s="55">
        <f t="shared" si="37"/>
        <v>385</v>
      </c>
      <c r="T74" s="6"/>
      <c r="AA74"/>
    </row>
    <row r="75" spans="1:27" s="12" customFormat="1" x14ac:dyDescent="0.3">
      <c r="A75" s="72" t="s">
        <v>71</v>
      </c>
      <c r="B75" s="35">
        <f t="shared" ref="B75:I75" si="38">SUM(B73:B74)</f>
        <v>4379</v>
      </c>
      <c r="C75" s="35">
        <f>SUM(C73:C74)</f>
        <v>3285</v>
      </c>
      <c r="D75" s="35">
        <f>SUM(D73:D74)</f>
        <v>1730</v>
      </c>
      <c r="E75" s="35">
        <f t="shared" si="38"/>
        <v>444</v>
      </c>
      <c r="F75" s="35">
        <f t="shared" si="38"/>
        <v>582</v>
      </c>
      <c r="G75" s="35">
        <f t="shared" si="38"/>
        <v>4383</v>
      </c>
      <c r="H75" s="35">
        <f t="shared" ref="H75" si="39">SUM(H73:H74)</f>
        <v>433</v>
      </c>
      <c r="I75" s="35">
        <f t="shared" si="38"/>
        <v>0</v>
      </c>
      <c r="J75" s="36">
        <f>SUM(B75:I75)</f>
        <v>15236</v>
      </c>
      <c r="K75" s="37"/>
      <c r="L75" s="35">
        <f>SUM(L73:L74)</f>
        <v>94</v>
      </c>
      <c r="M75" s="35">
        <f t="shared" ref="M75:Q75" si="40">SUM(M73:M74)</f>
        <v>1289</v>
      </c>
      <c r="N75" s="35">
        <f t="shared" si="40"/>
        <v>73</v>
      </c>
      <c r="O75" s="35">
        <f t="shared" si="40"/>
        <v>9</v>
      </c>
      <c r="P75" s="35">
        <f t="shared" si="40"/>
        <v>27</v>
      </c>
      <c r="Q75" s="35">
        <f t="shared" si="40"/>
        <v>117</v>
      </c>
      <c r="R75" s="35">
        <f t="shared" ref="R75" si="41">SUM(R73:R74)</f>
        <v>6</v>
      </c>
      <c r="S75" s="35">
        <f t="shared" si="37"/>
        <v>1615</v>
      </c>
      <c r="U75"/>
      <c r="V75"/>
      <c r="W75"/>
      <c r="X75"/>
      <c r="Y75"/>
      <c r="Z75"/>
      <c r="AA75"/>
    </row>
    <row r="76" spans="1:27" x14ac:dyDescent="0.3">
      <c r="A76" s="44" t="s">
        <v>72</v>
      </c>
      <c r="B76" s="45">
        <v>2066</v>
      </c>
      <c r="C76" s="45">
        <v>1554</v>
      </c>
      <c r="D76" s="45">
        <v>1179</v>
      </c>
      <c r="E76" s="45">
        <v>757</v>
      </c>
      <c r="F76" s="45">
        <v>241</v>
      </c>
      <c r="G76" s="45">
        <v>2664</v>
      </c>
      <c r="H76" s="48">
        <v>221</v>
      </c>
      <c r="I76" s="48">
        <v>0</v>
      </c>
      <c r="J76" s="46">
        <f>SUM(B76:I76)</f>
        <v>8682</v>
      </c>
      <c r="K76" s="30"/>
      <c r="L76" s="48">
        <v>46</v>
      </c>
      <c r="M76" s="48">
        <v>670</v>
      </c>
      <c r="N76" s="48">
        <v>30</v>
      </c>
      <c r="O76" s="48">
        <v>5</v>
      </c>
      <c r="P76" s="48">
        <v>12</v>
      </c>
      <c r="Q76" s="48">
        <v>85</v>
      </c>
      <c r="R76" s="48">
        <v>10</v>
      </c>
      <c r="S76" s="53">
        <f t="shared" si="37"/>
        <v>858</v>
      </c>
      <c r="T76" s="6"/>
      <c r="AA76"/>
    </row>
    <row r="77" spans="1:27" x14ac:dyDescent="0.3">
      <c r="A77" s="47" t="s">
        <v>73</v>
      </c>
      <c r="B77" s="48">
        <v>919</v>
      </c>
      <c r="C77" s="48">
        <v>614</v>
      </c>
      <c r="D77" s="48">
        <v>535</v>
      </c>
      <c r="E77" s="48">
        <v>87</v>
      </c>
      <c r="F77" s="48">
        <v>118</v>
      </c>
      <c r="G77" s="48">
        <v>1250</v>
      </c>
      <c r="H77" s="48">
        <v>110</v>
      </c>
      <c r="I77" s="48">
        <v>0</v>
      </c>
      <c r="J77" s="49">
        <f>SUM(B77:I77)</f>
        <v>3633</v>
      </c>
      <c r="K77" s="30"/>
      <c r="L77" s="48">
        <v>23</v>
      </c>
      <c r="M77" s="48">
        <v>298</v>
      </c>
      <c r="N77" s="48">
        <v>28</v>
      </c>
      <c r="O77" s="48">
        <v>3</v>
      </c>
      <c r="P77" s="48">
        <v>2</v>
      </c>
      <c r="Q77" s="48">
        <v>30</v>
      </c>
      <c r="R77" s="48">
        <v>2</v>
      </c>
      <c r="S77" s="54">
        <f t="shared" si="37"/>
        <v>386</v>
      </c>
      <c r="T77" s="6"/>
      <c r="AA77"/>
    </row>
    <row r="78" spans="1:27" x14ac:dyDescent="0.3">
      <c r="A78" s="47" t="s">
        <v>74</v>
      </c>
      <c r="B78" s="48">
        <v>532</v>
      </c>
      <c r="C78" s="48">
        <v>497</v>
      </c>
      <c r="D78" s="48">
        <v>317</v>
      </c>
      <c r="E78" s="48">
        <v>98</v>
      </c>
      <c r="F78" s="48">
        <v>90</v>
      </c>
      <c r="G78" s="48">
        <v>670</v>
      </c>
      <c r="H78" s="48">
        <v>73</v>
      </c>
      <c r="I78" s="48">
        <v>0</v>
      </c>
      <c r="J78" s="49">
        <f>SUM(B78:I78)</f>
        <v>2277</v>
      </c>
      <c r="K78" s="30"/>
      <c r="L78" s="48">
        <v>7</v>
      </c>
      <c r="M78" s="48">
        <v>188</v>
      </c>
      <c r="N78" s="48">
        <v>7</v>
      </c>
      <c r="O78" s="48">
        <v>1</v>
      </c>
      <c r="P78" s="48">
        <v>5</v>
      </c>
      <c r="Q78" s="48">
        <v>36</v>
      </c>
      <c r="R78" s="48">
        <v>0</v>
      </c>
      <c r="S78" s="54">
        <f t="shared" si="37"/>
        <v>244</v>
      </c>
      <c r="T78" s="6"/>
      <c r="AA78"/>
    </row>
    <row r="79" spans="1:27" x14ac:dyDescent="0.3">
      <c r="A79" s="47" t="s">
        <v>75</v>
      </c>
      <c r="B79" s="48">
        <v>1026</v>
      </c>
      <c r="C79" s="48">
        <v>910</v>
      </c>
      <c r="D79" s="48">
        <v>557</v>
      </c>
      <c r="E79" s="48">
        <v>280</v>
      </c>
      <c r="F79" s="48">
        <v>175</v>
      </c>
      <c r="G79" s="48">
        <v>1390</v>
      </c>
      <c r="H79" s="48">
        <v>128</v>
      </c>
      <c r="I79" s="48">
        <v>0</v>
      </c>
      <c r="J79" s="49">
        <f>SUM(B79:I79)</f>
        <v>4466</v>
      </c>
      <c r="K79" s="30"/>
      <c r="L79" s="48">
        <v>39</v>
      </c>
      <c r="M79" s="48">
        <v>480</v>
      </c>
      <c r="N79" s="48">
        <v>15</v>
      </c>
      <c r="O79" s="48">
        <v>2</v>
      </c>
      <c r="P79" s="48">
        <v>14</v>
      </c>
      <c r="Q79" s="48">
        <v>83</v>
      </c>
      <c r="R79" s="48">
        <v>7</v>
      </c>
      <c r="S79" s="54">
        <f t="shared" si="37"/>
        <v>640</v>
      </c>
      <c r="T79" s="6"/>
      <c r="AA79"/>
    </row>
    <row r="80" spans="1:27" x14ac:dyDescent="0.3">
      <c r="A80" s="50" t="s">
        <v>135</v>
      </c>
      <c r="B80" s="51">
        <v>1773</v>
      </c>
      <c r="C80" s="51">
        <v>1109</v>
      </c>
      <c r="D80" s="51">
        <v>806</v>
      </c>
      <c r="E80" s="51">
        <v>166</v>
      </c>
      <c r="F80" s="51">
        <v>294</v>
      </c>
      <c r="G80" s="51">
        <v>2044</v>
      </c>
      <c r="H80" s="48">
        <v>207</v>
      </c>
      <c r="I80" s="48">
        <v>0</v>
      </c>
      <c r="J80" s="52">
        <f>SUM(B80:I80)</f>
        <v>6399</v>
      </c>
      <c r="K80" s="30"/>
      <c r="L80" s="48">
        <v>32</v>
      </c>
      <c r="M80" s="48">
        <v>537</v>
      </c>
      <c r="N80" s="48">
        <v>18</v>
      </c>
      <c r="O80" s="48">
        <v>1</v>
      </c>
      <c r="P80" s="48">
        <v>16</v>
      </c>
      <c r="Q80" s="48">
        <v>80</v>
      </c>
      <c r="R80" s="48">
        <v>4</v>
      </c>
      <c r="S80" s="55">
        <f t="shared" si="37"/>
        <v>688</v>
      </c>
      <c r="T80" s="6"/>
      <c r="AA80"/>
    </row>
    <row r="81" spans="1:27" s="12" customFormat="1" x14ac:dyDescent="0.3">
      <c r="A81" s="72" t="s">
        <v>76</v>
      </c>
      <c r="B81" s="35">
        <f t="shared" ref="B81:I81" si="42">SUM(B76:B80)</f>
        <v>6316</v>
      </c>
      <c r="C81" s="35">
        <f>SUM(C76:C80)</f>
        <v>4684</v>
      </c>
      <c r="D81" s="35">
        <f>SUM(D76:D80)</f>
        <v>3394</v>
      </c>
      <c r="E81" s="35">
        <f t="shared" si="42"/>
        <v>1388</v>
      </c>
      <c r="F81" s="35">
        <f t="shared" si="42"/>
        <v>918</v>
      </c>
      <c r="G81" s="35">
        <f t="shared" si="42"/>
        <v>8018</v>
      </c>
      <c r="H81" s="35">
        <f t="shared" ref="H81" si="43">SUM(H76:H80)</f>
        <v>739</v>
      </c>
      <c r="I81" s="35">
        <f t="shared" si="42"/>
        <v>0</v>
      </c>
      <c r="J81" s="36">
        <f>SUM(B81:I81)</f>
        <v>25457</v>
      </c>
      <c r="K81" s="37"/>
      <c r="L81" s="35">
        <f>SUM(L76:L80)</f>
        <v>147</v>
      </c>
      <c r="M81" s="35">
        <f t="shared" ref="M81:Q81" si="44">SUM(M76:M80)</f>
        <v>2173</v>
      </c>
      <c r="N81" s="35">
        <f t="shared" si="44"/>
        <v>98</v>
      </c>
      <c r="O81" s="35">
        <f t="shared" si="44"/>
        <v>12</v>
      </c>
      <c r="P81" s="35">
        <f t="shared" si="44"/>
        <v>49</v>
      </c>
      <c r="Q81" s="35">
        <f t="shared" si="44"/>
        <v>314</v>
      </c>
      <c r="R81" s="35">
        <f t="shared" ref="R81" si="45">SUM(R76:R80)</f>
        <v>23</v>
      </c>
      <c r="S81" s="35">
        <f t="shared" si="37"/>
        <v>2816</v>
      </c>
      <c r="U81"/>
      <c r="V81"/>
      <c r="W81"/>
      <c r="X81"/>
      <c r="Y81"/>
      <c r="Z81"/>
      <c r="AA81"/>
    </row>
    <row r="82" spans="1:27" x14ac:dyDescent="0.3">
      <c r="A82" s="44" t="s">
        <v>133</v>
      </c>
      <c r="B82" s="45">
        <v>1418</v>
      </c>
      <c r="C82" s="45">
        <v>1173</v>
      </c>
      <c r="D82" s="45">
        <v>1072</v>
      </c>
      <c r="E82" s="45">
        <v>54</v>
      </c>
      <c r="F82" s="45">
        <v>208</v>
      </c>
      <c r="G82" s="45">
        <v>2039</v>
      </c>
      <c r="H82" s="48">
        <v>163</v>
      </c>
      <c r="I82" s="48">
        <v>0</v>
      </c>
      <c r="J82" s="46">
        <f>SUM(B82:I82)</f>
        <v>6127</v>
      </c>
      <c r="K82" s="30"/>
      <c r="L82" s="48">
        <v>19</v>
      </c>
      <c r="M82" s="48">
        <v>425</v>
      </c>
      <c r="N82" s="48">
        <v>39</v>
      </c>
      <c r="O82" s="48">
        <v>6</v>
      </c>
      <c r="P82" s="48">
        <v>27</v>
      </c>
      <c r="Q82" s="48">
        <v>58</v>
      </c>
      <c r="R82" s="48">
        <v>10</v>
      </c>
      <c r="S82" s="53">
        <f t="shared" si="37"/>
        <v>584</v>
      </c>
      <c r="T82" s="6"/>
      <c r="AA82"/>
    </row>
    <row r="83" spans="1:27" x14ac:dyDescent="0.3">
      <c r="A83" s="47" t="s">
        <v>77</v>
      </c>
      <c r="B83" s="48">
        <v>1780</v>
      </c>
      <c r="C83" s="48">
        <v>1165</v>
      </c>
      <c r="D83" s="48">
        <v>1320</v>
      </c>
      <c r="E83" s="48">
        <v>39</v>
      </c>
      <c r="F83" s="48">
        <v>243</v>
      </c>
      <c r="G83" s="48">
        <v>2593</v>
      </c>
      <c r="H83" s="48">
        <v>156</v>
      </c>
      <c r="I83" s="48">
        <v>0</v>
      </c>
      <c r="J83" s="49">
        <f>SUM(B83:I83)</f>
        <v>7296</v>
      </c>
      <c r="K83" s="30"/>
      <c r="L83" s="48">
        <v>24</v>
      </c>
      <c r="M83" s="48">
        <v>528</v>
      </c>
      <c r="N83" s="48">
        <v>48</v>
      </c>
      <c r="O83" s="48">
        <v>12</v>
      </c>
      <c r="P83" s="48">
        <v>15</v>
      </c>
      <c r="Q83" s="48">
        <v>90</v>
      </c>
      <c r="R83" s="48">
        <v>3</v>
      </c>
      <c r="S83" s="54">
        <f t="shared" si="37"/>
        <v>720</v>
      </c>
      <c r="T83" s="6"/>
      <c r="AA83"/>
    </row>
    <row r="84" spans="1:27" x14ac:dyDescent="0.3">
      <c r="A84" s="47" t="s">
        <v>78</v>
      </c>
      <c r="B84" s="48">
        <v>489</v>
      </c>
      <c r="C84" s="48">
        <v>369</v>
      </c>
      <c r="D84" s="48">
        <v>349</v>
      </c>
      <c r="E84" s="48">
        <v>5</v>
      </c>
      <c r="F84" s="48">
        <v>64</v>
      </c>
      <c r="G84" s="48">
        <v>602</v>
      </c>
      <c r="H84" s="48">
        <v>39</v>
      </c>
      <c r="I84" s="48">
        <v>0</v>
      </c>
      <c r="J84" s="49">
        <f>SUM(B84:I84)</f>
        <v>1917</v>
      </c>
      <c r="K84" s="30"/>
      <c r="L84" s="48">
        <v>10</v>
      </c>
      <c r="M84" s="48">
        <v>176</v>
      </c>
      <c r="N84" s="48">
        <v>5</v>
      </c>
      <c r="O84" s="48">
        <v>0</v>
      </c>
      <c r="P84" s="48">
        <v>0</v>
      </c>
      <c r="Q84" s="48">
        <v>20</v>
      </c>
      <c r="R84" s="48">
        <v>0</v>
      </c>
      <c r="S84" s="54">
        <f t="shared" si="37"/>
        <v>211</v>
      </c>
      <c r="T84" s="6"/>
      <c r="AA84"/>
    </row>
    <row r="85" spans="1:27" x14ac:dyDescent="0.3">
      <c r="A85" s="47" t="s">
        <v>79</v>
      </c>
      <c r="B85" s="48">
        <v>27623</v>
      </c>
      <c r="C85" s="48">
        <v>14169</v>
      </c>
      <c r="D85" s="48">
        <v>10087</v>
      </c>
      <c r="E85" s="48">
        <v>345</v>
      </c>
      <c r="F85" s="48">
        <v>5048</v>
      </c>
      <c r="G85" s="48">
        <v>44938</v>
      </c>
      <c r="H85" s="48">
        <v>4419</v>
      </c>
      <c r="I85" s="48">
        <v>3</v>
      </c>
      <c r="J85" s="49">
        <f>SUM(B85:I85)</f>
        <v>106632</v>
      </c>
      <c r="K85" s="30"/>
      <c r="L85" s="48">
        <v>247</v>
      </c>
      <c r="M85" s="48">
        <v>7335</v>
      </c>
      <c r="N85" s="48">
        <v>267</v>
      </c>
      <c r="O85" s="48">
        <v>40</v>
      </c>
      <c r="P85" s="48">
        <v>635</v>
      </c>
      <c r="Q85" s="48">
        <v>1319</v>
      </c>
      <c r="R85" s="48">
        <v>24</v>
      </c>
      <c r="S85" s="54">
        <f t="shared" si="37"/>
        <v>9867</v>
      </c>
      <c r="T85" s="6"/>
      <c r="AA85"/>
    </row>
    <row r="86" spans="1:27" x14ac:dyDescent="0.3">
      <c r="A86" s="50" t="s">
        <v>80</v>
      </c>
      <c r="B86" s="51">
        <v>1180</v>
      </c>
      <c r="C86" s="51">
        <v>803</v>
      </c>
      <c r="D86" s="51">
        <v>693</v>
      </c>
      <c r="E86" s="51">
        <v>19</v>
      </c>
      <c r="F86" s="51">
        <v>173</v>
      </c>
      <c r="G86" s="51">
        <v>1460</v>
      </c>
      <c r="H86" s="48">
        <v>116</v>
      </c>
      <c r="I86" s="48">
        <v>0</v>
      </c>
      <c r="J86" s="52">
        <f>SUM(B86:I86)</f>
        <v>4444</v>
      </c>
      <c r="K86" s="30"/>
      <c r="L86" s="48">
        <v>26</v>
      </c>
      <c r="M86" s="48">
        <v>331</v>
      </c>
      <c r="N86" s="48">
        <v>27</v>
      </c>
      <c r="O86" s="48">
        <v>1</v>
      </c>
      <c r="P86" s="48">
        <v>18</v>
      </c>
      <c r="Q86" s="48">
        <v>63</v>
      </c>
      <c r="R86" s="48">
        <v>3</v>
      </c>
      <c r="S86" s="55">
        <f t="shared" si="37"/>
        <v>469</v>
      </c>
      <c r="T86" s="6"/>
      <c r="AA86"/>
    </row>
    <row r="87" spans="1:27" s="12" customFormat="1" x14ac:dyDescent="0.3">
      <c r="A87" s="72" t="s">
        <v>81</v>
      </c>
      <c r="B87" s="35">
        <f t="shared" ref="B87:I87" si="46">SUM(B82:B86)</f>
        <v>32490</v>
      </c>
      <c r="C87" s="35">
        <f>SUM(C82:C86)</f>
        <v>17679</v>
      </c>
      <c r="D87" s="35">
        <f>SUM(D82:D86)</f>
        <v>13521</v>
      </c>
      <c r="E87" s="35">
        <f t="shared" si="46"/>
        <v>462</v>
      </c>
      <c r="F87" s="35">
        <f t="shared" si="46"/>
        <v>5736</v>
      </c>
      <c r="G87" s="35">
        <f t="shared" si="46"/>
        <v>51632</v>
      </c>
      <c r="H87" s="35">
        <f t="shared" ref="H87" si="47">SUM(H82:H86)</f>
        <v>4893</v>
      </c>
      <c r="I87" s="35">
        <f t="shared" si="46"/>
        <v>3</v>
      </c>
      <c r="J87" s="36">
        <f>SUM(B87:I87)</f>
        <v>126416</v>
      </c>
      <c r="K87" s="37"/>
      <c r="L87" s="35">
        <f>SUM(L82:L86)</f>
        <v>326</v>
      </c>
      <c r="M87" s="35">
        <f t="shared" ref="M87:Q87" si="48">SUM(M82:M86)</f>
        <v>8795</v>
      </c>
      <c r="N87" s="35">
        <f t="shared" si="48"/>
        <v>386</v>
      </c>
      <c r="O87" s="35">
        <f t="shared" si="48"/>
        <v>59</v>
      </c>
      <c r="P87" s="35">
        <f t="shared" si="48"/>
        <v>695</v>
      </c>
      <c r="Q87" s="35">
        <f t="shared" si="48"/>
        <v>1550</v>
      </c>
      <c r="R87" s="35">
        <f t="shared" ref="R87" si="49">SUM(R82:R86)</f>
        <v>40</v>
      </c>
      <c r="S87" s="35">
        <f t="shared" si="37"/>
        <v>11851</v>
      </c>
      <c r="U87"/>
      <c r="V87"/>
      <c r="W87"/>
      <c r="X87"/>
      <c r="Y87"/>
      <c r="Z87"/>
      <c r="AA87"/>
    </row>
    <row r="88" spans="1:27" x14ac:dyDescent="0.3">
      <c r="A88" s="44" t="s">
        <v>82</v>
      </c>
      <c r="B88" s="45">
        <v>1329</v>
      </c>
      <c r="C88" s="45">
        <v>973</v>
      </c>
      <c r="D88" s="45">
        <v>718</v>
      </c>
      <c r="E88" s="45">
        <v>98</v>
      </c>
      <c r="F88" s="45">
        <v>199</v>
      </c>
      <c r="G88" s="45">
        <v>1580</v>
      </c>
      <c r="H88" s="48">
        <v>160</v>
      </c>
      <c r="I88" s="48">
        <v>0</v>
      </c>
      <c r="J88" s="46">
        <f>SUM(B88:I88)</f>
        <v>5057</v>
      </c>
      <c r="K88" s="30"/>
      <c r="L88" s="48">
        <v>12</v>
      </c>
      <c r="M88" s="48">
        <v>547</v>
      </c>
      <c r="N88" s="48">
        <v>7</v>
      </c>
      <c r="O88" s="48">
        <v>9</v>
      </c>
      <c r="P88" s="48">
        <v>4</v>
      </c>
      <c r="Q88" s="48">
        <v>52</v>
      </c>
      <c r="R88" s="48">
        <v>2</v>
      </c>
      <c r="S88" s="53">
        <f t="shared" si="37"/>
        <v>633</v>
      </c>
      <c r="T88" s="6"/>
      <c r="AA88"/>
    </row>
    <row r="89" spans="1:27" x14ac:dyDescent="0.3">
      <c r="A89" s="47" t="s">
        <v>191</v>
      </c>
      <c r="B89" s="48">
        <v>1245</v>
      </c>
      <c r="C89" s="48">
        <v>745</v>
      </c>
      <c r="D89" s="48">
        <v>582</v>
      </c>
      <c r="E89" s="48">
        <v>24</v>
      </c>
      <c r="F89" s="48">
        <v>130</v>
      </c>
      <c r="G89" s="48">
        <v>1212</v>
      </c>
      <c r="H89" s="48">
        <v>99</v>
      </c>
      <c r="I89" s="48">
        <v>0</v>
      </c>
      <c r="J89" s="49">
        <f>SUM(B89:I89)</f>
        <v>4037</v>
      </c>
      <c r="K89" s="30"/>
      <c r="L89" s="48">
        <v>19</v>
      </c>
      <c r="M89" s="48">
        <v>380</v>
      </c>
      <c r="N89" s="48">
        <v>47</v>
      </c>
      <c r="O89" s="48">
        <v>1</v>
      </c>
      <c r="P89" s="48">
        <v>3</v>
      </c>
      <c r="Q89" s="48">
        <v>60</v>
      </c>
      <c r="R89" s="48">
        <v>4</v>
      </c>
      <c r="S89" s="54">
        <f t="shared" si="37"/>
        <v>514</v>
      </c>
      <c r="T89" s="6"/>
      <c r="AA89"/>
    </row>
    <row r="90" spans="1:27" x14ac:dyDescent="0.3">
      <c r="A90" s="47" t="s">
        <v>84</v>
      </c>
      <c r="B90" s="48">
        <v>1384</v>
      </c>
      <c r="C90" s="48">
        <v>793</v>
      </c>
      <c r="D90" s="48">
        <v>600</v>
      </c>
      <c r="E90" s="48">
        <v>64</v>
      </c>
      <c r="F90" s="48">
        <v>175</v>
      </c>
      <c r="G90" s="48">
        <v>1661</v>
      </c>
      <c r="H90" s="48">
        <v>140</v>
      </c>
      <c r="I90" s="48">
        <v>0</v>
      </c>
      <c r="J90" s="49">
        <f>SUM(B90:I90)</f>
        <v>4817</v>
      </c>
      <c r="K90" s="30"/>
      <c r="L90" s="48">
        <v>33</v>
      </c>
      <c r="M90" s="48">
        <v>465</v>
      </c>
      <c r="N90" s="48">
        <v>11</v>
      </c>
      <c r="O90" s="48">
        <v>4</v>
      </c>
      <c r="P90" s="48">
        <v>1</v>
      </c>
      <c r="Q90" s="48">
        <v>34</v>
      </c>
      <c r="R90" s="48">
        <v>6</v>
      </c>
      <c r="S90" s="54">
        <f t="shared" si="37"/>
        <v>554</v>
      </c>
      <c r="T90" s="6"/>
      <c r="AA90"/>
    </row>
    <row r="91" spans="1:27" x14ac:dyDescent="0.3">
      <c r="A91" s="50" t="s">
        <v>85</v>
      </c>
      <c r="B91" s="51">
        <v>1288</v>
      </c>
      <c r="C91" s="51">
        <v>1074</v>
      </c>
      <c r="D91" s="51">
        <v>699</v>
      </c>
      <c r="E91" s="51">
        <v>87</v>
      </c>
      <c r="F91" s="51">
        <v>204</v>
      </c>
      <c r="G91" s="51">
        <v>1564</v>
      </c>
      <c r="H91" s="48">
        <v>126</v>
      </c>
      <c r="I91" s="48">
        <v>0</v>
      </c>
      <c r="J91" s="52">
        <f>SUM(B91:I91)</f>
        <v>5042</v>
      </c>
      <c r="K91" s="30"/>
      <c r="L91" s="48">
        <v>28</v>
      </c>
      <c r="M91" s="48">
        <v>695</v>
      </c>
      <c r="N91" s="48">
        <v>34</v>
      </c>
      <c r="O91" s="48">
        <v>5</v>
      </c>
      <c r="P91" s="48">
        <v>5</v>
      </c>
      <c r="Q91" s="48">
        <v>44</v>
      </c>
      <c r="R91" s="48">
        <v>3</v>
      </c>
      <c r="S91" s="55">
        <f t="shared" si="37"/>
        <v>814</v>
      </c>
      <c r="T91" s="6"/>
      <c r="AA91"/>
    </row>
    <row r="92" spans="1:27" s="12" customFormat="1" x14ac:dyDescent="0.3">
      <c r="A92" s="72" t="s">
        <v>86</v>
      </c>
      <c r="B92" s="35">
        <f t="shared" ref="B92:I92" si="50">SUM(B88:B91)</f>
        <v>5246</v>
      </c>
      <c r="C92" s="35">
        <f>SUM(C88:C91)</f>
        <v>3585</v>
      </c>
      <c r="D92" s="35">
        <f>SUM(D88:D91)</f>
        <v>2599</v>
      </c>
      <c r="E92" s="35">
        <f t="shared" si="50"/>
        <v>273</v>
      </c>
      <c r="F92" s="35">
        <f t="shared" si="50"/>
        <v>708</v>
      </c>
      <c r="G92" s="35">
        <f t="shared" si="50"/>
        <v>6017</v>
      </c>
      <c r="H92" s="35">
        <f t="shared" ref="H92" si="51">SUM(H88:H91)</f>
        <v>525</v>
      </c>
      <c r="I92" s="35">
        <f t="shared" si="50"/>
        <v>0</v>
      </c>
      <c r="J92" s="36">
        <f>SUM(B92:I92)</f>
        <v>18953</v>
      </c>
      <c r="K92" s="37"/>
      <c r="L92" s="35">
        <f>SUM(L88:L91)</f>
        <v>92</v>
      </c>
      <c r="M92" s="35">
        <f t="shared" ref="M92:Q92" si="52">SUM(M88:M91)</f>
        <v>2087</v>
      </c>
      <c r="N92" s="35">
        <f t="shared" si="52"/>
        <v>99</v>
      </c>
      <c r="O92" s="35">
        <f t="shared" si="52"/>
        <v>19</v>
      </c>
      <c r="P92" s="35">
        <f t="shared" si="52"/>
        <v>13</v>
      </c>
      <c r="Q92" s="35">
        <f t="shared" si="52"/>
        <v>190</v>
      </c>
      <c r="R92" s="35">
        <f t="shared" ref="R92" si="53">SUM(R88:R91)</f>
        <v>15</v>
      </c>
      <c r="S92" s="35">
        <f t="shared" si="37"/>
        <v>2515</v>
      </c>
      <c r="U92"/>
      <c r="V92"/>
      <c r="W92"/>
      <c r="X92"/>
      <c r="Y92"/>
      <c r="Z92"/>
      <c r="AA92"/>
    </row>
    <row r="93" spans="1:27" x14ac:dyDescent="0.3">
      <c r="A93" s="44" t="s">
        <v>87</v>
      </c>
      <c r="B93" s="45">
        <v>459</v>
      </c>
      <c r="C93" s="45">
        <v>620</v>
      </c>
      <c r="D93" s="45">
        <v>333</v>
      </c>
      <c r="E93" s="45">
        <v>35</v>
      </c>
      <c r="F93" s="45">
        <v>104</v>
      </c>
      <c r="G93" s="45">
        <v>1391</v>
      </c>
      <c r="H93" s="48">
        <v>53</v>
      </c>
      <c r="I93" s="48">
        <v>0</v>
      </c>
      <c r="J93" s="46">
        <f>SUM(B93:I93)</f>
        <v>2995</v>
      </c>
      <c r="K93" s="30"/>
      <c r="L93" s="48">
        <v>6</v>
      </c>
      <c r="M93" s="48">
        <v>237</v>
      </c>
      <c r="N93" s="48">
        <v>6</v>
      </c>
      <c r="O93" s="48">
        <v>0</v>
      </c>
      <c r="P93" s="48">
        <v>6</v>
      </c>
      <c r="Q93" s="48">
        <v>19</v>
      </c>
      <c r="R93" s="48">
        <v>3</v>
      </c>
      <c r="S93" s="53">
        <f t="shared" si="37"/>
        <v>277</v>
      </c>
      <c r="T93" s="6"/>
      <c r="AA93"/>
    </row>
    <row r="94" spans="1:27" x14ac:dyDescent="0.3">
      <c r="A94" s="50" t="s">
        <v>88</v>
      </c>
      <c r="B94" s="51">
        <v>916</v>
      </c>
      <c r="C94" s="51">
        <v>960</v>
      </c>
      <c r="D94" s="51">
        <v>511</v>
      </c>
      <c r="E94" s="51">
        <v>50</v>
      </c>
      <c r="F94" s="51">
        <v>77</v>
      </c>
      <c r="G94" s="51">
        <v>1061</v>
      </c>
      <c r="H94" s="48">
        <v>70</v>
      </c>
      <c r="I94" s="48">
        <v>0</v>
      </c>
      <c r="J94" s="52">
        <f>SUM(B94:I94)</f>
        <v>3645</v>
      </c>
      <c r="K94" s="30"/>
      <c r="L94" s="48">
        <v>10</v>
      </c>
      <c r="M94" s="48">
        <v>740</v>
      </c>
      <c r="N94" s="48">
        <v>18</v>
      </c>
      <c r="O94" s="48">
        <v>0</v>
      </c>
      <c r="P94" s="48">
        <v>1</v>
      </c>
      <c r="Q94" s="48">
        <v>32</v>
      </c>
      <c r="R94" s="48">
        <v>4</v>
      </c>
      <c r="S94" s="55">
        <f t="shared" si="37"/>
        <v>805</v>
      </c>
      <c r="T94" s="6"/>
      <c r="AA94"/>
    </row>
    <row r="95" spans="1:27" s="12" customFormat="1" x14ac:dyDescent="0.3">
      <c r="A95" s="72" t="s">
        <v>89</v>
      </c>
      <c r="B95" s="35">
        <f t="shared" ref="B95:I95" si="54">SUM(B93:B94)</f>
        <v>1375</v>
      </c>
      <c r="C95" s="35">
        <f>SUM(C93:C94)</f>
        <v>1580</v>
      </c>
      <c r="D95" s="35">
        <f>SUM(D93:D94)</f>
        <v>844</v>
      </c>
      <c r="E95" s="35">
        <f t="shared" si="54"/>
        <v>85</v>
      </c>
      <c r="F95" s="35">
        <f t="shared" si="54"/>
        <v>181</v>
      </c>
      <c r="G95" s="35">
        <f t="shared" si="54"/>
        <v>2452</v>
      </c>
      <c r="H95" s="35">
        <f t="shared" ref="H95" si="55">SUM(H93:H94)</f>
        <v>123</v>
      </c>
      <c r="I95" s="35">
        <f t="shared" si="54"/>
        <v>0</v>
      </c>
      <c r="J95" s="36">
        <f>SUM(B95:I95)</f>
        <v>6640</v>
      </c>
      <c r="K95" s="37"/>
      <c r="L95" s="35">
        <f>SUM(L93:L94)</f>
        <v>16</v>
      </c>
      <c r="M95" s="35">
        <f t="shared" ref="M95:Q95" si="56">SUM(M93:M94)</f>
        <v>977</v>
      </c>
      <c r="N95" s="35">
        <f t="shared" si="56"/>
        <v>24</v>
      </c>
      <c r="O95" s="35">
        <f t="shared" si="56"/>
        <v>0</v>
      </c>
      <c r="P95" s="35">
        <f t="shared" si="56"/>
        <v>7</v>
      </c>
      <c r="Q95" s="35">
        <f t="shared" si="56"/>
        <v>51</v>
      </c>
      <c r="R95" s="35">
        <f t="shared" ref="R95" si="57">SUM(R93:R94)</f>
        <v>7</v>
      </c>
      <c r="S95" s="35">
        <f t="shared" si="37"/>
        <v>1082</v>
      </c>
      <c r="U95"/>
      <c r="V95"/>
      <c r="W95"/>
      <c r="X95"/>
      <c r="Y95"/>
      <c r="Z95"/>
      <c r="AA95"/>
    </row>
    <row r="96" spans="1:27" x14ac:dyDescent="0.3">
      <c r="A96" s="44" t="s">
        <v>90</v>
      </c>
      <c r="B96" s="45">
        <v>928</v>
      </c>
      <c r="C96" s="45">
        <v>885</v>
      </c>
      <c r="D96" s="45">
        <v>962</v>
      </c>
      <c r="E96" s="45">
        <v>48</v>
      </c>
      <c r="F96" s="45">
        <v>93</v>
      </c>
      <c r="G96" s="45">
        <v>1060</v>
      </c>
      <c r="H96" s="48">
        <v>59</v>
      </c>
      <c r="I96" s="48">
        <v>0</v>
      </c>
      <c r="J96" s="46">
        <f>SUM(B96:I96)</f>
        <v>4035</v>
      </c>
      <c r="K96" s="30"/>
      <c r="L96" s="48">
        <v>20</v>
      </c>
      <c r="M96" s="48">
        <v>354</v>
      </c>
      <c r="N96" s="48">
        <v>22</v>
      </c>
      <c r="O96" s="48">
        <v>0</v>
      </c>
      <c r="P96" s="48">
        <v>5</v>
      </c>
      <c r="Q96" s="48">
        <v>56</v>
      </c>
      <c r="R96" s="48">
        <v>7</v>
      </c>
      <c r="S96" s="53">
        <f t="shared" si="37"/>
        <v>464</v>
      </c>
      <c r="T96" s="6"/>
      <c r="AA96"/>
    </row>
    <row r="97" spans="1:27" x14ac:dyDescent="0.3">
      <c r="A97" s="47" t="s">
        <v>91</v>
      </c>
      <c r="B97" s="48">
        <v>502</v>
      </c>
      <c r="C97" s="48">
        <v>580</v>
      </c>
      <c r="D97" s="48">
        <v>516</v>
      </c>
      <c r="E97" s="48">
        <v>45</v>
      </c>
      <c r="F97" s="48">
        <v>69</v>
      </c>
      <c r="G97" s="48">
        <v>816</v>
      </c>
      <c r="H97" s="48">
        <v>49</v>
      </c>
      <c r="I97" s="48">
        <v>0</v>
      </c>
      <c r="J97" s="49">
        <f>SUM(B97:I97)</f>
        <v>2577</v>
      </c>
      <c r="K97" s="30"/>
      <c r="L97" s="48">
        <v>5</v>
      </c>
      <c r="M97" s="48">
        <v>237</v>
      </c>
      <c r="N97" s="48">
        <v>21</v>
      </c>
      <c r="O97" s="48">
        <v>1</v>
      </c>
      <c r="P97" s="48">
        <v>0</v>
      </c>
      <c r="Q97" s="48">
        <v>44</v>
      </c>
      <c r="R97" s="48">
        <v>2</v>
      </c>
      <c r="S97" s="54">
        <f t="shared" si="37"/>
        <v>310</v>
      </c>
      <c r="T97" s="6"/>
      <c r="AA97"/>
    </row>
    <row r="98" spans="1:27" x14ac:dyDescent="0.3">
      <c r="A98" s="47" t="s">
        <v>92</v>
      </c>
      <c r="B98" s="48">
        <v>2110</v>
      </c>
      <c r="C98" s="48">
        <v>2581</v>
      </c>
      <c r="D98" s="48">
        <v>1873</v>
      </c>
      <c r="E98" s="48">
        <v>38</v>
      </c>
      <c r="F98" s="48">
        <v>279</v>
      </c>
      <c r="G98" s="48">
        <v>2741</v>
      </c>
      <c r="H98" s="48">
        <v>184</v>
      </c>
      <c r="I98" s="48">
        <v>0</v>
      </c>
      <c r="J98" s="49">
        <f>SUM(B98:I98)</f>
        <v>9806</v>
      </c>
      <c r="K98" s="30"/>
      <c r="L98" s="48">
        <v>16</v>
      </c>
      <c r="M98" s="48">
        <v>677</v>
      </c>
      <c r="N98" s="48">
        <v>38</v>
      </c>
      <c r="O98" s="48">
        <v>4</v>
      </c>
      <c r="P98" s="48">
        <v>12</v>
      </c>
      <c r="Q98" s="48">
        <v>89</v>
      </c>
      <c r="R98" s="48">
        <v>5</v>
      </c>
      <c r="S98" s="54">
        <f t="shared" si="37"/>
        <v>841</v>
      </c>
      <c r="T98" s="6"/>
      <c r="AA98"/>
    </row>
    <row r="99" spans="1:27" x14ac:dyDescent="0.3">
      <c r="A99" s="47" t="s">
        <v>93</v>
      </c>
      <c r="B99" s="48">
        <v>6946</v>
      </c>
      <c r="C99" s="48">
        <v>4958</v>
      </c>
      <c r="D99" s="48">
        <v>4876</v>
      </c>
      <c r="E99" s="48">
        <v>77</v>
      </c>
      <c r="F99" s="48">
        <v>746</v>
      </c>
      <c r="G99" s="48">
        <v>6830</v>
      </c>
      <c r="H99" s="48">
        <v>485</v>
      </c>
      <c r="I99" s="48">
        <v>0</v>
      </c>
      <c r="J99" s="49">
        <f>SUM(B99:I99)</f>
        <v>24918</v>
      </c>
      <c r="K99" s="30"/>
      <c r="L99" s="48">
        <v>81</v>
      </c>
      <c r="M99" s="48">
        <v>2304</v>
      </c>
      <c r="N99" s="48">
        <v>224</v>
      </c>
      <c r="O99" s="48">
        <v>2</v>
      </c>
      <c r="P99" s="48">
        <v>28</v>
      </c>
      <c r="Q99" s="48">
        <v>262</v>
      </c>
      <c r="R99" s="48">
        <v>9</v>
      </c>
      <c r="S99" s="54">
        <f t="shared" si="37"/>
        <v>2910</v>
      </c>
      <c r="T99" s="6"/>
      <c r="AA99"/>
    </row>
    <row r="100" spans="1:27" x14ac:dyDescent="0.3">
      <c r="A100" s="50" t="s">
        <v>94</v>
      </c>
      <c r="B100" s="51">
        <v>3100</v>
      </c>
      <c r="C100" s="51">
        <v>2899</v>
      </c>
      <c r="D100" s="51">
        <v>2394</v>
      </c>
      <c r="E100" s="51">
        <v>98</v>
      </c>
      <c r="F100" s="51">
        <v>342</v>
      </c>
      <c r="G100" s="51">
        <v>3940</v>
      </c>
      <c r="H100" s="48">
        <v>248</v>
      </c>
      <c r="I100" s="48">
        <v>0</v>
      </c>
      <c r="J100" s="52">
        <f>SUM(B100:I100)</f>
        <v>13021</v>
      </c>
      <c r="K100" s="30"/>
      <c r="L100" s="48">
        <v>28</v>
      </c>
      <c r="M100" s="48">
        <v>1169</v>
      </c>
      <c r="N100" s="48">
        <v>92</v>
      </c>
      <c r="O100" s="48">
        <v>10</v>
      </c>
      <c r="P100" s="48">
        <v>25</v>
      </c>
      <c r="Q100" s="48">
        <v>117</v>
      </c>
      <c r="R100" s="48">
        <v>5</v>
      </c>
      <c r="S100" s="55">
        <f t="shared" si="37"/>
        <v>1446</v>
      </c>
      <c r="T100" s="6"/>
      <c r="AA100"/>
    </row>
    <row r="101" spans="1:27" s="12" customFormat="1" x14ac:dyDescent="0.3">
      <c r="A101" s="72" t="s">
        <v>95</v>
      </c>
      <c r="B101" s="35">
        <f t="shared" ref="B101:I101" si="58">SUM(B96:B100)</f>
        <v>13586</v>
      </c>
      <c r="C101" s="35">
        <f>SUM(C96:C100)</f>
        <v>11903</v>
      </c>
      <c r="D101" s="35">
        <f>SUM(D96:D100)</f>
        <v>10621</v>
      </c>
      <c r="E101" s="35">
        <f t="shared" si="58"/>
        <v>306</v>
      </c>
      <c r="F101" s="35">
        <f t="shared" si="58"/>
        <v>1529</v>
      </c>
      <c r="G101" s="35">
        <f t="shared" si="58"/>
        <v>15387</v>
      </c>
      <c r="H101" s="35">
        <f t="shared" ref="H101" si="59">SUM(H96:H100)</f>
        <v>1025</v>
      </c>
      <c r="I101" s="35">
        <f t="shared" si="58"/>
        <v>0</v>
      </c>
      <c r="J101" s="36">
        <f>SUM(B101:I101)</f>
        <v>54357</v>
      </c>
      <c r="K101" s="37"/>
      <c r="L101" s="35">
        <f>SUM(L96:L100)</f>
        <v>150</v>
      </c>
      <c r="M101" s="35">
        <f t="shared" ref="M101:Q101" si="60">SUM(M96:M100)</f>
        <v>4741</v>
      </c>
      <c r="N101" s="35">
        <f t="shared" si="60"/>
        <v>397</v>
      </c>
      <c r="O101" s="35">
        <f t="shared" si="60"/>
        <v>17</v>
      </c>
      <c r="P101" s="35">
        <f t="shared" si="60"/>
        <v>70</v>
      </c>
      <c r="Q101" s="35">
        <f t="shared" si="60"/>
        <v>568</v>
      </c>
      <c r="R101" s="35">
        <f t="shared" ref="R101" si="61">SUM(R96:R100)</f>
        <v>28</v>
      </c>
      <c r="S101" s="35">
        <f t="shared" si="37"/>
        <v>5971</v>
      </c>
      <c r="U101"/>
      <c r="V101"/>
      <c r="W101"/>
      <c r="X101"/>
      <c r="Y101"/>
      <c r="Z101"/>
      <c r="AA101"/>
    </row>
    <row r="102" spans="1:27" x14ac:dyDescent="0.3">
      <c r="A102" s="44" t="s">
        <v>96</v>
      </c>
      <c r="B102" s="45">
        <v>440</v>
      </c>
      <c r="C102" s="45">
        <v>431</v>
      </c>
      <c r="D102" s="45">
        <v>325</v>
      </c>
      <c r="E102" s="45">
        <v>44</v>
      </c>
      <c r="F102" s="45">
        <v>50</v>
      </c>
      <c r="G102" s="45">
        <v>593</v>
      </c>
      <c r="H102" s="48">
        <v>47</v>
      </c>
      <c r="I102" s="48">
        <v>0</v>
      </c>
      <c r="J102" s="46">
        <f>SUM(B102:I102)</f>
        <v>1930</v>
      </c>
      <c r="K102" s="30"/>
      <c r="L102" s="48">
        <v>7</v>
      </c>
      <c r="M102" s="48">
        <v>249</v>
      </c>
      <c r="N102" s="48">
        <v>1</v>
      </c>
      <c r="O102" s="48">
        <v>3</v>
      </c>
      <c r="P102" s="48">
        <v>2</v>
      </c>
      <c r="Q102" s="48">
        <v>29</v>
      </c>
      <c r="R102" s="48">
        <v>2</v>
      </c>
      <c r="S102" s="53">
        <f t="shared" si="37"/>
        <v>293</v>
      </c>
      <c r="T102" s="6"/>
      <c r="AA102"/>
    </row>
    <row r="103" spans="1:27" x14ac:dyDescent="0.3">
      <c r="A103" s="50" t="s">
        <v>97</v>
      </c>
      <c r="B103" s="51">
        <v>368</v>
      </c>
      <c r="C103" s="51">
        <v>155</v>
      </c>
      <c r="D103" s="51">
        <v>218</v>
      </c>
      <c r="E103" s="51">
        <v>1</v>
      </c>
      <c r="F103" s="51">
        <v>38</v>
      </c>
      <c r="G103" s="51">
        <v>204</v>
      </c>
      <c r="H103" s="48">
        <v>15</v>
      </c>
      <c r="I103" s="48">
        <v>0</v>
      </c>
      <c r="J103" s="52">
        <f>SUM(B103:I103)</f>
        <v>999</v>
      </c>
      <c r="K103" s="30"/>
      <c r="L103" s="48">
        <v>0</v>
      </c>
      <c r="M103" s="48">
        <v>125</v>
      </c>
      <c r="N103" s="48">
        <v>9</v>
      </c>
      <c r="O103" s="48">
        <v>0</v>
      </c>
      <c r="P103" s="48">
        <v>1</v>
      </c>
      <c r="Q103" s="48">
        <v>9</v>
      </c>
      <c r="R103" s="48">
        <v>0</v>
      </c>
      <c r="S103" s="55">
        <f t="shared" si="37"/>
        <v>144</v>
      </c>
      <c r="T103" s="6"/>
      <c r="AA103"/>
    </row>
    <row r="104" spans="1:27" s="12" customFormat="1" x14ac:dyDescent="0.3">
      <c r="A104" s="72" t="s">
        <v>98</v>
      </c>
      <c r="B104" s="35">
        <f t="shared" ref="B104:I104" si="62">SUM(B102:B103)</f>
        <v>808</v>
      </c>
      <c r="C104" s="35">
        <f>SUM(C102:C103)</f>
        <v>586</v>
      </c>
      <c r="D104" s="35">
        <f>SUM(D102:D103)</f>
        <v>543</v>
      </c>
      <c r="E104" s="35">
        <f t="shared" si="62"/>
        <v>45</v>
      </c>
      <c r="F104" s="35">
        <f t="shared" si="62"/>
        <v>88</v>
      </c>
      <c r="G104" s="35">
        <f t="shared" si="62"/>
        <v>797</v>
      </c>
      <c r="H104" s="35">
        <f t="shared" ref="H104" si="63">SUM(H102:H103)</f>
        <v>62</v>
      </c>
      <c r="I104" s="35">
        <f t="shared" si="62"/>
        <v>0</v>
      </c>
      <c r="J104" s="36">
        <f>SUM(B104:I104)</f>
        <v>2929</v>
      </c>
      <c r="K104" s="37"/>
      <c r="L104" s="35">
        <f>SUM(L102:L103)</f>
        <v>7</v>
      </c>
      <c r="M104" s="35">
        <f t="shared" ref="M104:Q104" si="64">SUM(M102:M103)</f>
        <v>374</v>
      </c>
      <c r="N104" s="35">
        <f t="shared" si="64"/>
        <v>10</v>
      </c>
      <c r="O104" s="35">
        <f t="shared" si="64"/>
        <v>3</v>
      </c>
      <c r="P104" s="35">
        <f t="shared" si="64"/>
        <v>3</v>
      </c>
      <c r="Q104" s="35">
        <f t="shared" si="64"/>
        <v>38</v>
      </c>
      <c r="R104" s="35">
        <f t="shared" ref="R104" si="65">SUM(R102:R103)</f>
        <v>2</v>
      </c>
      <c r="S104" s="35">
        <f t="shared" si="37"/>
        <v>437</v>
      </c>
      <c r="U104"/>
      <c r="V104"/>
      <c r="W104"/>
      <c r="X104"/>
      <c r="Y104"/>
      <c r="Z104"/>
      <c r="AA104"/>
    </row>
    <row r="105" spans="1:27" x14ac:dyDescent="0.3">
      <c r="A105" s="44" t="s">
        <v>99</v>
      </c>
      <c r="B105" s="45">
        <v>2866</v>
      </c>
      <c r="C105" s="45">
        <v>3121</v>
      </c>
      <c r="D105" s="45">
        <v>2285</v>
      </c>
      <c r="E105" s="45">
        <v>223</v>
      </c>
      <c r="F105" s="45">
        <v>528</v>
      </c>
      <c r="G105" s="45">
        <v>5217</v>
      </c>
      <c r="H105" s="48">
        <v>446</v>
      </c>
      <c r="I105" s="48">
        <v>0</v>
      </c>
      <c r="J105" s="46">
        <f>SUM(B105:I105)</f>
        <v>14686</v>
      </c>
      <c r="K105" s="30"/>
      <c r="L105" s="48">
        <v>52</v>
      </c>
      <c r="M105" s="48">
        <v>1514</v>
      </c>
      <c r="N105" s="48">
        <v>88</v>
      </c>
      <c r="O105" s="48">
        <v>9</v>
      </c>
      <c r="P105" s="48">
        <v>87</v>
      </c>
      <c r="Q105" s="48">
        <v>170</v>
      </c>
      <c r="R105" s="48">
        <v>10</v>
      </c>
      <c r="S105" s="53">
        <f t="shared" si="37"/>
        <v>1930</v>
      </c>
      <c r="T105" s="6"/>
      <c r="AA105"/>
    </row>
    <row r="106" spans="1:27" x14ac:dyDescent="0.3">
      <c r="A106" s="47" t="s">
        <v>190</v>
      </c>
      <c r="B106" s="48">
        <v>475</v>
      </c>
      <c r="C106" s="48">
        <v>412</v>
      </c>
      <c r="D106" s="48">
        <v>379</v>
      </c>
      <c r="E106" s="48">
        <v>37</v>
      </c>
      <c r="F106" s="48">
        <v>37</v>
      </c>
      <c r="G106" s="48">
        <v>860</v>
      </c>
      <c r="H106" s="48">
        <v>51</v>
      </c>
      <c r="I106" s="48">
        <v>0</v>
      </c>
      <c r="J106" s="49">
        <f>SUM(B106:I106)</f>
        <v>2251</v>
      </c>
      <c r="K106" s="30"/>
      <c r="L106" s="48">
        <v>5</v>
      </c>
      <c r="M106" s="48">
        <v>198</v>
      </c>
      <c r="N106" s="48">
        <v>13</v>
      </c>
      <c r="O106" s="48">
        <v>1</v>
      </c>
      <c r="P106" s="48">
        <v>2</v>
      </c>
      <c r="Q106" s="48">
        <v>24</v>
      </c>
      <c r="R106" s="48">
        <v>0</v>
      </c>
      <c r="S106" s="54">
        <f t="shared" si="37"/>
        <v>243</v>
      </c>
      <c r="T106" s="6"/>
      <c r="AA106"/>
    </row>
    <row r="107" spans="1:27" x14ac:dyDescent="0.3">
      <c r="A107" s="47" t="s">
        <v>100</v>
      </c>
      <c r="B107" s="48">
        <v>607</v>
      </c>
      <c r="C107" s="48">
        <v>715</v>
      </c>
      <c r="D107" s="48">
        <v>414</v>
      </c>
      <c r="E107" s="48">
        <v>26</v>
      </c>
      <c r="F107" s="48">
        <v>93</v>
      </c>
      <c r="G107" s="48">
        <v>1038</v>
      </c>
      <c r="H107" s="48">
        <v>68</v>
      </c>
      <c r="I107" s="48">
        <v>0</v>
      </c>
      <c r="J107" s="49">
        <f>SUM(B107:I107)</f>
        <v>2961</v>
      </c>
      <c r="K107" s="30"/>
      <c r="L107" s="48">
        <v>9</v>
      </c>
      <c r="M107" s="48">
        <v>290</v>
      </c>
      <c r="N107" s="48">
        <v>14</v>
      </c>
      <c r="O107" s="48">
        <v>0</v>
      </c>
      <c r="P107" s="48">
        <v>0</v>
      </c>
      <c r="Q107" s="48">
        <v>39</v>
      </c>
      <c r="R107" s="48">
        <v>2</v>
      </c>
      <c r="S107" s="54">
        <f t="shared" si="37"/>
        <v>354</v>
      </c>
      <c r="T107" s="6"/>
      <c r="AA107"/>
    </row>
    <row r="108" spans="1:27" x14ac:dyDescent="0.3">
      <c r="A108" s="47" t="s">
        <v>101</v>
      </c>
      <c r="B108" s="48">
        <v>811</v>
      </c>
      <c r="C108" s="48">
        <v>899</v>
      </c>
      <c r="D108" s="48">
        <v>528</v>
      </c>
      <c r="E108" s="48">
        <v>73</v>
      </c>
      <c r="F108" s="48">
        <v>73</v>
      </c>
      <c r="G108" s="48">
        <v>1338</v>
      </c>
      <c r="H108" s="48">
        <v>89</v>
      </c>
      <c r="I108" s="48">
        <v>0</v>
      </c>
      <c r="J108" s="49">
        <f>SUM(B108:I108)</f>
        <v>3811</v>
      </c>
      <c r="K108" s="30"/>
      <c r="L108" s="48">
        <v>21</v>
      </c>
      <c r="M108" s="48">
        <v>445</v>
      </c>
      <c r="N108" s="48">
        <v>21</v>
      </c>
      <c r="O108" s="48">
        <v>1</v>
      </c>
      <c r="P108" s="48">
        <v>2</v>
      </c>
      <c r="Q108" s="48">
        <v>39</v>
      </c>
      <c r="R108" s="48">
        <v>3</v>
      </c>
      <c r="S108" s="54">
        <f t="shared" si="37"/>
        <v>532</v>
      </c>
      <c r="T108" s="6"/>
      <c r="AA108"/>
    </row>
    <row r="109" spans="1:27" x14ac:dyDescent="0.3">
      <c r="A109" s="47" t="s">
        <v>102</v>
      </c>
      <c r="B109" s="48">
        <v>1634</v>
      </c>
      <c r="C109" s="48">
        <v>1654</v>
      </c>
      <c r="D109" s="48">
        <v>1725</v>
      </c>
      <c r="E109" s="48">
        <v>128</v>
      </c>
      <c r="F109" s="48">
        <v>241</v>
      </c>
      <c r="G109" s="48">
        <v>2343</v>
      </c>
      <c r="H109" s="48">
        <v>183</v>
      </c>
      <c r="I109" s="48">
        <v>0</v>
      </c>
      <c r="J109" s="49">
        <f>SUM(B109:I109)</f>
        <v>7908</v>
      </c>
      <c r="K109" s="30"/>
      <c r="L109" s="48">
        <v>29</v>
      </c>
      <c r="M109" s="48">
        <v>747</v>
      </c>
      <c r="N109" s="48">
        <v>70</v>
      </c>
      <c r="O109" s="48">
        <v>1</v>
      </c>
      <c r="P109" s="48">
        <v>8</v>
      </c>
      <c r="Q109" s="48">
        <v>159</v>
      </c>
      <c r="R109" s="48">
        <v>7</v>
      </c>
      <c r="S109" s="54">
        <f t="shared" si="37"/>
        <v>1021</v>
      </c>
      <c r="T109" s="6"/>
      <c r="AA109"/>
    </row>
    <row r="110" spans="1:27" x14ac:dyDescent="0.3">
      <c r="A110" s="50" t="s">
        <v>103</v>
      </c>
      <c r="B110" s="51">
        <v>1274</v>
      </c>
      <c r="C110" s="51">
        <v>1063</v>
      </c>
      <c r="D110" s="51">
        <v>626</v>
      </c>
      <c r="E110" s="51">
        <v>82</v>
      </c>
      <c r="F110" s="51">
        <v>112</v>
      </c>
      <c r="G110" s="51">
        <v>1454</v>
      </c>
      <c r="H110" s="48">
        <v>79</v>
      </c>
      <c r="I110" s="48">
        <v>0</v>
      </c>
      <c r="J110" s="52">
        <f>SUM(B110:I110)</f>
        <v>4690</v>
      </c>
      <c r="K110" s="30"/>
      <c r="L110" s="48">
        <v>9</v>
      </c>
      <c r="M110" s="48">
        <v>349</v>
      </c>
      <c r="N110" s="48">
        <v>23</v>
      </c>
      <c r="O110" s="48">
        <v>0</v>
      </c>
      <c r="P110" s="48">
        <v>1</v>
      </c>
      <c r="Q110" s="48">
        <v>33</v>
      </c>
      <c r="R110" s="48">
        <v>1</v>
      </c>
      <c r="S110" s="55">
        <f t="shared" si="37"/>
        <v>416</v>
      </c>
      <c r="T110" s="6"/>
      <c r="AA110"/>
    </row>
    <row r="111" spans="1:27" s="12" customFormat="1" x14ac:dyDescent="0.3">
      <c r="A111" s="72" t="s">
        <v>104</v>
      </c>
      <c r="B111" s="35">
        <f t="shared" ref="B111:I111" si="66">SUM(B105:B110)</f>
        <v>7667</v>
      </c>
      <c r="C111" s="35">
        <f>SUM(C105:C110)</f>
        <v>7864</v>
      </c>
      <c r="D111" s="35">
        <f>SUM(D105:D110)</f>
        <v>5957</v>
      </c>
      <c r="E111" s="35">
        <f t="shared" si="66"/>
        <v>569</v>
      </c>
      <c r="F111" s="35">
        <f t="shared" si="66"/>
        <v>1084</v>
      </c>
      <c r="G111" s="35">
        <f t="shared" si="66"/>
        <v>12250</v>
      </c>
      <c r="H111" s="35">
        <f t="shared" ref="H111" si="67">SUM(H105:H110)</f>
        <v>916</v>
      </c>
      <c r="I111" s="35">
        <f t="shared" si="66"/>
        <v>0</v>
      </c>
      <c r="J111" s="36">
        <f>SUM(B111:I111)</f>
        <v>36307</v>
      </c>
      <c r="K111" s="37"/>
      <c r="L111" s="35">
        <f>SUM(L105:L110)</f>
        <v>125</v>
      </c>
      <c r="M111" s="35">
        <f t="shared" ref="M111:Q111" si="68">SUM(M105:M110)</f>
        <v>3543</v>
      </c>
      <c r="N111" s="35">
        <f t="shared" si="68"/>
        <v>229</v>
      </c>
      <c r="O111" s="35">
        <f t="shared" si="68"/>
        <v>12</v>
      </c>
      <c r="P111" s="35">
        <f t="shared" si="68"/>
        <v>100</v>
      </c>
      <c r="Q111" s="35">
        <f t="shared" si="68"/>
        <v>464</v>
      </c>
      <c r="R111" s="35">
        <f t="shared" ref="R111" si="69">SUM(R105:R110)</f>
        <v>23</v>
      </c>
      <c r="S111" s="35">
        <f t="shared" si="37"/>
        <v>4496</v>
      </c>
      <c r="U111"/>
      <c r="V111"/>
      <c r="W111"/>
      <c r="X111"/>
      <c r="Y111"/>
      <c r="Z111"/>
      <c r="AA111"/>
    </row>
    <row r="112" spans="1:27" x14ac:dyDescent="0.3">
      <c r="A112" s="44" t="s">
        <v>105</v>
      </c>
      <c r="B112" s="45">
        <v>1294</v>
      </c>
      <c r="C112" s="45">
        <v>1133</v>
      </c>
      <c r="D112" s="45">
        <v>409</v>
      </c>
      <c r="E112" s="45">
        <v>23</v>
      </c>
      <c r="F112" s="45">
        <v>117</v>
      </c>
      <c r="G112" s="45">
        <v>1622</v>
      </c>
      <c r="H112" s="48">
        <v>125</v>
      </c>
      <c r="I112" s="48">
        <v>0</v>
      </c>
      <c r="J112" s="46">
        <f>SUM(B112:I112)</f>
        <v>4723</v>
      </c>
      <c r="K112" s="30"/>
      <c r="L112" s="48">
        <v>11</v>
      </c>
      <c r="M112" s="48">
        <v>332</v>
      </c>
      <c r="N112" s="48">
        <v>22</v>
      </c>
      <c r="O112" s="48">
        <v>0</v>
      </c>
      <c r="P112" s="48">
        <v>0</v>
      </c>
      <c r="Q112" s="48">
        <v>30</v>
      </c>
      <c r="R112" s="48">
        <v>2</v>
      </c>
      <c r="S112" s="53">
        <f t="shared" si="37"/>
        <v>397</v>
      </c>
      <c r="T112" s="6"/>
      <c r="AA112"/>
    </row>
    <row r="113" spans="1:27" x14ac:dyDescent="0.3">
      <c r="A113" s="47" t="s">
        <v>106</v>
      </c>
      <c r="B113" s="48">
        <v>2182</v>
      </c>
      <c r="C113" s="48">
        <v>2335</v>
      </c>
      <c r="D113" s="48">
        <v>472</v>
      </c>
      <c r="E113" s="48">
        <v>20</v>
      </c>
      <c r="F113" s="48">
        <v>266</v>
      </c>
      <c r="G113" s="48">
        <v>2606</v>
      </c>
      <c r="H113" s="48">
        <v>149</v>
      </c>
      <c r="I113" s="48">
        <v>0</v>
      </c>
      <c r="J113" s="49">
        <f>SUM(B113:I113)</f>
        <v>8030</v>
      </c>
      <c r="K113" s="30"/>
      <c r="L113" s="48">
        <v>14</v>
      </c>
      <c r="M113" s="48">
        <v>504</v>
      </c>
      <c r="N113" s="48">
        <v>32</v>
      </c>
      <c r="O113" s="48">
        <v>10</v>
      </c>
      <c r="P113" s="48">
        <v>6</v>
      </c>
      <c r="Q113" s="48">
        <v>75</v>
      </c>
      <c r="R113" s="48">
        <v>8</v>
      </c>
      <c r="S113" s="54">
        <f t="shared" si="37"/>
        <v>649</v>
      </c>
      <c r="T113" s="6"/>
      <c r="AA113"/>
    </row>
    <row r="114" spans="1:27" x14ac:dyDescent="0.3">
      <c r="A114" s="47" t="s">
        <v>107</v>
      </c>
      <c r="B114" s="48">
        <v>218</v>
      </c>
      <c r="C114" s="48">
        <v>341</v>
      </c>
      <c r="D114" s="48">
        <v>108</v>
      </c>
      <c r="E114" s="48">
        <v>1</v>
      </c>
      <c r="F114" s="48">
        <v>13</v>
      </c>
      <c r="G114" s="48">
        <v>383</v>
      </c>
      <c r="H114" s="48">
        <v>24</v>
      </c>
      <c r="I114" s="48">
        <v>0</v>
      </c>
      <c r="J114" s="49">
        <f>SUM(B114:I114)</f>
        <v>1088</v>
      </c>
      <c r="K114" s="30"/>
      <c r="L114" s="48">
        <v>3</v>
      </c>
      <c r="M114" s="48">
        <v>107</v>
      </c>
      <c r="N114" s="48">
        <v>5</v>
      </c>
      <c r="O114" s="48">
        <v>0</v>
      </c>
      <c r="P114" s="48">
        <v>2</v>
      </c>
      <c r="Q114" s="48">
        <v>13</v>
      </c>
      <c r="R114" s="48">
        <v>0</v>
      </c>
      <c r="S114" s="54">
        <f t="shared" si="37"/>
        <v>130</v>
      </c>
      <c r="T114" s="6"/>
      <c r="AA114"/>
    </row>
    <row r="115" spans="1:27" x14ac:dyDescent="0.3">
      <c r="A115" s="47" t="s">
        <v>108</v>
      </c>
      <c r="B115" s="48">
        <v>1365</v>
      </c>
      <c r="C115" s="48">
        <v>1153</v>
      </c>
      <c r="D115" s="48">
        <v>554</v>
      </c>
      <c r="E115" s="48">
        <v>12</v>
      </c>
      <c r="F115" s="48">
        <v>82</v>
      </c>
      <c r="G115" s="48">
        <v>1768</v>
      </c>
      <c r="H115" s="48">
        <v>115</v>
      </c>
      <c r="I115" s="48">
        <v>0</v>
      </c>
      <c r="J115" s="49">
        <f>SUM(B115:I115)</f>
        <v>5049</v>
      </c>
      <c r="K115" s="30"/>
      <c r="L115" s="48">
        <v>17</v>
      </c>
      <c r="M115" s="48">
        <v>215</v>
      </c>
      <c r="N115" s="48">
        <v>20</v>
      </c>
      <c r="O115" s="48">
        <v>0</v>
      </c>
      <c r="P115" s="48">
        <v>0</v>
      </c>
      <c r="Q115" s="48">
        <v>40</v>
      </c>
      <c r="R115" s="48">
        <v>1</v>
      </c>
      <c r="S115" s="54">
        <f t="shared" si="37"/>
        <v>293</v>
      </c>
      <c r="T115" s="6"/>
      <c r="AA115"/>
    </row>
    <row r="116" spans="1:27" x14ac:dyDescent="0.3">
      <c r="A116" s="50" t="s">
        <v>109</v>
      </c>
      <c r="B116" s="51">
        <v>562</v>
      </c>
      <c r="C116" s="51">
        <v>484</v>
      </c>
      <c r="D116" s="51">
        <v>181</v>
      </c>
      <c r="E116" s="51">
        <v>1</v>
      </c>
      <c r="F116" s="51">
        <v>22</v>
      </c>
      <c r="G116" s="51">
        <v>462</v>
      </c>
      <c r="H116" s="48">
        <v>37</v>
      </c>
      <c r="I116" s="48">
        <v>0</v>
      </c>
      <c r="J116" s="52">
        <f>SUM(B116:I116)</f>
        <v>1749</v>
      </c>
      <c r="K116" s="30"/>
      <c r="L116" s="48">
        <v>4</v>
      </c>
      <c r="M116" s="48">
        <v>136</v>
      </c>
      <c r="N116" s="48">
        <v>5</v>
      </c>
      <c r="O116" s="48">
        <v>0</v>
      </c>
      <c r="P116" s="48">
        <v>0</v>
      </c>
      <c r="Q116" s="48">
        <v>20</v>
      </c>
      <c r="R116" s="48">
        <v>1</v>
      </c>
      <c r="S116" s="55">
        <f t="shared" si="37"/>
        <v>166</v>
      </c>
      <c r="T116" s="6"/>
      <c r="AA116"/>
    </row>
    <row r="117" spans="1:27" s="12" customFormat="1" x14ac:dyDescent="0.3">
      <c r="A117" s="72" t="s">
        <v>110</v>
      </c>
      <c r="B117" s="35">
        <f t="shared" ref="B117:I117" si="70">SUM(B112:B116)</f>
        <v>5621</v>
      </c>
      <c r="C117" s="35">
        <f>SUM(C112:C116)</f>
        <v>5446</v>
      </c>
      <c r="D117" s="35">
        <f>SUM(D112:D116)</f>
        <v>1724</v>
      </c>
      <c r="E117" s="35">
        <f t="shared" si="70"/>
        <v>57</v>
      </c>
      <c r="F117" s="35">
        <f t="shared" si="70"/>
        <v>500</v>
      </c>
      <c r="G117" s="35">
        <f t="shared" si="70"/>
        <v>6841</v>
      </c>
      <c r="H117" s="35">
        <f t="shared" ref="H117" si="71">SUM(H112:H116)</f>
        <v>450</v>
      </c>
      <c r="I117" s="35">
        <f t="shared" si="70"/>
        <v>0</v>
      </c>
      <c r="J117" s="36">
        <f>SUM(B117:I117)</f>
        <v>20639</v>
      </c>
      <c r="K117" s="37"/>
      <c r="L117" s="35">
        <f>SUM(L112:L116)</f>
        <v>49</v>
      </c>
      <c r="M117" s="35">
        <f t="shared" ref="M117:Q117" si="72">SUM(M112:M116)</f>
        <v>1294</v>
      </c>
      <c r="N117" s="35">
        <f t="shared" si="72"/>
        <v>84</v>
      </c>
      <c r="O117" s="35">
        <f t="shared" si="72"/>
        <v>10</v>
      </c>
      <c r="P117" s="35">
        <f t="shared" si="72"/>
        <v>8</v>
      </c>
      <c r="Q117" s="35">
        <f t="shared" si="72"/>
        <v>178</v>
      </c>
      <c r="R117" s="35">
        <f t="shared" ref="R117" si="73">SUM(R112:R116)</f>
        <v>12</v>
      </c>
      <c r="S117" s="35">
        <f t="shared" si="37"/>
        <v>1635</v>
      </c>
      <c r="U117"/>
      <c r="V117"/>
      <c r="W117"/>
      <c r="X117"/>
      <c r="Y117"/>
      <c r="Z117"/>
      <c r="AA117"/>
    </row>
    <row r="118" spans="1:27" x14ac:dyDescent="0.3">
      <c r="A118" s="44" t="s">
        <v>111</v>
      </c>
      <c r="B118" s="45">
        <v>861</v>
      </c>
      <c r="C118" s="45">
        <v>773</v>
      </c>
      <c r="D118" s="45">
        <v>300</v>
      </c>
      <c r="E118" s="45">
        <v>3</v>
      </c>
      <c r="F118" s="45">
        <v>85</v>
      </c>
      <c r="G118" s="45">
        <v>1144</v>
      </c>
      <c r="H118" s="48">
        <v>79</v>
      </c>
      <c r="I118" s="48">
        <v>0</v>
      </c>
      <c r="J118" s="46">
        <f>SUM(B118:I118)</f>
        <v>3245</v>
      </c>
      <c r="K118" s="30"/>
      <c r="L118" s="48">
        <v>11</v>
      </c>
      <c r="M118" s="48">
        <v>242</v>
      </c>
      <c r="N118" s="48">
        <v>14</v>
      </c>
      <c r="O118" s="48">
        <v>0</v>
      </c>
      <c r="P118" s="48">
        <v>0</v>
      </c>
      <c r="Q118" s="48">
        <v>44</v>
      </c>
      <c r="R118" s="48">
        <v>4</v>
      </c>
      <c r="S118" s="53">
        <f t="shared" si="37"/>
        <v>315</v>
      </c>
      <c r="T118" s="6"/>
      <c r="AA118"/>
    </row>
    <row r="119" spans="1:27" x14ac:dyDescent="0.3">
      <c r="A119" s="47" t="s">
        <v>189</v>
      </c>
      <c r="B119" s="48">
        <v>604</v>
      </c>
      <c r="C119" s="48">
        <v>413</v>
      </c>
      <c r="D119" s="48">
        <v>178</v>
      </c>
      <c r="E119" s="48">
        <v>0</v>
      </c>
      <c r="F119" s="48">
        <v>33</v>
      </c>
      <c r="G119" s="48">
        <v>621</v>
      </c>
      <c r="H119" s="48">
        <v>38</v>
      </c>
      <c r="I119" s="48">
        <v>0</v>
      </c>
      <c r="J119" s="49">
        <f>SUM(B119:I119)</f>
        <v>1887</v>
      </c>
      <c r="K119" s="30"/>
      <c r="L119" s="48">
        <v>7</v>
      </c>
      <c r="M119" s="48">
        <v>198</v>
      </c>
      <c r="N119" s="48">
        <v>10</v>
      </c>
      <c r="O119" s="48">
        <v>0</v>
      </c>
      <c r="P119" s="48">
        <v>1</v>
      </c>
      <c r="Q119" s="48">
        <v>29</v>
      </c>
      <c r="R119" s="48">
        <v>0</v>
      </c>
      <c r="S119" s="54">
        <f t="shared" si="37"/>
        <v>245</v>
      </c>
      <c r="T119" s="6"/>
      <c r="AA119"/>
    </row>
    <row r="120" spans="1:27" x14ac:dyDescent="0.3">
      <c r="A120" s="47" t="s">
        <v>113</v>
      </c>
      <c r="B120" s="48">
        <v>3606</v>
      </c>
      <c r="C120" s="48">
        <v>2249</v>
      </c>
      <c r="D120" s="48">
        <v>983</v>
      </c>
      <c r="E120" s="48">
        <v>67</v>
      </c>
      <c r="F120" s="48">
        <v>516</v>
      </c>
      <c r="G120" s="48">
        <v>3385</v>
      </c>
      <c r="H120" s="48">
        <v>358</v>
      </c>
      <c r="I120" s="48">
        <v>0</v>
      </c>
      <c r="J120" s="49">
        <f>SUM(B120:I120)</f>
        <v>11164</v>
      </c>
      <c r="K120" s="30"/>
      <c r="L120" s="48">
        <v>36</v>
      </c>
      <c r="M120" s="48">
        <v>927</v>
      </c>
      <c r="N120" s="48">
        <v>64</v>
      </c>
      <c r="O120" s="48">
        <v>1</v>
      </c>
      <c r="P120" s="48">
        <v>57</v>
      </c>
      <c r="Q120" s="48">
        <v>123</v>
      </c>
      <c r="R120" s="48">
        <v>18</v>
      </c>
      <c r="S120" s="54">
        <f t="shared" si="37"/>
        <v>1226</v>
      </c>
      <c r="T120" s="6"/>
      <c r="AA120"/>
    </row>
    <row r="121" spans="1:27" x14ac:dyDescent="0.3">
      <c r="A121" s="47" t="s">
        <v>114</v>
      </c>
      <c r="B121" s="48">
        <v>297</v>
      </c>
      <c r="C121" s="48">
        <v>254</v>
      </c>
      <c r="D121" s="48">
        <v>121</v>
      </c>
      <c r="E121" s="48">
        <v>0</v>
      </c>
      <c r="F121" s="48">
        <v>28</v>
      </c>
      <c r="G121" s="48">
        <v>327</v>
      </c>
      <c r="H121" s="48">
        <v>16</v>
      </c>
      <c r="I121" s="48">
        <v>0</v>
      </c>
      <c r="J121" s="49">
        <f>SUM(B121:I121)</f>
        <v>1043</v>
      </c>
      <c r="K121" s="30"/>
      <c r="L121" s="48">
        <v>3</v>
      </c>
      <c r="M121" s="48">
        <v>104</v>
      </c>
      <c r="N121" s="48">
        <v>22</v>
      </c>
      <c r="O121" s="48">
        <v>2</v>
      </c>
      <c r="P121" s="48">
        <v>1</v>
      </c>
      <c r="Q121" s="48">
        <v>8</v>
      </c>
      <c r="R121" s="48">
        <v>0</v>
      </c>
      <c r="S121" s="54">
        <f t="shared" si="37"/>
        <v>140</v>
      </c>
      <c r="T121" s="6"/>
      <c r="AA121"/>
    </row>
    <row r="122" spans="1:27" x14ac:dyDescent="0.3">
      <c r="A122" s="47" t="s">
        <v>115</v>
      </c>
      <c r="B122" s="48">
        <v>2207</v>
      </c>
      <c r="C122" s="48">
        <v>1190</v>
      </c>
      <c r="D122" s="48">
        <v>437</v>
      </c>
      <c r="E122" s="48">
        <v>21</v>
      </c>
      <c r="F122" s="48">
        <v>158</v>
      </c>
      <c r="G122" s="48">
        <v>2013</v>
      </c>
      <c r="H122" s="48">
        <v>115</v>
      </c>
      <c r="I122" s="48">
        <v>0</v>
      </c>
      <c r="J122" s="49">
        <f>SUM(B122:I122)</f>
        <v>6141</v>
      </c>
      <c r="K122" s="30"/>
      <c r="L122" s="48">
        <v>32</v>
      </c>
      <c r="M122" s="48">
        <v>343</v>
      </c>
      <c r="N122" s="48">
        <v>38</v>
      </c>
      <c r="O122" s="48">
        <v>0</v>
      </c>
      <c r="P122" s="48">
        <v>0</v>
      </c>
      <c r="Q122" s="48">
        <v>46</v>
      </c>
      <c r="R122" s="48">
        <v>7</v>
      </c>
      <c r="S122" s="54">
        <f t="shared" si="37"/>
        <v>466</v>
      </c>
      <c r="T122" s="6"/>
      <c r="AA122"/>
    </row>
    <row r="123" spans="1:27" x14ac:dyDescent="0.3">
      <c r="A123" s="47" t="s">
        <v>116</v>
      </c>
      <c r="B123" s="48">
        <v>4454</v>
      </c>
      <c r="C123" s="48">
        <v>2712</v>
      </c>
      <c r="D123" s="48">
        <v>1680</v>
      </c>
      <c r="E123" s="48">
        <v>56</v>
      </c>
      <c r="F123" s="48">
        <v>293</v>
      </c>
      <c r="G123" s="48">
        <v>4315</v>
      </c>
      <c r="H123" s="48">
        <v>255</v>
      </c>
      <c r="I123" s="48">
        <v>0</v>
      </c>
      <c r="J123" s="49">
        <f>SUM(B123:I123)</f>
        <v>13765</v>
      </c>
      <c r="K123" s="30"/>
      <c r="L123" s="48">
        <v>35</v>
      </c>
      <c r="M123" s="48">
        <v>642</v>
      </c>
      <c r="N123" s="48">
        <v>53</v>
      </c>
      <c r="O123" s="48">
        <v>0</v>
      </c>
      <c r="P123" s="48">
        <v>12</v>
      </c>
      <c r="Q123" s="48">
        <v>122</v>
      </c>
      <c r="R123" s="48">
        <v>16</v>
      </c>
      <c r="S123" s="54">
        <f t="shared" si="37"/>
        <v>880</v>
      </c>
      <c r="T123" s="6"/>
      <c r="AA123"/>
    </row>
    <row r="124" spans="1:27" x14ac:dyDescent="0.3">
      <c r="A124" s="47" t="s">
        <v>117</v>
      </c>
      <c r="B124" s="48">
        <v>1230</v>
      </c>
      <c r="C124" s="48">
        <v>660</v>
      </c>
      <c r="D124" s="48">
        <v>262</v>
      </c>
      <c r="E124" s="48">
        <v>12</v>
      </c>
      <c r="F124" s="48">
        <v>186</v>
      </c>
      <c r="G124" s="48">
        <v>1281</v>
      </c>
      <c r="H124" s="48">
        <v>81</v>
      </c>
      <c r="I124" s="48">
        <v>0</v>
      </c>
      <c r="J124" s="49">
        <f>SUM(B124:I124)</f>
        <v>3712</v>
      </c>
      <c r="K124" s="30"/>
      <c r="L124" s="48">
        <v>9</v>
      </c>
      <c r="M124" s="48">
        <v>336</v>
      </c>
      <c r="N124" s="48">
        <v>17</v>
      </c>
      <c r="O124" s="48">
        <v>0</v>
      </c>
      <c r="P124" s="48">
        <v>5</v>
      </c>
      <c r="Q124" s="48">
        <v>44</v>
      </c>
      <c r="R124" s="48">
        <v>3</v>
      </c>
      <c r="S124" s="54">
        <f t="shared" si="37"/>
        <v>414</v>
      </c>
      <c r="T124" s="6"/>
      <c r="AA124"/>
    </row>
    <row r="125" spans="1:27" x14ac:dyDescent="0.3">
      <c r="A125" s="47" t="s">
        <v>118</v>
      </c>
      <c r="B125" s="48">
        <v>1442</v>
      </c>
      <c r="C125" s="48">
        <v>798</v>
      </c>
      <c r="D125" s="48">
        <v>567</v>
      </c>
      <c r="E125" s="48">
        <v>5</v>
      </c>
      <c r="F125" s="48">
        <v>151</v>
      </c>
      <c r="G125" s="48">
        <v>1601</v>
      </c>
      <c r="H125" s="48">
        <v>97</v>
      </c>
      <c r="I125" s="48">
        <v>0</v>
      </c>
      <c r="J125" s="49">
        <f>SUM(B125:I125)</f>
        <v>4661</v>
      </c>
      <c r="K125" s="30"/>
      <c r="L125" s="48">
        <v>15</v>
      </c>
      <c r="M125" s="48">
        <v>305</v>
      </c>
      <c r="N125" s="48">
        <v>35</v>
      </c>
      <c r="O125" s="48">
        <v>0</v>
      </c>
      <c r="P125" s="48">
        <v>1</v>
      </c>
      <c r="Q125" s="48">
        <v>35</v>
      </c>
      <c r="R125" s="48">
        <v>1</v>
      </c>
      <c r="S125" s="54">
        <f t="shared" si="37"/>
        <v>392</v>
      </c>
      <c r="T125" s="6"/>
      <c r="AA125"/>
    </row>
    <row r="126" spans="1:27" x14ac:dyDescent="0.3">
      <c r="A126" s="50" t="s">
        <v>119</v>
      </c>
      <c r="B126" s="51">
        <v>1658</v>
      </c>
      <c r="C126" s="51">
        <v>701</v>
      </c>
      <c r="D126" s="51">
        <v>341</v>
      </c>
      <c r="E126" s="51">
        <v>4</v>
      </c>
      <c r="F126" s="51">
        <v>109</v>
      </c>
      <c r="G126" s="51">
        <v>1492</v>
      </c>
      <c r="H126" s="48">
        <v>53</v>
      </c>
      <c r="I126" s="48">
        <v>0</v>
      </c>
      <c r="J126" s="52">
        <f>SUM(B126:I126)</f>
        <v>4358</v>
      </c>
      <c r="K126" s="30"/>
      <c r="L126" s="48">
        <v>22</v>
      </c>
      <c r="M126" s="48">
        <v>262</v>
      </c>
      <c r="N126" s="48">
        <v>8</v>
      </c>
      <c r="O126" s="48">
        <v>0</v>
      </c>
      <c r="P126" s="48">
        <v>5</v>
      </c>
      <c r="Q126" s="48">
        <v>30</v>
      </c>
      <c r="R126" s="48">
        <v>5</v>
      </c>
      <c r="S126" s="55">
        <f t="shared" si="37"/>
        <v>332</v>
      </c>
      <c r="T126" s="6"/>
      <c r="AA126"/>
    </row>
    <row r="127" spans="1:27" s="12" customFormat="1" x14ac:dyDescent="0.3">
      <c r="A127" s="72" t="s">
        <v>120</v>
      </c>
      <c r="B127" s="35">
        <f t="shared" ref="B127:I127" si="74">SUM(B118:B126)</f>
        <v>16359</v>
      </c>
      <c r="C127" s="35">
        <f>SUM(C118:C126)</f>
        <v>9750</v>
      </c>
      <c r="D127" s="35">
        <f>SUM(D118:D126)</f>
        <v>4869</v>
      </c>
      <c r="E127" s="35">
        <f t="shared" si="74"/>
        <v>168</v>
      </c>
      <c r="F127" s="35">
        <f t="shared" si="74"/>
        <v>1559</v>
      </c>
      <c r="G127" s="35">
        <f t="shared" si="74"/>
        <v>16179</v>
      </c>
      <c r="H127" s="35">
        <f t="shared" ref="H127" si="75">SUM(H118:H126)</f>
        <v>1092</v>
      </c>
      <c r="I127" s="35">
        <f t="shared" si="74"/>
        <v>0</v>
      </c>
      <c r="J127" s="36">
        <f>SUM(B127:I127)</f>
        <v>49976</v>
      </c>
      <c r="K127" s="37"/>
      <c r="L127" s="35">
        <f>SUM(L118:L126)</f>
        <v>170</v>
      </c>
      <c r="M127" s="35">
        <f t="shared" ref="M127:Q127" si="76">SUM(M118:M126)</f>
        <v>3359</v>
      </c>
      <c r="N127" s="35">
        <f t="shared" si="76"/>
        <v>261</v>
      </c>
      <c r="O127" s="35">
        <f t="shared" si="76"/>
        <v>3</v>
      </c>
      <c r="P127" s="35">
        <f t="shared" si="76"/>
        <v>82</v>
      </c>
      <c r="Q127" s="35">
        <f t="shared" si="76"/>
        <v>481</v>
      </c>
      <c r="R127" s="35">
        <f t="shared" ref="R127" si="77">SUM(R118:R126)</f>
        <v>54</v>
      </c>
      <c r="S127" s="35">
        <f t="shared" si="37"/>
        <v>4410</v>
      </c>
      <c r="U127"/>
      <c r="V127"/>
      <c r="W127"/>
      <c r="X127"/>
      <c r="Y127"/>
      <c r="Z127"/>
      <c r="AA127"/>
    </row>
    <row r="128" spans="1:27" x14ac:dyDescent="0.3">
      <c r="A128" s="44" t="s">
        <v>121</v>
      </c>
      <c r="B128" s="45">
        <v>2718</v>
      </c>
      <c r="C128" s="45">
        <v>1094</v>
      </c>
      <c r="D128" s="45">
        <v>214</v>
      </c>
      <c r="E128" s="45">
        <v>0</v>
      </c>
      <c r="F128" s="45">
        <v>193</v>
      </c>
      <c r="G128" s="45">
        <v>2649</v>
      </c>
      <c r="H128" s="48">
        <v>258</v>
      </c>
      <c r="I128" s="48">
        <v>0</v>
      </c>
      <c r="J128" s="46">
        <f>SUM(B128:I128)</f>
        <v>7126</v>
      </c>
      <c r="K128" s="30"/>
      <c r="L128" s="48">
        <v>23</v>
      </c>
      <c r="M128" s="48">
        <v>489</v>
      </c>
      <c r="N128" s="48">
        <v>18</v>
      </c>
      <c r="O128" s="48">
        <v>0</v>
      </c>
      <c r="P128" s="48">
        <v>20</v>
      </c>
      <c r="Q128" s="48">
        <v>48</v>
      </c>
      <c r="R128" s="48">
        <v>4</v>
      </c>
      <c r="S128" s="53">
        <f t="shared" si="37"/>
        <v>602</v>
      </c>
      <c r="T128" s="6"/>
      <c r="AA128"/>
    </row>
    <row r="129" spans="1:27" x14ac:dyDescent="0.3">
      <c r="A129" s="47" t="s">
        <v>123</v>
      </c>
      <c r="B129" s="48">
        <v>496</v>
      </c>
      <c r="C129" s="48">
        <v>261</v>
      </c>
      <c r="D129" s="48">
        <v>56</v>
      </c>
      <c r="E129" s="48">
        <v>0</v>
      </c>
      <c r="F129" s="48">
        <v>72</v>
      </c>
      <c r="G129" s="48">
        <v>612</v>
      </c>
      <c r="H129" s="48">
        <v>31</v>
      </c>
      <c r="I129" s="48">
        <v>0</v>
      </c>
      <c r="J129" s="49">
        <f>SUM(B129:I129)</f>
        <v>1528</v>
      </c>
      <c r="K129" s="30"/>
      <c r="L129" s="48">
        <v>7</v>
      </c>
      <c r="M129" s="48">
        <v>236</v>
      </c>
      <c r="N129" s="48">
        <v>3</v>
      </c>
      <c r="O129" s="48">
        <v>0</v>
      </c>
      <c r="P129" s="48">
        <v>8</v>
      </c>
      <c r="Q129" s="48">
        <v>8</v>
      </c>
      <c r="R129" s="48">
        <v>1</v>
      </c>
      <c r="S129" s="54">
        <f t="shared" si="37"/>
        <v>263</v>
      </c>
      <c r="T129" s="6"/>
      <c r="AA129"/>
    </row>
    <row r="130" spans="1:27" x14ac:dyDescent="0.3">
      <c r="A130" s="47" t="s">
        <v>125</v>
      </c>
      <c r="B130" s="48">
        <v>486</v>
      </c>
      <c r="C130" s="48">
        <v>193</v>
      </c>
      <c r="D130" s="48">
        <v>86</v>
      </c>
      <c r="E130" s="48">
        <v>0</v>
      </c>
      <c r="F130" s="48">
        <v>47</v>
      </c>
      <c r="G130" s="48">
        <v>303</v>
      </c>
      <c r="H130" s="48">
        <v>13</v>
      </c>
      <c r="I130" s="48">
        <v>0</v>
      </c>
      <c r="J130" s="49">
        <f>SUM(B130:I130)</f>
        <v>1128</v>
      </c>
      <c r="K130" s="30"/>
      <c r="L130" s="48">
        <v>8</v>
      </c>
      <c r="M130" s="48">
        <v>159</v>
      </c>
      <c r="N130" s="48">
        <v>4</v>
      </c>
      <c r="O130" s="48">
        <v>0</v>
      </c>
      <c r="P130" s="48">
        <v>2</v>
      </c>
      <c r="Q130" s="48">
        <v>8</v>
      </c>
      <c r="R130" s="48">
        <v>1</v>
      </c>
      <c r="S130" s="54">
        <f t="shared" si="37"/>
        <v>182</v>
      </c>
      <c r="T130" s="6"/>
      <c r="AA130"/>
    </row>
    <row r="131" spans="1:27" x14ac:dyDescent="0.3">
      <c r="A131" s="47" t="s">
        <v>126</v>
      </c>
      <c r="B131" s="48">
        <v>2172</v>
      </c>
      <c r="C131" s="48">
        <v>965</v>
      </c>
      <c r="D131" s="48">
        <v>549</v>
      </c>
      <c r="E131" s="48">
        <v>2</v>
      </c>
      <c r="F131" s="48">
        <v>173</v>
      </c>
      <c r="G131" s="48">
        <v>1866</v>
      </c>
      <c r="H131" s="48">
        <v>106</v>
      </c>
      <c r="I131" s="48">
        <v>0</v>
      </c>
      <c r="J131" s="54">
        <f>SUM(B131:I131)</f>
        <v>5833</v>
      </c>
      <c r="K131" s="30"/>
      <c r="L131" s="48">
        <v>27</v>
      </c>
      <c r="M131" s="48">
        <v>635</v>
      </c>
      <c r="N131" s="48">
        <v>40</v>
      </c>
      <c r="O131" s="48">
        <v>0</v>
      </c>
      <c r="P131" s="48">
        <v>14</v>
      </c>
      <c r="Q131" s="48">
        <v>45</v>
      </c>
      <c r="R131" s="48">
        <v>2</v>
      </c>
      <c r="S131" s="54">
        <f t="shared" si="37"/>
        <v>763</v>
      </c>
      <c r="T131" s="6"/>
      <c r="AA131"/>
    </row>
    <row r="132" spans="1:27" x14ac:dyDescent="0.3">
      <c r="A132" s="50" t="s">
        <v>143</v>
      </c>
      <c r="B132" s="51">
        <v>1252</v>
      </c>
      <c r="C132" s="48">
        <v>662</v>
      </c>
      <c r="D132" s="51">
        <v>108</v>
      </c>
      <c r="E132" s="51">
        <v>1</v>
      </c>
      <c r="F132" s="51">
        <v>120</v>
      </c>
      <c r="G132" s="51">
        <v>1107</v>
      </c>
      <c r="H132" s="48">
        <v>57</v>
      </c>
      <c r="I132" s="48">
        <v>0</v>
      </c>
      <c r="J132" s="55">
        <f>SUM(B132:I132)</f>
        <v>3307</v>
      </c>
      <c r="K132" s="30"/>
      <c r="L132" s="48">
        <v>18</v>
      </c>
      <c r="M132" s="48">
        <v>282</v>
      </c>
      <c r="N132" s="48">
        <v>24</v>
      </c>
      <c r="O132" s="48">
        <v>1</v>
      </c>
      <c r="P132" s="48">
        <v>6</v>
      </c>
      <c r="Q132" s="48">
        <v>18</v>
      </c>
      <c r="R132" s="48">
        <v>1</v>
      </c>
      <c r="S132" s="55">
        <f t="shared" si="37"/>
        <v>350</v>
      </c>
      <c r="T132" s="6"/>
      <c r="AA132"/>
    </row>
    <row r="133" spans="1:27" s="12" customFormat="1" x14ac:dyDescent="0.3">
      <c r="A133" s="72" t="s">
        <v>127</v>
      </c>
      <c r="B133" s="41">
        <f t="shared" ref="B133:I133" si="78">SUM(B128:B132)</f>
        <v>7124</v>
      </c>
      <c r="C133" s="41">
        <f>SUM(C128:C132)</f>
        <v>3175</v>
      </c>
      <c r="D133" s="41">
        <f t="shared" si="78"/>
        <v>1013</v>
      </c>
      <c r="E133" s="41">
        <f t="shared" si="78"/>
        <v>3</v>
      </c>
      <c r="F133" s="41">
        <f t="shared" si="78"/>
        <v>605</v>
      </c>
      <c r="G133" s="41">
        <f t="shared" si="78"/>
        <v>6537</v>
      </c>
      <c r="H133" s="41">
        <f t="shared" ref="H133" si="79">SUM(H128:H132)</f>
        <v>465</v>
      </c>
      <c r="I133" s="41">
        <f t="shared" si="78"/>
        <v>0</v>
      </c>
      <c r="J133" s="42">
        <f>SUM(B133:I133)</f>
        <v>18922</v>
      </c>
      <c r="K133" s="30"/>
      <c r="L133" s="41">
        <f>SUM(L128:L132)</f>
        <v>83</v>
      </c>
      <c r="M133" s="41">
        <f t="shared" ref="M133:Q133" si="80">SUM(M128:M132)</f>
        <v>1801</v>
      </c>
      <c r="N133" s="41">
        <f t="shared" si="80"/>
        <v>89</v>
      </c>
      <c r="O133" s="41">
        <f t="shared" si="80"/>
        <v>1</v>
      </c>
      <c r="P133" s="41">
        <f t="shared" si="80"/>
        <v>50</v>
      </c>
      <c r="Q133" s="41">
        <f t="shared" si="80"/>
        <v>127</v>
      </c>
      <c r="R133" s="41">
        <f t="shared" ref="R133" si="81">SUM(R128:R132)</f>
        <v>9</v>
      </c>
      <c r="S133" s="41">
        <f t="shared" si="37"/>
        <v>2160</v>
      </c>
      <c r="U133"/>
      <c r="V133"/>
      <c r="W133"/>
      <c r="X133"/>
      <c r="Y133"/>
      <c r="Z133"/>
      <c r="AA133"/>
    </row>
    <row r="134" spans="1:27" s="12" customFormat="1" ht="23.1" customHeight="1" x14ac:dyDescent="0.3">
      <c r="A134" s="22" t="s">
        <v>151</v>
      </c>
      <c r="B134" s="43">
        <f t="shared" ref="B134:I134" si="82">SUM(B15,B17,B22,B35,B40,B43,B51,B61,B72,B75,B81,B87,B92,B95,B101,B104,B111,B117,B127,B133)</f>
        <v>365376</v>
      </c>
      <c r="C134" s="43">
        <f>SUM(C15,C17,C22,C35,C40,C43,C51,C61,C72,C75,C81,C87,C92,C95,C101,C104,C111,C117,C127,C133)</f>
        <v>258057</v>
      </c>
      <c r="D134" s="43">
        <f t="shared" si="82"/>
        <v>118323</v>
      </c>
      <c r="E134" s="43">
        <f t="shared" si="82"/>
        <v>10726</v>
      </c>
      <c r="F134" s="43">
        <f t="shared" si="82"/>
        <v>49118</v>
      </c>
      <c r="G134" s="43">
        <f t="shared" si="82"/>
        <v>448205</v>
      </c>
      <c r="H134" s="43">
        <f>SUM(H15,H17,H22,H35,H40,H43,H51,H61,H72,H75,H81,H87,H92,H95,H101,H104,H111,H117,H127,H133)</f>
        <v>67147</v>
      </c>
      <c r="I134" s="43">
        <f t="shared" si="82"/>
        <v>12</v>
      </c>
      <c r="J134" s="43">
        <f>SUM(J15,J17,J22,J35,J40,J43,J51,J61,J72,J75,J81,J87,J92,J95,J101,J104,J111,J117,J127,J133)</f>
        <v>1316964</v>
      </c>
      <c r="K134" s="37"/>
      <c r="L134" s="43">
        <f t="shared" ref="L134:Q134" si="83">SUM(L15,L17,L22,L35,L40,L43,L51,L61,L72,L75,L81,L87,L92,L95,L101,L104,L111,L117,L127,L133)</f>
        <v>8810</v>
      </c>
      <c r="M134" s="43">
        <f t="shared" si="83"/>
        <v>122462</v>
      </c>
      <c r="N134" s="43">
        <f t="shared" si="83"/>
        <v>4807</v>
      </c>
      <c r="O134" s="43">
        <f t="shared" si="83"/>
        <v>1926</v>
      </c>
      <c r="P134" s="43">
        <f t="shared" si="83"/>
        <v>4268</v>
      </c>
      <c r="Q134" s="43">
        <f t="shared" si="83"/>
        <v>17645</v>
      </c>
      <c r="R134" s="43">
        <f t="shared" ref="R134" si="84">SUM(R15,R17,R22,R35,R40,R43,R51,R61,R72,R75,R81,R87,R92,R95,R101,R104,R111,R117,R127,R133)</f>
        <v>889</v>
      </c>
      <c r="S134" s="43">
        <f t="shared" si="37"/>
        <v>160807</v>
      </c>
      <c r="U134"/>
      <c r="V134"/>
      <c r="W134"/>
      <c r="X134"/>
      <c r="Y134"/>
      <c r="Z134"/>
      <c r="AA134"/>
    </row>
    <row r="135" spans="1:27" s="5" customFormat="1" ht="20.25" customHeight="1" x14ac:dyDescent="0.3">
      <c r="A135" s="97" t="s">
        <v>187</v>
      </c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17"/>
      <c r="T135" s="17"/>
      <c r="U135" s="17"/>
      <c r="V135" s="17"/>
      <c r="W135" s="17"/>
      <c r="X135" s="17"/>
    </row>
    <row r="136" spans="1:27" s="5" customFormat="1" ht="26.25" customHeight="1" x14ac:dyDescent="0.3">
      <c r="A136" s="90" t="s">
        <v>192</v>
      </c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</row>
    <row r="137" spans="1:27" s="5" customFormat="1" ht="15.75" customHeight="1" x14ac:dyDescent="0.3">
      <c r="A137" s="91" t="s">
        <v>193</v>
      </c>
      <c r="B137" s="91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33"/>
      <c r="T137" s="33"/>
      <c r="U137" s="33"/>
      <c r="V137" s="33"/>
      <c r="W137" s="33"/>
      <c r="X137" s="33"/>
    </row>
    <row r="138" spans="1:27" x14ac:dyDescent="0.3">
      <c r="B138" s="13"/>
      <c r="C138" s="13"/>
      <c r="D138" s="13"/>
      <c r="E138" s="13"/>
      <c r="F138" s="13"/>
      <c r="G138" s="13"/>
      <c r="H138" s="13"/>
      <c r="I138" s="13"/>
      <c r="J138" s="14"/>
      <c r="O138" s="13"/>
      <c r="P138" s="4"/>
      <c r="Q138" s="6"/>
      <c r="R138"/>
      <c r="S138"/>
    </row>
    <row r="139" spans="1:27" x14ac:dyDescent="0.3">
      <c r="B139" s="13"/>
      <c r="C139" s="13"/>
      <c r="D139" s="13"/>
      <c r="E139" s="13"/>
      <c r="F139" s="13"/>
      <c r="G139" s="13"/>
      <c r="H139" s="13"/>
      <c r="I139" s="13"/>
      <c r="J139" s="14"/>
      <c r="O139" s="13"/>
      <c r="P139" s="4"/>
      <c r="Q139" s="6"/>
      <c r="R139"/>
      <c r="S139"/>
    </row>
    <row r="140" spans="1:27" x14ac:dyDescent="0.3">
      <c r="B140" s="13"/>
      <c r="C140" s="13"/>
      <c r="D140" s="13"/>
      <c r="E140" s="13"/>
      <c r="F140" s="13"/>
      <c r="G140" s="13"/>
      <c r="H140" s="13"/>
      <c r="I140" s="13"/>
      <c r="J140" s="14"/>
      <c r="O140" s="13"/>
      <c r="P140" s="4"/>
      <c r="Q140" s="6"/>
      <c r="R140"/>
      <c r="S140"/>
      <c r="Y140" s="6"/>
      <c r="Z140" s="6"/>
    </row>
    <row r="141" spans="1:27" x14ac:dyDescent="0.3">
      <c r="B141" s="13"/>
      <c r="C141" s="13"/>
      <c r="D141" s="13"/>
      <c r="E141" s="13"/>
      <c r="F141" s="13"/>
      <c r="G141" s="13"/>
      <c r="H141" s="13"/>
      <c r="I141" s="13"/>
      <c r="J141" s="14"/>
      <c r="O141" s="13"/>
      <c r="P141" s="4"/>
      <c r="Q141" s="6"/>
      <c r="R141"/>
      <c r="S141"/>
      <c r="Y141" s="6"/>
      <c r="Z141" s="6"/>
    </row>
    <row r="142" spans="1:27" s="4" customFormat="1" x14ac:dyDescent="0.3">
      <c r="A142" s="9"/>
      <c r="B142" s="13"/>
      <c r="C142" s="13"/>
      <c r="D142" s="13"/>
      <c r="E142" s="13"/>
      <c r="F142" s="13"/>
      <c r="G142" s="13"/>
      <c r="H142" s="13"/>
      <c r="I142" s="13"/>
      <c r="J142" s="14"/>
      <c r="L142" s="5"/>
      <c r="M142" s="5"/>
      <c r="N142" s="5"/>
      <c r="O142" s="13"/>
      <c r="Q142" s="6"/>
      <c r="R142"/>
      <c r="S142"/>
      <c r="T142"/>
      <c r="U142"/>
      <c r="V142"/>
      <c r="W142"/>
      <c r="X142"/>
    </row>
    <row r="143" spans="1:27" s="4" customFormat="1" x14ac:dyDescent="0.3">
      <c r="A143" s="9"/>
      <c r="B143" s="13"/>
      <c r="C143" s="13"/>
      <c r="D143" s="13"/>
      <c r="E143" s="13"/>
      <c r="F143" s="13"/>
      <c r="G143" s="13"/>
      <c r="H143" s="13"/>
      <c r="I143" s="13"/>
      <c r="J143" s="14"/>
      <c r="L143" s="5"/>
      <c r="M143" s="5"/>
      <c r="N143" s="5"/>
      <c r="O143" s="13"/>
      <c r="Q143" s="6"/>
      <c r="R143"/>
      <c r="S143"/>
      <c r="T143"/>
      <c r="U143"/>
      <c r="V143"/>
      <c r="W143"/>
      <c r="X143"/>
    </row>
    <row r="144" spans="1:27" s="4" customFormat="1" x14ac:dyDescent="0.3">
      <c r="A144" s="9"/>
      <c r="B144" s="13"/>
      <c r="C144" s="13"/>
      <c r="D144" s="13"/>
      <c r="E144" s="13"/>
      <c r="F144" s="13"/>
      <c r="G144" s="13"/>
      <c r="H144" s="13"/>
      <c r="I144" s="13"/>
      <c r="J144" s="14"/>
      <c r="L144" s="5"/>
      <c r="M144" s="5"/>
      <c r="N144" s="5"/>
      <c r="O144" s="13"/>
      <c r="Q144" s="6"/>
      <c r="R144"/>
      <c r="S144"/>
      <c r="T144"/>
      <c r="U144"/>
      <c r="V144"/>
      <c r="W144"/>
      <c r="X144"/>
    </row>
    <row r="145" spans="1:26" s="4" customFormat="1" x14ac:dyDescent="0.3">
      <c r="A145" s="9"/>
      <c r="B145" s="13"/>
      <c r="C145" s="13"/>
      <c r="D145" s="13"/>
      <c r="E145" s="13"/>
      <c r="F145" s="13"/>
      <c r="G145" s="13"/>
      <c r="H145" s="13"/>
      <c r="I145" s="13"/>
      <c r="J145" s="14"/>
      <c r="L145" s="5"/>
      <c r="M145" s="5"/>
      <c r="N145" s="5"/>
      <c r="O145" s="13"/>
      <c r="Q145" s="6"/>
      <c r="R145"/>
      <c r="S145"/>
      <c r="T145"/>
      <c r="U145"/>
      <c r="V145"/>
      <c r="W145"/>
      <c r="X145"/>
    </row>
    <row r="146" spans="1:26" s="4" customFormat="1" x14ac:dyDescent="0.3">
      <c r="A146" s="9"/>
      <c r="B146" s="13"/>
      <c r="C146" s="13"/>
      <c r="D146" s="13"/>
      <c r="E146" s="13"/>
      <c r="F146" s="13"/>
      <c r="G146" s="13"/>
      <c r="H146" s="13"/>
      <c r="I146" s="13"/>
      <c r="J146" s="14"/>
      <c r="L146" s="5"/>
      <c r="M146" s="5"/>
      <c r="N146" s="5"/>
      <c r="O146" s="13"/>
      <c r="Q146" s="6"/>
      <c r="R146"/>
      <c r="S146"/>
      <c r="T146"/>
      <c r="U146"/>
      <c r="V146"/>
      <c r="W146"/>
      <c r="X146"/>
    </row>
    <row r="147" spans="1:26" s="4" customFormat="1" x14ac:dyDescent="0.3">
      <c r="A147" s="9"/>
      <c r="B147" s="13"/>
      <c r="C147" s="13"/>
      <c r="D147" s="13"/>
      <c r="E147" s="13"/>
      <c r="F147" s="13"/>
      <c r="G147" s="13"/>
      <c r="H147" s="13"/>
      <c r="I147" s="13"/>
      <c r="J147" s="14"/>
      <c r="L147" s="5"/>
      <c r="M147" s="5"/>
      <c r="N147" s="5"/>
      <c r="O147" s="5"/>
      <c r="P147" s="5"/>
      <c r="Q147" s="13"/>
      <c r="S147" s="6"/>
      <c r="T147"/>
      <c r="U147"/>
      <c r="V147"/>
      <c r="W147"/>
      <c r="X147"/>
    </row>
    <row r="148" spans="1:26" s="4" customFormat="1" x14ac:dyDescent="0.3">
      <c r="A148" s="9"/>
      <c r="B148" s="13"/>
      <c r="C148" s="13"/>
      <c r="D148" s="13"/>
      <c r="E148" s="13"/>
      <c r="F148" s="13"/>
      <c r="G148" s="13"/>
      <c r="H148" s="13"/>
      <c r="I148" s="13"/>
      <c r="J148" s="14"/>
      <c r="L148" s="5"/>
      <c r="M148" s="5"/>
      <c r="N148" s="5"/>
      <c r="O148" s="5"/>
      <c r="P148" s="5"/>
      <c r="Q148" s="13"/>
      <c r="S148" s="6"/>
      <c r="T148"/>
      <c r="U148"/>
      <c r="V148"/>
      <c r="W148"/>
      <c r="X148"/>
    </row>
    <row r="149" spans="1:26" s="4" customFormat="1" x14ac:dyDescent="0.3">
      <c r="A149" s="9"/>
      <c r="B149" s="13"/>
      <c r="C149" s="13"/>
      <c r="D149" s="13"/>
      <c r="E149" s="13"/>
      <c r="F149" s="13"/>
      <c r="G149" s="13"/>
      <c r="H149" s="13"/>
      <c r="I149" s="13"/>
      <c r="J149" s="14"/>
      <c r="L149" s="5"/>
      <c r="M149" s="5"/>
      <c r="N149" s="5"/>
      <c r="O149" s="5"/>
      <c r="P149" s="5"/>
      <c r="Q149" s="13"/>
      <c r="S149" s="6"/>
      <c r="T149"/>
      <c r="U149"/>
      <c r="V149"/>
      <c r="W149"/>
      <c r="X149"/>
      <c r="Y149"/>
      <c r="Z149"/>
    </row>
    <row r="150" spans="1:26" s="4" customFormat="1" x14ac:dyDescent="0.3">
      <c r="A150" s="9"/>
      <c r="B150" s="13"/>
      <c r="C150" s="13"/>
      <c r="D150" s="13"/>
      <c r="E150" s="13"/>
      <c r="F150" s="13"/>
      <c r="G150" s="13"/>
      <c r="H150" s="13"/>
      <c r="I150" s="13"/>
      <c r="J150" s="14"/>
      <c r="L150" s="5"/>
      <c r="M150" s="5"/>
      <c r="N150" s="5"/>
      <c r="O150" s="5"/>
      <c r="P150" s="5"/>
      <c r="Q150" s="13"/>
      <c r="S150" s="6"/>
      <c r="T150"/>
      <c r="U150"/>
      <c r="V150"/>
      <c r="W150"/>
      <c r="X150"/>
      <c r="Y150"/>
      <c r="Z150"/>
    </row>
    <row r="151" spans="1:26" s="4" customFormat="1" x14ac:dyDescent="0.3">
      <c r="A151" s="9"/>
      <c r="B151" s="13"/>
      <c r="C151" s="13"/>
      <c r="D151" s="13"/>
      <c r="E151" s="13"/>
      <c r="F151" s="13"/>
      <c r="G151" s="13"/>
      <c r="H151" s="13"/>
      <c r="I151" s="13"/>
      <c r="J151" s="14"/>
      <c r="L151" s="5"/>
      <c r="M151" s="5"/>
      <c r="N151" s="5"/>
      <c r="O151" s="5"/>
      <c r="P151" s="5"/>
      <c r="Q151" s="13"/>
      <c r="S151" s="6"/>
      <c r="T151"/>
      <c r="U151"/>
      <c r="V151"/>
      <c r="W151"/>
      <c r="X151"/>
      <c r="Y151"/>
      <c r="Z151"/>
    </row>
    <row r="152" spans="1:26" s="4" customFormat="1" x14ac:dyDescent="0.3">
      <c r="A152" s="9"/>
      <c r="B152" s="13"/>
      <c r="C152" s="13"/>
      <c r="D152" s="13"/>
      <c r="E152" s="13"/>
      <c r="F152" s="13"/>
      <c r="G152" s="13"/>
      <c r="H152" s="13"/>
      <c r="I152" s="13"/>
      <c r="J152" s="14"/>
      <c r="L152" s="5"/>
      <c r="M152" s="5"/>
      <c r="N152" s="5"/>
      <c r="O152" s="5"/>
      <c r="P152" s="5"/>
      <c r="Q152" s="13"/>
      <c r="S152" s="6"/>
      <c r="T152"/>
      <c r="U152"/>
      <c r="V152"/>
      <c r="W152"/>
      <c r="X152"/>
      <c r="Y152"/>
      <c r="Z152"/>
    </row>
    <row r="153" spans="1:26" s="4" customFormat="1" x14ac:dyDescent="0.3">
      <c r="A153" s="9"/>
      <c r="B153" s="13"/>
      <c r="C153" s="13"/>
      <c r="D153" s="13"/>
      <c r="E153" s="13"/>
      <c r="F153" s="13"/>
      <c r="G153" s="13"/>
      <c r="H153" s="13"/>
      <c r="I153" s="13"/>
      <c r="J153" s="14"/>
      <c r="L153" s="5"/>
      <c r="M153" s="5"/>
      <c r="N153" s="5"/>
      <c r="O153" s="5"/>
      <c r="P153" s="5"/>
      <c r="Q153" s="13"/>
      <c r="S153" s="6"/>
      <c r="T153"/>
      <c r="U153"/>
      <c r="V153"/>
      <c r="W153"/>
      <c r="X153"/>
      <c r="Y153"/>
      <c r="Z153"/>
    </row>
    <row r="154" spans="1:26" s="4" customFormat="1" x14ac:dyDescent="0.3">
      <c r="A154" s="9"/>
      <c r="B154" s="13"/>
      <c r="C154" s="13"/>
      <c r="D154" s="13"/>
      <c r="E154" s="13"/>
      <c r="F154" s="13"/>
      <c r="G154" s="13"/>
      <c r="H154" s="13"/>
      <c r="I154" s="13"/>
      <c r="J154" s="14"/>
      <c r="L154" s="5"/>
      <c r="M154" s="5"/>
      <c r="N154" s="5"/>
      <c r="O154" s="5"/>
      <c r="P154" s="5"/>
      <c r="Q154" s="13"/>
      <c r="S154" s="6"/>
      <c r="T154"/>
      <c r="U154"/>
      <c r="V154"/>
      <c r="W154"/>
      <c r="X154"/>
      <c r="Y154"/>
      <c r="Z154"/>
    </row>
    <row r="155" spans="1:26" s="4" customFormat="1" x14ac:dyDescent="0.3">
      <c r="A155" s="9"/>
      <c r="B155" s="13"/>
      <c r="C155" s="13"/>
      <c r="D155" s="13"/>
      <c r="E155" s="13"/>
      <c r="F155" s="13"/>
      <c r="G155" s="13"/>
      <c r="H155" s="13"/>
      <c r="I155" s="13"/>
      <c r="J155" s="14"/>
      <c r="L155" s="5"/>
      <c r="M155" s="5"/>
      <c r="N155" s="5"/>
      <c r="O155" s="5"/>
      <c r="P155" s="5"/>
      <c r="Q155" s="13"/>
      <c r="S155" s="6"/>
      <c r="T155"/>
      <c r="U155"/>
      <c r="V155"/>
      <c r="W155"/>
      <c r="X155"/>
      <c r="Y155"/>
      <c r="Z155"/>
    </row>
    <row r="156" spans="1:26" s="4" customFormat="1" x14ac:dyDescent="0.3">
      <c r="A156" s="9"/>
      <c r="B156" s="13"/>
      <c r="C156" s="13"/>
      <c r="D156" s="13"/>
      <c r="E156" s="13"/>
      <c r="F156" s="13"/>
      <c r="G156" s="13"/>
      <c r="H156" s="13"/>
      <c r="I156" s="13"/>
      <c r="J156" s="14"/>
      <c r="L156" s="5"/>
      <c r="M156" s="5"/>
      <c r="N156" s="5"/>
      <c r="O156" s="5"/>
      <c r="P156" s="5"/>
      <c r="Q156" s="13"/>
      <c r="S156" s="6"/>
      <c r="T156"/>
      <c r="U156"/>
      <c r="V156"/>
      <c r="W156"/>
      <c r="X156"/>
      <c r="Y156"/>
      <c r="Z156"/>
    </row>
    <row r="157" spans="1:26" s="4" customFormat="1" x14ac:dyDescent="0.3">
      <c r="A157" s="9"/>
      <c r="B157" s="13"/>
      <c r="C157" s="13"/>
      <c r="D157" s="13"/>
      <c r="E157" s="13"/>
      <c r="F157" s="13"/>
      <c r="G157" s="13"/>
      <c r="H157" s="13"/>
      <c r="I157" s="13"/>
      <c r="J157" s="14"/>
      <c r="L157" s="5"/>
      <c r="M157" s="5"/>
      <c r="N157" s="5"/>
      <c r="O157" s="5"/>
      <c r="P157" s="5"/>
      <c r="Q157" s="13"/>
      <c r="S157" s="6"/>
      <c r="T157"/>
      <c r="U157"/>
      <c r="V157"/>
      <c r="W157"/>
      <c r="X157"/>
      <c r="Y157"/>
      <c r="Z157"/>
    </row>
    <row r="158" spans="1:26" s="4" customFormat="1" x14ac:dyDescent="0.3">
      <c r="A158" s="9"/>
      <c r="B158" s="13"/>
      <c r="C158" s="13"/>
      <c r="D158" s="13"/>
      <c r="E158" s="13"/>
      <c r="F158" s="13"/>
      <c r="G158" s="13"/>
      <c r="H158" s="13"/>
      <c r="I158" s="13"/>
      <c r="J158" s="14"/>
      <c r="L158" s="5"/>
      <c r="M158" s="5"/>
      <c r="N158" s="5"/>
      <c r="O158" s="5"/>
      <c r="P158" s="5"/>
      <c r="Q158" s="13"/>
      <c r="S158" s="6"/>
      <c r="T158"/>
      <c r="U158"/>
      <c r="V158"/>
      <c r="W158"/>
      <c r="X158"/>
      <c r="Y158"/>
      <c r="Z158"/>
    </row>
    <row r="159" spans="1:26" s="4" customFormat="1" x14ac:dyDescent="0.3">
      <c r="A159" s="9"/>
      <c r="B159" s="13"/>
      <c r="C159" s="13"/>
      <c r="D159" s="13"/>
      <c r="E159" s="13"/>
      <c r="F159" s="13"/>
      <c r="G159" s="13"/>
      <c r="H159" s="13"/>
      <c r="I159" s="13"/>
      <c r="J159" s="14"/>
      <c r="L159" s="5"/>
      <c r="M159" s="5"/>
      <c r="N159" s="5"/>
      <c r="O159" s="5"/>
      <c r="P159" s="5"/>
      <c r="Q159" s="13"/>
      <c r="S159" s="6"/>
      <c r="T159"/>
      <c r="U159"/>
      <c r="V159"/>
      <c r="W159"/>
      <c r="X159"/>
      <c r="Y159"/>
      <c r="Z159"/>
    </row>
    <row r="160" spans="1:26" s="4" customFormat="1" x14ac:dyDescent="0.3">
      <c r="A160" s="9"/>
      <c r="B160" s="13"/>
      <c r="C160" s="13"/>
      <c r="D160" s="13"/>
      <c r="E160" s="13"/>
      <c r="F160" s="13"/>
      <c r="G160" s="13"/>
      <c r="H160" s="13"/>
      <c r="I160" s="13"/>
      <c r="J160" s="14"/>
      <c r="L160" s="5"/>
      <c r="M160" s="5"/>
      <c r="N160" s="5"/>
      <c r="O160" s="5"/>
      <c r="P160" s="5"/>
      <c r="Q160" s="13"/>
      <c r="S160" s="6"/>
      <c r="T160"/>
      <c r="U160"/>
      <c r="V160"/>
      <c r="W160"/>
      <c r="X160"/>
      <c r="Y160"/>
      <c r="Z160"/>
    </row>
    <row r="161" spans="1:26" s="4" customFormat="1" x14ac:dyDescent="0.3">
      <c r="A161" s="9"/>
      <c r="B161" s="13"/>
      <c r="C161" s="13"/>
      <c r="D161" s="13"/>
      <c r="E161" s="13"/>
      <c r="F161" s="13"/>
      <c r="G161" s="13"/>
      <c r="H161" s="13"/>
      <c r="I161" s="13"/>
      <c r="J161" s="14"/>
      <c r="L161" s="5"/>
      <c r="M161" s="5"/>
      <c r="N161" s="5"/>
      <c r="O161" s="5"/>
      <c r="P161" s="5"/>
      <c r="Q161" s="13"/>
      <c r="S161" s="6"/>
      <c r="T161"/>
      <c r="U161"/>
      <c r="V161"/>
      <c r="W161"/>
      <c r="X161"/>
      <c r="Y161"/>
      <c r="Z161"/>
    </row>
    <row r="162" spans="1:26" s="4" customFormat="1" x14ac:dyDescent="0.3">
      <c r="A162" s="9"/>
      <c r="B162" s="13"/>
      <c r="C162" s="13"/>
      <c r="D162" s="13"/>
      <c r="E162" s="13"/>
      <c r="F162" s="13"/>
      <c r="G162" s="13"/>
      <c r="H162" s="13"/>
      <c r="I162" s="13"/>
      <c r="J162" s="14"/>
      <c r="L162" s="5"/>
      <c r="M162" s="5"/>
      <c r="N162" s="5"/>
      <c r="O162" s="5"/>
      <c r="P162" s="5"/>
      <c r="Q162" s="13"/>
      <c r="S162" s="6"/>
      <c r="T162"/>
      <c r="U162"/>
      <c r="V162"/>
      <c r="W162"/>
      <c r="X162"/>
      <c r="Y162"/>
      <c r="Z162"/>
    </row>
    <row r="163" spans="1:26" s="4" customFormat="1" x14ac:dyDescent="0.3">
      <c r="A163" s="9"/>
      <c r="B163" s="13"/>
      <c r="C163" s="13"/>
      <c r="D163" s="13"/>
      <c r="E163" s="13"/>
      <c r="F163" s="13"/>
      <c r="G163" s="13"/>
      <c r="H163" s="13"/>
      <c r="I163" s="13"/>
      <c r="J163" s="14"/>
      <c r="L163" s="5"/>
      <c r="M163" s="5"/>
      <c r="N163" s="5"/>
      <c r="O163" s="5"/>
      <c r="P163" s="5"/>
      <c r="Q163" s="13"/>
      <c r="S163" s="6"/>
      <c r="T163"/>
      <c r="U163"/>
      <c r="V163"/>
      <c r="W163"/>
      <c r="X163"/>
      <c r="Y163"/>
      <c r="Z163"/>
    </row>
    <row r="164" spans="1:26" s="4" customFormat="1" x14ac:dyDescent="0.3">
      <c r="A164" s="9"/>
      <c r="B164" s="13"/>
      <c r="C164" s="13"/>
      <c r="D164" s="13"/>
      <c r="E164" s="13"/>
      <c r="F164" s="13"/>
      <c r="G164" s="13"/>
      <c r="H164" s="13"/>
      <c r="I164" s="13"/>
      <c r="J164" s="14"/>
      <c r="L164" s="5"/>
      <c r="M164" s="5"/>
      <c r="N164" s="5"/>
      <c r="O164" s="5"/>
      <c r="P164" s="5"/>
      <c r="Q164" s="13"/>
      <c r="S164" s="6"/>
      <c r="T164"/>
      <c r="U164"/>
      <c r="V164"/>
      <c r="W164"/>
      <c r="X164"/>
      <c r="Y164"/>
      <c r="Z164"/>
    </row>
    <row r="165" spans="1:26" s="4" customFormat="1" x14ac:dyDescent="0.3">
      <c r="A165" s="9"/>
      <c r="B165" s="13"/>
      <c r="C165" s="13"/>
      <c r="D165" s="13"/>
      <c r="E165" s="13"/>
      <c r="F165" s="13"/>
      <c r="G165" s="13"/>
      <c r="H165" s="13"/>
      <c r="I165" s="13"/>
      <c r="J165" s="14"/>
      <c r="L165" s="5"/>
      <c r="M165" s="5"/>
      <c r="N165" s="5"/>
      <c r="O165" s="5"/>
      <c r="P165" s="5"/>
      <c r="Q165" s="13"/>
      <c r="S165" s="6"/>
      <c r="T165"/>
      <c r="U165"/>
      <c r="V165"/>
      <c r="W165"/>
      <c r="X165"/>
      <c r="Y165"/>
      <c r="Z165"/>
    </row>
    <row r="166" spans="1:26" s="4" customFormat="1" x14ac:dyDescent="0.3">
      <c r="A166" s="9"/>
      <c r="B166" s="13"/>
      <c r="C166" s="13"/>
      <c r="D166" s="13"/>
      <c r="E166" s="13"/>
      <c r="F166" s="13"/>
      <c r="G166" s="13"/>
      <c r="H166" s="13"/>
      <c r="I166" s="13"/>
      <c r="J166" s="14"/>
      <c r="L166" s="5"/>
      <c r="M166" s="5"/>
      <c r="N166" s="5"/>
      <c r="O166" s="5"/>
      <c r="P166" s="5"/>
      <c r="Q166" s="13"/>
      <c r="S166" s="6"/>
      <c r="T166"/>
      <c r="U166"/>
      <c r="V166"/>
      <c r="W166"/>
      <c r="X166"/>
      <c r="Y166"/>
      <c r="Z166"/>
    </row>
    <row r="167" spans="1:26" s="4" customFormat="1" x14ac:dyDescent="0.3">
      <c r="A167" s="9"/>
      <c r="B167" s="13"/>
      <c r="C167" s="13"/>
      <c r="D167" s="13"/>
      <c r="E167" s="13"/>
      <c r="F167" s="13"/>
      <c r="G167" s="13"/>
      <c r="H167" s="13"/>
      <c r="I167" s="13"/>
      <c r="J167" s="14"/>
      <c r="L167" s="5"/>
      <c r="M167" s="5"/>
      <c r="N167" s="5"/>
      <c r="O167" s="5"/>
      <c r="P167" s="5"/>
      <c r="Q167" s="13"/>
      <c r="S167" s="6"/>
      <c r="T167"/>
      <c r="U167"/>
      <c r="V167"/>
      <c r="W167"/>
      <c r="X167"/>
      <c r="Y167"/>
      <c r="Z167"/>
    </row>
    <row r="168" spans="1:26" s="4" customFormat="1" x14ac:dyDescent="0.3">
      <c r="A168" s="9"/>
      <c r="B168" s="13"/>
      <c r="C168" s="13"/>
      <c r="D168" s="13"/>
      <c r="E168" s="13"/>
      <c r="F168" s="13"/>
      <c r="G168" s="13"/>
      <c r="H168" s="13"/>
      <c r="I168" s="13"/>
      <c r="J168" s="14"/>
      <c r="L168" s="5"/>
      <c r="M168" s="5"/>
      <c r="N168" s="5"/>
      <c r="O168" s="5"/>
      <c r="P168" s="5"/>
      <c r="Q168" s="13"/>
      <c r="S168" s="6"/>
      <c r="T168"/>
      <c r="U168"/>
      <c r="V168"/>
      <c r="W168"/>
      <c r="X168"/>
      <c r="Y168"/>
      <c r="Z168"/>
    </row>
    <row r="169" spans="1:26" s="4" customFormat="1" x14ac:dyDescent="0.3">
      <c r="A169" s="9"/>
      <c r="B169" s="13"/>
      <c r="C169" s="13"/>
      <c r="D169" s="13"/>
      <c r="E169" s="13"/>
      <c r="F169" s="13"/>
      <c r="G169" s="13"/>
      <c r="H169" s="13"/>
      <c r="I169" s="13"/>
      <c r="J169" s="14"/>
      <c r="L169" s="5"/>
      <c r="M169" s="5"/>
      <c r="N169" s="5"/>
      <c r="O169" s="5"/>
      <c r="P169" s="5"/>
      <c r="Q169" s="13"/>
      <c r="S169" s="6"/>
      <c r="T169"/>
      <c r="U169"/>
      <c r="V169"/>
      <c r="W169"/>
      <c r="X169"/>
      <c r="Y169"/>
      <c r="Z169"/>
    </row>
    <row r="170" spans="1:26" s="4" customFormat="1" x14ac:dyDescent="0.3">
      <c r="A170" s="9"/>
      <c r="B170" s="13"/>
      <c r="C170" s="13"/>
      <c r="D170" s="13"/>
      <c r="E170" s="13"/>
      <c r="F170" s="13"/>
      <c r="G170" s="13"/>
      <c r="H170" s="13"/>
      <c r="I170" s="13"/>
      <c r="J170" s="14"/>
      <c r="L170" s="5"/>
      <c r="M170" s="5"/>
      <c r="N170" s="5"/>
      <c r="O170" s="5"/>
      <c r="P170" s="5"/>
      <c r="Q170" s="13"/>
      <c r="S170" s="6"/>
      <c r="T170"/>
      <c r="U170"/>
      <c r="V170"/>
      <c r="W170"/>
      <c r="X170"/>
      <c r="Y170"/>
      <c r="Z170"/>
    </row>
    <row r="171" spans="1:26" s="4" customFormat="1" x14ac:dyDescent="0.3">
      <c r="A171" s="9"/>
      <c r="B171" s="13"/>
      <c r="C171" s="13"/>
      <c r="D171" s="13"/>
      <c r="E171" s="13"/>
      <c r="F171" s="13"/>
      <c r="G171" s="13"/>
      <c r="H171" s="13"/>
      <c r="I171" s="13"/>
      <c r="J171" s="14"/>
      <c r="L171" s="5"/>
      <c r="M171" s="5"/>
      <c r="N171" s="5"/>
      <c r="O171" s="5"/>
      <c r="P171" s="5"/>
      <c r="Q171" s="13"/>
      <c r="S171" s="6"/>
      <c r="T171"/>
      <c r="U171"/>
      <c r="V171"/>
      <c r="W171"/>
      <c r="X171"/>
      <c r="Y171"/>
      <c r="Z171"/>
    </row>
    <row r="172" spans="1:26" s="4" customFormat="1" x14ac:dyDescent="0.3">
      <c r="A172" s="9"/>
      <c r="B172" s="13"/>
      <c r="C172" s="13"/>
      <c r="D172" s="13"/>
      <c r="E172" s="13"/>
      <c r="F172" s="13"/>
      <c r="G172" s="13"/>
      <c r="H172" s="13"/>
      <c r="I172" s="13"/>
      <c r="J172" s="14"/>
      <c r="L172" s="5"/>
      <c r="M172" s="5"/>
      <c r="N172" s="5"/>
      <c r="O172" s="5"/>
      <c r="P172" s="5"/>
      <c r="Q172" s="13"/>
      <c r="S172" s="6"/>
      <c r="T172"/>
      <c r="U172"/>
      <c r="V172"/>
      <c r="W172"/>
      <c r="X172"/>
      <c r="Y172"/>
      <c r="Z172"/>
    </row>
    <row r="173" spans="1:26" s="4" customFormat="1" x14ac:dyDescent="0.3">
      <c r="A173" s="9"/>
      <c r="B173" s="13"/>
      <c r="C173" s="13"/>
      <c r="D173" s="13"/>
      <c r="E173" s="13"/>
      <c r="F173" s="13"/>
      <c r="G173" s="13"/>
      <c r="H173" s="13"/>
      <c r="I173" s="13"/>
      <c r="J173" s="14"/>
      <c r="L173" s="5"/>
      <c r="M173" s="5"/>
      <c r="N173" s="5"/>
      <c r="O173" s="5"/>
      <c r="P173" s="5"/>
      <c r="Q173" s="13"/>
      <c r="S173" s="6"/>
      <c r="T173"/>
      <c r="U173"/>
      <c r="V173"/>
      <c r="W173"/>
      <c r="X173"/>
      <c r="Y173"/>
      <c r="Z173"/>
    </row>
    <row r="174" spans="1:26" s="4" customFormat="1" x14ac:dyDescent="0.3">
      <c r="A174" s="9"/>
      <c r="B174" s="13"/>
      <c r="C174" s="13"/>
      <c r="D174" s="13"/>
      <c r="E174" s="13"/>
      <c r="F174" s="13"/>
      <c r="G174" s="13"/>
      <c r="H174" s="13"/>
      <c r="I174" s="13"/>
      <c r="J174" s="14"/>
      <c r="L174" s="5"/>
      <c r="M174" s="5"/>
      <c r="N174" s="5"/>
      <c r="O174" s="5"/>
      <c r="P174" s="5"/>
      <c r="Q174" s="13"/>
      <c r="S174" s="6"/>
      <c r="T174"/>
      <c r="U174"/>
      <c r="V174"/>
      <c r="W174"/>
      <c r="X174"/>
      <c r="Y174"/>
      <c r="Z174"/>
    </row>
    <row r="175" spans="1:26" s="4" customFormat="1" x14ac:dyDescent="0.3">
      <c r="A175" s="9"/>
      <c r="B175" s="13"/>
      <c r="C175" s="13"/>
      <c r="D175" s="13"/>
      <c r="E175" s="13"/>
      <c r="F175" s="13"/>
      <c r="G175" s="13"/>
      <c r="H175" s="13"/>
      <c r="I175" s="13"/>
      <c r="J175" s="14"/>
      <c r="L175" s="5"/>
      <c r="M175" s="5"/>
      <c r="N175" s="5"/>
      <c r="O175" s="5"/>
      <c r="P175" s="5"/>
      <c r="Q175" s="13"/>
      <c r="S175" s="6"/>
      <c r="T175"/>
      <c r="U175"/>
      <c r="V175"/>
      <c r="W175"/>
      <c r="X175"/>
      <c r="Y175"/>
      <c r="Z175"/>
    </row>
    <row r="176" spans="1:26" s="4" customFormat="1" x14ac:dyDescent="0.3">
      <c r="A176" s="9"/>
      <c r="B176" s="13"/>
      <c r="C176" s="13"/>
      <c r="D176" s="13"/>
      <c r="E176" s="13"/>
      <c r="F176" s="13"/>
      <c r="G176" s="13"/>
      <c r="H176" s="13"/>
      <c r="I176" s="13"/>
      <c r="J176" s="14"/>
      <c r="L176" s="5"/>
      <c r="M176" s="5"/>
      <c r="N176" s="5"/>
      <c r="O176" s="5"/>
      <c r="P176" s="5"/>
      <c r="Q176" s="13"/>
      <c r="S176" s="6"/>
      <c r="T176"/>
      <c r="U176"/>
      <c r="V176"/>
      <c r="W176"/>
      <c r="X176"/>
      <c r="Y176"/>
      <c r="Z176"/>
    </row>
    <row r="177" spans="1:26" s="4" customFormat="1" x14ac:dyDescent="0.3">
      <c r="A177" s="9"/>
      <c r="B177" s="13"/>
      <c r="C177" s="13"/>
      <c r="D177" s="13"/>
      <c r="E177" s="13"/>
      <c r="F177" s="13"/>
      <c r="G177" s="13"/>
      <c r="H177" s="13"/>
      <c r="I177" s="13"/>
      <c r="J177" s="14"/>
      <c r="L177" s="5"/>
      <c r="M177" s="5"/>
      <c r="N177" s="5"/>
      <c r="O177" s="5"/>
      <c r="P177" s="5"/>
      <c r="Q177" s="13"/>
      <c r="S177" s="6"/>
      <c r="T177"/>
      <c r="U177"/>
      <c r="V177"/>
      <c r="W177"/>
      <c r="X177"/>
      <c r="Y177"/>
      <c r="Z177"/>
    </row>
    <row r="178" spans="1:26" s="4" customFormat="1" x14ac:dyDescent="0.3">
      <c r="A178" s="9"/>
      <c r="B178" s="13"/>
      <c r="C178" s="13"/>
      <c r="D178" s="13"/>
      <c r="E178" s="13"/>
      <c r="F178" s="13"/>
      <c r="G178" s="13"/>
      <c r="H178" s="13"/>
      <c r="I178" s="13"/>
      <c r="J178" s="14"/>
      <c r="L178" s="5"/>
      <c r="M178" s="5"/>
      <c r="N178" s="5"/>
      <c r="O178" s="5"/>
      <c r="P178" s="5"/>
      <c r="Q178" s="13"/>
      <c r="S178" s="6"/>
      <c r="T178"/>
      <c r="U178"/>
      <c r="V178"/>
      <c r="W178"/>
      <c r="X178"/>
      <c r="Y178"/>
      <c r="Z178"/>
    </row>
    <row r="179" spans="1:26" s="4" customFormat="1" x14ac:dyDescent="0.3">
      <c r="A179" s="9"/>
      <c r="B179" s="13"/>
      <c r="C179" s="13"/>
      <c r="D179" s="13"/>
      <c r="E179" s="13"/>
      <c r="F179" s="13"/>
      <c r="G179" s="13"/>
      <c r="H179" s="13"/>
      <c r="I179" s="13"/>
      <c r="J179" s="14"/>
      <c r="L179" s="5"/>
      <c r="M179" s="5"/>
      <c r="N179" s="5"/>
      <c r="O179" s="5"/>
      <c r="P179" s="5"/>
      <c r="Q179" s="13"/>
      <c r="S179" s="6"/>
      <c r="T179"/>
      <c r="U179"/>
      <c r="V179"/>
      <c r="W179"/>
      <c r="X179"/>
      <c r="Y179"/>
      <c r="Z179"/>
    </row>
    <row r="180" spans="1:26" s="4" customFormat="1" x14ac:dyDescent="0.3">
      <c r="A180" s="9"/>
      <c r="B180" s="13"/>
      <c r="C180" s="13"/>
      <c r="D180" s="13"/>
      <c r="E180" s="13"/>
      <c r="F180" s="13"/>
      <c r="G180" s="13"/>
      <c r="H180" s="13"/>
      <c r="I180" s="13"/>
      <c r="J180" s="14"/>
      <c r="L180" s="5"/>
      <c r="M180" s="5"/>
      <c r="N180" s="5"/>
      <c r="O180" s="5"/>
      <c r="P180" s="5"/>
      <c r="Q180" s="13"/>
      <c r="S180" s="6"/>
      <c r="T180"/>
      <c r="U180"/>
      <c r="V180"/>
      <c r="W180"/>
      <c r="X180"/>
      <c r="Y180"/>
      <c r="Z180"/>
    </row>
    <row r="181" spans="1:26" s="4" customFormat="1" x14ac:dyDescent="0.3">
      <c r="A181" s="9"/>
      <c r="B181" s="13"/>
      <c r="C181" s="13"/>
      <c r="D181" s="13"/>
      <c r="E181" s="13"/>
      <c r="F181" s="13"/>
      <c r="G181" s="13"/>
      <c r="H181" s="13"/>
      <c r="I181" s="13"/>
      <c r="J181" s="14"/>
      <c r="L181" s="5"/>
      <c r="M181" s="5"/>
      <c r="N181" s="5"/>
      <c r="O181" s="5"/>
      <c r="P181" s="5"/>
      <c r="Q181" s="13"/>
      <c r="S181" s="6"/>
      <c r="T181"/>
      <c r="U181"/>
      <c r="V181"/>
      <c r="W181"/>
      <c r="X181"/>
      <c r="Y181"/>
      <c r="Z181"/>
    </row>
    <row r="182" spans="1:26" s="4" customFormat="1" x14ac:dyDescent="0.3">
      <c r="A182" s="9"/>
      <c r="B182" s="13"/>
      <c r="C182" s="13"/>
      <c r="D182" s="13"/>
      <c r="E182" s="13"/>
      <c r="F182" s="13"/>
      <c r="G182" s="13"/>
      <c r="H182" s="13"/>
      <c r="I182" s="13"/>
      <c r="J182" s="14"/>
      <c r="L182" s="5"/>
      <c r="M182" s="5"/>
      <c r="N182" s="5"/>
      <c r="O182" s="5"/>
      <c r="P182" s="5"/>
      <c r="Q182" s="13"/>
      <c r="S182" s="6"/>
      <c r="T182"/>
      <c r="U182"/>
      <c r="V182"/>
      <c r="W182"/>
      <c r="X182"/>
      <c r="Y182"/>
      <c r="Z182"/>
    </row>
    <row r="183" spans="1:26" s="4" customFormat="1" x14ac:dyDescent="0.3">
      <c r="A183" s="9"/>
      <c r="B183" s="13"/>
      <c r="C183" s="13"/>
      <c r="D183" s="13"/>
      <c r="E183" s="13"/>
      <c r="F183" s="13"/>
      <c r="G183" s="13"/>
      <c r="H183" s="13"/>
      <c r="I183" s="13"/>
      <c r="J183" s="14"/>
      <c r="L183" s="5"/>
      <c r="M183" s="5"/>
      <c r="N183" s="5"/>
      <c r="O183" s="5"/>
      <c r="P183" s="5"/>
      <c r="Q183" s="13"/>
      <c r="S183" s="6"/>
      <c r="T183"/>
      <c r="U183"/>
      <c r="V183"/>
      <c r="W183"/>
      <c r="X183"/>
      <c r="Y183"/>
      <c r="Z183"/>
    </row>
    <row r="184" spans="1:26" s="4" customFormat="1" x14ac:dyDescent="0.3">
      <c r="A184" s="9"/>
      <c r="B184" s="13"/>
      <c r="C184" s="13"/>
      <c r="D184" s="13"/>
      <c r="E184" s="13"/>
      <c r="F184" s="13"/>
      <c r="G184" s="13"/>
      <c r="H184" s="13"/>
      <c r="I184" s="13"/>
      <c r="J184" s="14"/>
      <c r="L184" s="5"/>
      <c r="M184" s="5"/>
      <c r="N184" s="5"/>
      <c r="O184" s="5"/>
      <c r="P184" s="5"/>
      <c r="Q184" s="13"/>
      <c r="S184" s="6"/>
      <c r="T184"/>
      <c r="U184"/>
      <c r="V184"/>
      <c r="W184"/>
      <c r="X184"/>
      <c r="Y184"/>
      <c r="Z184"/>
    </row>
    <row r="185" spans="1:26" s="4" customFormat="1" x14ac:dyDescent="0.3">
      <c r="A185" s="9"/>
      <c r="B185" s="13"/>
      <c r="C185" s="13"/>
      <c r="D185" s="13"/>
      <c r="E185" s="13"/>
      <c r="F185" s="13"/>
      <c r="G185" s="13"/>
      <c r="H185" s="13"/>
      <c r="I185" s="13"/>
      <c r="J185" s="14"/>
      <c r="L185" s="5"/>
      <c r="M185" s="5"/>
      <c r="N185" s="5"/>
      <c r="O185" s="5"/>
      <c r="P185" s="5"/>
      <c r="Q185" s="13"/>
      <c r="S185" s="6"/>
      <c r="T185"/>
      <c r="U185"/>
      <c r="V185"/>
      <c r="W185"/>
      <c r="X185"/>
      <c r="Y185"/>
      <c r="Z185"/>
    </row>
    <row r="186" spans="1:26" s="4" customFormat="1" x14ac:dyDescent="0.3">
      <c r="A186" s="9"/>
      <c r="B186" s="13"/>
      <c r="C186" s="13"/>
      <c r="D186" s="13"/>
      <c r="E186" s="13"/>
      <c r="F186" s="13"/>
      <c r="G186" s="13"/>
      <c r="H186" s="13"/>
      <c r="I186" s="13"/>
      <c r="J186" s="14"/>
      <c r="L186" s="5"/>
      <c r="M186" s="5"/>
      <c r="N186" s="5"/>
      <c r="O186" s="5"/>
      <c r="P186" s="5"/>
      <c r="Q186" s="13"/>
      <c r="S186" s="6"/>
      <c r="T186"/>
      <c r="U186"/>
      <c r="V186"/>
      <c r="W186"/>
      <c r="X186"/>
      <c r="Y186"/>
      <c r="Z186"/>
    </row>
    <row r="187" spans="1:26" s="4" customFormat="1" x14ac:dyDescent="0.3">
      <c r="A187" s="9"/>
      <c r="B187" s="13"/>
      <c r="C187" s="13"/>
      <c r="D187" s="13"/>
      <c r="E187" s="13"/>
      <c r="F187" s="13"/>
      <c r="G187" s="13"/>
      <c r="H187" s="13"/>
      <c r="I187" s="13"/>
      <c r="J187" s="14"/>
      <c r="L187" s="5"/>
      <c r="M187" s="5"/>
      <c r="N187" s="5"/>
      <c r="O187" s="5"/>
      <c r="P187" s="5"/>
      <c r="Q187" s="13"/>
      <c r="S187" s="6"/>
      <c r="T187"/>
      <c r="U187"/>
      <c r="V187"/>
      <c r="W187"/>
      <c r="X187"/>
      <c r="Y187"/>
      <c r="Z187"/>
    </row>
    <row r="188" spans="1:26" s="4" customFormat="1" x14ac:dyDescent="0.3">
      <c r="A188" s="9"/>
      <c r="B188" s="13"/>
      <c r="C188" s="13"/>
      <c r="D188" s="13"/>
      <c r="E188" s="13"/>
      <c r="F188" s="13"/>
      <c r="G188" s="13"/>
      <c r="H188" s="13"/>
      <c r="I188" s="13"/>
      <c r="J188" s="14"/>
      <c r="L188" s="5"/>
      <c r="M188" s="5"/>
      <c r="N188" s="5"/>
      <c r="O188" s="5"/>
      <c r="P188" s="5"/>
      <c r="Q188" s="13"/>
      <c r="S188" s="6"/>
      <c r="T188"/>
      <c r="U188"/>
      <c r="V188"/>
      <c r="W188"/>
      <c r="X188"/>
      <c r="Y188"/>
      <c r="Z188"/>
    </row>
    <row r="189" spans="1:26" s="4" customFormat="1" x14ac:dyDescent="0.3">
      <c r="A189" s="9"/>
      <c r="B189" s="13"/>
      <c r="C189" s="13"/>
      <c r="D189" s="13"/>
      <c r="E189" s="13"/>
      <c r="F189" s="13"/>
      <c r="G189" s="13"/>
      <c r="H189" s="13"/>
      <c r="I189" s="13"/>
      <c r="J189" s="14"/>
      <c r="L189" s="5"/>
      <c r="M189" s="5"/>
      <c r="N189" s="5"/>
      <c r="O189" s="5"/>
      <c r="P189" s="5"/>
      <c r="Q189" s="13"/>
      <c r="S189" s="6"/>
      <c r="T189"/>
      <c r="U189"/>
      <c r="V189"/>
      <c r="W189"/>
      <c r="X189"/>
      <c r="Y189"/>
      <c r="Z189"/>
    </row>
    <row r="190" spans="1:26" s="4" customFormat="1" x14ac:dyDescent="0.3">
      <c r="A190" s="9"/>
      <c r="B190" s="13"/>
      <c r="C190" s="13"/>
      <c r="D190" s="13"/>
      <c r="E190" s="13"/>
      <c r="F190" s="13"/>
      <c r="G190" s="13"/>
      <c r="H190" s="13"/>
      <c r="I190" s="13"/>
      <c r="J190" s="14"/>
      <c r="L190" s="5"/>
      <c r="M190" s="5"/>
      <c r="N190" s="5"/>
      <c r="O190" s="5"/>
      <c r="P190" s="5"/>
      <c r="Q190" s="13"/>
      <c r="S190" s="6"/>
      <c r="T190"/>
      <c r="U190"/>
      <c r="V190"/>
      <c r="W190"/>
      <c r="X190"/>
      <c r="Y190"/>
      <c r="Z190"/>
    </row>
    <row r="191" spans="1:26" s="4" customFormat="1" x14ac:dyDescent="0.3">
      <c r="A191" s="9"/>
      <c r="B191" s="13"/>
      <c r="C191" s="13"/>
      <c r="D191" s="13"/>
      <c r="E191" s="13"/>
      <c r="F191" s="13"/>
      <c r="G191" s="13"/>
      <c r="H191" s="13"/>
      <c r="I191" s="13"/>
      <c r="J191" s="14"/>
      <c r="L191" s="5"/>
      <c r="M191" s="5"/>
      <c r="N191" s="5"/>
      <c r="O191" s="5"/>
      <c r="P191" s="5"/>
      <c r="Q191" s="13"/>
      <c r="S191" s="6"/>
      <c r="T191"/>
      <c r="U191"/>
      <c r="V191"/>
      <c r="W191"/>
      <c r="X191"/>
      <c r="Y191"/>
      <c r="Z191"/>
    </row>
    <row r="192" spans="1:26" s="4" customFormat="1" x14ac:dyDescent="0.3">
      <c r="A192" s="9"/>
      <c r="B192" s="13"/>
      <c r="C192" s="13"/>
      <c r="D192" s="13"/>
      <c r="E192" s="13"/>
      <c r="F192" s="13"/>
      <c r="G192" s="13"/>
      <c r="H192" s="13"/>
      <c r="I192" s="13"/>
      <c r="J192" s="14"/>
      <c r="L192" s="5"/>
      <c r="M192" s="5"/>
      <c r="N192" s="5"/>
      <c r="O192" s="5"/>
      <c r="P192" s="5"/>
      <c r="Q192" s="13"/>
      <c r="S192" s="6"/>
      <c r="T192"/>
      <c r="U192"/>
      <c r="V192"/>
      <c r="W192"/>
      <c r="X192"/>
      <c r="Y192"/>
      <c r="Z192"/>
    </row>
    <row r="193" spans="1:26" s="4" customFormat="1" x14ac:dyDescent="0.3">
      <c r="A193" s="9"/>
      <c r="B193" s="13"/>
      <c r="C193" s="13"/>
      <c r="D193" s="13"/>
      <c r="E193" s="13"/>
      <c r="F193" s="13"/>
      <c r="G193" s="13"/>
      <c r="H193" s="13"/>
      <c r="I193" s="13"/>
      <c r="J193" s="14"/>
      <c r="L193" s="5"/>
      <c r="M193" s="5"/>
      <c r="N193" s="5"/>
      <c r="O193" s="5"/>
      <c r="P193" s="5"/>
      <c r="Q193" s="13"/>
      <c r="S193" s="6"/>
      <c r="T193"/>
      <c r="U193"/>
      <c r="V193"/>
      <c r="W193"/>
      <c r="X193"/>
      <c r="Y193"/>
      <c r="Z193"/>
    </row>
    <row r="194" spans="1:26" s="4" customFormat="1" x14ac:dyDescent="0.3">
      <c r="A194" s="9"/>
      <c r="B194" s="13"/>
      <c r="C194" s="13"/>
      <c r="D194" s="13"/>
      <c r="E194" s="13"/>
      <c r="F194" s="13"/>
      <c r="G194" s="13"/>
      <c r="H194" s="13"/>
      <c r="I194" s="13"/>
      <c r="J194" s="14"/>
      <c r="L194" s="5"/>
      <c r="M194" s="5"/>
      <c r="N194" s="5"/>
      <c r="O194" s="5"/>
      <c r="P194" s="5"/>
      <c r="Q194" s="13"/>
      <c r="S194" s="6"/>
      <c r="T194"/>
      <c r="U194"/>
      <c r="V194"/>
      <c r="W194"/>
      <c r="X194"/>
      <c r="Y194"/>
      <c r="Z194"/>
    </row>
    <row r="195" spans="1:26" s="4" customFormat="1" x14ac:dyDescent="0.3">
      <c r="A195" s="9"/>
      <c r="B195" s="13"/>
      <c r="C195" s="13"/>
      <c r="D195" s="13"/>
      <c r="E195" s="13"/>
      <c r="F195" s="13"/>
      <c r="G195" s="13"/>
      <c r="H195" s="13"/>
      <c r="I195" s="13"/>
      <c r="J195" s="14"/>
      <c r="L195" s="5"/>
      <c r="M195" s="5"/>
      <c r="N195" s="5"/>
      <c r="O195" s="5"/>
      <c r="P195" s="5"/>
      <c r="Q195" s="13"/>
      <c r="S195" s="6"/>
      <c r="T195"/>
      <c r="U195"/>
      <c r="V195"/>
      <c r="W195"/>
      <c r="X195"/>
      <c r="Y195"/>
      <c r="Z195"/>
    </row>
    <row r="196" spans="1:26" s="4" customFormat="1" x14ac:dyDescent="0.3">
      <c r="A196" s="9"/>
      <c r="B196" s="13"/>
      <c r="C196" s="13"/>
      <c r="D196" s="13"/>
      <c r="E196" s="13"/>
      <c r="F196" s="13"/>
      <c r="G196" s="13"/>
      <c r="H196" s="13"/>
      <c r="I196" s="13"/>
      <c r="J196" s="14"/>
      <c r="L196" s="5"/>
      <c r="M196" s="5"/>
      <c r="N196" s="5"/>
      <c r="O196" s="5"/>
      <c r="P196" s="5"/>
      <c r="Q196" s="13"/>
      <c r="S196" s="6"/>
      <c r="T196"/>
      <c r="U196"/>
      <c r="V196"/>
      <c r="W196"/>
      <c r="X196"/>
      <c r="Y196"/>
      <c r="Z196"/>
    </row>
    <row r="197" spans="1:26" s="4" customFormat="1" x14ac:dyDescent="0.3">
      <c r="A197" s="9"/>
      <c r="B197" s="13"/>
      <c r="C197" s="13"/>
      <c r="D197" s="13"/>
      <c r="E197" s="13"/>
      <c r="F197" s="13"/>
      <c r="G197" s="13"/>
      <c r="H197" s="13"/>
      <c r="I197" s="13"/>
      <c r="J197" s="14"/>
      <c r="L197" s="5"/>
      <c r="M197" s="5"/>
      <c r="N197" s="5"/>
      <c r="O197" s="5"/>
      <c r="P197" s="5"/>
      <c r="Q197" s="13"/>
      <c r="S197" s="6"/>
      <c r="T197"/>
      <c r="U197"/>
      <c r="V197"/>
      <c r="W197"/>
      <c r="X197"/>
      <c r="Y197"/>
      <c r="Z197"/>
    </row>
    <row r="198" spans="1:26" s="4" customFormat="1" x14ac:dyDescent="0.3">
      <c r="A198" s="9"/>
      <c r="B198" s="13"/>
      <c r="C198" s="13"/>
      <c r="D198" s="13"/>
      <c r="E198" s="13"/>
      <c r="F198" s="13"/>
      <c r="G198" s="13"/>
      <c r="H198" s="13"/>
      <c r="I198" s="13"/>
      <c r="J198" s="14"/>
      <c r="L198" s="5"/>
      <c r="M198" s="5"/>
      <c r="N198" s="5"/>
      <c r="O198" s="5"/>
      <c r="P198" s="5"/>
      <c r="Q198" s="13"/>
      <c r="S198" s="6"/>
      <c r="T198"/>
      <c r="U198"/>
      <c r="V198"/>
      <c r="W198"/>
      <c r="X198"/>
      <c r="Y198"/>
      <c r="Z198"/>
    </row>
    <row r="199" spans="1:26" s="4" customFormat="1" x14ac:dyDescent="0.3">
      <c r="A199" s="9"/>
      <c r="B199" s="13"/>
      <c r="C199" s="13"/>
      <c r="D199" s="13"/>
      <c r="E199" s="13"/>
      <c r="F199" s="13"/>
      <c r="G199" s="13"/>
      <c r="H199" s="13"/>
      <c r="I199" s="13"/>
      <c r="J199" s="14"/>
      <c r="L199" s="5"/>
      <c r="M199" s="5"/>
      <c r="N199" s="5"/>
      <c r="O199" s="5"/>
      <c r="P199" s="5"/>
      <c r="Q199" s="13"/>
      <c r="S199" s="6"/>
      <c r="T199"/>
      <c r="U199"/>
      <c r="V199"/>
      <c r="W199"/>
      <c r="X199"/>
      <c r="Y199"/>
      <c r="Z199"/>
    </row>
    <row r="200" spans="1:26" s="4" customFormat="1" x14ac:dyDescent="0.3">
      <c r="A200" s="9"/>
      <c r="B200" s="13"/>
      <c r="C200" s="13"/>
      <c r="D200" s="13"/>
      <c r="E200" s="13"/>
      <c r="F200" s="13"/>
      <c r="G200" s="13"/>
      <c r="H200" s="13"/>
      <c r="I200" s="13"/>
      <c r="J200" s="14"/>
      <c r="L200" s="5"/>
      <c r="M200" s="5"/>
      <c r="N200" s="5"/>
      <c r="O200" s="5"/>
      <c r="P200" s="5"/>
      <c r="Q200" s="13"/>
      <c r="S200" s="6"/>
      <c r="T200"/>
      <c r="U200"/>
      <c r="V200"/>
      <c r="W200"/>
      <c r="X200"/>
      <c r="Y200"/>
      <c r="Z200"/>
    </row>
    <row r="201" spans="1:26" s="4" customFormat="1" x14ac:dyDescent="0.3">
      <c r="A201" s="9"/>
      <c r="B201" s="13"/>
      <c r="C201" s="13"/>
      <c r="D201" s="13"/>
      <c r="E201" s="13"/>
      <c r="F201" s="13"/>
      <c r="G201" s="13"/>
      <c r="H201" s="13"/>
      <c r="I201" s="13"/>
      <c r="J201" s="14"/>
      <c r="L201" s="5"/>
      <c r="M201" s="5"/>
      <c r="N201" s="5"/>
      <c r="O201" s="5"/>
      <c r="P201" s="5"/>
      <c r="Q201" s="13"/>
      <c r="S201" s="6"/>
      <c r="T201"/>
      <c r="U201"/>
      <c r="V201"/>
      <c r="W201"/>
      <c r="X201"/>
      <c r="Y201"/>
      <c r="Z201"/>
    </row>
    <row r="202" spans="1:26" s="4" customFormat="1" x14ac:dyDescent="0.3">
      <c r="A202" s="9"/>
      <c r="B202" s="13"/>
      <c r="C202" s="13"/>
      <c r="D202" s="13"/>
      <c r="E202" s="13"/>
      <c r="F202" s="13"/>
      <c r="G202" s="13"/>
      <c r="H202" s="13"/>
      <c r="I202" s="13"/>
      <c r="J202" s="14"/>
      <c r="L202" s="5"/>
      <c r="M202" s="5"/>
      <c r="N202" s="5"/>
      <c r="O202" s="5"/>
      <c r="P202" s="5"/>
      <c r="Q202" s="13"/>
      <c r="S202" s="6"/>
      <c r="T202"/>
      <c r="U202"/>
      <c r="V202"/>
      <c r="W202"/>
      <c r="X202"/>
      <c r="Y202"/>
      <c r="Z202"/>
    </row>
    <row r="203" spans="1:26" s="4" customFormat="1" x14ac:dyDescent="0.3">
      <c r="A203" s="9"/>
      <c r="B203" s="13"/>
      <c r="C203" s="13"/>
      <c r="D203" s="13"/>
      <c r="E203" s="13"/>
      <c r="F203" s="13"/>
      <c r="G203" s="13"/>
      <c r="H203" s="13"/>
      <c r="I203" s="13"/>
      <c r="J203" s="14"/>
      <c r="L203" s="5"/>
      <c r="M203" s="5"/>
      <c r="N203" s="5"/>
      <c r="O203" s="5"/>
      <c r="P203" s="5"/>
      <c r="Q203" s="13"/>
      <c r="S203" s="6"/>
      <c r="T203"/>
      <c r="U203"/>
      <c r="V203"/>
      <c r="W203"/>
      <c r="X203"/>
      <c r="Y203"/>
      <c r="Z203"/>
    </row>
    <row r="204" spans="1:26" s="4" customFormat="1" x14ac:dyDescent="0.3">
      <c r="A204" s="9"/>
      <c r="B204" s="13"/>
      <c r="C204" s="13"/>
      <c r="D204" s="13"/>
      <c r="E204" s="13"/>
      <c r="F204" s="13"/>
      <c r="G204" s="13"/>
      <c r="H204" s="13"/>
      <c r="I204" s="13"/>
      <c r="J204" s="14"/>
      <c r="L204" s="5"/>
      <c r="M204" s="5"/>
      <c r="N204" s="5"/>
      <c r="O204" s="5"/>
      <c r="P204" s="5"/>
      <c r="Q204" s="13"/>
      <c r="S204" s="6"/>
      <c r="T204"/>
      <c r="U204"/>
      <c r="V204"/>
      <c r="W204"/>
      <c r="X204"/>
      <c r="Y204"/>
      <c r="Z204"/>
    </row>
    <row r="205" spans="1:26" s="4" customFormat="1" x14ac:dyDescent="0.3">
      <c r="A205" s="9"/>
      <c r="B205" s="13"/>
      <c r="C205" s="13"/>
      <c r="D205" s="13"/>
      <c r="E205" s="13"/>
      <c r="F205" s="13"/>
      <c r="G205" s="13"/>
      <c r="H205" s="13"/>
      <c r="I205" s="13"/>
      <c r="J205" s="14"/>
      <c r="L205" s="5"/>
      <c r="M205" s="5"/>
      <c r="N205" s="5"/>
      <c r="O205" s="5"/>
      <c r="P205" s="5"/>
      <c r="Q205" s="13"/>
      <c r="S205" s="6"/>
      <c r="T205"/>
      <c r="U205"/>
      <c r="V205"/>
      <c r="W205"/>
      <c r="X205"/>
      <c r="Y205"/>
      <c r="Z205"/>
    </row>
    <row r="206" spans="1:26" s="4" customFormat="1" x14ac:dyDescent="0.3">
      <c r="A206" s="9"/>
      <c r="B206" s="13"/>
      <c r="C206" s="13"/>
      <c r="D206" s="13"/>
      <c r="E206" s="13"/>
      <c r="F206" s="13"/>
      <c r="G206" s="13"/>
      <c r="H206" s="13"/>
      <c r="I206" s="13"/>
      <c r="J206" s="14"/>
      <c r="L206" s="5"/>
      <c r="M206" s="5"/>
      <c r="N206" s="5"/>
      <c r="O206" s="5"/>
      <c r="P206" s="5"/>
      <c r="Q206" s="3"/>
      <c r="S206" s="6"/>
      <c r="T206"/>
      <c r="U206"/>
      <c r="V206"/>
      <c r="W206"/>
      <c r="X206"/>
      <c r="Y206"/>
      <c r="Z206"/>
    </row>
    <row r="207" spans="1:26" s="4" customFormat="1" x14ac:dyDescent="0.3">
      <c r="A207" s="9"/>
      <c r="B207" s="13"/>
      <c r="C207" s="13"/>
      <c r="D207" s="13"/>
      <c r="E207" s="13"/>
      <c r="F207" s="13"/>
      <c r="G207" s="13"/>
      <c r="H207" s="13"/>
      <c r="I207" s="13"/>
      <c r="J207" s="14"/>
      <c r="L207" s="5"/>
      <c r="M207" s="5"/>
      <c r="N207" s="5"/>
      <c r="O207" s="5"/>
      <c r="P207" s="5"/>
      <c r="Q207" s="3"/>
      <c r="S207" s="6"/>
      <c r="T207"/>
      <c r="U207"/>
      <c r="V207"/>
      <c r="W207"/>
      <c r="X207"/>
      <c r="Y207"/>
      <c r="Z207"/>
    </row>
  </sheetData>
  <mergeCells count="8">
    <mergeCell ref="A136:R136"/>
    <mergeCell ref="A137:R137"/>
    <mergeCell ref="L5:S5"/>
    <mergeCell ref="B2:R2"/>
    <mergeCell ref="B3:R3"/>
    <mergeCell ref="A5:A6"/>
    <mergeCell ref="B5:J5"/>
    <mergeCell ref="A135:R135"/>
  </mergeCells>
  <pageMargins left="0.78740157480314965" right="0.47244094488188981" top="0.39370078740157483" bottom="0.62992125984251968" header="0.31496062992125984" footer="0.31496062992125984"/>
  <pageSetup paperSize="9" scale="4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FC99D-6352-4D51-8D69-1675871DB65C}">
  <sheetPr>
    <pageSetUpPr fitToPage="1"/>
  </sheetPr>
  <dimension ref="A1:Y207"/>
  <sheetViews>
    <sheetView showGridLines="0" zoomScale="110" zoomScaleNormal="110" workbookViewId="0">
      <pane ySplit="6" topLeftCell="A7" activePane="bottomLeft" state="frozen"/>
      <selection activeCell="A5" sqref="A5:A6"/>
      <selection pane="bottomLeft" activeCell="K8" sqref="K8"/>
    </sheetView>
  </sheetViews>
  <sheetFormatPr defaultColWidth="9.140625" defaultRowHeight="15" x14ac:dyDescent="0.3"/>
  <cols>
    <col min="1" max="1" width="23.7109375" style="9" customWidth="1"/>
    <col min="2" max="2" width="10.28515625" style="3" customWidth="1"/>
    <col min="3" max="3" width="9.85546875" style="3" customWidth="1"/>
    <col min="4" max="5" width="10.7109375" style="3" customWidth="1"/>
    <col min="6" max="6" width="9.5703125" style="3" bestFit="1" customWidth="1"/>
    <col min="7" max="7" width="9" style="3" customWidth="1"/>
    <col min="8" max="8" width="8.5703125" style="3" bestFit="1" customWidth="1"/>
    <col min="9" max="9" width="12.140625" style="4" customWidth="1"/>
    <col min="10" max="10" width="1.28515625" style="4" customWidth="1"/>
    <col min="11" max="11" width="10" style="5" customWidth="1"/>
    <col min="12" max="12" width="9.7109375" style="5" customWidth="1"/>
    <col min="13" max="14" width="10.7109375" style="5" customWidth="1"/>
    <col min="15" max="15" width="9.5703125" style="5" bestFit="1" customWidth="1"/>
    <col min="16" max="16" width="9" style="3" customWidth="1"/>
    <col min="17" max="17" width="12.140625" style="4" customWidth="1"/>
    <col min="18" max="18" width="9.140625" style="6"/>
    <col min="19" max="19" width="23.140625" customWidth="1"/>
    <col min="20" max="20" width="8.42578125" customWidth="1"/>
    <col min="21" max="21" width="7.140625" customWidth="1"/>
    <col min="22" max="22" width="7.85546875" customWidth="1"/>
    <col min="23" max="23" width="11.85546875" customWidth="1"/>
    <col min="24" max="24" width="10.5703125" customWidth="1"/>
    <col min="25" max="25" width="6.85546875" customWidth="1"/>
    <col min="26" max="16384" width="9.140625" style="6"/>
  </cols>
  <sheetData>
    <row r="1" spans="1:25" ht="15" customHeight="1" x14ac:dyDescent="0.35">
      <c r="A1" s="1"/>
      <c r="C1" s="2"/>
      <c r="D1" s="2"/>
      <c r="E1" s="2"/>
      <c r="F1" s="2"/>
      <c r="G1" s="2"/>
      <c r="H1" s="2"/>
      <c r="K1" s="2"/>
      <c r="P1" s="2"/>
    </row>
    <row r="2" spans="1:25" ht="15" customHeight="1" x14ac:dyDescent="0.35">
      <c r="A2" s="7"/>
      <c r="B2" s="92" t="s">
        <v>185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</row>
    <row r="3" spans="1:25" ht="15" customHeight="1" x14ac:dyDescent="0.35">
      <c r="A3" s="8"/>
      <c r="B3" s="93" t="s">
        <v>186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</row>
    <row r="4" spans="1:25" ht="15" customHeight="1" x14ac:dyDescent="0.3">
      <c r="I4" s="10"/>
      <c r="J4" s="25"/>
      <c r="Q4" s="10"/>
    </row>
    <row r="5" spans="1:25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96"/>
      <c r="J5" s="26"/>
      <c r="K5" s="96" t="s">
        <v>153</v>
      </c>
      <c r="L5" s="96"/>
      <c r="M5" s="96"/>
      <c r="N5" s="96"/>
      <c r="O5" s="96"/>
      <c r="P5" s="96"/>
      <c r="Q5" s="96"/>
      <c r="R5" s="11"/>
      <c r="S5"/>
      <c r="T5"/>
      <c r="U5"/>
      <c r="V5"/>
      <c r="W5"/>
      <c r="X5"/>
      <c r="Y5"/>
    </row>
    <row r="6" spans="1:25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4" t="s">
        <v>178</v>
      </c>
      <c r="I6" s="23" t="s">
        <v>159</v>
      </c>
      <c r="J6" s="27"/>
      <c r="K6" s="24" t="s">
        <v>156</v>
      </c>
      <c r="L6" s="24" t="s">
        <v>157</v>
      </c>
      <c r="M6" s="24" t="s">
        <v>155</v>
      </c>
      <c r="N6" s="24" t="s">
        <v>154</v>
      </c>
      <c r="O6" s="24" t="s">
        <v>160</v>
      </c>
      <c r="P6" s="24" t="s">
        <v>158</v>
      </c>
      <c r="Q6" s="23" t="s">
        <v>159</v>
      </c>
      <c r="S6"/>
      <c r="T6"/>
      <c r="U6"/>
      <c r="V6"/>
      <c r="W6"/>
      <c r="X6"/>
      <c r="Y6"/>
    </row>
    <row r="7" spans="1:25" x14ac:dyDescent="0.3">
      <c r="A7" s="44" t="s">
        <v>5</v>
      </c>
      <c r="B7" s="45">
        <v>3330</v>
      </c>
      <c r="C7" s="45">
        <v>1802</v>
      </c>
      <c r="D7" s="45">
        <v>1067</v>
      </c>
      <c r="E7" s="45">
        <v>120</v>
      </c>
      <c r="F7" s="45">
        <v>353</v>
      </c>
      <c r="G7" s="45">
        <v>3452</v>
      </c>
      <c r="H7" s="48">
        <v>0</v>
      </c>
      <c r="I7" s="46">
        <f t="shared" ref="I7:I70" si="0">SUM(B7:H7)</f>
        <v>10124</v>
      </c>
      <c r="J7" s="30"/>
      <c r="K7" s="45">
        <v>66</v>
      </c>
      <c r="L7" s="45">
        <v>998</v>
      </c>
      <c r="M7" s="45">
        <v>41</v>
      </c>
      <c r="N7" s="45">
        <v>6</v>
      </c>
      <c r="O7" s="45">
        <v>7</v>
      </c>
      <c r="P7" s="45">
        <v>64</v>
      </c>
      <c r="Q7" s="53">
        <f>SUM(K7:P7)</f>
        <v>1182</v>
      </c>
    </row>
    <row r="8" spans="1:25" x14ac:dyDescent="0.3">
      <c r="A8" s="47" t="s">
        <v>6</v>
      </c>
      <c r="B8" s="48">
        <v>1314</v>
      </c>
      <c r="C8" s="48">
        <v>841</v>
      </c>
      <c r="D8" s="48">
        <v>600</v>
      </c>
      <c r="E8" s="48">
        <v>22</v>
      </c>
      <c r="F8" s="48">
        <v>152</v>
      </c>
      <c r="G8" s="48">
        <v>1401</v>
      </c>
      <c r="H8" s="48">
        <v>0</v>
      </c>
      <c r="I8" s="49">
        <f t="shared" si="0"/>
        <v>4330</v>
      </c>
      <c r="J8" s="30"/>
      <c r="K8" s="48">
        <v>31</v>
      </c>
      <c r="L8" s="48">
        <v>574</v>
      </c>
      <c r="M8" s="48">
        <v>28</v>
      </c>
      <c r="N8" s="48">
        <v>5</v>
      </c>
      <c r="O8" s="48">
        <v>2</v>
      </c>
      <c r="P8" s="48">
        <v>25</v>
      </c>
      <c r="Q8" s="54">
        <f t="shared" ref="Q8:Q71" si="1">SUM(K8:P8)</f>
        <v>665</v>
      </c>
    </row>
    <row r="9" spans="1:25" x14ac:dyDescent="0.3">
      <c r="A9" s="47" t="s">
        <v>7</v>
      </c>
      <c r="B9" s="48">
        <v>1379</v>
      </c>
      <c r="C9" s="48">
        <v>475</v>
      </c>
      <c r="D9" s="48">
        <v>394</v>
      </c>
      <c r="E9" s="48">
        <v>38</v>
      </c>
      <c r="F9" s="48">
        <v>146</v>
      </c>
      <c r="G9" s="48">
        <v>1700</v>
      </c>
      <c r="H9" s="48">
        <v>0</v>
      </c>
      <c r="I9" s="49">
        <f t="shared" si="0"/>
        <v>4132</v>
      </c>
      <c r="J9" s="30"/>
      <c r="K9" s="48">
        <v>23</v>
      </c>
      <c r="L9" s="48">
        <v>390</v>
      </c>
      <c r="M9" s="48">
        <v>12</v>
      </c>
      <c r="N9" s="48">
        <v>4</v>
      </c>
      <c r="O9" s="48">
        <v>2</v>
      </c>
      <c r="P9" s="48">
        <v>69</v>
      </c>
      <c r="Q9" s="54">
        <f t="shared" si="1"/>
        <v>500</v>
      </c>
    </row>
    <row r="10" spans="1:25" x14ac:dyDescent="0.3">
      <c r="A10" s="47" t="s">
        <v>8</v>
      </c>
      <c r="B10" s="48">
        <v>5608</v>
      </c>
      <c r="C10" s="48">
        <v>3183</v>
      </c>
      <c r="D10" s="48">
        <v>1466</v>
      </c>
      <c r="E10" s="48">
        <v>82</v>
      </c>
      <c r="F10" s="48">
        <v>742</v>
      </c>
      <c r="G10" s="48">
        <v>4642</v>
      </c>
      <c r="H10" s="48">
        <v>0</v>
      </c>
      <c r="I10" s="49">
        <f t="shared" si="0"/>
        <v>15723</v>
      </c>
      <c r="J10" s="30"/>
      <c r="K10" s="48">
        <v>68</v>
      </c>
      <c r="L10" s="48">
        <v>2517</v>
      </c>
      <c r="M10" s="48">
        <v>57</v>
      </c>
      <c r="N10" s="48">
        <v>4</v>
      </c>
      <c r="O10" s="48">
        <v>18</v>
      </c>
      <c r="P10" s="48">
        <v>123</v>
      </c>
      <c r="Q10" s="54">
        <f t="shared" si="1"/>
        <v>2787</v>
      </c>
    </row>
    <row r="11" spans="1:25" x14ac:dyDescent="0.3">
      <c r="A11" s="47" t="s">
        <v>9</v>
      </c>
      <c r="B11" s="48">
        <v>3172</v>
      </c>
      <c r="C11" s="48">
        <v>1217</v>
      </c>
      <c r="D11" s="48">
        <v>681</v>
      </c>
      <c r="E11" s="48">
        <v>117</v>
      </c>
      <c r="F11" s="48">
        <v>396</v>
      </c>
      <c r="G11" s="48">
        <v>3170</v>
      </c>
      <c r="H11" s="48">
        <v>0</v>
      </c>
      <c r="I11" s="49">
        <f t="shared" si="0"/>
        <v>8753</v>
      </c>
      <c r="J11" s="30"/>
      <c r="K11" s="48">
        <v>54</v>
      </c>
      <c r="L11" s="48">
        <v>846</v>
      </c>
      <c r="M11" s="48">
        <v>44</v>
      </c>
      <c r="N11" s="48">
        <v>35</v>
      </c>
      <c r="O11" s="48">
        <v>4</v>
      </c>
      <c r="P11" s="48">
        <v>73</v>
      </c>
      <c r="Q11" s="54">
        <f t="shared" si="1"/>
        <v>1056</v>
      </c>
    </row>
    <row r="12" spans="1:25" x14ac:dyDescent="0.3">
      <c r="A12" s="47" t="s">
        <v>10</v>
      </c>
      <c r="B12" s="48">
        <v>19845</v>
      </c>
      <c r="C12" s="48">
        <v>8189</v>
      </c>
      <c r="D12" s="48">
        <v>7327</v>
      </c>
      <c r="E12" s="48">
        <v>605</v>
      </c>
      <c r="F12" s="48">
        <v>2397</v>
      </c>
      <c r="G12" s="48">
        <v>20370</v>
      </c>
      <c r="H12" s="48">
        <v>0</v>
      </c>
      <c r="I12" s="49">
        <f t="shared" si="0"/>
        <v>58733</v>
      </c>
      <c r="J12" s="30"/>
      <c r="K12" s="48">
        <v>189</v>
      </c>
      <c r="L12" s="48">
        <v>4863</v>
      </c>
      <c r="M12" s="48">
        <v>239</v>
      </c>
      <c r="N12" s="48">
        <v>307</v>
      </c>
      <c r="O12" s="48">
        <v>81</v>
      </c>
      <c r="P12" s="48">
        <v>318</v>
      </c>
      <c r="Q12" s="54">
        <f t="shared" si="1"/>
        <v>5997</v>
      </c>
    </row>
    <row r="13" spans="1:25" x14ac:dyDescent="0.3">
      <c r="A13" s="47" t="s">
        <v>11</v>
      </c>
      <c r="B13" s="48">
        <v>1272</v>
      </c>
      <c r="C13" s="48">
        <v>464</v>
      </c>
      <c r="D13" s="48">
        <v>147</v>
      </c>
      <c r="E13" s="48">
        <v>30</v>
      </c>
      <c r="F13" s="48">
        <v>139</v>
      </c>
      <c r="G13" s="48">
        <v>1208</v>
      </c>
      <c r="H13" s="48">
        <v>0</v>
      </c>
      <c r="I13" s="49">
        <f t="shared" si="0"/>
        <v>3260</v>
      </c>
      <c r="J13" s="30"/>
      <c r="K13" s="48">
        <v>39</v>
      </c>
      <c r="L13" s="48">
        <v>345</v>
      </c>
      <c r="M13" s="48">
        <v>25</v>
      </c>
      <c r="N13" s="48">
        <v>37</v>
      </c>
      <c r="O13" s="48">
        <v>1</v>
      </c>
      <c r="P13" s="48">
        <v>19</v>
      </c>
      <c r="Q13" s="54">
        <f t="shared" si="1"/>
        <v>466</v>
      </c>
    </row>
    <row r="14" spans="1:25" x14ac:dyDescent="0.3">
      <c r="A14" s="50" t="s">
        <v>12</v>
      </c>
      <c r="B14" s="51">
        <v>1179</v>
      </c>
      <c r="C14" s="51">
        <v>546</v>
      </c>
      <c r="D14" s="51">
        <v>346</v>
      </c>
      <c r="E14" s="51">
        <v>36</v>
      </c>
      <c r="F14" s="51">
        <v>133</v>
      </c>
      <c r="G14" s="51">
        <v>1538</v>
      </c>
      <c r="H14" s="48">
        <v>0</v>
      </c>
      <c r="I14" s="52">
        <f t="shared" si="0"/>
        <v>3778</v>
      </c>
      <c r="J14" s="30"/>
      <c r="K14" s="51">
        <v>19</v>
      </c>
      <c r="L14" s="51">
        <v>407</v>
      </c>
      <c r="M14" s="51">
        <v>11</v>
      </c>
      <c r="N14" s="51">
        <v>2</v>
      </c>
      <c r="O14" s="51">
        <v>2</v>
      </c>
      <c r="P14" s="51">
        <v>26</v>
      </c>
      <c r="Q14" s="55">
        <f t="shared" si="1"/>
        <v>467</v>
      </c>
    </row>
    <row r="15" spans="1:25" s="12" customFormat="1" x14ac:dyDescent="0.3">
      <c r="A15" s="72" t="s">
        <v>13</v>
      </c>
      <c r="B15" s="35">
        <f t="shared" ref="B15:H15" si="2">SUM(B7:B14)</f>
        <v>37099</v>
      </c>
      <c r="C15" s="35">
        <f>SUM(C7:C14)</f>
        <v>16717</v>
      </c>
      <c r="D15" s="35">
        <f t="shared" si="2"/>
        <v>12028</v>
      </c>
      <c r="E15" s="35">
        <f t="shared" si="2"/>
        <v>1050</v>
      </c>
      <c r="F15" s="35">
        <f t="shared" si="2"/>
        <v>4458</v>
      </c>
      <c r="G15" s="35">
        <f t="shared" si="2"/>
        <v>37481</v>
      </c>
      <c r="H15" s="35">
        <f t="shared" si="2"/>
        <v>0</v>
      </c>
      <c r="I15" s="36">
        <f t="shared" si="0"/>
        <v>108833</v>
      </c>
      <c r="J15" s="37"/>
      <c r="K15" s="35">
        <f>SUM(K7:K14)</f>
        <v>489</v>
      </c>
      <c r="L15" s="35">
        <f t="shared" ref="L15:P15" si="3">SUM(L7:L14)</f>
        <v>10940</v>
      </c>
      <c r="M15" s="35">
        <f t="shared" si="3"/>
        <v>457</v>
      </c>
      <c r="N15" s="35">
        <f t="shared" si="3"/>
        <v>400</v>
      </c>
      <c r="O15" s="35">
        <f t="shared" si="3"/>
        <v>117</v>
      </c>
      <c r="P15" s="35">
        <f t="shared" si="3"/>
        <v>717</v>
      </c>
      <c r="Q15" s="35">
        <f t="shared" si="1"/>
        <v>13120</v>
      </c>
      <c r="S15"/>
      <c r="T15"/>
      <c r="U15"/>
      <c r="V15"/>
      <c r="W15"/>
      <c r="X15"/>
      <c r="Y15"/>
    </row>
    <row r="16" spans="1:25" x14ac:dyDescent="0.3">
      <c r="A16" s="34" t="s">
        <v>14</v>
      </c>
      <c r="B16" s="38">
        <v>14011</v>
      </c>
      <c r="C16" s="38">
        <v>22643</v>
      </c>
      <c r="D16" s="38">
        <v>86</v>
      </c>
      <c r="E16" s="38">
        <v>46</v>
      </c>
      <c r="F16" s="38">
        <v>1460</v>
      </c>
      <c r="G16" s="38">
        <v>24207</v>
      </c>
      <c r="H16" s="48">
        <v>0</v>
      </c>
      <c r="I16" s="39">
        <f t="shared" si="0"/>
        <v>62453</v>
      </c>
      <c r="J16" s="30"/>
      <c r="K16" s="38">
        <v>240</v>
      </c>
      <c r="L16" s="38">
        <v>8902</v>
      </c>
      <c r="M16" s="38">
        <v>25</v>
      </c>
      <c r="N16" s="38">
        <v>38</v>
      </c>
      <c r="O16" s="38">
        <v>600</v>
      </c>
      <c r="P16" s="38">
        <v>1143</v>
      </c>
      <c r="Q16" s="40">
        <f t="shared" si="1"/>
        <v>10948</v>
      </c>
    </row>
    <row r="17" spans="1:25" s="12" customFormat="1" x14ac:dyDescent="0.3">
      <c r="A17" s="72" t="s">
        <v>15</v>
      </c>
      <c r="B17" s="35">
        <f t="shared" ref="B17:H17" si="4">SUM(B16)</f>
        <v>14011</v>
      </c>
      <c r="C17" s="35">
        <f>SUM(C16)</f>
        <v>22643</v>
      </c>
      <c r="D17" s="35">
        <f t="shared" si="4"/>
        <v>86</v>
      </c>
      <c r="E17" s="35">
        <f t="shared" si="4"/>
        <v>46</v>
      </c>
      <c r="F17" s="35">
        <f t="shared" si="4"/>
        <v>1460</v>
      </c>
      <c r="G17" s="35">
        <f t="shared" ref="G17" si="5">SUM(G16)</f>
        <v>24207</v>
      </c>
      <c r="H17" s="35">
        <f t="shared" si="4"/>
        <v>0</v>
      </c>
      <c r="I17" s="36">
        <f t="shared" si="0"/>
        <v>62453</v>
      </c>
      <c r="J17" s="37"/>
      <c r="K17" s="35">
        <f>SUM(K16)</f>
        <v>240</v>
      </c>
      <c r="L17" s="35">
        <f t="shared" ref="L17:P17" si="6">SUM(L16)</f>
        <v>8902</v>
      </c>
      <c r="M17" s="35">
        <f t="shared" si="6"/>
        <v>25</v>
      </c>
      <c r="N17" s="35">
        <f t="shared" si="6"/>
        <v>38</v>
      </c>
      <c r="O17" s="35">
        <f t="shared" si="6"/>
        <v>600</v>
      </c>
      <c r="P17" s="35">
        <f t="shared" si="6"/>
        <v>1143</v>
      </c>
      <c r="Q17" s="35">
        <f t="shared" si="1"/>
        <v>10948</v>
      </c>
      <c r="S17"/>
      <c r="T17"/>
      <c r="U17"/>
      <c r="V17"/>
      <c r="W17"/>
      <c r="X17"/>
      <c r="Y17"/>
    </row>
    <row r="18" spans="1:25" x14ac:dyDescent="0.3">
      <c r="A18" s="44" t="s">
        <v>16</v>
      </c>
      <c r="B18" s="45">
        <v>6029</v>
      </c>
      <c r="C18" s="45">
        <v>2472</v>
      </c>
      <c r="D18" s="45">
        <v>655</v>
      </c>
      <c r="E18" s="45">
        <v>81</v>
      </c>
      <c r="F18" s="45">
        <v>369</v>
      </c>
      <c r="G18" s="45">
        <v>6212</v>
      </c>
      <c r="H18" s="48">
        <v>0</v>
      </c>
      <c r="I18" s="46">
        <f t="shared" si="0"/>
        <v>15818</v>
      </c>
      <c r="J18" s="30"/>
      <c r="K18" s="45">
        <v>292</v>
      </c>
      <c r="L18" s="45">
        <v>1230</v>
      </c>
      <c r="M18" s="45">
        <v>146</v>
      </c>
      <c r="N18" s="45">
        <v>8</v>
      </c>
      <c r="O18" s="45">
        <v>27</v>
      </c>
      <c r="P18" s="45">
        <v>107</v>
      </c>
      <c r="Q18" s="53">
        <f t="shared" si="1"/>
        <v>1810</v>
      </c>
    </row>
    <row r="19" spans="1:25" x14ac:dyDescent="0.3">
      <c r="A19" s="47" t="s">
        <v>17</v>
      </c>
      <c r="B19" s="48">
        <v>1044</v>
      </c>
      <c r="C19" s="48">
        <v>361</v>
      </c>
      <c r="D19" s="48">
        <v>79</v>
      </c>
      <c r="E19" s="48">
        <v>4</v>
      </c>
      <c r="F19" s="48">
        <v>96</v>
      </c>
      <c r="G19" s="48">
        <v>1339</v>
      </c>
      <c r="H19" s="48">
        <v>0</v>
      </c>
      <c r="I19" s="49">
        <f t="shared" si="0"/>
        <v>2923</v>
      </c>
      <c r="J19" s="30"/>
      <c r="K19" s="48">
        <v>48</v>
      </c>
      <c r="L19" s="48">
        <v>360</v>
      </c>
      <c r="M19" s="48">
        <v>46</v>
      </c>
      <c r="N19" s="48"/>
      <c r="O19" s="48"/>
      <c r="P19" s="48">
        <v>20</v>
      </c>
      <c r="Q19" s="54">
        <f t="shared" si="1"/>
        <v>474</v>
      </c>
    </row>
    <row r="20" spans="1:25" x14ac:dyDescent="0.3">
      <c r="A20" s="47" t="s">
        <v>18</v>
      </c>
      <c r="B20" s="48">
        <v>1762</v>
      </c>
      <c r="C20" s="48">
        <v>699</v>
      </c>
      <c r="D20" s="48">
        <v>503</v>
      </c>
      <c r="E20" s="48">
        <v>144</v>
      </c>
      <c r="F20" s="48">
        <v>188</v>
      </c>
      <c r="G20" s="48">
        <v>1715</v>
      </c>
      <c r="H20" s="48">
        <v>0</v>
      </c>
      <c r="I20" s="49">
        <f t="shared" si="0"/>
        <v>5011</v>
      </c>
      <c r="J20" s="30"/>
      <c r="K20" s="48">
        <v>23</v>
      </c>
      <c r="L20" s="48">
        <v>339</v>
      </c>
      <c r="M20" s="48">
        <v>19</v>
      </c>
      <c r="N20" s="48">
        <v>2</v>
      </c>
      <c r="O20" s="48">
        <v>15</v>
      </c>
      <c r="P20" s="48">
        <v>16</v>
      </c>
      <c r="Q20" s="54">
        <f t="shared" si="1"/>
        <v>414</v>
      </c>
    </row>
    <row r="21" spans="1:25" x14ac:dyDescent="0.3">
      <c r="A21" s="50" t="s">
        <v>19</v>
      </c>
      <c r="B21" s="51">
        <v>2054</v>
      </c>
      <c r="C21" s="51">
        <v>807</v>
      </c>
      <c r="D21" s="51">
        <v>247</v>
      </c>
      <c r="E21" s="51">
        <v>38</v>
      </c>
      <c r="F21" s="51">
        <v>164</v>
      </c>
      <c r="G21" s="51">
        <v>2118</v>
      </c>
      <c r="H21" s="48">
        <v>0</v>
      </c>
      <c r="I21" s="52">
        <f t="shared" si="0"/>
        <v>5428</v>
      </c>
      <c r="J21" s="30"/>
      <c r="K21" s="51">
        <v>82</v>
      </c>
      <c r="L21" s="51">
        <v>532</v>
      </c>
      <c r="M21" s="51">
        <v>50</v>
      </c>
      <c r="N21" s="51"/>
      <c r="O21" s="48">
        <v>1</v>
      </c>
      <c r="P21" s="51">
        <v>31</v>
      </c>
      <c r="Q21" s="55">
        <f t="shared" si="1"/>
        <v>696</v>
      </c>
    </row>
    <row r="22" spans="1:25" s="12" customFormat="1" x14ac:dyDescent="0.3">
      <c r="A22" s="72" t="s">
        <v>20</v>
      </c>
      <c r="B22" s="35">
        <f t="shared" ref="B22:H22" si="7">SUM(B18:B21)</f>
        <v>10889</v>
      </c>
      <c r="C22" s="35">
        <f>SUM(C18:C21)</f>
        <v>4339</v>
      </c>
      <c r="D22" s="35">
        <f t="shared" si="7"/>
        <v>1484</v>
      </c>
      <c r="E22" s="35">
        <f t="shared" si="7"/>
        <v>267</v>
      </c>
      <c r="F22" s="35">
        <f t="shared" si="7"/>
        <v>817</v>
      </c>
      <c r="G22" s="35">
        <f t="shared" si="7"/>
        <v>11384</v>
      </c>
      <c r="H22" s="35">
        <f t="shared" si="7"/>
        <v>0</v>
      </c>
      <c r="I22" s="36">
        <f t="shared" si="0"/>
        <v>29180</v>
      </c>
      <c r="J22" s="37"/>
      <c r="K22" s="35">
        <f>SUM(K18:K21)</f>
        <v>445</v>
      </c>
      <c r="L22" s="35">
        <f t="shared" ref="L22:P22" si="8">SUM(L18:L21)</f>
        <v>2461</v>
      </c>
      <c r="M22" s="35">
        <f t="shared" si="8"/>
        <v>261</v>
      </c>
      <c r="N22" s="35">
        <f t="shared" si="8"/>
        <v>10</v>
      </c>
      <c r="O22" s="35">
        <f t="shared" si="8"/>
        <v>43</v>
      </c>
      <c r="P22" s="35">
        <f t="shared" si="8"/>
        <v>174</v>
      </c>
      <c r="Q22" s="35">
        <f t="shared" si="1"/>
        <v>3394</v>
      </c>
      <c r="S22"/>
      <c r="T22"/>
      <c r="U22"/>
      <c r="V22"/>
      <c r="W22"/>
      <c r="X22"/>
      <c r="Y22"/>
    </row>
    <row r="23" spans="1:25" x14ac:dyDescent="0.3">
      <c r="A23" s="44" t="s">
        <v>21</v>
      </c>
      <c r="B23" s="45">
        <v>8807</v>
      </c>
      <c r="C23" s="45">
        <v>3177</v>
      </c>
      <c r="D23" s="45">
        <v>1483</v>
      </c>
      <c r="E23" s="45">
        <v>421</v>
      </c>
      <c r="F23" s="45">
        <v>1580</v>
      </c>
      <c r="G23" s="45">
        <v>7497</v>
      </c>
      <c r="H23" s="48">
        <v>0</v>
      </c>
      <c r="I23" s="46">
        <f t="shared" si="0"/>
        <v>22965</v>
      </c>
      <c r="J23" s="30"/>
      <c r="K23" s="45">
        <v>134</v>
      </c>
      <c r="L23" s="45">
        <v>3535</v>
      </c>
      <c r="M23" s="45">
        <v>112</v>
      </c>
      <c r="N23" s="45">
        <v>37</v>
      </c>
      <c r="O23" s="45">
        <v>30</v>
      </c>
      <c r="P23" s="45">
        <v>268</v>
      </c>
      <c r="Q23" s="53">
        <f t="shared" si="1"/>
        <v>4116</v>
      </c>
    </row>
    <row r="24" spans="1:25" x14ac:dyDescent="0.3">
      <c r="A24" s="47" t="s">
        <v>22</v>
      </c>
      <c r="B24" s="48">
        <v>9786</v>
      </c>
      <c r="C24" s="48">
        <v>4269</v>
      </c>
      <c r="D24" s="48">
        <v>2286</v>
      </c>
      <c r="E24" s="48">
        <v>568</v>
      </c>
      <c r="F24" s="48">
        <v>1976</v>
      </c>
      <c r="G24" s="48">
        <v>8241</v>
      </c>
      <c r="H24" s="48">
        <v>0</v>
      </c>
      <c r="I24" s="49">
        <f t="shared" si="0"/>
        <v>27126</v>
      </c>
      <c r="J24" s="30"/>
      <c r="K24" s="48">
        <v>182</v>
      </c>
      <c r="L24" s="48">
        <v>4000</v>
      </c>
      <c r="M24" s="48">
        <v>124</v>
      </c>
      <c r="N24" s="48">
        <v>79</v>
      </c>
      <c r="O24" s="48">
        <v>26</v>
      </c>
      <c r="P24" s="48">
        <v>223</v>
      </c>
      <c r="Q24" s="54">
        <f t="shared" si="1"/>
        <v>4634</v>
      </c>
    </row>
    <row r="25" spans="1:25" x14ac:dyDescent="0.3">
      <c r="A25" s="47" t="s">
        <v>23</v>
      </c>
      <c r="B25" s="48">
        <v>6854</v>
      </c>
      <c r="C25" s="48">
        <v>1879</v>
      </c>
      <c r="D25" s="48">
        <v>415</v>
      </c>
      <c r="E25" s="48">
        <v>138</v>
      </c>
      <c r="F25" s="48">
        <v>1000</v>
      </c>
      <c r="G25" s="48">
        <v>5811</v>
      </c>
      <c r="H25" s="48">
        <v>0</v>
      </c>
      <c r="I25" s="49">
        <f t="shared" si="0"/>
        <v>16097</v>
      </c>
      <c r="J25" s="30"/>
      <c r="K25" s="48">
        <v>96</v>
      </c>
      <c r="L25" s="48">
        <v>1378</v>
      </c>
      <c r="M25" s="48">
        <v>73</v>
      </c>
      <c r="N25" s="48">
        <v>7</v>
      </c>
      <c r="O25" s="48">
        <v>18</v>
      </c>
      <c r="P25" s="48">
        <v>121</v>
      </c>
      <c r="Q25" s="54">
        <f t="shared" si="1"/>
        <v>1693</v>
      </c>
    </row>
    <row r="26" spans="1:25" x14ac:dyDescent="0.3">
      <c r="A26" s="47" t="s">
        <v>24</v>
      </c>
      <c r="B26" s="48">
        <v>3112</v>
      </c>
      <c r="C26" s="48">
        <v>1290</v>
      </c>
      <c r="D26" s="48">
        <v>587</v>
      </c>
      <c r="E26" s="48">
        <v>123</v>
      </c>
      <c r="F26" s="48">
        <v>421</v>
      </c>
      <c r="G26" s="48">
        <v>2673</v>
      </c>
      <c r="H26" s="48">
        <v>0</v>
      </c>
      <c r="I26" s="49">
        <f t="shared" si="0"/>
        <v>8206</v>
      </c>
      <c r="J26" s="30"/>
      <c r="K26" s="48">
        <v>43</v>
      </c>
      <c r="L26" s="48">
        <v>919</v>
      </c>
      <c r="M26" s="48">
        <v>33</v>
      </c>
      <c r="N26" s="48">
        <v>16</v>
      </c>
      <c r="O26" s="48">
        <v>16</v>
      </c>
      <c r="P26" s="48">
        <v>57</v>
      </c>
      <c r="Q26" s="54">
        <f t="shared" si="1"/>
        <v>1084</v>
      </c>
    </row>
    <row r="27" spans="1:25" x14ac:dyDescent="0.3">
      <c r="A27" s="47" t="s">
        <v>25</v>
      </c>
      <c r="B27" s="48">
        <v>3328</v>
      </c>
      <c r="C27" s="48">
        <v>1030</v>
      </c>
      <c r="D27" s="48">
        <v>301</v>
      </c>
      <c r="E27" s="48">
        <v>55</v>
      </c>
      <c r="F27" s="48">
        <v>496</v>
      </c>
      <c r="G27" s="48">
        <v>2880</v>
      </c>
      <c r="H27" s="48">
        <v>0</v>
      </c>
      <c r="I27" s="49">
        <f t="shared" si="0"/>
        <v>8090</v>
      </c>
      <c r="J27" s="30"/>
      <c r="K27" s="48">
        <v>59</v>
      </c>
      <c r="L27" s="48">
        <v>833</v>
      </c>
      <c r="M27" s="48">
        <v>30</v>
      </c>
      <c r="N27" s="48">
        <v>3</v>
      </c>
      <c r="O27" s="48">
        <v>9</v>
      </c>
      <c r="P27" s="48">
        <v>62</v>
      </c>
      <c r="Q27" s="54">
        <f t="shared" si="1"/>
        <v>996</v>
      </c>
    </row>
    <row r="28" spans="1:25" x14ac:dyDescent="0.3">
      <c r="A28" s="47" t="s">
        <v>26</v>
      </c>
      <c r="B28" s="48">
        <v>2183</v>
      </c>
      <c r="C28" s="48">
        <v>794</v>
      </c>
      <c r="D28" s="48">
        <v>460</v>
      </c>
      <c r="E28" s="48">
        <v>67</v>
      </c>
      <c r="F28" s="48">
        <v>214</v>
      </c>
      <c r="G28" s="48">
        <v>1626</v>
      </c>
      <c r="H28" s="48">
        <v>0</v>
      </c>
      <c r="I28" s="49">
        <f t="shared" si="0"/>
        <v>5344</v>
      </c>
      <c r="J28" s="30"/>
      <c r="K28" s="48">
        <v>11</v>
      </c>
      <c r="L28" s="48">
        <v>404</v>
      </c>
      <c r="M28" s="48">
        <v>17</v>
      </c>
      <c r="N28" s="48">
        <v>11</v>
      </c>
      <c r="O28" s="56">
        <v>22</v>
      </c>
      <c r="P28" s="48">
        <v>36</v>
      </c>
      <c r="Q28" s="54">
        <f t="shared" si="1"/>
        <v>501</v>
      </c>
    </row>
    <row r="29" spans="1:25" x14ac:dyDescent="0.3">
      <c r="A29" s="47" t="s">
        <v>27</v>
      </c>
      <c r="B29" s="48">
        <v>2850</v>
      </c>
      <c r="C29" s="48">
        <v>1332</v>
      </c>
      <c r="D29" s="48">
        <v>768</v>
      </c>
      <c r="E29" s="48">
        <v>176</v>
      </c>
      <c r="F29" s="48">
        <v>405</v>
      </c>
      <c r="G29" s="48">
        <v>2294</v>
      </c>
      <c r="H29" s="48">
        <v>0</v>
      </c>
      <c r="I29" s="49">
        <f t="shared" si="0"/>
        <v>7825</v>
      </c>
      <c r="J29" s="30"/>
      <c r="K29" s="48">
        <v>25</v>
      </c>
      <c r="L29" s="48">
        <v>1028</v>
      </c>
      <c r="M29" s="48">
        <v>31</v>
      </c>
      <c r="N29" s="48">
        <v>29</v>
      </c>
      <c r="O29" s="48">
        <v>17</v>
      </c>
      <c r="P29" s="48">
        <v>54</v>
      </c>
      <c r="Q29" s="54">
        <f t="shared" si="1"/>
        <v>1184</v>
      </c>
    </row>
    <row r="30" spans="1:25" x14ac:dyDescent="0.3">
      <c r="A30" s="47" t="s">
        <v>28</v>
      </c>
      <c r="B30" s="48">
        <v>29824</v>
      </c>
      <c r="C30" s="48">
        <v>10166</v>
      </c>
      <c r="D30" s="48">
        <v>4594</v>
      </c>
      <c r="E30" s="48">
        <v>669</v>
      </c>
      <c r="F30" s="48">
        <v>3977</v>
      </c>
      <c r="G30" s="48">
        <v>29580</v>
      </c>
      <c r="H30" s="48">
        <v>0</v>
      </c>
      <c r="I30" s="49">
        <f t="shared" si="0"/>
        <v>78810</v>
      </c>
      <c r="J30" s="30"/>
      <c r="K30" s="48">
        <v>253</v>
      </c>
      <c r="L30" s="48">
        <v>6266</v>
      </c>
      <c r="M30" s="48">
        <v>321</v>
      </c>
      <c r="N30" s="48">
        <v>117</v>
      </c>
      <c r="O30" s="48">
        <v>58</v>
      </c>
      <c r="P30" s="48">
        <v>660</v>
      </c>
      <c r="Q30" s="54">
        <f t="shared" si="1"/>
        <v>7675</v>
      </c>
    </row>
    <row r="31" spans="1:25" x14ac:dyDescent="0.3">
      <c r="A31" s="47" t="s">
        <v>134</v>
      </c>
      <c r="B31" s="48">
        <v>9190</v>
      </c>
      <c r="C31" s="48">
        <v>2274</v>
      </c>
      <c r="D31" s="48">
        <v>1220</v>
      </c>
      <c r="E31" s="48">
        <v>179</v>
      </c>
      <c r="F31" s="48">
        <v>1204</v>
      </c>
      <c r="G31" s="48">
        <v>7917</v>
      </c>
      <c r="H31" s="48">
        <v>0</v>
      </c>
      <c r="I31" s="49">
        <f t="shared" si="0"/>
        <v>21984</v>
      </c>
      <c r="J31" s="30"/>
      <c r="K31" s="48">
        <v>91</v>
      </c>
      <c r="L31" s="48">
        <v>1987</v>
      </c>
      <c r="M31" s="48">
        <v>81</v>
      </c>
      <c r="N31" s="48">
        <v>14</v>
      </c>
      <c r="O31" s="48">
        <v>7</v>
      </c>
      <c r="P31" s="48">
        <v>209</v>
      </c>
      <c r="Q31" s="54">
        <f t="shared" si="1"/>
        <v>2389</v>
      </c>
    </row>
    <row r="32" spans="1:25" x14ac:dyDescent="0.3">
      <c r="A32" s="47" t="s">
        <v>29</v>
      </c>
      <c r="B32" s="48">
        <v>4554</v>
      </c>
      <c r="C32" s="48">
        <v>1768</v>
      </c>
      <c r="D32" s="48">
        <v>1127</v>
      </c>
      <c r="E32" s="48">
        <v>153</v>
      </c>
      <c r="F32" s="48">
        <v>462</v>
      </c>
      <c r="G32" s="48">
        <v>4280</v>
      </c>
      <c r="H32" s="48">
        <v>0</v>
      </c>
      <c r="I32" s="49">
        <f t="shared" si="0"/>
        <v>12344</v>
      </c>
      <c r="J32" s="30"/>
      <c r="K32" s="48">
        <v>49</v>
      </c>
      <c r="L32" s="48">
        <v>922</v>
      </c>
      <c r="M32" s="48">
        <v>60</v>
      </c>
      <c r="N32" s="48">
        <v>14</v>
      </c>
      <c r="O32" s="48">
        <v>2</v>
      </c>
      <c r="P32" s="48">
        <v>73</v>
      </c>
      <c r="Q32" s="54">
        <f t="shared" si="1"/>
        <v>1120</v>
      </c>
    </row>
    <row r="33" spans="1:25" x14ac:dyDescent="0.3">
      <c r="A33" s="47" t="s">
        <v>30</v>
      </c>
      <c r="B33" s="48">
        <v>1063</v>
      </c>
      <c r="C33" s="48">
        <v>328</v>
      </c>
      <c r="D33" s="48">
        <v>73</v>
      </c>
      <c r="E33" s="48">
        <v>6</v>
      </c>
      <c r="F33" s="48">
        <v>225</v>
      </c>
      <c r="G33" s="48">
        <v>1199</v>
      </c>
      <c r="H33" s="48">
        <v>0</v>
      </c>
      <c r="I33" s="49">
        <f t="shared" si="0"/>
        <v>2894</v>
      </c>
      <c r="J33" s="30"/>
      <c r="K33" s="48">
        <v>43</v>
      </c>
      <c r="L33" s="48">
        <v>475</v>
      </c>
      <c r="M33" s="48">
        <v>20</v>
      </c>
      <c r="N33" s="48"/>
      <c r="O33" s="48">
        <v>4</v>
      </c>
      <c r="P33" s="48">
        <v>29</v>
      </c>
      <c r="Q33" s="54">
        <f t="shared" si="1"/>
        <v>571</v>
      </c>
    </row>
    <row r="34" spans="1:25" x14ac:dyDescent="0.3">
      <c r="A34" s="50" t="s">
        <v>31</v>
      </c>
      <c r="B34" s="51">
        <v>9095</v>
      </c>
      <c r="C34" s="51">
        <v>2208</v>
      </c>
      <c r="D34" s="51">
        <v>885</v>
      </c>
      <c r="E34" s="51">
        <v>163</v>
      </c>
      <c r="F34" s="51">
        <v>1271</v>
      </c>
      <c r="G34" s="51">
        <v>8757</v>
      </c>
      <c r="H34" s="48">
        <v>0</v>
      </c>
      <c r="I34" s="52">
        <f t="shared" si="0"/>
        <v>22379</v>
      </c>
      <c r="J34" s="30"/>
      <c r="K34" s="51">
        <v>125</v>
      </c>
      <c r="L34" s="51">
        <v>1743</v>
      </c>
      <c r="M34" s="51">
        <v>103</v>
      </c>
      <c r="N34" s="51">
        <v>12</v>
      </c>
      <c r="O34" s="51">
        <v>39</v>
      </c>
      <c r="P34" s="51">
        <v>163</v>
      </c>
      <c r="Q34" s="55">
        <f t="shared" si="1"/>
        <v>2185</v>
      </c>
    </row>
    <row r="35" spans="1:25" s="12" customFormat="1" x14ac:dyDescent="0.3">
      <c r="A35" s="72" t="s">
        <v>32</v>
      </c>
      <c r="B35" s="35">
        <f t="shared" ref="B35:G35" si="9">SUM(B23:B34)</f>
        <v>90646</v>
      </c>
      <c r="C35" s="35">
        <f>SUM(C23:C34)</f>
        <v>30515</v>
      </c>
      <c r="D35" s="35">
        <f t="shared" si="9"/>
        <v>14199</v>
      </c>
      <c r="E35" s="35">
        <f t="shared" si="9"/>
        <v>2718</v>
      </c>
      <c r="F35" s="35">
        <f t="shared" si="9"/>
        <v>13231</v>
      </c>
      <c r="G35" s="35">
        <f t="shared" si="9"/>
        <v>82755</v>
      </c>
      <c r="H35" s="35"/>
      <c r="I35" s="36">
        <f t="shared" si="0"/>
        <v>234064</v>
      </c>
      <c r="J35" s="37"/>
      <c r="K35" s="35">
        <f>SUM(K23:K34)</f>
        <v>1111</v>
      </c>
      <c r="L35" s="35">
        <f t="shared" ref="L35:P35" si="10">SUM(L23:L34)</f>
        <v>23490</v>
      </c>
      <c r="M35" s="35">
        <f t="shared" si="10"/>
        <v>1005</v>
      </c>
      <c r="N35" s="35">
        <f t="shared" si="10"/>
        <v>339</v>
      </c>
      <c r="O35" s="35">
        <f t="shared" si="10"/>
        <v>248</v>
      </c>
      <c r="P35" s="35">
        <f t="shared" si="10"/>
        <v>1955</v>
      </c>
      <c r="Q35" s="35">
        <f t="shared" si="1"/>
        <v>28148</v>
      </c>
      <c r="S35"/>
      <c r="T35"/>
      <c r="U35"/>
      <c r="V35"/>
      <c r="W35"/>
      <c r="X35"/>
      <c r="Y35"/>
    </row>
    <row r="36" spans="1:25" x14ac:dyDescent="0.3">
      <c r="A36" s="44" t="s">
        <v>33</v>
      </c>
      <c r="B36" s="45">
        <v>911</v>
      </c>
      <c r="C36" s="45">
        <v>315</v>
      </c>
      <c r="D36" s="45">
        <v>52</v>
      </c>
      <c r="E36" s="45">
        <v>0</v>
      </c>
      <c r="F36" s="45">
        <v>90</v>
      </c>
      <c r="G36" s="45">
        <v>880</v>
      </c>
      <c r="H36" s="48">
        <v>0</v>
      </c>
      <c r="I36" s="46">
        <f t="shared" si="0"/>
        <v>2248</v>
      </c>
      <c r="J36" s="30"/>
      <c r="K36" s="45">
        <v>6</v>
      </c>
      <c r="L36" s="45">
        <v>275</v>
      </c>
      <c r="M36" s="45">
        <v>5</v>
      </c>
      <c r="N36" s="48"/>
      <c r="O36" s="48">
        <v>1</v>
      </c>
      <c r="P36" s="45">
        <v>7</v>
      </c>
      <c r="Q36" s="53">
        <f t="shared" si="1"/>
        <v>294</v>
      </c>
    </row>
    <row r="37" spans="1:25" x14ac:dyDescent="0.3">
      <c r="A37" s="47" t="s">
        <v>34</v>
      </c>
      <c r="B37" s="48">
        <v>2495</v>
      </c>
      <c r="C37" s="48">
        <v>1364</v>
      </c>
      <c r="D37" s="48">
        <v>319</v>
      </c>
      <c r="E37" s="48">
        <v>107</v>
      </c>
      <c r="F37" s="48">
        <v>309</v>
      </c>
      <c r="G37" s="48">
        <v>2228</v>
      </c>
      <c r="H37" s="48">
        <v>0</v>
      </c>
      <c r="I37" s="49">
        <f t="shared" si="0"/>
        <v>6822</v>
      </c>
      <c r="J37" s="30"/>
      <c r="K37" s="48">
        <v>12</v>
      </c>
      <c r="L37" s="48">
        <v>1021</v>
      </c>
      <c r="M37" s="48">
        <v>11</v>
      </c>
      <c r="N37" s="48">
        <v>14</v>
      </c>
      <c r="O37" s="48">
        <v>5</v>
      </c>
      <c r="P37" s="48">
        <v>60</v>
      </c>
      <c r="Q37" s="54">
        <f t="shared" si="1"/>
        <v>1123</v>
      </c>
    </row>
    <row r="38" spans="1:25" x14ac:dyDescent="0.3">
      <c r="A38" s="47" t="s">
        <v>35</v>
      </c>
      <c r="B38" s="48">
        <v>1887</v>
      </c>
      <c r="C38" s="48">
        <v>547</v>
      </c>
      <c r="D38" s="48">
        <v>81</v>
      </c>
      <c r="E38" s="48">
        <v>3</v>
      </c>
      <c r="F38" s="48">
        <v>144</v>
      </c>
      <c r="G38" s="48">
        <v>1701</v>
      </c>
      <c r="H38" s="48">
        <v>0</v>
      </c>
      <c r="I38" s="49">
        <f t="shared" si="0"/>
        <v>4363</v>
      </c>
      <c r="J38" s="30"/>
      <c r="K38" s="48">
        <v>21</v>
      </c>
      <c r="L38" s="48">
        <v>378</v>
      </c>
      <c r="M38" s="48">
        <v>26</v>
      </c>
      <c r="N38" s="48"/>
      <c r="O38" s="48">
        <v>4</v>
      </c>
      <c r="P38" s="48">
        <v>43</v>
      </c>
      <c r="Q38" s="54">
        <f t="shared" si="1"/>
        <v>472</v>
      </c>
    </row>
    <row r="39" spans="1:25" x14ac:dyDescent="0.3">
      <c r="A39" s="50" t="s">
        <v>36</v>
      </c>
      <c r="B39" s="51">
        <v>4281</v>
      </c>
      <c r="C39" s="51">
        <v>1771</v>
      </c>
      <c r="D39" s="51">
        <v>431</v>
      </c>
      <c r="E39" s="51">
        <v>59</v>
      </c>
      <c r="F39" s="51">
        <v>658</v>
      </c>
      <c r="G39" s="51">
        <v>4243</v>
      </c>
      <c r="H39" s="48">
        <v>0</v>
      </c>
      <c r="I39" s="52">
        <f t="shared" si="0"/>
        <v>11443</v>
      </c>
      <c r="J39" s="30"/>
      <c r="K39" s="51">
        <v>42</v>
      </c>
      <c r="L39" s="51">
        <v>1138</v>
      </c>
      <c r="M39" s="51">
        <v>24</v>
      </c>
      <c r="N39" s="51">
        <v>1</v>
      </c>
      <c r="O39" s="51">
        <v>16</v>
      </c>
      <c r="P39" s="51">
        <v>41</v>
      </c>
      <c r="Q39" s="55">
        <f t="shared" si="1"/>
        <v>1262</v>
      </c>
    </row>
    <row r="40" spans="1:25" x14ac:dyDescent="0.3">
      <c r="A40" s="72" t="s">
        <v>37</v>
      </c>
      <c r="B40" s="35">
        <f t="shared" ref="B40:H40" si="11">SUM(B36:B39)</f>
        <v>9574</v>
      </c>
      <c r="C40" s="35">
        <f>SUM(C36:C39)</f>
        <v>3997</v>
      </c>
      <c r="D40" s="35">
        <f t="shared" si="11"/>
        <v>883</v>
      </c>
      <c r="E40" s="35">
        <f t="shared" si="11"/>
        <v>169</v>
      </c>
      <c r="F40" s="35">
        <f t="shared" si="11"/>
        <v>1201</v>
      </c>
      <c r="G40" s="35">
        <f t="shared" si="11"/>
        <v>9052</v>
      </c>
      <c r="H40" s="35">
        <f t="shared" si="11"/>
        <v>0</v>
      </c>
      <c r="I40" s="36">
        <f t="shared" si="0"/>
        <v>24876</v>
      </c>
      <c r="J40" s="37"/>
      <c r="K40" s="35">
        <f>SUM(K36:K39)</f>
        <v>81</v>
      </c>
      <c r="L40" s="35">
        <f t="shared" ref="L40:P40" si="12">SUM(L36:L39)</f>
        <v>2812</v>
      </c>
      <c r="M40" s="35">
        <f t="shared" si="12"/>
        <v>66</v>
      </c>
      <c r="N40" s="35">
        <f t="shared" si="12"/>
        <v>15</v>
      </c>
      <c r="O40" s="35">
        <f t="shared" si="12"/>
        <v>26</v>
      </c>
      <c r="P40" s="35">
        <f t="shared" si="12"/>
        <v>151</v>
      </c>
      <c r="Q40" s="35">
        <f t="shared" si="1"/>
        <v>3151</v>
      </c>
    </row>
    <row r="41" spans="1:25" x14ac:dyDescent="0.3">
      <c r="A41" s="44" t="s">
        <v>38</v>
      </c>
      <c r="B41" s="45">
        <v>27515</v>
      </c>
      <c r="C41" s="45">
        <v>28940</v>
      </c>
      <c r="D41" s="45">
        <v>483</v>
      </c>
      <c r="E41" s="45">
        <v>1311</v>
      </c>
      <c r="F41" s="45">
        <v>2418</v>
      </c>
      <c r="G41" s="45">
        <v>21191</v>
      </c>
      <c r="H41" s="45">
        <v>0</v>
      </c>
      <c r="I41" s="46">
        <f t="shared" si="0"/>
        <v>81858</v>
      </c>
      <c r="J41" s="30"/>
      <c r="K41" s="45">
        <v>90</v>
      </c>
      <c r="L41" s="45">
        <v>8094</v>
      </c>
      <c r="M41" s="45">
        <v>31</v>
      </c>
      <c r="N41" s="45">
        <v>63</v>
      </c>
      <c r="O41" s="45">
        <v>221</v>
      </c>
      <c r="P41" s="45">
        <v>70</v>
      </c>
      <c r="Q41" s="53">
        <f t="shared" si="1"/>
        <v>8569</v>
      </c>
    </row>
    <row r="42" spans="1:25" x14ac:dyDescent="0.3">
      <c r="A42" s="50" t="s">
        <v>39</v>
      </c>
      <c r="B42" s="51">
        <v>21564</v>
      </c>
      <c r="C42" s="51">
        <v>44207</v>
      </c>
      <c r="D42" s="51">
        <v>1762</v>
      </c>
      <c r="E42" s="51">
        <v>1469</v>
      </c>
      <c r="F42" s="51">
        <v>10502</v>
      </c>
      <c r="G42" s="51">
        <v>47258</v>
      </c>
      <c r="H42" s="51">
        <v>7</v>
      </c>
      <c r="I42" s="52">
        <f t="shared" si="0"/>
        <v>126769</v>
      </c>
      <c r="J42" s="30"/>
      <c r="K42" s="51">
        <v>427</v>
      </c>
      <c r="L42" s="51">
        <v>19817</v>
      </c>
      <c r="M42" s="51">
        <v>240</v>
      </c>
      <c r="N42" s="51">
        <v>419</v>
      </c>
      <c r="O42" s="51">
        <v>1251</v>
      </c>
      <c r="P42" s="51">
        <v>2273</v>
      </c>
      <c r="Q42" s="55">
        <f t="shared" si="1"/>
        <v>24427</v>
      </c>
    </row>
    <row r="43" spans="1:25" x14ac:dyDescent="0.3">
      <c r="A43" s="72" t="s">
        <v>40</v>
      </c>
      <c r="B43" s="35">
        <f t="shared" ref="B43:H43" si="13">SUM(B41:B42)</f>
        <v>49079</v>
      </c>
      <c r="C43" s="35">
        <f>SUM(C41:C42)</f>
        <v>73147</v>
      </c>
      <c r="D43" s="35">
        <f t="shared" si="13"/>
        <v>2245</v>
      </c>
      <c r="E43" s="35">
        <f t="shared" si="13"/>
        <v>2780</v>
      </c>
      <c r="F43" s="35">
        <f t="shared" si="13"/>
        <v>12920</v>
      </c>
      <c r="G43" s="35">
        <f t="shared" si="13"/>
        <v>68449</v>
      </c>
      <c r="H43" s="35">
        <f t="shared" si="13"/>
        <v>7</v>
      </c>
      <c r="I43" s="36">
        <f t="shared" si="0"/>
        <v>208627</v>
      </c>
      <c r="J43" s="37"/>
      <c r="K43" s="35">
        <f>SUM(K41:K42)</f>
        <v>517</v>
      </c>
      <c r="L43" s="35">
        <f t="shared" ref="L43:P43" si="14">SUM(L41:L42)</f>
        <v>27911</v>
      </c>
      <c r="M43" s="35">
        <f t="shared" si="14"/>
        <v>271</v>
      </c>
      <c r="N43" s="35">
        <f t="shared" si="14"/>
        <v>482</v>
      </c>
      <c r="O43" s="35">
        <f t="shared" si="14"/>
        <v>1472</v>
      </c>
      <c r="P43" s="35">
        <f t="shared" si="14"/>
        <v>2343</v>
      </c>
      <c r="Q43" s="35">
        <f t="shared" si="1"/>
        <v>32996</v>
      </c>
    </row>
    <row r="44" spans="1:25" x14ac:dyDescent="0.3">
      <c r="A44" s="44" t="s">
        <v>41</v>
      </c>
      <c r="B44" s="45">
        <v>1855</v>
      </c>
      <c r="C44" s="45">
        <v>1014</v>
      </c>
      <c r="D44" s="45">
        <v>173</v>
      </c>
      <c r="E44" s="45">
        <v>21</v>
      </c>
      <c r="F44" s="45">
        <v>165</v>
      </c>
      <c r="G44" s="45">
        <v>1746</v>
      </c>
      <c r="H44" s="48">
        <v>0</v>
      </c>
      <c r="I44" s="46">
        <f t="shared" si="0"/>
        <v>4974</v>
      </c>
      <c r="J44" s="30"/>
      <c r="K44" s="45">
        <v>44</v>
      </c>
      <c r="L44" s="45">
        <v>614</v>
      </c>
      <c r="M44" s="45">
        <v>10</v>
      </c>
      <c r="N44" s="45">
        <v>3</v>
      </c>
      <c r="O44" s="48">
        <v>4</v>
      </c>
      <c r="P44" s="45">
        <v>44</v>
      </c>
      <c r="Q44" s="53">
        <f t="shared" si="1"/>
        <v>719</v>
      </c>
    </row>
    <row r="45" spans="1:25" x14ac:dyDescent="0.3">
      <c r="A45" s="47" t="s">
        <v>42</v>
      </c>
      <c r="B45" s="48">
        <v>6969</v>
      </c>
      <c r="C45" s="48">
        <v>3985</v>
      </c>
      <c r="D45" s="48">
        <v>1771</v>
      </c>
      <c r="E45" s="48">
        <v>804</v>
      </c>
      <c r="F45" s="48">
        <v>1170</v>
      </c>
      <c r="G45" s="48">
        <v>7542</v>
      </c>
      <c r="H45" s="48">
        <v>0</v>
      </c>
      <c r="I45" s="49">
        <f t="shared" si="0"/>
        <v>22241</v>
      </c>
      <c r="J45" s="30"/>
      <c r="K45" s="48">
        <v>48</v>
      </c>
      <c r="L45" s="48">
        <v>2338</v>
      </c>
      <c r="M45" s="48">
        <v>55</v>
      </c>
      <c r="N45" s="48">
        <v>66</v>
      </c>
      <c r="O45" s="48">
        <v>16</v>
      </c>
      <c r="P45" s="48">
        <v>124</v>
      </c>
      <c r="Q45" s="54">
        <f t="shared" si="1"/>
        <v>2647</v>
      </c>
    </row>
    <row r="46" spans="1:25" x14ac:dyDescent="0.3">
      <c r="A46" s="47" t="s">
        <v>43</v>
      </c>
      <c r="B46" s="48">
        <v>1355</v>
      </c>
      <c r="C46" s="48">
        <v>981</v>
      </c>
      <c r="D46" s="48">
        <v>708</v>
      </c>
      <c r="E46" s="48">
        <v>531</v>
      </c>
      <c r="F46" s="48">
        <v>152</v>
      </c>
      <c r="G46" s="48">
        <v>1077</v>
      </c>
      <c r="H46" s="48">
        <v>0</v>
      </c>
      <c r="I46" s="49">
        <f t="shared" si="0"/>
        <v>4804</v>
      </c>
      <c r="J46" s="30"/>
      <c r="K46" s="48">
        <v>12</v>
      </c>
      <c r="L46" s="48">
        <v>447</v>
      </c>
      <c r="M46" s="48">
        <v>18</v>
      </c>
      <c r="N46" s="48">
        <v>25</v>
      </c>
      <c r="O46" s="48">
        <v>2</v>
      </c>
      <c r="P46" s="48">
        <v>46</v>
      </c>
      <c r="Q46" s="54">
        <f t="shared" si="1"/>
        <v>550</v>
      </c>
    </row>
    <row r="47" spans="1:25" x14ac:dyDescent="0.3">
      <c r="A47" s="47" t="s">
        <v>44</v>
      </c>
      <c r="B47" s="48">
        <v>5973</v>
      </c>
      <c r="C47" s="48">
        <v>3280</v>
      </c>
      <c r="D47" s="48">
        <v>1291</v>
      </c>
      <c r="E47" s="48">
        <v>371</v>
      </c>
      <c r="F47" s="48">
        <v>1125</v>
      </c>
      <c r="G47" s="48">
        <v>6478</v>
      </c>
      <c r="H47" s="48">
        <v>0</v>
      </c>
      <c r="I47" s="49">
        <f t="shared" si="0"/>
        <v>18518</v>
      </c>
      <c r="J47" s="30"/>
      <c r="K47" s="48">
        <v>35</v>
      </c>
      <c r="L47" s="48">
        <v>2111</v>
      </c>
      <c r="M47" s="48">
        <v>21</v>
      </c>
      <c r="N47" s="48">
        <v>28</v>
      </c>
      <c r="O47" s="48">
        <v>12</v>
      </c>
      <c r="P47" s="48">
        <v>90</v>
      </c>
      <c r="Q47" s="54">
        <f t="shared" si="1"/>
        <v>2297</v>
      </c>
    </row>
    <row r="48" spans="1:25" x14ac:dyDescent="0.3">
      <c r="A48" s="47" t="s">
        <v>45</v>
      </c>
      <c r="B48" s="48">
        <v>5181</v>
      </c>
      <c r="C48" s="48">
        <v>2605</v>
      </c>
      <c r="D48" s="48">
        <v>1527</v>
      </c>
      <c r="E48" s="48">
        <v>336</v>
      </c>
      <c r="F48" s="48">
        <v>834</v>
      </c>
      <c r="G48" s="48">
        <v>5291</v>
      </c>
      <c r="H48" s="48">
        <v>0</v>
      </c>
      <c r="I48" s="49">
        <f t="shared" si="0"/>
        <v>15774</v>
      </c>
      <c r="J48" s="30"/>
      <c r="K48" s="48">
        <v>37</v>
      </c>
      <c r="L48" s="48">
        <v>1508</v>
      </c>
      <c r="M48" s="48">
        <v>37</v>
      </c>
      <c r="N48" s="48">
        <v>30</v>
      </c>
      <c r="O48" s="48">
        <v>18</v>
      </c>
      <c r="P48" s="48">
        <v>102</v>
      </c>
      <c r="Q48" s="54">
        <f t="shared" si="1"/>
        <v>1732</v>
      </c>
    </row>
    <row r="49" spans="1:17" x14ac:dyDescent="0.3">
      <c r="A49" s="47" t="s">
        <v>46</v>
      </c>
      <c r="B49" s="48">
        <v>6905</v>
      </c>
      <c r="C49" s="48">
        <v>3849</v>
      </c>
      <c r="D49" s="48">
        <v>1688</v>
      </c>
      <c r="E49" s="48">
        <v>1305</v>
      </c>
      <c r="F49" s="48">
        <v>1537</v>
      </c>
      <c r="G49" s="48">
        <v>6582</v>
      </c>
      <c r="H49" s="48">
        <v>0</v>
      </c>
      <c r="I49" s="49">
        <f t="shared" si="0"/>
        <v>21866</v>
      </c>
      <c r="J49" s="30"/>
      <c r="K49" s="48">
        <v>70</v>
      </c>
      <c r="L49" s="48">
        <v>2165</v>
      </c>
      <c r="M49" s="48">
        <v>61</v>
      </c>
      <c r="N49" s="48">
        <v>46</v>
      </c>
      <c r="O49" s="48">
        <v>18</v>
      </c>
      <c r="P49" s="48">
        <v>134</v>
      </c>
      <c r="Q49" s="54">
        <f t="shared" si="1"/>
        <v>2494</v>
      </c>
    </row>
    <row r="50" spans="1:17" x14ac:dyDescent="0.3">
      <c r="A50" s="50" t="s">
        <v>47</v>
      </c>
      <c r="B50" s="51">
        <v>7407</v>
      </c>
      <c r="C50" s="51">
        <v>3570</v>
      </c>
      <c r="D50" s="51">
        <v>1395</v>
      </c>
      <c r="E50" s="51">
        <v>572</v>
      </c>
      <c r="F50" s="51">
        <v>1259</v>
      </c>
      <c r="G50" s="51">
        <v>7804</v>
      </c>
      <c r="H50" s="48">
        <v>0</v>
      </c>
      <c r="I50" s="52">
        <f t="shared" si="0"/>
        <v>22007</v>
      </c>
      <c r="J50" s="30"/>
      <c r="K50" s="51">
        <v>95</v>
      </c>
      <c r="L50" s="51">
        <v>2610</v>
      </c>
      <c r="M50" s="51">
        <v>48</v>
      </c>
      <c r="N50" s="51">
        <v>80</v>
      </c>
      <c r="O50" s="51">
        <v>21</v>
      </c>
      <c r="P50" s="51">
        <v>158</v>
      </c>
      <c r="Q50" s="55">
        <f t="shared" si="1"/>
        <v>3012</v>
      </c>
    </row>
    <row r="51" spans="1:17" x14ac:dyDescent="0.3">
      <c r="A51" s="72" t="s">
        <v>48</v>
      </c>
      <c r="B51" s="35">
        <f t="shared" ref="B51:H51" si="15">SUM(B44:B50)</f>
        <v>35645</v>
      </c>
      <c r="C51" s="35">
        <f>SUM(C44:C50)</f>
        <v>19284</v>
      </c>
      <c r="D51" s="35">
        <f t="shared" si="15"/>
        <v>8553</v>
      </c>
      <c r="E51" s="35">
        <f t="shared" si="15"/>
        <v>3940</v>
      </c>
      <c r="F51" s="35">
        <f t="shared" si="15"/>
        <v>6242</v>
      </c>
      <c r="G51" s="35">
        <f t="shared" si="15"/>
        <v>36520</v>
      </c>
      <c r="H51" s="35">
        <f t="shared" si="15"/>
        <v>0</v>
      </c>
      <c r="I51" s="36">
        <f t="shared" si="0"/>
        <v>110184</v>
      </c>
      <c r="J51" s="37"/>
      <c r="K51" s="35">
        <f>SUM(K44:K50)</f>
        <v>341</v>
      </c>
      <c r="L51" s="35">
        <f t="shared" ref="L51:P51" si="16">SUM(L44:L50)</f>
        <v>11793</v>
      </c>
      <c r="M51" s="35">
        <f t="shared" si="16"/>
        <v>250</v>
      </c>
      <c r="N51" s="35">
        <f t="shared" si="16"/>
        <v>278</v>
      </c>
      <c r="O51" s="35">
        <f t="shared" si="16"/>
        <v>91</v>
      </c>
      <c r="P51" s="35">
        <f t="shared" si="16"/>
        <v>698</v>
      </c>
      <c r="Q51" s="35">
        <f t="shared" si="1"/>
        <v>13451</v>
      </c>
    </row>
    <row r="52" spans="1:17" x14ac:dyDescent="0.3">
      <c r="A52" s="44" t="s">
        <v>49</v>
      </c>
      <c r="B52" s="45">
        <v>8022</v>
      </c>
      <c r="C52" s="45">
        <v>4928</v>
      </c>
      <c r="D52" s="45">
        <v>2797</v>
      </c>
      <c r="E52" s="45">
        <v>1346</v>
      </c>
      <c r="F52" s="45">
        <v>1255</v>
      </c>
      <c r="G52" s="45">
        <v>9240</v>
      </c>
      <c r="H52" s="48">
        <v>0</v>
      </c>
      <c r="I52" s="46">
        <f t="shared" si="0"/>
        <v>27588</v>
      </c>
      <c r="J52" s="30"/>
      <c r="K52" s="45">
        <v>122</v>
      </c>
      <c r="L52" s="45">
        <v>2580</v>
      </c>
      <c r="M52" s="45">
        <v>81</v>
      </c>
      <c r="N52" s="45">
        <v>180</v>
      </c>
      <c r="O52" s="45">
        <v>26</v>
      </c>
      <c r="P52" s="45">
        <v>183</v>
      </c>
      <c r="Q52" s="53">
        <f t="shared" si="1"/>
        <v>3172</v>
      </c>
    </row>
    <row r="53" spans="1:17" x14ac:dyDescent="0.3">
      <c r="A53" s="47" t="s">
        <v>50</v>
      </c>
      <c r="B53" s="48">
        <v>2479</v>
      </c>
      <c r="C53" s="48">
        <v>1704</v>
      </c>
      <c r="D53" s="48">
        <v>1067</v>
      </c>
      <c r="E53" s="48">
        <v>517</v>
      </c>
      <c r="F53" s="48">
        <v>213</v>
      </c>
      <c r="G53" s="48">
        <v>2207</v>
      </c>
      <c r="H53" s="48">
        <v>0</v>
      </c>
      <c r="I53" s="49">
        <f t="shared" si="0"/>
        <v>8187</v>
      </c>
      <c r="J53" s="30"/>
      <c r="K53" s="48">
        <v>19</v>
      </c>
      <c r="L53" s="48">
        <v>613</v>
      </c>
      <c r="M53" s="48">
        <v>26</v>
      </c>
      <c r="N53" s="48">
        <v>24</v>
      </c>
      <c r="O53" s="48">
        <v>1</v>
      </c>
      <c r="P53" s="48">
        <v>39</v>
      </c>
      <c r="Q53" s="54">
        <f t="shared" si="1"/>
        <v>722</v>
      </c>
    </row>
    <row r="54" spans="1:17" x14ac:dyDescent="0.3">
      <c r="A54" s="47" t="s">
        <v>128</v>
      </c>
      <c r="B54" s="48">
        <v>2439</v>
      </c>
      <c r="C54" s="48">
        <v>1646</v>
      </c>
      <c r="D54" s="48">
        <v>1032</v>
      </c>
      <c r="E54" s="48">
        <v>331</v>
      </c>
      <c r="F54" s="48">
        <v>343</v>
      </c>
      <c r="G54" s="48">
        <v>2278</v>
      </c>
      <c r="H54" s="48">
        <v>0</v>
      </c>
      <c r="I54" s="49">
        <f t="shared" si="0"/>
        <v>8069</v>
      </c>
      <c r="J54" s="30"/>
      <c r="K54" s="48">
        <v>39</v>
      </c>
      <c r="L54" s="48">
        <v>1073</v>
      </c>
      <c r="M54" s="48">
        <v>52</v>
      </c>
      <c r="N54" s="48">
        <v>22</v>
      </c>
      <c r="O54" s="48">
        <v>3</v>
      </c>
      <c r="P54" s="48">
        <v>76</v>
      </c>
      <c r="Q54" s="54">
        <f t="shared" si="1"/>
        <v>1265</v>
      </c>
    </row>
    <row r="55" spans="1:17" x14ac:dyDescent="0.3">
      <c r="A55" s="47" t="s">
        <v>51</v>
      </c>
      <c r="B55" s="48">
        <v>5688</v>
      </c>
      <c r="C55" s="48">
        <v>3307</v>
      </c>
      <c r="D55" s="48">
        <v>1891</v>
      </c>
      <c r="E55" s="48">
        <v>479</v>
      </c>
      <c r="F55" s="48">
        <v>759</v>
      </c>
      <c r="G55" s="48">
        <v>6011</v>
      </c>
      <c r="H55" s="48">
        <v>0</v>
      </c>
      <c r="I55" s="49">
        <f t="shared" si="0"/>
        <v>18135</v>
      </c>
      <c r="J55" s="30"/>
      <c r="K55" s="48">
        <v>61</v>
      </c>
      <c r="L55" s="48">
        <v>1886</v>
      </c>
      <c r="M55" s="48">
        <v>88</v>
      </c>
      <c r="N55" s="48">
        <v>45</v>
      </c>
      <c r="O55" s="48">
        <v>16</v>
      </c>
      <c r="P55" s="48">
        <v>135</v>
      </c>
      <c r="Q55" s="54">
        <f t="shared" si="1"/>
        <v>2231</v>
      </c>
    </row>
    <row r="56" spans="1:17" x14ac:dyDescent="0.3">
      <c r="A56" s="47" t="s">
        <v>52</v>
      </c>
      <c r="B56" s="48">
        <v>3463</v>
      </c>
      <c r="C56" s="48">
        <v>2060</v>
      </c>
      <c r="D56" s="48">
        <v>1191</v>
      </c>
      <c r="E56" s="48">
        <v>576</v>
      </c>
      <c r="F56" s="48">
        <v>375</v>
      </c>
      <c r="G56" s="48">
        <v>2980</v>
      </c>
      <c r="H56" s="48">
        <v>0</v>
      </c>
      <c r="I56" s="49">
        <f t="shared" si="0"/>
        <v>10645</v>
      </c>
      <c r="J56" s="30"/>
      <c r="K56" s="48">
        <v>52</v>
      </c>
      <c r="L56" s="48">
        <v>1236</v>
      </c>
      <c r="M56" s="48">
        <v>50</v>
      </c>
      <c r="N56" s="48">
        <v>35</v>
      </c>
      <c r="O56" s="48">
        <v>11</v>
      </c>
      <c r="P56" s="48">
        <v>101</v>
      </c>
      <c r="Q56" s="54">
        <f t="shared" si="1"/>
        <v>1485</v>
      </c>
    </row>
    <row r="57" spans="1:17" x14ac:dyDescent="0.3">
      <c r="A57" s="47" t="s">
        <v>53</v>
      </c>
      <c r="B57" s="48">
        <v>2066</v>
      </c>
      <c r="C57" s="48">
        <v>1167</v>
      </c>
      <c r="D57" s="48">
        <v>635</v>
      </c>
      <c r="E57" s="48">
        <v>164</v>
      </c>
      <c r="F57" s="48">
        <v>224</v>
      </c>
      <c r="G57" s="48">
        <v>1869</v>
      </c>
      <c r="H57" s="48">
        <v>0</v>
      </c>
      <c r="I57" s="49">
        <f t="shared" si="0"/>
        <v>6125</v>
      </c>
      <c r="J57" s="30"/>
      <c r="K57" s="48">
        <v>34</v>
      </c>
      <c r="L57" s="48">
        <v>781</v>
      </c>
      <c r="M57" s="48">
        <v>27</v>
      </c>
      <c r="N57" s="48">
        <v>10</v>
      </c>
      <c r="O57" s="48">
        <v>10</v>
      </c>
      <c r="P57" s="48">
        <v>45</v>
      </c>
      <c r="Q57" s="54">
        <f t="shared" si="1"/>
        <v>907</v>
      </c>
    </row>
    <row r="58" spans="1:17" x14ac:dyDescent="0.3">
      <c r="A58" s="47" t="s">
        <v>54</v>
      </c>
      <c r="B58" s="48">
        <v>2708</v>
      </c>
      <c r="C58" s="48">
        <v>2033</v>
      </c>
      <c r="D58" s="48">
        <v>1169</v>
      </c>
      <c r="E58" s="48">
        <v>650</v>
      </c>
      <c r="F58" s="48">
        <v>403</v>
      </c>
      <c r="G58" s="48">
        <v>2558</v>
      </c>
      <c r="H58" s="48">
        <v>0</v>
      </c>
      <c r="I58" s="49">
        <f t="shared" si="0"/>
        <v>9521</v>
      </c>
      <c r="J58" s="30"/>
      <c r="K58" s="48">
        <v>35</v>
      </c>
      <c r="L58" s="48">
        <v>974</v>
      </c>
      <c r="M58" s="48">
        <v>26</v>
      </c>
      <c r="N58" s="48">
        <v>46</v>
      </c>
      <c r="O58" s="48">
        <v>6</v>
      </c>
      <c r="P58" s="48">
        <v>67</v>
      </c>
      <c r="Q58" s="54">
        <f t="shared" si="1"/>
        <v>1154</v>
      </c>
    </row>
    <row r="59" spans="1:17" x14ac:dyDescent="0.3">
      <c r="A59" s="47" t="s">
        <v>55</v>
      </c>
      <c r="B59" s="48">
        <v>4388</v>
      </c>
      <c r="C59" s="48">
        <v>2471</v>
      </c>
      <c r="D59" s="48">
        <v>1368</v>
      </c>
      <c r="E59" s="48">
        <v>438</v>
      </c>
      <c r="F59" s="48">
        <v>678</v>
      </c>
      <c r="G59" s="48">
        <v>4353</v>
      </c>
      <c r="H59" s="48">
        <v>1</v>
      </c>
      <c r="I59" s="49">
        <f t="shared" si="0"/>
        <v>13697</v>
      </c>
      <c r="J59" s="30"/>
      <c r="K59" s="48">
        <v>49</v>
      </c>
      <c r="L59" s="48">
        <v>1744</v>
      </c>
      <c r="M59" s="48">
        <v>22</v>
      </c>
      <c r="N59" s="48">
        <v>75</v>
      </c>
      <c r="O59" s="48">
        <v>47</v>
      </c>
      <c r="P59" s="48">
        <v>118</v>
      </c>
      <c r="Q59" s="54">
        <f t="shared" si="1"/>
        <v>2055</v>
      </c>
    </row>
    <row r="60" spans="1:17" x14ac:dyDescent="0.3">
      <c r="A60" s="50" t="s">
        <v>56</v>
      </c>
      <c r="B60" s="51">
        <v>2105</v>
      </c>
      <c r="C60" s="51">
        <v>1139</v>
      </c>
      <c r="D60" s="51">
        <v>833</v>
      </c>
      <c r="E60" s="51">
        <v>395</v>
      </c>
      <c r="F60" s="51">
        <v>265</v>
      </c>
      <c r="G60" s="51">
        <v>1867</v>
      </c>
      <c r="H60" s="48">
        <v>0</v>
      </c>
      <c r="I60" s="52">
        <f t="shared" si="0"/>
        <v>6604</v>
      </c>
      <c r="J60" s="30"/>
      <c r="K60" s="51">
        <v>28</v>
      </c>
      <c r="L60" s="51">
        <v>738</v>
      </c>
      <c r="M60" s="51">
        <v>30</v>
      </c>
      <c r="N60" s="51">
        <v>61</v>
      </c>
      <c r="O60" s="51">
        <v>2</v>
      </c>
      <c r="P60" s="51">
        <v>76</v>
      </c>
      <c r="Q60" s="55">
        <f t="shared" si="1"/>
        <v>935</v>
      </c>
    </row>
    <row r="61" spans="1:17" x14ac:dyDescent="0.3">
      <c r="A61" s="72" t="s">
        <v>57</v>
      </c>
      <c r="B61" s="35">
        <f t="shared" ref="B61:H61" si="17">SUM(B52:B60)</f>
        <v>33358</v>
      </c>
      <c r="C61" s="35">
        <f>SUM(C52:C60)</f>
        <v>20455</v>
      </c>
      <c r="D61" s="35">
        <f t="shared" si="17"/>
        <v>11983</v>
      </c>
      <c r="E61" s="35">
        <f t="shared" si="17"/>
        <v>4896</v>
      </c>
      <c r="F61" s="35">
        <f t="shared" si="17"/>
        <v>4515</v>
      </c>
      <c r="G61" s="35">
        <f t="shared" si="17"/>
        <v>33363</v>
      </c>
      <c r="H61" s="35">
        <f t="shared" si="17"/>
        <v>1</v>
      </c>
      <c r="I61" s="36">
        <f t="shared" si="0"/>
        <v>108571</v>
      </c>
      <c r="J61" s="37"/>
      <c r="K61" s="35">
        <f>SUM(K52:K60)</f>
        <v>439</v>
      </c>
      <c r="L61" s="35">
        <f t="shared" ref="L61:P61" si="18">SUM(L52:L60)</f>
        <v>11625</v>
      </c>
      <c r="M61" s="35">
        <f t="shared" si="18"/>
        <v>402</v>
      </c>
      <c r="N61" s="35">
        <f t="shared" si="18"/>
        <v>498</v>
      </c>
      <c r="O61" s="35">
        <f t="shared" si="18"/>
        <v>122</v>
      </c>
      <c r="P61" s="35">
        <f t="shared" si="18"/>
        <v>840</v>
      </c>
      <c r="Q61" s="35">
        <f t="shared" si="1"/>
        <v>13926</v>
      </c>
    </row>
    <row r="62" spans="1:17" x14ac:dyDescent="0.3">
      <c r="A62" s="44" t="s">
        <v>58</v>
      </c>
      <c r="B62" s="45">
        <v>2331</v>
      </c>
      <c r="C62" s="45">
        <v>1796</v>
      </c>
      <c r="D62" s="45">
        <v>822</v>
      </c>
      <c r="E62" s="45">
        <v>397</v>
      </c>
      <c r="F62" s="45">
        <v>247</v>
      </c>
      <c r="G62" s="45">
        <v>2154</v>
      </c>
      <c r="H62" s="48">
        <v>0</v>
      </c>
      <c r="I62" s="46">
        <f t="shared" si="0"/>
        <v>7747</v>
      </c>
      <c r="J62" s="30"/>
      <c r="K62" s="45">
        <v>44</v>
      </c>
      <c r="L62" s="45">
        <v>743</v>
      </c>
      <c r="M62" s="45">
        <v>35</v>
      </c>
      <c r="N62" s="45">
        <v>17</v>
      </c>
      <c r="O62" s="48">
        <v>5</v>
      </c>
      <c r="P62" s="45">
        <v>43</v>
      </c>
      <c r="Q62" s="53">
        <f t="shared" si="1"/>
        <v>887</v>
      </c>
    </row>
    <row r="63" spans="1:17" x14ac:dyDescent="0.3">
      <c r="A63" s="47" t="s">
        <v>59</v>
      </c>
      <c r="B63" s="48">
        <v>14700</v>
      </c>
      <c r="C63" s="48">
        <v>22562</v>
      </c>
      <c r="D63" s="48">
        <v>2886</v>
      </c>
      <c r="E63" s="48">
        <v>1058</v>
      </c>
      <c r="F63" s="48">
        <v>4177</v>
      </c>
      <c r="G63" s="48">
        <v>34002</v>
      </c>
      <c r="H63" s="48">
        <v>0</v>
      </c>
      <c r="I63" s="49">
        <f t="shared" si="0"/>
        <v>79385</v>
      </c>
      <c r="J63" s="30"/>
      <c r="K63" s="48">
        <v>383</v>
      </c>
      <c r="L63" s="48">
        <v>9562</v>
      </c>
      <c r="M63" s="48">
        <v>236</v>
      </c>
      <c r="N63" s="48">
        <v>635</v>
      </c>
      <c r="O63" s="48">
        <v>267</v>
      </c>
      <c r="P63" s="48">
        <v>863</v>
      </c>
      <c r="Q63" s="54">
        <f t="shared" si="1"/>
        <v>11946</v>
      </c>
    </row>
    <row r="64" spans="1:17" x14ac:dyDescent="0.3">
      <c r="A64" s="47" t="s">
        <v>60</v>
      </c>
      <c r="B64" s="48">
        <v>1602</v>
      </c>
      <c r="C64" s="48">
        <v>960</v>
      </c>
      <c r="D64" s="48">
        <v>385</v>
      </c>
      <c r="E64" s="48">
        <v>99</v>
      </c>
      <c r="F64" s="48">
        <v>100</v>
      </c>
      <c r="G64" s="48">
        <v>1352</v>
      </c>
      <c r="H64" s="48">
        <v>0</v>
      </c>
      <c r="I64" s="49">
        <f t="shared" si="0"/>
        <v>4498</v>
      </c>
      <c r="J64" s="30"/>
      <c r="K64" s="48">
        <v>42</v>
      </c>
      <c r="L64" s="48">
        <v>459</v>
      </c>
      <c r="M64" s="48">
        <v>36</v>
      </c>
      <c r="N64" s="48">
        <v>4</v>
      </c>
      <c r="O64" s="48"/>
      <c r="P64" s="48">
        <v>36</v>
      </c>
      <c r="Q64" s="54">
        <f t="shared" si="1"/>
        <v>577</v>
      </c>
    </row>
    <row r="65" spans="1:25" x14ac:dyDescent="0.3">
      <c r="A65" s="47" t="s">
        <v>61</v>
      </c>
      <c r="B65" s="48">
        <v>3360</v>
      </c>
      <c r="C65" s="48">
        <v>1616</v>
      </c>
      <c r="D65" s="48">
        <v>758</v>
      </c>
      <c r="E65" s="48">
        <v>188</v>
      </c>
      <c r="F65" s="48">
        <v>183</v>
      </c>
      <c r="G65" s="48">
        <v>2539</v>
      </c>
      <c r="H65" s="48">
        <v>0</v>
      </c>
      <c r="I65" s="49">
        <f t="shared" si="0"/>
        <v>8644</v>
      </c>
      <c r="J65" s="30"/>
      <c r="K65" s="48">
        <v>46</v>
      </c>
      <c r="L65" s="48">
        <v>594</v>
      </c>
      <c r="M65" s="48">
        <v>87</v>
      </c>
      <c r="N65" s="48">
        <v>3</v>
      </c>
      <c r="O65" s="48">
        <v>6</v>
      </c>
      <c r="P65" s="48">
        <v>43</v>
      </c>
      <c r="Q65" s="54">
        <f t="shared" si="1"/>
        <v>779</v>
      </c>
    </row>
    <row r="66" spans="1:25" x14ac:dyDescent="0.3">
      <c r="A66" s="47" t="s">
        <v>62</v>
      </c>
      <c r="B66" s="48">
        <v>3827</v>
      </c>
      <c r="C66" s="48">
        <v>2004</v>
      </c>
      <c r="D66" s="48">
        <v>1400</v>
      </c>
      <c r="E66" s="48">
        <v>347</v>
      </c>
      <c r="F66" s="48">
        <v>366</v>
      </c>
      <c r="G66" s="48">
        <v>3331</v>
      </c>
      <c r="H66" s="48">
        <v>0</v>
      </c>
      <c r="I66" s="49">
        <f t="shared" si="0"/>
        <v>11275</v>
      </c>
      <c r="J66" s="30"/>
      <c r="K66" s="48">
        <v>92</v>
      </c>
      <c r="L66" s="48">
        <v>840</v>
      </c>
      <c r="M66" s="48">
        <v>90</v>
      </c>
      <c r="N66" s="48">
        <v>9</v>
      </c>
      <c r="O66" s="48">
        <v>2</v>
      </c>
      <c r="P66" s="48">
        <v>46</v>
      </c>
      <c r="Q66" s="54">
        <f t="shared" si="1"/>
        <v>1079</v>
      </c>
    </row>
    <row r="67" spans="1:25" x14ac:dyDescent="0.3">
      <c r="A67" s="47" t="s">
        <v>63</v>
      </c>
      <c r="B67" s="48">
        <v>1796</v>
      </c>
      <c r="C67" s="48">
        <v>827</v>
      </c>
      <c r="D67" s="48">
        <v>582</v>
      </c>
      <c r="E67" s="48">
        <v>143</v>
      </c>
      <c r="F67" s="48">
        <v>133</v>
      </c>
      <c r="G67" s="48">
        <v>1509</v>
      </c>
      <c r="H67" s="48">
        <v>0</v>
      </c>
      <c r="I67" s="49">
        <f t="shared" si="0"/>
        <v>4990</v>
      </c>
      <c r="J67" s="30"/>
      <c r="K67" s="48">
        <v>26</v>
      </c>
      <c r="L67" s="48">
        <v>303</v>
      </c>
      <c r="M67" s="48">
        <v>46</v>
      </c>
      <c r="N67" s="48">
        <v>4</v>
      </c>
      <c r="O67" s="48">
        <v>2</v>
      </c>
      <c r="P67" s="48">
        <v>21</v>
      </c>
      <c r="Q67" s="54">
        <f t="shared" si="1"/>
        <v>402</v>
      </c>
    </row>
    <row r="68" spans="1:25" x14ac:dyDescent="0.3">
      <c r="A68" s="47" t="s">
        <v>64</v>
      </c>
      <c r="B68" s="48">
        <v>4398</v>
      </c>
      <c r="C68" s="48">
        <v>2905</v>
      </c>
      <c r="D68" s="48">
        <v>1479</v>
      </c>
      <c r="E68" s="48">
        <v>459</v>
      </c>
      <c r="F68" s="48">
        <v>316</v>
      </c>
      <c r="G68" s="48">
        <v>3310</v>
      </c>
      <c r="H68" s="48">
        <v>0</v>
      </c>
      <c r="I68" s="49">
        <f t="shared" si="0"/>
        <v>12867</v>
      </c>
      <c r="J68" s="30"/>
      <c r="K68" s="48">
        <v>60</v>
      </c>
      <c r="L68" s="48">
        <v>956</v>
      </c>
      <c r="M68" s="48">
        <v>69</v>
      </c>
      <c r="N68" s="48">
        <v>20</v>
      </c>
      <c r="O68" s="48">
        <v>20</v>
      </c>
      <c r="P68" s="48">
        <v>57</v>
      </c>
      <c r="Q68" s="54">
        <f t="shared" si="1"/>
        <v>1182</v>
      </c>
    </row>
    <row r="69" spans="1:25" x14ac:dyDescent="0.3">
      <c r="A69" s="47" t="s">
        <v>65</v>
      </c>
      <c r="B69" s="48">
        <v>2469</v>
      </c>
      <c r="C69" s="48">
        <v>1739</v>
      </c>
      <c r="D69" s="48">
        <v>898</v>
      </c>
      <c r="E69" s="48">
        <v>231</v>
      </c>
      <c r="F69" s="48">
        <v>239</v>
      </c>
      <c r="G69" s="48">
        <v>2129</v>
      </c>
      <c r="H69" s="48">
        <v>0</v>
      </c>
      <c r="I69" s="49">
        <f t="shared" si="0"/>
        <v>7705</v>
      </c>
      <c r="J69" s="30"/>
      <c r="K69" s="48">
        <v>30</v>
      </c>
      <c r="L69" s="48">
        <v>669</v>
      </c>
      <c r="M69" s="48">
        <v>42</v>
      </c>
      <c r="N69" s="48">
        <v>8</v>
      </c>
      <c r="O69" s="48">
        <v>2</v>
      </c>
      <c r="P69" s="48">
        <v>34</v>
      </c>
      <c r="Q69" s="54">
        <f t="shared" si="1"/>
        <v>785</v>
      </c>
    </row>
    <row r="70" spans="1:25" x14ac:dyDescent="0.3">
      <c r="A70" s="47" t="s">
        <v>66</v>
      </c>
      <c r="B70" s="48">
        <v>2893</v>
      </c>
      <c r="C70" s="48">
        <v>1716</v>
      </c>
      <c r="D70" s="48">
        <v>567</v>
      </c>
      <c r="E70" s="48">
        <v>135</v>
      </c>
      <c r="F70" s="48">
        <v>223</v>
      </c>
      <c r="G70" s="48">
        <v>2203</v>
      </c>
      <c r="H70" s="48">
        <v>0</v>
      </c>
      <c r="I70" s="49">
        <f t="shared" si="0"/>
        <v>7737</v>
      </c>
      <c r="J70" s="30"/>
      <c r="K70" s="48">
        <v>33</v>
      </c>
      <c r="L70" s="48">
        <v>729</v>
      </c>
      <c r="M70" s="48">
        <v>21</v>
      </c>
      <c r="N70" s="48">
        <v>4</v>
      </c>
      <c r="O70" s="48">
        <v>3</v>
      </c>
      <c r="P70" s="48">
        <v>43</v>
      </c>
      <c r="Q70" s="54">
        <f t="shared" si="1"/>
        <v>833</v>
      </c>
    </row>
    <row r="71" spans="1:25" x14ac:dyDescent="0.3">
      <c r="A71" s="50" t="s">
        <v>67</v>
      </c>
      <c r="B71" s="51">
        <v>2179</v>
      </c>
      <c r="C71" s="51">
        <v>1625</v>
      </c>
      <c r="D71" s="51">
        <v>612</v>
      </c>
      <c r="E71" s="51">
        <v>284</v>
      </c>
      <c r="F71" s="51">
        <v>181</v>
      </c>
      <c r="G71" s="51">
        <v>1942</v>
      </c>
      <c r="H71" s="48">
        <v>0</v>
      </c>
      <c r="I71" s="52">
        <f t="shared" ref="I71:I130" si="19">SUM(B71:H71)</f>
        <v>6823</v>
      </c>
      <c r="J71" s="30"/>
      <c r="K71" s="51">
        <v>58</v>
      </c>
      <c r="L71" s="51">
        <v>729</v>
      </c>
      <c r="M71" s="51">
        <v>60</v>
      </c>
      <c r="N71" s="51">
        <v>14</v>
      </c>
      <c r="O71" s="51">
        <v>7</v>
      </c>
      <c r="P71" s="51">
        <v>42</v>
      </c>
      <c r="Q71" s="55">
        <f t="shared" si="1"/>
        <v>910</v>
      </c>
    </row>
    <row r="72" spans="1:25" x14ac:dyDescent="0.3">
      <c r="A72" s="72" t="s">
        <v>68</v>
      </c>
      <c r="B72" s="35">
        <f t="shared" ref="B72:H72" si="20">SUM(B62:B71)</f>
        <v>39555</v>
      </c>
      <c r="C72" s="35">
        <f>SUM(C62:C71)</f>
        <v>37750</v>
      </c>
      <c r="D72" s="35">
        <f t="shared" si="20"/>
        <v>10389</v>
      </c>
      <c r="E72" s="35">
        <f t="shared" si="20"/>
        <v>3341</v>
      </c>
      <c r="F72" s="35">
        <f t="shared" si="20"/>
        <v>6165</v>
      </c>
      <c r="G72" s="35">
        <f t="shared" si="20"/>
        <v>54471</v>
      </c>
      <c r="H72" s="35">
        <f t="shared" si="20"/>
        <v>0</v>
      </c>
      <c r="I72" s="36">
        <f t="shared" si="19"/>
        <v>151671</v>
      </c>
      <c r="J72" s="37"/>
      <c r="K72" s="35">
        <f>SUM(K62:K71)</f>
        <v>814</v>
      </c>
      <c r="L72" s="35">
        <f t="shared" ref="L72:P72" si="21">SUM(L62:L71)</f>
        <v>15584</v>
      </c>
      <c r="M72" s="35">
        <f t="shared" si="21"/>
        <v>722</v>
      </c>
      <c r="N72" s="35">
        <f t="shared" si="21"/>
        <v>718</v>
      </c>
      <c r="O72" s="35">
        <f t="shared" si="21"/>
        <v>314</v>
      </c>
      <c r="P72" s="35">
        <f t="shared" si="21"/>
        <v>1228</v>
      </c>
      <c r="Q72" s="35">
        <f t="shared" ref="Q72:Q134" si="22">SUM(K72:P72)</f>
        <v>19380</v>
      </c>
    </row>
    <row r="73" spans="1:25" x14ac:dyDescent="0.3">
      <c r="A73" s="44" t="s">
        <v>69</v>
      </c>
      <c r="B73" s="45">
        <v>3562</v>
      </c>
      <c r="C73" s="45">
        <v>3648</v>
      </c>
      <c r="D73" s="45">
        <v>1259</v>
      </c>
      <c r="E73" s="45">
        <v>1310</v>
      </c>
      <c r="F73" s="45">
        <v>441</v>
      </c>
      <c r="G73" s="45">
        <v>3960</v>
      </c>
      <c r="H73" s="48">
        <v>0</v>
      </c>
      <c r="I73" s="46">
        <f t="shared" si="19"/>
        <v>14180</v>
      </c>
      <c r="J73" s="30"/>
      <c r="K73" s="45">
        <v>57</v>
      </c>
      <c r="L73" s="45">
        <v>1367</v>
      </c>
      <c r="M73" s="45">
        <v>40</v>
      </c>
      <c r="N73" s="45">
        <v>78</v>
      </c>
      <c r="O73" s="45">
        <v>9</v>
      </c>
      <c r="P73" s="45">
        <v>68</v>
      </c>
      <c r="Q73" s="53">
        <f t="shared" si="22"/>
        <v>1619</v>
      </c>
    </row>
    <row r="74" spans="1:25" x14ac:dyDescent="0.3">
      <c r="A74" s="50" t="s">
        <v>70</v>
      </c>
      <c r="B74" s="51">
        <v>1223</v>
      </c>
      <c r="C74" s="51">
        <v>958</v>
      </c>
      <c r="D74" s="51">
        <v>510</v>
      </c>
      <c r="E74" s="51">
        <v>249</v>
      </c>
      <c r="F74" s="51">
        <v>129</v>
      </c>
      <c r="G74" s="51">
        <v>1191</v>
      </c>
      <c r="H74" s="48">
        <v>0</v>
      </c>
      <c r="I74" s="52">
        <f t="shared" si="19"/>
        <v>4260</v>
      </c>
      <c r="J74" s="30"/>
      <c r="K74" s="51">
        <v>7</v>
      </c>
      <c r="L74" s="51">
        <v>429</v>
      </c>
      <c r="M74" s="51">
        <v>15</v>
      </c>
      <c r="N74" s="51">
        <v>24</v>
      </c>
      <c r="O74" s="48">
        <v>5</v>
      </c>
      <c r="P74" s="48">
        <v>19</v>
      </c>
      <c r="Q74" s="55">
        <f t="shared" si="22"/>
        <v>499</v>
      </c>
    </row>
    <row r="75" spans="1:25" s="12" customFormat="1" x14ac:dyDescent="0.3">
      <c r="A75" s="72" t="s">
        <v>71</v>
      </c>
      <c r="B75" s="35">
        <f t="shared" ref="B75:H75" si="23">SUM(B73:B74)</f>
        <v>4785</v>
      </c>
      <c r="C75" s="35">
        <f>SUM(C73:C74)</f>
        <v>4606</v>
      </c>
      <c r="D75" s="35">
        <f t="shared" si="23"/>
        <v>1769</v>
      </c>
      <c r="E75" s="35">
        <f t="shared" si="23"/>
        <v>1559</v>
      </c>
      <c r="F75" s="35">
        <f t="shared" si="23"/>
        <v>570</v>
      </c>
      <c r="G75" s="35">
        <f t="shared" si="23"/>
        <v>5151</v>
      </c>
      <c r="H75" s="35">
        <f t="shared" si="23"/>
        <v>0</v>
      </c>
      <c r="I75" s="36">
        <f t="shared" si="19"/>
        <v>18440</v>
      </c>
      <c r="J75" s="37"/>
      <c r="K75" s="35">
        <f>SUM(K73:K74)</f>
        <v>64</v>
      </c>
      <c r="L75" s="35">
        <f t="shared" ref="L75:P75" si="24">SUM(L73:L74)</f>
        <v>1796</v>
      </c>
      <c r="M75" s="35">
        <f t="shared" si="24"/>
        <v>55</v>
      </c>
      <c r="N75" s="35">
        <f t="shared" si="24"/>
        <v>102</v>
      </c>
      <c r="O75" s="35">
        <f t="shared" si="24"/>
        <v>14</v>
      </c>
      <c r="P75" s="35">
        <f t="shared" si="24"/>
        <v>87</v>
      </c>
      <c r="Q75" s="35">
        <f t="shared" si="22"/>
        <v>2118</v>
      </c>
      <c r="S75"/>
      <c r="T75"/>
      <c r="U75"/>
      <c r="V75"/>
      <c r="W75"/>
      <c r="X75"/>
      <c r="Y75"/>
    </row>
    <row r="76" spans="1:25" x14ac:dyDescent="0.3">
      <c r="A76" s="44" t="s">
        <v>72</v>
      </c>
      <c r="B76" s="45">
        <v>2439</v>
      </c>
      <c r="C76" s="45">
        <v>2119</v>
      </c>
      <c r="D76" s="45">
        <v>1078</v>
      </c>
      <c r="E76" s="45">
        <v>1689</v>
      </c>
      <c r="F76" s="45">
        <v>361</v>
      </c>
      <c r="G76" s="45">
        <v>2893</v>
      </c>
      <c r="H76" s="48">
        <v>0</v>
      </c>
      <c r="I76" s="46">
        <f t="shared" si="19"/>
        <v>10579</v>
      </c>
      <c r="J76" s="30"/>
      <c r="K76" s="45">
        <v>36</v>
      </c>
      <c r="L76" s="45">
        <v>768</v>
      </c>
      <c r="M76" s="45">
        <v>18</v>
      </c>
      <c r="N76" s="45">
        <v>61</v>
      </c>
      <c r="O76" s="45">
        <v>9</v>
      </c>
      <c r="P76" s="45">
        <v>96</v>
      </c>
      <c r="Q76" s="53">
        <f t="shared" si="22"/>
        <v>988</v>
      </c>
    </row>
    <row r="77" spans="1:25" x14ac:dyDescent="0.3">
      <c r="A77" s="47" t="s">
        <v>73</v>
      </c>
      <c r="B77" s="48">
        <v>1167</v>
      </c>
      <c r="C77" s="48">
        <v>1049</v>
      </c>
      <c r="D77" s="48">
        <v>506</v>
      </c>
      <c r="E77" s="48">
        <v>222</v>
      </c>
      <c r="F77" s="48">
        <v>176</v>
      </c>
      <c r="G77" s="48">
        <v>1334</v>
      </c>
      <c r="H77" s="48">
        <v>0</v>
      </c>
      <c r="I77" s="49">
        <f t="shared" si="19"/>
        <v>4454</v>
      </c>
      <c r="J77" s="30"/>
      <c r="K77" s="48">
        <v>16</v>
      </c>
      <c r="L77" s="48">
        <v>401</v>
      </c>
      <c r="M77" s="48">
        <v>16</v>
      </c>
      <c r="N77" s="48">
        <v>15</v>
      </c>
      <c r="O77" s="48">
        <v>7</v>
      </c>
      <c r="P77" s="48">
        <v>30</v>
      </c>
      <c r="Q77" s="54">
        <f t="shared" si="22"/>
        <v>485</v>
      </c>
    </row>
    <row r="78" spans="1:25" x14ac:dyDescent="0.3">
      <c r="A78" s="47" t="s">
        <v>74</v>
      </c>
      <c r="B78" s="48">
        <v>551</v>
      </c>
      <c r="C78" s="48">
        <v>670</v>
      </c>
      <c r="D78" s="48">
        <v>291</v>
      </c>
      <c r="E78" s="48">
        <v>478</v>
      </c>
      <c r="F78" s="48">
        <v>117</v>
      </c>
      <c r="G78" s="48">
        <v>699</v>
      </c>
      <c r="H78" s="48">
        <v>0</v>
      </c>
      <c r="I78" s="49">
        <f t="shared" si="19"/>
        <v>2806</v>
      </c>
      <c r="J78" s="30"/>
      <c r="K78" s="48">
        <v>4</v>
      </c>
      <c r="L78" s="48">
        <v>232</v>
      </c>
      <c r="M78" s="48">
        <v>12</v>
      </c>
      <c r="N78" s="48">
        <v>29</v>
      </c>
      <c r="O78" s="48">
        <v>2</v>
      </c>
      <c r="P78" s="48">
        <v>24</v>
      </c>
      <c r="Q78" s="54">
        <f t="shared" si="22"/>
        <v>303</v>
      </c>
    </row>
    <row r="79" spans="1:25" x14ac:dyDescent="0.3">
      <c r="A79" s="47" t="s">
        <v>75</v>
      </c>
      <c r="B79" s="48">
        <v>1075</v>
      </c>
      <c r="C79" s="48">
        <v>1319</v>
      </c>
      <c r="D79" s="48">
        <v>528</v>
      </c>
      <c r="E79" s="48">
        <v>1141</v>
      </c>
      <c r="F79" s="48">
        <v>292</v>
      </c>
      <c r="G79" s="48">
        <v>1521</v>
      </c>
      <c r="H79" s="48">
        <v>0</v>
      </c>
      <c r="I79" s="49">
        <f t="shared" si="19"/>
        <v>5876</v>
      </c>
      <c r="J79" s="30"/>
      <c r="K79" s="48">
        <v>20</v>
      </c>
      <c r="L79" s="48">
        <v>636</v>
      </c>
      <c r="M79" s="48">
        <v>18</v>
      </c>
      <c r="N79" s="48">
        <v>48</v>
      </c>
      <c r="O79" s="48">
        <v>10</v>
      </c>
      <c r="P79" s="48">
        <v>67</v>
      </c>
      <c r="Q79" s="54">
        <f t="shared" si="22"/>
        <v>799</v>
      </c>
    </row>
    <row r="80" spans="1:25" x14ac:dyDescent="0.3">
      <c r="A80" s="50" t="s">
        <v>135</v>
      </c>
      <c r="B80" s="51">
        <v>2276</v>
      </c>
      <c r="C80" s="51">
        <v>1508</v>
      </c>
      <c r="D80" s="51">
        <v>911</v>
      </c>
      <c r="E80" s="51">
        <v>855</v>
      </c>
      <c r="F80" s="51">
        <v>304</v>
      </c>
      <c r="G80" s="51">
        <v>2262</v>
      </c>
      <c r="H80" s="48">
        <v>0</v>
      </c>
      <c r="I80" s="52">
        <f t="shared" si="19"/>
        <v>8116</v>
      </c>
      <c r="J80" s="30"/>
      <c r="K80" s="51">
        <v>22</v>
      </c>
      <c r="L80" s="51">
        <v>704</v>
      </c>
      <c r="M80" s="51">
        <v>32</v>
      </c>
      <c r="N80" s="51">
        <v>74</v>
      </c>
      <c r="O80" s="48">
        <v>9</v>
      </c>
      <c r="P80" s="51">
        <v>71</v>
      </c>
      <c r="Q80" s="55">
        <f t="shared" si="22"/>
        <v>912</v>
      </c>
    </row>
    <row r="81" spans="1:25" s="12" customFormat="1" x14ac:dyDescent="0.3">
      <c r="A81" s="72" t="s">
        <v>76</v>
      </c>
      <c r="B81" s="35">
        <f t="shared" ref="B81:H81" si="25">SUM(B76:B80)</f>
        <v>7508</v>
      </c>
      <c r="C81" s="35">
        <f>SUM(C76:C80)</f>
        <v>6665</v>
      </c>
      <c r="D81" s="35">
        <f t="shared" si="25"/>
        <v>3314</v>
      </c>
      <c r="E81" s="35">
        <f t="shared" si="25"/>
        <v>4385</v>
      </c>
      <c r="F81" s="35">
        <f t="shared" si="25"/>
        <v>1250</v>
      </c>
      <c r="G81" s="35">
        <f t="shared" si="25"/>
        <v>8709</v>
      </c>
      <c r="H81" s="35">
        <f t="shared" si="25"/>
        <v>0</v>
      </c>
      <c r="I81" s="36">
        <f t="shared" si="19"/>
        <v>31831</v>
      </c>
      <c r="J81" s="37"/>
      <c r="K81" s="35">
        <f>SUM(K76:K80)</f>
        <v>98</v>
      </c>
      <c r="L81" s="35">
        <f t="shared" ref="L81:P81" si="26">SUM(L76:L80)</f>
        <v>2741</v>
      </c>
      <c r="M81" s="35">
        <f t="shared" si="26"/>
        <v>96</v>
      </c>
      <c r="N81" s="35">
        <f t="shared" si="26"/>
        <v>227</v>
      </c>
      <c r="O81" s="35">
        <f t="shared" si="26"/>
        <v>37</v>
      </c>
      <c r="P81" s="35">
        <f t="shared" si="26"/>
        <v>288</v>
      </c>
      <c r="Q81" s="35">
        <f t="shared" si="22"/>
        <v>3487</v>
      </c>
      <c r="S81"/>
      <c r="T81"/>
      <c r="U81"/>
      <c r="V81"/>
      <c r="W81"/>
      <c r="X81"/>
      <c r="Y81"/>
    </row>
    <row r="82" spans="1:25" x14ac:dyDescent="0.3">
      <c r="A82" s="44" t="s">
        <v>133</v>
      </c>
      <c r="B82" s="45">
        <v>1718</v>
      </c>
      <c r="C82" s="45">
        <v>1710</v>
      </c>
      <c r="D82" s="45">
        <v>1154</v>
      </c>
      <c r="E82" s="45">
        <v>149</v>
      </c>
      <c r="F82" s="45">
        <v>284</v>
      </c>
      <c r="G82" s="45">
        <v>2182</v>
      </c>
      <c r="H82" s="48">
        <v>0</v>
      </c>
      <c r="I82" s="46">
        <f t="shared" si="19"/>
        <v>7197</v>
      </c>
      <c r="J82" s="30"/>
      <c r="K82" s="45">
        <v>10</v>
      </c>
      <c r="L82" s="45">
        <v>570</v>
      </c>
      <c r="M82" s="45">
        <v>23</v>
      </c>
      <c r="N82" s="45">
        <v>15</v>
      </c>
      <c r="O82" s="48">
        <v>6</v>
      </c>
      <c r="P82" s="45">
        <v>64</v>
      </c>
      <c r="Q82" s="53">
        <f t="shared" si="22"/>
        <v>688</v>
      </c>
    </row>
    <row r="83" spans="1:25" x14ac:dyDescent="0.3">
      <c r="A83" s="47" t="s">
        <v>77</v>
      </c>
      <c r="B83" s="48">
        <v>2580</v>
      </c>
      <c r="C83" s="48">
        <v>1880</v>
      </c>
      <c r="D83" s="48">
        <v>1276</v>
      </c>
      <c r="E83" s="48">
        <v>143</v>
      </c>
      <c r="F83" s="48">
        <v>316</v>
      </c>
      <c r="G83" s="48">
        <v>2806</v>
      </c>
      <c r="H83" s="48">
        <v>0</v>
      </c>
      <c r="I83" s="49">
        <f t="shared" si="19"/>
        <v>9001</v>
      </c>
      <c r="J83" s="30"/>
      <c r="K83" s="48">
        <v>23</v>
      </c>
      <c r="L83" s="48">
        <v>694</v>
      </c>
      <c r="M83" s="48">
        <v>43</v>
      </c>
      <c r="N83" s="48">
        <v>21</v>
      </c>
      <c r="O83" s="48">
        <v>6</v>
      </c>
      <c r="P83" s="48">
        <v>50</v>
      </c>
      <c r="Q83" s="54">
        <f t="shared" si="22"/>
        <v>837</v>
      </c>
    </row>
    <row r="84" spans="1:25" x14ac:dyDescent="0.3">
      <c r="A84" s="47" t="s">
        <v>78</v>
      </c>
      <c r="B84" s="48">
        <v>688</v>
      </c>
      <c r="C84" s="48">
        <v>492</v>
      </c>
      <c r="D84" s="48">
        <v>383</v>
      </c>
      <c r="E84" s="48">
        <v>45</v>
      </c>
      <c r="F84" s="48">
        <v>83</v>
      </c>
      <c r="G84" s="48">
        <v>771</v>
      </c>
      <c r="H84" s="48">
        <v>0</v>
      </c>
      <c r="I84" s="49">
        <f t="shared" si="19"/>
        <v>2462</v>
      </c>
      <c r="J84" s="30"/>
      <c r="K84" s="48">
        <v>4</v>
      </c>
      <c r="L84" s="48">
        <v>233</v>
      </c>
      <c r="M84" s="48">
        <v>9</v>
      </c>
      <c r="N84" s="48">
        <v>11</v>
      </c>
      <c r="O84" s="48">
        <v>3</v>
      </c>
      <c r="P84" s="48">
        <v>19</v>
      </c>
      <c r="Q84" s="54">
        <f t="shared" si="22"/>
        <v>279</v>
      </c>
    </row>
    <row r="85" spans="1:25" x14ac:dyDescent="0.3">
      <c r="A85" s="47" t="s">
        <v>79</v>
      </c>
      <c r="B85" s="48">
        <v>27804</v>
      </c>
      <c r="C85" s="48">
        <v>12061</v>
      </c>
      <c r="D85" s="48">
        <v>10023</v>
      </c>
      <c r="E85" s="48">
        <v>845</v>
      </c>
      <c r="F85" s="48">
        <v>5907</v>
      </c>
      <c r="G85" s="48">
        <v>39558</v>
      </c>
      <c r="H85" s="48">
        <v>2</v>
      </c>
      <c r="I85" s="49">
        <f t="shared" si="19"/>
        <v>96200</v>
      </c>
      <c r="J85" s="30"/>
      <c r="K85" s="48">
        <v>223</v>
      </c>
      <c r="L85" s="48">
        <v>7720</v>
      </c>
      <c r="M85" s="48">
        <v>471</v>
      </c>
      <c r="N85" s="48">
        <v>146</v>
      </c>
      <c r="O85" s="48">
        <v>310</v>
      </c>
      <c r="P85" s="48">
        <v>1045</v>
      </c>
      <c r="Q85" s="54">
        <f t="shared" si="22"/>
        <v>9915</v>
      </c>
    </row>
    <row r="86" spans="1:25" x14ac:dyDescent="0.3">
      <c r="A86" s="50" t="s">
        <v>80</v>
      </c>
      <c r="B86" s="51">
        <v>1507</v>
      </c>
      <c r="C86" s="51">
        <v>1098</v>
      </c>
      <c r="D86" s="51">
        <v>778</v>
      </c>
      <c r="E86" s="51">
        <v>55</v>
      </c>
      <c r="F86" s="51">
        <v>180</v>
      </c>
      <c r="G86" s="51">
        <v>1891</v>
      </c>
      <c r="H86" s="48">
        <v>0</v>
      </c>
      <c r="I86" s="52">
        <f t="shared" si="19"/>
        <v>5509</v>
      </c>
      <c r="J86" s="30"/>
      <c r="K86" s="51">
        <v>21</v>
      </c>
      <c r="L86" s="51">
        <v>479</v>
      </c>
      <c r="M86" s="51">
        <v>21</v>
      </c>
      <c r="N86" s="51">
        <v>11</v>
      </c>
      <c r="O86" s="51">
        <v>4</v>
      </c>
      <c r="P86" s="51">
        <v>34</v>
      </c>
      <c r="Q86" s="55">
        <f t="shared" si="22"/>
        <v>570</v>
      </c>
    </row>
    <row r="87" spans="1:25" s="12" customFormat="1" x14ac:dyDescent="0.3">
      <c r="A87" s="72" t="s">
        <v>81</v>
      </c>
      <c r="B87" s="35">
        <f t="shared" ref="B87:H87" si="27">SUM(B82:B86)</f>
        <v>34297</v>
      </c>
      <c r="C87" s="35">
        <f>SUM(C82:C86)</f>
        <v>17241</v>
      </c>
      <c r="D87" s="35">
        <f t="shared" si="27"/>
        <v>13614</v>
      </c>
      <c r="E87" s="35">
        <f t="shared" si="27"/>
        <v>1237</v>
      </c>
      <c r="F87" s="35">
        <f t="shared" si="27"/>
        <v>6770</v>
      </c>
      <c r="G87" s="35">
        <f t="shared" si="27"/>
        <v>47208</v>
      </c>
      <c r="H87" s="35">
        <f t="shared" si="27"/>
        <v>2</v>
      </c>
      <c r="I87" s="36">
        <f t="shared" si="19"/>
        <v>120369</v>
      </c>
      <c r="J87" s="37"/>
      <c r="K87" s="35">
        <f>SUM(K82:K86)</f>
        <v>281</v>
      </c>
      <c r="L87" s="35">
        <f t="shared" ref="L87:P87" si="28">SUM(L82:L86)</f>
        <v>9696</v>
      </c>
      <c r="M87" s="35">
        <f t="shared" si="28"/>
        <v>567</v>
      </c>
      <c r="N87" s="35">
        <f t="shared" si="28"/>
        <v>204</v>
      </c>
      <c r="O87" s="35">
        <f t="shared" si="28"/>
        <v>329</v>
      </c>
      <c r="P87" s="35">
        <f t="shared" si="28"/>
        <v>1212</v>
      </c>
      <c r="Q87" s="35">
        <f t="shared" si="22"/>
        <v>12289</v>
      </c>
      <c r="S87"/>
      <c r="T87"/>
      <c r="U87"/>
      <c r="V87"/>
      <c r="W87"/>
      <c r="X87"/>
      <c r="Y87"/>
    </row>
    <row r="88" spans="1:25" x14ac:dyDescent="0.3">
      <c r="A88" s="44" t="s">
        <v>82</v>
      </c>
      <c r="B88" s="45">
        <v>1875</v>
      </c>
      <c r="C88" s="45">
        <v>1486</v>
      </c>
      <c r="D88" s="45">
        <v>652</v>
      </c>
      <c r="E88" s="45">
        <v>239</v>
      </c>
      <c r="F88" s="45">
        <v>222</v>
      </c>
      <c r="G88" s="45">
        <v>1921</v>
      </c>
      <c r="H88" s="48">
        <v>0</v>
      </c>
      <c r="I88" s="46">
        <f t="shared" si="19"/>
        <v>6395</v>
      </c>
      <c r="J88" s="30"/>
      <c r="K88" s="45">
        <v>22</v>
      </c>
      <c r="L88" s="45">
        <v>728</v>
      </c>
      <c r="M88" s="45">
        <v>9</v>
      </c>
      <c r="N88" s="45">
        <v>13</v>
      </c>
      <c r="O88" s="45">
        <v>6</v>
      </c>
      <c r="P88" s="45">
        <v>34</v>
      </c>
      <c r="Q88" s="53">
        <f t="shared" si="22"/>
        <v>812</v>
      </c>
    </row>
    <row r="89" spans="1:25" x14ac:dyDescent="0.3">
      <c r="A89" s="47" t="s">
        <v>83</v>
      </c>
      <c r="B89" s="48">
        <v>1729</v>
      </c>
      <c r="C89" s="48">
        <v>1094</v>
      </c>
      <c r="D89" s="48">
        <v>555</v>
      </c>
      <c r="E89" s="48">
        <v>107</v>
      </c>
      <c r="F89" s="48">
        <v>169</v>
      </c>
      <c r="G89" s="48">
        <v>1607</v>
      </c>
      <c r="H89" s="48">
        <v>0</v>
      </c>
      <c r="I89" s="49">
        <f t="shared" si="19"/>
        <v>5261</v>
      </c>
      <c r="J89" s="30"/>
      <c r="K89" s="48">
        <v>25</v>
      </c>
      <c r="L89" s="48">
        <v>496</v>
      </c>
      <c r="M89" s="48">
        <v>6</v>
      </c>
      <c r="N89" s="48">
        <v>18</v>
      </c>
      <c r="O89" s="48">
        <v>1</v>
      </c>
      <c r="P89" s="48">
        <v>39</v>
      </c>
      <c r="Q89" s="54">
        <f t="shared" si="22"/>
        <v>585</v>
      </c>
    </row>
    <row r="90" spans="1:25" x14ac:dyDescent="0.3">
      <c r="A90" s="47" t="s">
        <v>84</v>
      </c>
      <c r="B90" s="48">
        <v>1739</v>
      </c>
      <c r="C90" s="48">
        <v>1295</v>
      </c>
      <c r="D90" s="48">
        <v>495</v>
      </c>
      <c r="E90" s="48">
        <v>208</v>
      </c>
      <c r="F90" s="48">
        <v>205</v>
      </c>
      <c r="G90" s="48">
        <v>1873</v>
      </c>
      <c r="H90" s="48">
        <v>0</v>
      </c>
      <c r="I90" s="49">
        <f t="shared" si="19"/>
        <v>5815</v>
      </c>
      <c r="J90" s="30"/>
      <c r="K90" s="48">
        <v>23</v>
      </c>
      <c r="L90" s="48">
        <v>599</v>
      </c>
      <c r="M90" s="48">
        <v>27</v>
      </c>
      <c r="N90" s="48">
        <v>19</v>
      </c>
      <c r="O90" s="48">
        <v>3</v>
      </c>
      <c r="P90" s="48">
        <v>40</v>
      </c>
      <c r="Q90" s="54">
        <f t="shared" si="22"/>
        <v>711</v>
      </c>
    </row>
    <row r="91" spans="1:25" x14ac:dyDescent="0.3">
      <c r="A91" s="50" t="s">
        <v>85</v>
      </c>
      <c r="B91" s="51">
        <v>1465</v>
      </c>
      <c r="C91" s="51">
        <v>1460</v>
      </c>
      <c r="D91" s="51">
        <v>739</v>
      </c>
      <c r="E91" s="51">
        <v>295</v>
      </c>
      <c r="F91" s="51">
        <v>224</v>
      </c>
      <c r="G91" s="51">
        <v>1659</v>
      </c>
      <c r="H91" s="48">
        <v>0</v>
      </c>
      <c r="I91" s="52">
        <f t="shared" si="19"/>
        <v>5842</v>
      </c>
      <c r="J91" s="30"/>
      <c r="K91" s="51">
        <v>16</v>
      </c>
      <c r="L91" s="51">
        <v>705</v>
      </c>
      <c r="M91" s="51">
        <v>9</v>
      </c>
      <c r="N91" s="51">
        <v>21</v>
      </c>
      <c r="O91" s="51">
        <v>3</v>
      </c>
      <c r="P91" s="51">
        <v>26</v>
      </c>
      <c r="Q91" s="55">
        <f t="shared" si="22"/>
        <v>780</v>
      </c>
    </row>
    <row r="92" spans="1:25" s="12" customFormat="1" x14ac:dyDescent="0.3">
      <c r="A92" s="72" t="s">
        <v>86</v>
      </c>
      <c r="B92" s="35">
        <f t="shared" ref="B92:H92" si="29">SUM(B88:B91)</f>
        <v>6808</v>
      </c>
      <c r="C92" s="35">
        <f>SUM(C88:C91)</f>
        <v>5335</v>
      </c>
      <c r="D92" s="35">
        <f t="shared" si="29"/>
        <v>2441</v>
      </c>
      <c r="E92" s="35">
        <f t="shared" si="29"/>
        <v>849</v>
      </c>
      <c r="F92" s="35">
        <f t="shared" si="29"/>
        <v>820</v>
      </c>
      <c r="G92" s="35">
        <f t="shared" si="29"/>
        <v>7060</v>
      </c>
      <c r="H92" s="35">
        <f t="shared" si="29"/>
        <v>0</v>
      </c>
      <c r="I92" s="36">
        <f t="shared" si="19"/>
        <v>23313</v>
      </c>
      <c r="J92" s="37"/>
      <c r="K92" s="35">
        <f>SUM(K88:K91)</f>
        <v>86</v>
      </c>
      <c r="L92" s="35">
        <f t="shared" ref="L92:P92" si="30">SUM(L88:L91)</f>
        <v>2528</v>
      </c>
      <c r="M92" s="35">
        <f t="shared" si="30"/>
        <v>51</v>
      </c>
      <c r="N92" s="35">
        <f t="shared" si="30"/>
        <v>71</v>
      </c>
      <c r="O92" s="35">
        <f t="shared" si="30"/>
        <v>13</v>
      </c>
      <c r="P92" s="35">
        <f t="shared" si="30"/>
        <v>139</v>
      </c>
      <c r="Q92" s="35">
        <f t="shared" si="22"/>
        <v>2888</v>
      </c>
      <c r="S92"/>
      <c r="T92"/>
      <c r="U92"/>
      <c r="V92"/>
      <c r="W92"/>
      <c r="X92"/>
      <c r="Y92"/>
    </row>
    <row r="93" spans="1:25" x14ac:dyDescent="0.3">
      <c r="A93" s="44" t="s">
        <v>87</v>
      </c>
      <c r="B93" s="45">
        <v>593</v>
      </c>
      <c r="C93" s="45">
        <v>808</v>
      </c>
      <c r="D93" s="45">
        <v>340</v>
      </c>
      <c r="E93" s="45">
        <v>75</v>
      </c>
      <c r="F93" s="45">
        <v>140</v>
      </c>
      <c r="G93" s="45">
        <v>831</v>
      </c>
      <c r="H93" s="48">
        <v>0</v>
      </c>
      <c r="I93" s="46">
        <f t="shared" si="19"/>
        <v>2787</v>
      </c>
      <c r="J93" s="30"/>
      <c r="K93" s="45">
        <v>8</v>
      </c>
      <c r="L93" s="45">
        <v>285</v>
      </c>
      <c r="M93" s="45">
        <v>3</v>
      </c>
      <c r="N93" s="45">
        <v>2</v>
      </c>
      <c r="O93" s="45">
        <v>3</v>
      </c>
      <c r="P93" s="45">
        <v>11</v>
      </c>
      <c r="Q93" s="53">
        <f t="shared" si="22"/>
        <v>312</v>
      </c>
    </row>
    <row r="94" spans="1:25" x14ac:dyDescent="0.3">
      <c r="A94" s="50" t="s">
        <v>88</v>
      </c>
      <c r="B94" s="51">
        <v>1037</v>
      </c>
      <c r="C94" s="51">
        <v>1355</v>
      </c>
      <c r="D94" s="51">
        <v>661</v>
      </c>
      <c r="E94" s="51">
        <v>214</v>
      </c>
      <c r="F94" s="51">
        <v>135</v>
      </c>
      <c r="G94" s="51">
        <v>1378</v>
      </c>
      <c r="H94" s="48">
        <v>0</v>
      </c>
      <c r="I94" s="52">
        <f t="shared" si="19"/>
        <v>4780</v>
      </c>
      <c r="J94" s="30"/>
      <c r="K94" s="51">
        <v>12</v>
      </c>
      <c r="L94" s="51">
        <v>846</v>
      </c>
      <c r="M94" s="51">
        <v>23</v>
      </c>
      <c r="N94" s="51">
        <v>11</v>
      </c>
      <c r="O94" s="48">
        <v>1</v>
      </c>
      <c r="P94" s="51">
        <v>35</v>
      </c>
      <c r="Q94" s="55">
        <f t="shared" si="22"/>
        <v>928</v>
      </c>
    </row>
    <row r="95" spans="1:25" s="12" customFormat="1" x14ac:dyDescent="0.3">
      <c r="A95" s="72" t="s">
        <v>89</v>
      </c>
      <c r="B95" s="35">
        <f t="shared" ref="B95:H95" si="31">SUM(B93:B94)</f>
        <v>1630</v>
      </c>
      <c r="C95" s="35">
        <f>SUM(C93:C94)</f>
        <v>2163</v>
      </c>
      <c r="D95" s="35">
        <f t="shared" si="31"/>
        <v>1001</v>
      </c>
      <c r="E95" s="35">
        <f t="shared" si="31"/>
        <v>289</v>
      </c>
      <c r="F95" s="35">
        <f t="shared" si="31"/>
        <v>275</v>
      </c>
      <c r="G95" s="35">
        <f t="shared" si="31"/>
        <v>2209</v>
      </c>
      <c r="H95" s="35">
        <f t="shared" si="31"/>
        <v>0</v>
      </c>
      <c r="I95" s="36">
        <f t="shared" si="19"/>
        <v>7567</v>
      </c>
      <c r="J95" s="37"/>
      <c r="K95" s="35">
        <f>SUM(K93:K94)</f>
        <v>20</v>
      </c>
      <c r="L95" s="35">
        <f t="shared" ref="L95:P95" si="32">SUM(L93:L94)</f>
        <v>1131</v>
      </c>
      <c r="M95" s="35">
        <f t="shared" si="32"/>
        <v>26</v>
      </c>
      <c r="N95" s="35">
        <f t="shared" si="32"/>
        <v>13</v>
      </c>
      <c r="O95" s="35">
        <f t="shared" si="32"/>
        <v>4</v>
      </c>
      <c r="P95" s="35">
        <f t="shared" si="32"/>
        <v>46</v>
      </c>
      <c r="Q95" s="35">
        <f t="shared" si="22"/>
        <v>1240</v>
      </c>
      <c r="S95"/>
      <c r="T95"/>
      <c r="U95"/>
      <c r="V95"/>
      <c r="W95"/>
      <c r="X95"/>
      <c r="Y95"/>
    </row>
    <row r="96" spans="1:25" x14ac:dyDescent="0.3">
      <c r="A96" s="44" t="s">
        <v>90</v>
      </c>
      <c r="B96" s="45">
        <v>1108</v>
      </c>
      <c r="C96" s="45">
        <v>1218</v>
      </c>
      <c r="D96" s="45">
        <v>940</v>
      </c>
      <c r="E96" s="45">
        <v>187</v>
      </c>
      <c r="F96" s="45">
        <v>137</v>
      </c>
      <c r="G96" s="45">
        <v>1204</v>
      </c>
      <c r="H96" s="48">
        <v>0</v>
      </c>
      <c r="I96" s="46">
        <f t="shared" si="19"/>
        <v>4794</v>
      </c>
      <c r="J96" s="30"/>
      <c r="K96" s="45">
        <v>5</v>
      </c>
      <c r="L96" s="45">
        <v>422</v>
      </c>
      <c r="M96" s="45">
        <v>20</v>
      </c>
      <c r="N96" s="45">
        <v>10</v>
      </c>
      <c r="O96" s="48"/>
      <c r="P96" s="45">
        <v>25</v>
      </c>
      <c r="Q96" s="53">
        <f t="shared" si="22"/>
        <v>482</v>
      </c>
    </row>
    <row r="97" spans="1:25" x14ac:dyDescent="0.3">
      <c r="A97" s="47" t="s">
        <v>91</v>
      </c>
      <c r="B97" s="48">
        <v>676</v>
      </c>
      <c r="C97" s="48">
        <v>927</v>
      </c>
      <c r="D97" s="48">
        <v>537</v>
      </c>
      <c r="E97" s="48">
        <v>123</v>
      </c>
      <c r="F97" s="48">
        <v>108</v>
      </c>
      <c r="G97" s="48">
        <v>1033</v>
      </c>
      <c r="H97" s="48">
        <v>0</v>
      </c>
      <c r="I97" s="49">
        <f t="shared" si="19"/>
        <v>3404</v>
      </c>
      <c r="J97" s="30"/>
      <c r="K97" s="48">
        <v>7</v>
      </c>
      <c r="L97" s="48">
        <v>240</v>
      </c>
      <c r="M97" s="48">
        <v>11</v>
      </c>
      <c r="N97" s="48">
        <v>9</v>
      </c>
      <c r="O97" s="48"/>
      <c r="P97" s="48">
        <v>18</v>
      </c>
      <c r="Q97" s="54">
        <f t="shared" si="22"/>
        <v>285</v>
      </c>
    </row>
    <row r="98" spans="1:25" x14ac:dyDescent="0.3">
      <c r="A98" s="47" t="s">
        <v>92</v>
      </c>
      <c r="B98" s="48">
        <v>2435</v>
      </c>
      <c r="C98" s="48">
        <v>3417</v>
      </c>
      <c r="D98" s="48">
        <v>1643</v>
      </c>
      <c r="E98" s="48">
        <v>106</v>
      </c>
      <c r="F98" s="48">
        <v>324</v>
      </c>
      <c r="G98" s="48">
        <v>2513</v>
      </c>
      <c r="H98" s="48">
        <v>0</v>
      </c>
      <c r="I98" s="49">
        <f t="shared" si="19"/>
        <v>10438</v>
      </c>
      <c r="J98" s="30"/>
      <c r="K98" s="48">
        <v>14</v>
      </c>
      <c r="L98" s="48">
        <v>895</v>
      </c>
      <c r="M98" s="48">
        <v>39</v>
      </c>
      <c r="N98" s="48">
        <v>5</v>
      </c>
      <c r="O98" s="48">
        <v>4</v>
      </c>
      <c r="P98" s="48">
        <v>78</v>
      </c>
      <c r="Q98" s="54">
        <f t="shared" si="22"/>
        <v>1035</v>
      </c>
    </row>
    <row r="99" spans="1:25" x14ac:dyDescent="0.3">
      <c r="A99" s="47" t="s">
        <v>93</v>
      </c>
      <c r="B99" s="48">
        <v>7546</v>
      </c>
      <c r="C99" s="48">
        <v>7168</v>
      </c>
      <c r="D99" s="48">
        <v>4185</v>
      </c>
      <c r="E99" s="48">
        <v>302</v>
      </c>
      <c r="F99" s="48">
        <v>632</v>
      </c>
      <c r="G99" s="48">
        <v>7364</v>
      </c>
      <c r="H99" s="48">
        <v>0</v>
      </c>
      <c r="I99" s="49">
        <f t="shared" si="19"/>
        <v>27197</v>
      </c>
      <c r="J99" s="30"/>
      <c r="K99" s="48">
        <v>88</v>
      </c>
      <c r="L99" s="48">
        <v>2962</v>
      </c>
      <c r="M99" s="48">
        <v>200</v>
      </c>
      <c r="N99" s="48">
        <v>39</v>
      </c>
      <c r="O99" s="48">
        <v>10</v>
      </c>
      <c r="P99" s="48">
        <v>189</v>
      </c>
      <c r="Q99" s="54">
        <f t="shared" si="22"/>
        <v>3488</v>
      </c>
    </row>
    <row r="100" spans="1:25" x14ac:dyDescent="0.3">
      <c r="A100" s="50" t="s">
        <v>94</v>
      </c>
      <c r="B100" s="51">
        <v>3784</v>
      </c>
      <c r="C100" s="51">
        <v>3662</v>
      </c>
      <c r="D100" s="51">
        <v>1886</v>
      </c>
      <c r="E100" s="51">
        <v>328</v>
      </c>
      <c r="F100" s="51">
        <v>466</v>
      </c>
      <c r="G100" s="51">
        <v>3643</v>
      </c>
      <c r="H100" s="48">
        <v>0</v>
      </c>
      <c r="I100" s="52">
        <f t="shared" si="19"/>
        <v>13769</v>
      </c>
      <c r="J100" s="30"/>
      <c r="K100" s="51">
        <v>37</v>
      </c>
      <c r="L100" s="51">
        <v>1313</v>
      </c>
      <c r="M100" s="51">
        <v>84</v>
      </c>
      <c r="N100" s="51">
        <v>48</v>
      </c>
      <c r="O100" s="51">
        <v>9</v>
      </c>
      <c r="P100" s="51">
        <v>117</v>
      </c>
      <c r="Q100" s="55">
        <f t="shared" si="22"/>
        <v>1608</v>
      </c>
    </row>
    <row r="101" spans="1:25" s="12" customFormat="1" x14ac:dyDescent="0.3">
      <c r="A101" s="72" t="s">
        <v>95</v>
      </c>
      <c r="B101" s="35">
        <f t="shared" ref="B101:H101" si="33">SUM(B96:B100)</f>
        <v>15549</v>
      </c>
      <c r="C101" s="35">
        <f>SUM(C96:C100)</f>
        <v>16392</v>
      </c>
      <c r="D101" s="35">
        <f t="shared" si="33"/>
        <v>9191</v>
      </c>
      <c r="E101" s="35">
        <f t="shared" si="33"/>
        <v>1046</v>
      </c>
      <c r="F101" s="35">
        <f t="shared" si="33"/>
        <v>1667</v>
      </c>
      <c r="G101" s="35">
        <f t="shared" si="33"/>
        <v>15757</v>
      </c>
      <c r="H101" s="35">
        <f t="shared" si="33"/>
        <v>0</v>
      </c>
      <c r="I101" s="36">
        <f t="shared" si="19"/>
        <v>59602</v>
      </c>
      <c r="J101" s="37"/>
      <c r="K101" s="35">
        <f>SUM(K96:K100)</f>
        <v>151</v>
      </c>
      <c r="L101" s="35">
        <f t="shared" ref="L101:P101" si="34">SUM(L96:L100)</f>
        <v>5832</v>
      </c>
      <c r="M101" s="35">
        <f t="shared" si="34"/>
        <v>354</v>
      </c>
      <c r="N101" s="35">
        <f t="shared" si="34"/>
        <v>111</v>
      </c>
      <c r="O101" s="35">
        <f t="shared" si="34"/>
        <v>23</v>
      </c>
      <c r="P101" s="35">
        <f t="shared" si="34"/>
        <v>427</v>
      </c>
      <c r="Q101" s="35">
        <f t="shared" si="22"/>
        <v>6898</v>
      </c>
      <c r="S101"/>
      <c r="T101"/>
      <c r="U101"/>
      <c r="V101"/>
      <c r="W101"/>
      <c r="X101"/>
      <c r="Y101"/>
    </row>
    <row r="102" spans="1:25" x14ac:dyDescent="0.3">
      <c r="A102" s="44" t="s">
        <v>96</v>
      </c>
      <c r="B102" s="45">
        <v>552</v>
      </c>
      <c r="C102" s="45">
        <v>626</v>
      </c>
      <c r="D102" s="45">
        <v>320</v>
      </c>
      <c r="E102" s="45">
        <v>85</v>
      </c>
      <c r="F102" s="45">
        <v>68</v>
      </c>
      <c r="G102" s="45">
        <v>723</v>
      </c>
      <c r="H102" s="48">
        <v>0</v>
      </c>
      <c r="I102" s="46">
        <f t="shared" si="19"/>
        <v>2374</v>
      </c>
      <c r="J102" s="30"/>
      <c r="K102" s="45">
        <v>11</v>
      </c>
      <c r="L102" s="45">
        <v>271</v>
      </c>
      <c r="M102" s="45">
        <v>5</v>
      </c>
      <c r="N102" s="45">
        <v>21</v>
      </c>
      <c r="O102" s="48"/>
      <c r="P102" s="45">
        <v>19</v>
      </c>
      <c r="Q102" s="53">
        <f t="shared" si="22"/>
        <v>327</v>
      </c>
    </row>
    <row r="103" spans="1:25" x14ac:dyDescent="0.3">
      <c r="A103" s="50" t="s">
        <v>97</v>
      </c>
      <c r="B103" s="51">
        <v>198</v>
      </c>
      <c r="C103" s="51">
        <v>211</v>
      </c>
      <c r="D103" s="51">
        <v>146</v>
      </c>
      <c r="E103" s="51">
        <v>13</v>
      </c>
      <c r="F103" s="51">
        <v>27</v>
      </c>
      <c r="G103" s="51">
        <v>244</v>
      </c>
      <c r="H103" s="48">
        <v>0</v>
      </c>
      <c r="I103" s="52">
        <f t="shared" si="19"/>
        <v>839</v>
      </c>
      <c r="J103" s="30"/>
      <c r="K103" s="51">
        <v>4</v>
      </c>
      <c r="L103" s="51">
        <v>153</v>
      </c>
      <c r="M103" s="51">
        <v>11</v>
      </c>
      <c r="N103" s="51">
        <v>10</v>
      </c>
      <c r="O103" s="48"/>
      <c r="P103" s="51">
        <v>14</v>
      </c>
      <c r="Q103" s="55">
        <f t="shared" si="22"/>
        <v>192</v>
      </c>
    </row>
    <row r="104" spans="1:25" s="12" customFormat="1" x14ac:dyDescent="0.3">
      <c r="A104" s="72" t="s">
        <v>98</v>
      </c>
      <c r="B104" s="35">
        <f t="shared" ref="B104:H104" si="35">SUM(B102:B103)</f>
        <v>750</v>
      </c>
      <c r="C104" s="35">
        <f>SUM(C102:C103)</f>
        <v>837</v>
      </c>
      <c r="D104" s="35">
        <f t="shared" si="35"/>
        <v>466</v>
      </c>
      <c r="E104" s="35">
        <f t="shared" si="35"/>
        <v>98</v>
      </c>
      <c r="F104" s="35">
        <f t="shared" si="35"/>
        <v>95</v>
      </c>
      <c r="G104" s="35">
        <f t="shared" si="35"/>
        <v>967</v>
      </c>
      <c r="H104" s="35">
        <f t="shared" si="35"/>
        <v>0</v>
      </c>
      <c r="I104" s="36">
        <f t="shared" si="19"/>
        <v>3213</v>
      </c>
      <c r="J104" s="37"/>
      <c r="K104" s="35">
        <f>SUM(K102:K103)</f>
        <v>15</v>
      </c>
      <c r="L104" s="35">
        <f t="shared" ref="L104:P104" si="36">SUM(L102:L103)</f>
        <v>424</v>
      </c>
      <c r="M104" s="35">
        <f t="shared" si="36"/>
        <v>16</v>
      </c>
      <c r="N104" s="35">
        <f t="shared" si="36"/>
        <v>31</v>
      </c>
      <c r="O104" s="35">
        <f t="shared" si="36"/>
        <v>0</v>
      </c>
      <c r="P104" s="35">
        <f t="shared" si="36"/>
        <v>33</v>
      </c>
      <c r="Q104" s="35">
        <f t="shared" si="22"/>
        <v>519</v>
      </c>
      <c r="S104"/>
      <c r="T104"/>
      <c r="U104"/>
      <c r="V104"/>
      <c r="W104"/>
      <c r="X104"/>
      <c r="Y104"/>
    </row>
    <row r="105" spans="1:25" x14ac:dyDescent="0.3">
      <c r="A105" s="44" t="s">
        <v>99</v>
      </c>
      <c r="B105" s="45">
        <v>3957</v>
      </c>
      <c r="C105" s="45">
        <v>5289</v>
      </c>
      <c r="D105" s="45">
        <v>2538</v>
      </c>
      <c r="E105" s="45">
        <v>852</v>
      </c>
      <c r="F105" s="45">
        <v>597</v>
      </c>
      <c r="G105" s="45">
        <v>6320</v>
      </c>
      <c r="H105" s="48">
        <v>0</v>
      </c>
      <c r="I105" s="46">
        <f t="shared" si="19"/>
        <v>19553</v>
      </c>
      <c r="J105" s="30"/>
      <c r="K105" s="45">
        <v>40</v>
      </c>
      <c r="L105" s="45">
        <v>1963</v>
      </c>
      <c r="M105" s="45">
        <v>66</v>
      </c>
      <c r="N105" s="45">
        <v>112</v>
      </c>
      <c r="O105" s="45">
        <v>30</v>
      </c>
      <c r="P105" s="45">
        <v>111</v>
      </c>
      <c r="Q105" s="53">
        <f t="shared" si="22"/>
        <v>2322</v>
      </c>
    </row>
    <row r="106" spans="1:25" x14ac:dyDescent="0.3">
      <c r="A106" s="47" t="s">
        <v>136</v>
      </c>
      <c r="B106" s="48">
        <v>621</v>
      </c>
      <c r="C106" s="48">
        <v>763</v>
      </c>
      <c r="D106" s="48">
        <v>333</v>
      </c>
      <c r="E106" s="48">
        <v>71</v>
      </c>
      <c r="F106" s="48">
        <v>87</v>
      </c>
      <c r="G106" s="48">
        <v>1098</v>
      </c>
      <c r="H106" s="48">
        <v>0</v>
      </c>
      <c r="I106" s="49">
        <f t="shared" si="19"/>
        <v>2973</v>
      </c>
      <c r="J106" s="30"/>
      <c r="K106" s="48">
        <v>11</v>
      </c>
      <c r="L106" s="48">
        <v>241</v>
      </c>
      <c r="M106" s="48">
        <v>4</v>
      </c>
      <c r="N106" s="48">
        <v>5</v>
      </c>
      <c r="O106" s="48"/>
      <c r="P106" s="48">
        <v>31</v>
      </c>
      <c r="Q106" s="54">
        <f t="shared" si="22"/>
        <v>292</v>
      </c>
    </row>
    <row r="107" spans="1:25" x14ac:dyDescent="0.3">
      <c r="A107" s="47" t="s">
        <v>100</v>
      </c>
      <c r="B107" s="48">
        <v>820</v>
      </c>
      <c r="C107" s="48">
        <v>1120</v>
      </c>
      <c r="D107" s="48">
        <v>426</v>
      </c>
      <c r="E107" s="48">
        <v>108</v>
      </c>
      <c r="F107" s="48">
        <v>125</v>
      </c>
      <c r="G107" s="48">
        <v>1305</v>
      </c>
      <c r="H107" s="48">
        <v>0</v>
      </c>
      <c r="I107" s="49">
        <f t="shared" si="19"/>
        <v>3904</v>
      </c>
      <c r="J107" s="30"/>
      <c r="K107" s="48">
        <v>8</v>
      </c>
      <c r="L107" s="48">
        <v>339</v>
      </c>
      <c r="M107" s="48">
        <v>20</v>
      </c>
      <c r="N107" s="48">
        <v>9</v>
      </c>
      <c r="O107" s="48">
        <v>6</v>
      </c>
      <c r="P107" s="48">
        <v>54</v>
      </c>
      <c r="Q107" s="54">
        <f t="shared" si="22"/>
        <v>436</v>
      </c>
    </row>
    <row r="108" spans="1:25" x14ac:dyDescent="0.3">
      <c r="A108" s="47" t="s">
        <v>101</v>
      </c>
      <c r="B108" s="48">
        <v>1156</v>
      </c>
      <c r="C108" s="48">
        <v>1518</v>
      </c>
      <c r="D108" s="48">
        <v>545</v>
      </c>
      <c r="E108" s="48">
        <v>175</v>
      </c>
      <c r="F108" s="48">
        <v>132</v>
      </c>
      <c r="G108" s="48">
        <v>1487</v>
      </c>
      <c r="H108" s="48">
        <v>0</v>
      </c>
      <c r="I108" s="49">
        <f t="shared" si="19"/>
        <v>5013</v>
      </c>
      <c r="J108" s="30"/>
      <c r="K108" s="48">
        <v>8</v>
      </c>
      <c r="L108" s="48">
        <v>540</v>
      </c>
      <c r="M108" s="48">
        <v>18</v>
      </c>
      <c r="N108" s="48">
        <v>26</v>
      </c>
      <c r="O108" s="48">
        <v>3</v>
      </c>
      <c r="P108" s="48">
        <v>16</v>
      </c>
      <c r="Q108" s="54">
        <f t="shared" si="22"/>
        <v>611</v>
      </c>
    </row>
    <row r="109" spans="1:25" x14ac:dyDescent="0.3">
      <c r="A109" s="47" t="s">
        <v>102</v>
      </c>
      <c r="B109" s="48">
        <v>2060</v>
      </c>
      <c r="C109" s="48">
        <v>2811</v>
      </c>
      <c r="D109" s="48">
        <v>1659</v>
      </c>
      <c r="E109" s="48">
        <v>275</v>
      </c>
      <c r="F109" s="48">
        <v>344</v>
      </c>
      <c r="G109" s="48">
        <v>2497</v>
      </c>
      <c r="H109" s="48">
        <v>0</v>
      </c>
      <c r="I109" s="49">
        <f t="shared" si="19"/>
        <v>9646</v>
      </c>
      <c r="J109" s="30"/>
      <c r="K109" s="48">
        <v>26</v>
      </c>
      <c r="L109" s="48">
        <v>867</v>
      </c>
      <c r="M109" s="48">
        <v>25</v>
      </c>
      <c r="N109" s="48">
        <v>26</v>
      </c>
      <c r="O109" s="48">
        <v>3</v>
      </c>
      <c r="P109" s="48">
        <v>96</v>
      </c>
      <c r="Q109" s="54">
        <f t="shared" si="22"/>
        <v>1043</v>
      </c>
    </row>
    <row r="110" spans="1:25" x14ac:dyDescent="0.3">
      <c r="A110" s="50" t="s">
        <v>103</v>
      </c>
      <c r="B110" s="51">
        <v>1447</v>
      </c>
      <c r="C110" s="51">
        <v>1680</v>
      </c>
      <c r="D110" s="51">
        <v>660</v>
      </c>
      <c r="E110" s="51">
        <v>185</v>
      </c>
      <c r="F110" s="51">
        <v>170</v>
      </c>
      <c r="G110" s="51">
        <v>1788</v>
      </c>
      <c r="H110" s="48">
        <v>0</v>
      </c>
      <c r="I110" s="52">
        <f t="shared" si="19"/>
        <v>5930</v>
      </c>
      <c r="J110" s="30"/>
      <c r="K110" s="51">
        <v>23</v>
      </c>
      <c r="L110" s="51">
        <v>499</v>
      </c>
      <c r="M110" s="51">
        <v>10</v>
      </c>
      <c r="N110" s="51">
        <v>11</v>
      </c>
      <c r="O110" s="48"/>
      <c r="P110" s="51">
        <v>31</v>
      </c>
      <c r="Q110" s="55">
        <f t="shared" si="22"/>
        <v>574</v>
      </c>
    </row>
    <row r="111" spans="1:25" s="12" customFormat="1" x14ac:dyDescent="0.3">
      <c r="A111" s="72" t="s">
        <v>104</v>
      </c>
      <c r="B111" s="35">
        <f t="shared" ref="B111:H111" si="37">SUM(B105:B110)</f>
        <v>10061</v>
      </c>
      <c r="C111" s="35">
        <f>SUM(C105:C110)</f>
        <v>13181</v>
      </c>
      <c r="D111" s="35">
        <f t="shared" si="37"/>
        <v>6161</v>
      </c>
      <c r="E111" s="35">
        <f t="shared" si="37"/>
        <v>1666</v>
      </c>
      <c r="F111" s="35">
        <f t="shared" si="37"/>
        <v>1455</v>
      </c>
      <c r="G111" s="35">
        <f t="shared" si="37"/>
        <v>14495</v>
      </c>
      <c r="H111" s="35">
        <f t="shared" si="37"/>
        <v>0</v>
      </c>
      <c r="I111" s="36">
        <f t="shared" si="19"/>
        <v>47019</v>
      </c>
      <c r="J111" s="37"/>
      <c r="K111" s="35">
        <f>SUM(K105:K110)</f>
        <v>116</v>
      </c>
      <c r="L111" s="35">
        <f t="shared" ref="L111:P111" si="38">SUM(L105:L110)</f>
        <v>4449</v>
      </c>
      <c r="M111" s="35">
        <f t="shared" si="38"/>
        <v>143</v>
      </c>
      <c r="N111" s="35">
        <f t="shared" si="38"/>
        <v>189</v>
      </c>
      <c r="O111" s="35">
        <f t="shared" si="38"/>
        <v>42</v>
      </c>
      <c r="P111" s="35">
        <f t="shared" si="38"/>
        <v>339</v>
      </c>
      <c r="Q111" s="35">
        <f t="shared" si="22"/>
        <v>5278</v>
      </c>
      <c r="S111"/>
      <c r="T111"/>
      <c r="U111"/>
      <c r="V111"/>
      <c r="W111"/>
      <c r="X111"/>
      <c r="Y111"/>
    </row>
    <row r="112" spans="1:25" x14ac:dyDescent="0.3">
      <c r="A112" s="44" t="s">
        <v>105</v>
      </c>
      <c r="B112" s="45">
        <v>1715</v>
      </c>
      <c r="C112" s="45">
        <v>1677</v>
      </c>
      <c r="D112" s="45">
        <v>394</v>
      </c>
      <c r="E112" s="45">
        <v>94</v>
      </c>
      <c r="F112" s="45">
        <v>152</v>
      </c>
      <c r="G112" s="45">
        <v>1913</v>
      </c>
      <c r="H112" s="48">
        <v>0</v>
      </c>
      <c r="I112" s="46">
        <f t="shared" si="19"/>
        <v>5945</v>
      </c>
      <c r="J112" s="30"/>
      <c r="K112" s="45">
        <v>16</v>
      </c>
      <c r="L112" s="45">
        <v>388</v>
      </c>
      <c r="M112" s="45">
        <v>15</v>
      </c>
      <c r="N112" s="45">
        <v>8</v>
      </c>
      <c r="O112" s="45">
        <v>1</v>
      </c>
      <c r="P112" s="45">
        <v>25</v>
      </c>
      <c r="Q112" s="53">
        <f t="shared" si="22"/>
        <v>453</v>
      </c>
    </row>
    <row r="113" spans="1:25" x14ac:dyDescent="0.3">
      <c r="A113" s="47" t="s">
        <v>106</v>
      </c>
      <c r="B113" s="48">
        <v>2795</v>
      </c>
      <c r="C113" s="48">
        <v>3404</v>
      </c>
      <c r="D113" s="48">
        <v>472</v>
      </c>
      <c r="E113" s="48">
        <v>170</v>
      </c>
      <c r="F113" s="48">
        <v>263</v>
      </c>
      <c r="G113" s="48">
        <v>2714</v>
      </c>
      <c r="H113" s="48">
        <v>0</v>
      </c>
      <c r="I113" s="49">
        <f t="shared" si="19"/>
        <v>9818</v>
      </c>
      <c r="J113" s="30"/>
      <c r="K113" s="48">
        <v>29</v>
      </c>
      <c r="L113" s="48">
        <v>608</v>
      </c>
      <c r="M113" s="48">
        <v>9</v>
      </c>
      <c r="N113" s="48">
        <v>5</v>
      </c>
      <c r="O113" s="48"/>
      <c r="P113" s="48">
        <v>57</v>
      </c>
      <c r="Q113" s="54">
        <f t="shared" si="22"/>
        <v>708</v>
      </c>
    </row>
    <row r="114" spans="1:25" x14ac:dyDescent="0.3">
      <c r="A114" s="47" t="s">
        <v>107</v>
      </c>
      <c r="B114" s="48">
        <v>393</v>
      </c>
      <c r="C114" s="48">
        <v>511</v>
      </c>
      <c r="D114" s="48">
        <v>94</v>
      </c>
      <c r="E114" s="48">
        <v>9</v>
      </c>
      <c r="F114" s="48">
        <v>14</v>
      </c>
      <c r="G114" s="48">
        <v>453</v>
      </c>
      <c r="H114" s="48">
        <v>0</v>
      </c>
      <c r="I114" s="49">
        <f t="shared" si="19"/>
        <v>1474</v>
      </c>
      <c r="J114" s="30"/>
      <c r="K114" s="48">
        <v>2</v>
      </c>
      <c r="L114" s="48">
        <v>127</v>
      </c>
      <c r="M114" s="48">
        <v>1</v>
      </c>
      <c r="N114" s="48"/>
      <c r="O114" s="48">
        <v>1</v>
      </c>
      <c r="P114" s="48">
        <v>13</v>
      </c>
      <c r="Q114" s="54">
        <f t="shared" si="22"/>
        <v>144</v>
      </c>
    </row>
    <row r="115" spans="1:25" x14ac:dyDescent="0.3">
      <c r="A115" s="47" t="s">
        <v>108</v>
      </c>
      <c r="B115" s="48">
        <v>1828</v>
      </c>
      <c r="C115" s="48">
        <v>1927</v>
      </c>
      <c r="D115" s="48">
        <v>547</v>
      </c>
      <c r="E115" s="48">
        <v>58</v>
      </c>
      <c r="F115" s="48">
        <v>141</v>
      </c>
      <c r="G115" s="48">
        <v>1952</v>
      </c>
      <c r="H115" s="48">
        <v>0</v>
      </c>
      <c r="I115" s="49">
        <f t="shared" si="19"/>
        <v>6453</v>
      </c>
      <c r="J115" s="30"/>
      <c r="K115" s="48">
        <v>15</v>
      </c>
      <c r="L115" s="48">
        <v>323</v>
      </c>
      <c r="M115" s="48">
        <v>20</v>
      </c>
      <c r="N115" s="48">
        <v>4</v>
      </c>
      <c r="O115" s="48">
        <v>2</v>
      </c>
      <c r="P115" s="48">
        <v>51</v>
      </c>
      <c r="Q115" s="54">
        <f t="shared" si="22"/>
        <v>415</v>
      </c>
    </row>
    <row r="116" spans="1:25" x14ac:dyDescent="0.3">
      <c r="A116" s="50" t="s">
        <v>109</v>
      </c>
      <c r="B116" s="51">
        <v>698</v>
      </c>
      <c r="C116" s="51">
        <v>741</v>
      </c>
      <c r="D116" s="51">
        <v>200</v>
      </c>
      <c r="E116" s="51">
        <v>18</v>
      </c>
      <c r="F116" s="51">
        <v>26</v>
      </c>
      <c r="G116" s="51">
        <v>613</v>
      </c>
      <c r="H116" s="48">
        <v>0</v>
      </c>
      <c r="I116" s="52">
        <f t="shared" si="19"/>
        <v>2296</v>
      </c>
      <c r="J116" s="30"/>
      <c r="K116" s="51">
        <v>11</v>
      </c>
      <c r="L116" s="51">
        <v>116</v>
      </c>
      <c r="M116" s="51">
        <v>2</v>
      </c>
      <c r="N116" s="51"/>
      <c r="O116" s="48"/>
      <c r="P116" s="48">
        <v>12</v>
      </c>
      <c r="Q116" s="55">
        <f t="shared" si="22"/>
        <v>141</v>
      </c>
    </row>
    <row r="117" spans="1:25" s="12" customFormat="1" x14ac:dyDescent="0.3">
      <c r="A117" s="72" t="s">
        <v>110</v>
      </c>
      <c r="B117" s="35">
        <f t="shared" ref="B117:H117" si="39">SUM(B112:B116)</f>
        <v>7429</v>
      </c>
      <c r="C117" s="35">
        <f>SUM(C112:C116)</f>
        <v>8260</v>
      </c>
      <c r="D117" s="35">
        <f t="shared" si="39"/>
        <v>1707</v>
      </c>
      <c r="E117" s="35">
        <f t="shared" si="39"/>
        <v>349</v>
      </c>
      <c r="F117" s="35">
        <f t="shared" si="39"/>
        <v>596</v>
      </c>
      <c r="G117" s="35">
        <f t="shared" si="39"/>
        <v>7645</v>
      </c>
      <c r="H117" s="35">
        <f t="shared" si="39"/>
        <v>0</v>
      </c>
      <c r="I117" s="36">
        <f t="shared" si="19"/>
        <v>25986</v>
      </c>
      <c r="J117" s="37"/>
      <c r="K117" s="35">
        <f>SUM(K112:K116)</f>
        <v>73</v>
      </c>
      <c r="L117" s="35">
        <f t="shared" ref="L117:P117" si="40">SUM(L112:L116)</f>
        <v>1562</v>
      </c>
      <c r="M117" s="35">
        <f t="shared" si="40"/>
        <v>47</v>
      </c>
      <c r="N117" s="35">
        <f t="shared" si="40"/>
        <v>17</v>
      </c>
      <c r="O117" s="35">
        <f t="shared" si="40"/>
        <v>4</v>
      </c>
      <c r="P117" s="35">
        <f t="shared" si="40"/>
        <v>158</v>
      </c>
      <c r="Q117" s="35">
        <f t="shared" si="22"/>
        <v>1861</v>
      </c>
      <c r="S117"/>
      <c r="T117"/>
      <c r="U117"/>
      <c r="V117"/>
      <c r="W117"/>
      <c r="X117"/>
      <c r="Y117"/>
    </row>
    <row r="118" spans="1:25" x14ac:dyDescent="0.3">
      <c r="A118" s="44" t="s">
        <v>111</v>
      </c>
      <c r="B118" s="45">
        <v>1181</v>
      </c>
      <c r="C118" s="45">
        <v>1269</v>
      </c>
      <c r="D118" s="45">
        <v>218</v>
      </c>
      <c r="E118" s="45">
        <v>8</v>
      </c>
      <c r="F118" s="45">
        <v>95</v>
      </c>
      <c r="G118" s="45">
        <v>1289</v>
      </c>
      <c r="H118" s="48">
        <v>0</v>
      </c>
      <c r="I118" s="46">
        <f t="shared" si="19"/>
        <v>4060</v>
      </c>
      <c r="J118" s="30"/>
      <c r="K118" s="45">
        <v>7</v>
      </c>
      <c r="L118" s="45">
        <v>332</v>
      </c>
      <c r="M118" s="45">
        <v>16</v>
      </c>
      <c r="N118" s="45"/>
      <c r="O118" s="48">
        <v>2</v>
      </c>
      <c r="P118" s="45">
        <v>19</v>
      </c>
      <c r="Q118" s="53">
        <f t="shared" si="22"/>
        <v>376</v>
      </c>
    </row>
    <row r="119" spans="1:25" x14ac:dyDescent="0.3">
      <c r="A119" s="47" t="s">
        <v>112</v>
      </c>
      <c r="B119" s="48">
        <v>725</v>
      </c>
      <c r="C119" s="48">
        <v>597</v>
      </c>
      <c r="D119" s="48">
        <v>184</v>
      </c>
      <c r="E119" s="48">
        <v>10</v>
      </c>
      <c r="F119" s="48">
        <v>45</v>
      </c>
      <c r="G119" s="48">
        <v>756</v>
      </c>
      <c r="H119" s="48">
        <v>0</v>
      </c>
      <c r="I119" s="49">
        <f t="shared" si="19"/>
        <v>2317</v>
      </c>
      <c r="J119" s="30"/>
      <c r="K119" s="48">
        <v>9</v>
      </c>
      <c r="L119" s="48">
        <v>227</v>
      </c>
      <c r="M119" s="48">
        <v>26</v>
      </c>
      <c r="N119" s="48">
        <v>1</v>
      </c>
      <c r="O119" s="48">
        <v>2</v>
      </c>
      <c r="P119" s="48">
        <v>4</v>
      </c>
      <c r="Q119" s="54">
        <f t="shared" si="22"/>
        <v>269</v>
      </c>
    </row>
    <row r="120" spans="1:25" x14ac:dyDescent="0.3">
      <c r="A120" s="47" t="s">
        <v>113</v>
      </c>
      <c r="B120" s="48">
        <v>4225</v>
      </c>
      <c r="C120" s="48">
        <v>3136</v>
      </c>
      <c r="D120" s="48">
        <v>861</v>
      </c>
      <c r="E120" s="48">
        <v>282</v>
      </c>
      <c r="F120" s="48">
        <v>606</v>
      </c>
      <c r="G120" s="48">
        <v>3739</v>
      </c>
      <c r="H120" s="48">
        <v>0</v>
      </c>
      <c r="I120" s="49">
        <f t="shared" si="19"/>
        <v>12849</v>
      </c>
      <c r="J120" s="30"/>
      <c r="K120" s="48">
        <v>26</v>
      </c>
      <c r="L120" s="48">
        <v>1487</v>
      </c>
      <c r="M120" s="48">
        <v>32</v>
      </c>
      <c r="N120" s="48">
        <v>4</v>
      </c>
      <c r="O120" s="48">
        <v>4</v>
      </c>
      <c r="P120" s="48">
        <v>177</v>
      </c>
      <c r="Q120" s="54">
        <f t="shared" si="22"/>
        <v>1730</v>
      </c>
    </row>
    <row r="121" spans="1:25" x14ac:dyDescent="0.3">
      <c r="A121" s="47" t="s">
        <v>114</v>
      </c>
      <c r="B121" s="48">
        <v>373</v>
      </c>
      <c r="C121" s="48">
        <v>377</v>
      </c>
      <c r="D121" s="48">
        <v>108</v>
      </c>
      <c r="E121" s="48">
        <v>12</v>
      </c>
      <c r="F121" s="48">
        <v>44</v>
      </c>
      <c r="G121" s="48">
        <v>371</v>
      </c>
      <c r="H121" s="48">
        <v>0</v>
      </c>
      <c r="I121" s="49">
        <f t="shared" si="19"/>
        <v>1285</v>
      </c>
      <c r="J121" s="30"/>
      <c r="K121" s="48">
        <v>1</v>
      </c>
      <c r="L121" s="48">
        <v>117</v>
      </c>
      <c r="M121" s="48">
        <v>11</v>
      </c>
      <c r="N121" s="48"/>
      <c r="O121" s="48"/>
      <c r="P121" s="48">
        <v>7</v>
      </c>
      <c r="Q121" s="54">
        <f t="shared" si="22"/>
        <v>136</v>
      </c>
    </row>
    <row r="122" spans="1:25" x14ac:dyDescent="0.3">
      <c r="A122" s="47" t="s">
        <v>115</v>
      </c>
      <c r="B122" s="48">
        <v>2840</v>
      </c>
      <c r="C122" s="48">
        <v>1938</v>
      </c>
      <c r="D122" s="48">
        <v>418</v>
      </c>
      <c r="E122" s="48">
        <v>99</v>
      </c>
      <c r="F122" s="48">
        <v>215</v>
      </c>
      <c r="G122" s="48">
        <v>2445</v>
      </c>
      <c r="H122" s="48">
        <v>0</v>
      </c>
      <c r="I122" s="49">
        <f t="shared" si="19"/>
        <v>7955</v>
      </c>
      <c r="J122" s="30"/>
      <c r="K122" s="48">
        <v>20</v>
      </c>
      <c r="L122" s="48">
        <v>486</v>
      </c>
      <c r="M122" s="48">
        <v>32</v>
      </c>
      <c r="N122" s="48">
        <v>1</v>
      </c>
      <c r="O122" s="48">
        <v>7</v>
      </c>
      <c r="P122" s="48">
        <v>59</v>
      </c>
      <c r="Q122" s="54">
        <f t="shared" si="22"/>
        <v>605</v>
      </c>
    </row>
    <row r="123" spans="1:25" x14ac:dyDescent="0.3">
      <c r="A123" s="47" t="s">
        <v>116</v>
      </c>
      <c r="B123" s="48">
        <v>5260</v>
      </c>
      <c r="C123" s="48">
        <v>3638</v>
      </c>
      <c r="D123" s="48">
        <v>1648</v>
      </c>
      <c r="E123" s="48">
        <v>214</v>
      </c>
      <c r="F123" s="48">
        <v>349</v>
      </c>
      <c r="G123" s="48">
        <v>4718</v>
      </c>
      <c r="H123" s="48">
        <v>0</v>
      </c>
      <c r="I123" s="49">
        <f t="shared" si="19"/>
        <v>15827</v>
      </c>
      <c r="J123" s="30"/>
      <c r="K123" s="48">
        <v>39</v>
      </c>
      <c r="L123" s="48">
        <v>868</v>
      </c>
      <c r="M123" s="48">
        <v>55</v>
      </c>
      <c r="N123" s="48">
        <v>1</v>
      </c>
      <c r="O123" s="48">
        <v>5</v>
      </c>
      <c r="P123" s="48">
        <v>73</v>
      </c>
      <c r="Q123" s="54">
        <f t="shared" si="22"/>
        <v>1041</v>
      </c>
    </row>
    <row r="124" spans="1:25" x14ac:dyDescent="0.3">
      <c r="A124" s="47" t="s">
        <v>117</v>
      </c>
      <c r="B124" s="48">
        <v>1403</v>
      </c>
      <c r="C124" s="48">
        <v>1085</v>
      </c>
      <c r="D124" s="48">
        <v>246</v>
      </c>
      <c r="E124" s="48">
        <v>60</v>
      </c>
      <c r="F124" s="48">
        <v>219</v>
      </c>
      <c r="G124" s="48">
        <v>1504</v>
      </c>
      <c r="H124" s="48">
        <v>0</v>
      </c>
      <c r="I124" s="49">
        <f t="shared" si="19"/>
        <v>4517</v>
      </c>
      <c r="J124" s="30"/>
      <c r="K124" s="48">
        <v>17</v>
      </c>
      <c r="L124" s="48">
        <v>425</v>
      </c>
      <c r="M124" s="48">
        <v>16</v>
      </c>
      <c r="N124" s="48">
        <v>3</v>
      </c>
      <c r="O124" s="48">
        <v>2</v>
      </c>
      <c r="P124" s="48">
        <v>28</v>
      </c>
      <c r="Q124" s="54">
        <f t="shared" si="22"/>
        <v>491</v>
      </c>
    </row>
    <row r="125" spans="1:25" x14ac:dyDescent="0.3">
      <c r="A125" s="47" t="s">
        <v>118</v>
      </c>
      <c r="B125" s="48">
        <v>1525</v>
      </c>
      <c r="C125" s="48">
        <v>1192</v>
      </c>
      <c r="D125" s="48">
        <v>512</v>
      </c>
      <c r="E125" s="48">
        <v>28</v>
      </c>
      <c r="F125" s="48">
        <v>203</v>
      </c>
      <c r="G125" s="48">
        <v>1776</v>
      </c>
      <c r="H125" s="48">
        <v>0</v>
      </c>
      <c r="I125" s="49">
        <f t="shared" si="19"/>
        <v>5236</v>
      </c>
      <c r="J125" s="30"/>
      <c r="K125" s="48">
        <v>7</v>
      </c>
      <c r="L125" s="48">
        <v>332</v>
      </c>
      <c r="M125" s="48">
        <v>15</v>
      </c>
      <c r="N125" s="48"/>
      <c r="O125" s="48">
        <v>1</v>
      </c>
      <c r="P125" s="48">
        <v>27</v>
      </c>
      <c r="Q125" s="54">
        <f t="shared" si="22"/>
        <v>382</v>
      </c>
    </row>
    <row r="126" spans="1:25" x14ac:dyDescent="0.3">
      <c r="A126" s="50" t="s">
        <v>119</v>
      </c>
      <c r="B126" s="51">
        <v>1726</v>
      </c>
      <c r="C126" s="51">
        <v>1024</v>
      </c>
      <c r="D126" s="51">
        <v>240</v>
      </c>
      <c r="E126" s="51">
        <v>14</v>
      </c>
      <c r="F126" s="51">
        <v>125</v>
      </c>
      <c r="G126" s="51">
        <v>1473</v>
      </c>
      <c r="H126" s="48">
        <v>0</v>
      </c>
      <c r="I126" s="52">
        <f t="shared" si="19"/>
        <v>4602</v>
      </c>
      <c r="J126" s="30"/>
      <c r="K126" s="51">
        <v>12</v>
      </c>
      <c r="L126" s="51">
        <v>325</v>
      </c>
      <c r="M126" s="51">
        <v>8</v>
      </c>
      <c r="N126" s="51">
        <v>7</v>
      </c>
      <c r="O126" s="48">
        <v>6</v>
      </c>
      <c r="P126" s="51">
        <v>39</v>
      </c>
      <c r="Q126" s="55">
        <f t="shared" si="22"/>
        <v>397</v>
      </c>
    </row>
    <row r="127" spans="1:25" s="12" customFormat="1" x14ac:dyDescent="0.3">
      <c r="A127" s="72" t="s">
        <v>120</v>
      </c>
      <c r="B127" s="35">
        <f t="shared" ref="B127:H127" si="41">SUM(B118:B126)</f>
        <v>19258</v>
      </c>
      <c r="C127" s="35">
        <f>SUM(C118:C126)</f>
        <v>14256</v>
      </c>
      <c r="D127" s="35">
        <f t="shared" si="41"/>
        <v>4435</v>
      </c>
      <c r="E127" s="35">
        <f t="shared" si="41"/>
        <v>727</v>
      </c>
      <c r="F127" s="35">
        <f t="shared" si="41"/>
        <v>1901</v>
      </c>
      <c r="G127" s="35">
        <f t="shared" si="41"/>
        <v>18071</v>
      </c>
      <c r="H127" s="35">
        <f t="shared" si="41"/>
        <v>0</v>
      </c>
      <c r="I127" s="36">
        <f t="shared" si="19"/>
        <v>58648</v>
      </c>
      <c r="J127" s="37"/>
      <c r="K127" s="35">
        <f>SUM(K118:K126)</f>
        <v>138</v>
      </c>
      <c r="L127" s="35">
        <f t="shared" ref="L127:P127" si="42">SUM(L118:L126)</f>
        <v>4599</v>
      </c>
      <c r="M127" s="35">
        <f t="shared" si="42"/>
        <v>211</v>
      </c>
      <c r="N127" s="35">
        <f t="shared" si="42"/>
        <v>17</v>
      </c>
      <c r="O127" s="35">
        <f t="shared" si="42"/>
        <v>29</v>
      </c>
      <c r="P127" s="35">
        <f t="shared" si="42"/>
        <v>433</v>
      </c>
      <c r="Q127" s="35">
        <f t="shared" si="22"/>
        <v>5427</v>
      </c>
      <c r="S127"/>
      <c r="T127"/>
      <c r="U127"/>
      <c r="V127"/>
      <c r="W127"/>
      <c r="X127"/>
      <c r="Y127"/>
    </row>
    <row r="128" spans="1:25" x14ac:dyDescent="0.3">
      <c r="A128" s="44" t="s">
        <v>121</v>
      </c>
      <c r="B128" s="45">
        <v>3435</v>
      </c>
      <c r="C128" s="45">
        <v>1787</v>
      </c>
      <c r="D128" s="45">
        <v>177</v>
      </c>
      <c r="E128" s="45">
        <v>2</v>
      </c>
      <c r="F128" s="45">
        <v>338</v>
      </c>
      <c r="G128" s="45">
        <v>3422</v>
      </c>
      <c r="H128" s="48">
        <v>0</v>
      </c>
      <c r="I128" s="46">
        <f t="shared" si="19"/>
        <v>9161</v>
      </c>
      <c r="J128" s="30"/>
      <c r="K128" s="45">
        <v>23</v>
      </c>
      <c r="L128" s="45">
        <v>742</v>
      </c>
      <c r="M128" s="45">
        <v>27</v>
      </c>
      <c r="N128" s="45"/>
      <c r="O128" s="45">
        <v>46</v>
      </c>
      <c r="P128" s="45">
        <v>51</v>
      </c>
      <c r="Q128" s="53">
        <f t="shared" si="22"/>
        <v>889</v>
      </c>
    </row>
    <row r="129" spans="1:25" x14ac:dyDescent="0.3">
      <c r="A129" s="47" t="s">
        <v>123</v>
      </c>
      <c r="B129" s="48">
        <v>711</v>
      </c>
      <c r="C129" s="48">
        <v>542</v>
      </c>
      <c r="D129" s="48">
        <v>49</v>
      </c>
      <c r="E129" s="48">
        <v>1</v>
      </c>
      <c r="F129" s="48">
        <v>84</v>
      </c>
      <c r="G129" s="48">
        <v>667</v>
      </c>
      <c r="H129" s="48">
        <v>0</v>
      </c>
      <c r="I129" s="49">
        <f t="shared" si="19"/>
        <v>2054</v>
      </c>
      <c r="J129" s="30"/>
      <c r="K129" s="48">
        <v>13</v>
      </c>
      <c r="L129" s="48">
        <v>306</v>
      </c>
      <c r="M129" s="48">
        <v>4</v>
      </c>
      <c r="N129" s="48"/>
      <c r="O129" s="48">
        <v>9</v>
      </c>
      <c r="P129" s="48">
        <v>18</v>
      </c>
      <c r="Q129" s="54">
        <f t="shared" si="22"/>
        <v>350</v>
      </c>
    </row>
    <row r="130" spans="1:25" x14ac:dyDescent="0.3">
      <c r="A130" s="47" t="s">
        <v>125</v>
      </c>
      <c r="B130" s="48">
        <v>695</v>
      </c>
      <c r="C130" s="48">
        <v>407</v>
      </c>
      <c r="D130" s="48">
        <v>54</v>
      </c>
      <c r="E130" s="48">
        <v>1</v>
      </c>
      <c r="F130" s="48">
        <v>58</v>
      </c>
      <c r="G130" s="48">
        <v>392</v>
      </c>
      <c r="H130" s="48">
        <v>0</v>
      </c>
      <c r="I130" s="49">
        <f t="shared" si="19"/>
        <v>1607</v>
      </c>
      <c r="J130" s="30"/>
      <c r="K130" s="48">
        <v>7</v>
      </c>
      <c r="L130" s="48">
        <v>201</v>
      </c>
      <c r="M130" s="48">
        <v>7</v>
      </c>
      <c r="N130" s="48"/>
      <c r="O130" s="48">
        <v>1</v>
      </c>
      <c r="P130" s="48">
        <v>10</v>
      </c>
      <c r="Q130" s="54">
        <f t="shared" si="22"/>
        <v>226</v>
      </c>
    </row>
    <row r="131" spans="1:25" x14ac:dyDescent="0.3">
      <c r="A131" s="47" t="s">
        <v>126</v>
      </c>
      <c r="B131" s="48">
        <v>2824</v>
      </c>
      <c r="C131" s="48">
        <v>1385</v>
      </c>
      <c r="D131" s="48">
        <v>523</v>
      </c>
      <c r="E131" s="48">
        <v>2</v>
      </c>
      <c r="F131" s="48">
        <v>251</v>
      </c>
      <c r="G131" s="48">
        <v>2112</v>
      </c>
      <c r="H131" s="48">
        <v>0</v>
      </c>
      <c r="I131" s="54">
        <f>SUM(B131:H131)</f>
        <v>7097</v>
      </c>
      <c r="J131" s="30"/>
      <c r="K131" s="48">
        <v>20</v>
      </c>
      <c r="L131" s="48">
        <v>824</v>
      </c>
      <c r="M131" s="48">
        <v>32</v>
      </c>
      <c r="N131" s="48"/>
      <c r="O131" s="48">
        <v>20</v>
      </c>
      <c r="P131" s="48">
        <v>40</v>
      </c>
      <c r="Q131" s="54">
        <f t="shared" si="22"/>
        <v>936</v>
      </c>
    </row>
    <row r="132" spans="1:25" x14ac:dyDescent="0.3">
      <c r="A132" s="50" t="s">
        <v>143</v>
      </c>
      <c r="B132" s="51">
        <v>1464</v>
      </c>
      <c r="C132" s="51">
        <v>1131</v>
      </c>
      <c r="D132" s="51">
        <v>82</v>
      </c>
      <c r="E132" s="48">
        <v>0</v>
      </c>
      <c r="F132" s="51">
        <v>141</v>
      </c>
      <c r="G132" s="51">
        <v>1129</v>
      </c>
      <c r="H132" s="48">
        <v>0</v>
      </c>
      <c r="I132" s="55">
        <f>SUM(B132:H132)</f>
        <v>3947</v>
      </c>
      <c r="J132" s="30"/>
      <c r="K132" s="51">
        <v>17</v>
      </c>
      <c r="L132" s="51">
        <v>388</v>
      </c>
      <c r="M132" s="51">
        <v>28</v>
      </c>
      <c r="N132" s="48"/>
      <c r="O132" s="51">
        <v>3</v>
      </c>
      <c r="P132" s="51">
        <v>18</v>
      </c>
      <c r="Q132" s="55">
        <f t="shared" si="22"/>
        <v>454</v>
      </c>
    </row>
    <row r="133" spans="1:25" s="12" customFormat="1" x14ac:dyDescent="0.3">
      <c r="A133" s="72" t="s">
        <v>127</v>
      </c>
      <c r="B133" s="41">
        <f t="shared" ref="B133:H133" si="43">SUM(B128:B132)</f>
        <v>9129</v>
      </c>
      <c r="C133" s="41">
        <f t="shared" si="43"/>
        <v>5252</v>
      </c>
      <c r="D133" s="41">
        <f t="shared" si="43"/>
        <v>885</v>
      </c>
      <c r="E133" s="41">
        <f t="shared" si="43"/>
        <v>6</v>
      </c>
      <c r="F133" s="41">
        <f t="shared" si="43"/>
        <v>872</v>
      </c>
      <c r="G133" s="41">
        <f t="shared" si="43"/>
        <v>7722</v>
      </c>
      <c r="H133" s="41">
        <f t="shared" si="43"/>
        <v>0</v>
      </c>
      <c r="I133" s="42">
        <f>SUM(B133:H133)</f>
        <v>23866</v>
      </c>
      <c r="J133" s="30"/>
      <c r="K133" s="41">
        <f>SUM(K128:K132)</f>
        <v>80</v>
      </c>
      <c r="L133" s="41">
        <f t="shared" ref="L133:P133" si="44">SUM(L128:L132)</f>
        <v>2461</v>
      </c>
      <c r="M133" s="41">
        <f t="shared" si="44"/>
        <v>98</v>
      </c>
      <c r="N133" s="41">
        <f t="shared" si="44"/>
        <v>0</v>
      </c>
      <c r="O133" s="41">
        <f t="shared" si="44"/>
        <v>79</v>
      </c>
      <c r="P133" s="41">
        <f t="shared" si="44"/>
        <v>137</v>
      </c>
      <c r="Q133" s="41">
        <f t="shared" si="22"/>
        <v>2855</v>
      </c>
      <c r="S133"/>
      <c r="T133"/>
      <c r="U133"/>
      <c r="V133"/>
      <c r="W133"/>
      <c r="X133"/>
      <c r="Y133"/>
    </row>
    <row r="134" spans="1:25" s="12" customFormat="1" ht="23.1" customHeight="1" x14ac:dyDescent="0.3">
      <c r="A134" s="22" t="s">
        <v>151</v>
      </c>
      <c r="B134" s="43">
        <f t="shared" ref="B134:I134" si="45">SUM(B15,B17,B22,B35,B40,B43,B51,B61,B72,B75,B81,B87,B92,B95,B101,B104,B111,B117,B127,B133)</f>
        <v>437060</v>
      </c>
      <c r="C134" s="43">
        <f t="shared" si="45"/>
        <v>323035</v>
      </c>
      <c r="D134" s="43">
        <f t="shared" si="45"/>
        <v>106834</v>
      </c>
      <c r="E134" s="43">
        <f t="shared" si="45"/>
        <v>31418</v>
      </c>
      <c r="F134" s="43">
        <f t="shared" si="45"/>
        <v>67280</v>
      </c>
      <c r="G134" s="43">
        <f t="shared" si="45"/>
        <v>492676</v>
      </c>
      <c r="H134" s="43">
        <f t="shared" si="45"/>
        <v>10</v>
      </c>
      <c r="I134" s="43">
        <f t="shared" si="45"/>
        <v>1458313</v>
      </c>
      <c r="J134" s="37"/>
      <c r="K134" s="43">
        <f t="shared" ref="K134:P134" si="46">SUM(K15,K17,K22,K35,K40,K43,K51,K61,K72,K75,K81,K87,K92,K95,K101,K104,K111,K117,K127,K133)</f>
        <v>5599</v>
      </c>
      <c r="L134" s="43">
        <f t="shared" si="46"/>
        <v>152737</v>
      </c>
      <c r="M134" s="43">
        <f t="shared" si="46"/>
        <v>5123</v>
      </c>
      <c r="N134" s="43">
        <f t="shared" si="46"/>
        <v>3760</v>
      </c>
      <c r="O134" s="43">
        <f t="shared" si="46"/>
        <v>3607</v>
      </c>
      <c r="P134" s="43">
        <f t="shared" si="46"/>
        <v>12548</v>
      </c>
      <c r="Q134" s="43">
        <f t="shared" si="22"/>
        <v>183374</v>
      </c>
      <c r="S134"/>
      <c r="T134"/>
      <c r="U134"/>
      <c r="V134"/>
      <c r="W134"/>
      <c r="X134"/>
      <c r="Y134"/>
    </row>
    <row r="135" spans="1:25" s="5" customFormat="1" ht="20.25" customHeight="1" x14ac:dyDescent="0.3">
      <c r="A135" s="97" t="s">
        <v>187</v>
      </c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17"/>
      <c r="S135" s="17"/>
      <c r="T135" s="17"/>
      <c r="U135" s="17"/>
      <c r="V135" s="17"/>
      <c r="W135" s="17"/>
    </row>
    <row r="136" spans="1:25" s="5" customFormat="1" ht="26.25" customHeight="1" x14ac:dyDescent="0.3">
      <c r="A136" s="90" t="s">
        <v>181</v>
      </c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</row>
    <row r="137" spans="1:25" s="5" customFormat="1" ht="15.75" customHeight="1" x14ac:dyDescent="0.3">
      <c r="A137" s="91" t="s">
        <v>182</v>
      </c>
      <c r="B137" s="91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33"/>
      <c r="S137" s="33"/>
      <c r="T137" s="33"/>
      <c r="U137" s="33"/>
      <c r="V137" s="33"/>
      <c r="W137" s="33"/>
    </row>
    <row r="138" spans="1:25" x14ac:dyDescent="0.3">
      <c r="B138" s="13"/>
      <c r="C138" s="13"/>
      <c r="D138" s="13"/>
      <c r="E138" s="13"/>
      <c r="F138" s="13"/>
      <c r="G138" s="13"/>
      <c r="H138" s="13"/>
      <c r="I138" s="14"/>
      <c r="N138" s="13"/>
      <c r="O138" s="4"/>
      <c r="P138" s="6"/>
      <c r="Q138"/>
      <c r="R138"/>
    </row>
    <row r="139" spans="1:25" x14ac:dyDescent="0.3">
      <c r="B139" s="13"/>
      <c r="C139" s="13"/>
      <c r="D139" s="13"/>
      <c r="E139" s="13"/>
      <c r="F139" s="13"/>
      <c r="G139" s="13"/>
      <c r="H139" s="13"/>
      <c r="I139" s="14"/>
      <c r="N139" s="13"/>
      <c r="O139" s="4"/>
      <c r="P139" s="6"/>
      <c r="Q139"/>
      <c r="R139"/>
    </row>
    <row r="140" spans="1:25" x14ac:dyDescent="0.3">
      <c r="B140" s="13"/>
      <c r="C140" s="13"/>
      <c r="D140" s="13"/>
      <c r="E140" s="13"/>
      <c r="F140" s="13"/>
      <c r="G140" s="13"/>
      <c r="H140" s="13"/>
      <c r="I140" s="14"/>
      <c r="N140" s="13"/>
      <c r="O140" s="4"/>
      <c r="P140" s="6"/>
      <c r="Q140"/>
      <c r="R140"/>
      <c r="X140" s="6"/>
      <c r="Y140" s="6"/>
    </row>
    <row r="141" spans="1:25" x14ac:dyDescent="0.3">
      <c r="B141" s="13"/>
      <c r="C141" s="13"/>
      <c r="D141" s="13"/>
      <c r="E141" s="13"/>
      <c r="F141" s="13"/>
      <c r="G141" s="13"/>
      <c r="H141" s="13"/>
      <c r="I141" s="14"/>
      <c r="N141" s="13"/>
      <c r="O141" s="4"/>
      <c r="P141" s="6"/>
      <c r="Q141"/>
      <c r="R141"/>
      <c r="X141" s="6"/>
      <c r="Y141" s="6"/>
    </row>
    <row r="142" spans="1:25" s="4" customFormat="1" x14ac:dyDescent="0.3">
      <c r="A142" s="9"/>
      <c r="B142" s="13"/>
      <c r="C142" s="13"/>
      <c r="D142" s="13"/>
      <c r="E142" s="13"/>
      <c r="F142" s="13"/>
      <c r="G142" s="13"/>
      <c r="H142" s="13"/>
      <c r="I142" s="14"/>
      <c r="K142" s="5"/>
      <c r="L142" s="5"/>
      <c r="M142" s="5"/>
      <c r="N142" s="13"/>
      <c r="P142" s="6"/>
      <c r="Q142"/>
      <c r="R142"/>
      <c r="S142"/>
      <c r="T142"/>
      <c r="U142"/>
      <c r="V142"/>
      <c r="W142"/>
    </row>
    <row r="143" spans="1:25" s="4" customFormat="1" x14ac:dyDescent="0.3">
      <c r="A143" s="9"/>
      <c r="B143" s="13"/>
      <c r="C143" s="13"/>
      <c r="D143" s="13"/>
      <c r="E143" s="13"/>
      <c r="F143" s="13"/>
      <c r="G143" s="13"/>
      <c r="H143" s="13"/>
      <c r="I143" s="14"/>
      <c r="K143" s="5"/>
      <c r="L143" s="5"/>
      <c r="M143" s="5"/>
      <c r="N143" s="13"/>
      <c r="P143" s="6"/>
      <c r="Q143"/>
      <c r="R143"/>
      <c r="S143"/>
      <c r="T143"/>
      <c r="U143"/>
      <c r="V143"/>
      <c r="W143"/>
    </row>
    <row r="144" spans="1:25" s="4" customFormat="1" x14ac:dyDescent="0.3">
      <c r="A144" s="9"/>
      <c r="B144" s="13"/>
      <c r="C144" s="13"/>
      <c r="D144" s="13"/>
      <c r="E144" s="13"/>
      <c r="F144" s="13"/>
      <c r="G144" s="13"/>
      <c r="H144" s="13"/>
      <c r="I144" s="14"/>
      <c r="K144" s="5"/>
      <c r="L144" s="5"/>
      <c r="M144" s="5"/>
      <c r="N144" s="13"/>
      <c r="P144" s="6"/>
      <c r="Q144"/>
      <c r="R144"/>
      <c r="S144"/>
      <c r="T144"/>
      <c r="U144"/>
      <c r="V144"/>
      <c r="W144"/>
    </row>
    <row r="145" spans="1:25" s="4" customFormat="1" x14ac:dyDescent="0.3">
      <c r="A145" s="9"/>
      <c r="B145" s="13"/>
      <c r="C145" s="13"/>
      <c r="D145" s="13"/>
      <c r="E145" s="13"/>
      <c r="F145" s="13"/>
      <c r="G145" s="13"/>
      <c r="H145" s="13"/>
      <c r="I145" s="14"/>
      <c r="K145" s="5"/>
      <c r="L145" s="5"/>
      <c r="M145" s="5"/>
      <c r="N145" s="13"/>
      <c r="P145" s="6"/>
      <c r="Q145"/>
      <c r="R145"/>
      <c r="S145"/>
      <c r="T145"/>
      <c r="U145"/>
      <c r="V145"/>
      <c r="W145"/>
    </row>
    <row r="146" spans="1:25" s="4" customFormat="1" x14ac:dyDescent="0.3">
      <c r="A146" s="9"/>
      <c r="B146" s="13"/>
      <c r="C146" s="13"/>
      <c r="D146" s="13"/>
      <c r="E146" s="13"/>
      <c r="F146" s="13"/>
      <c r="G146" s="13"/>
      <c r="H146" s="13"/>
      <c r="I146" s="14"/>
      <c r="K146" s="5"/>
      <c r="L146" s="5"/>
      <c r="M146" s="5"/>
      <c r="N146" s="13"/>
      <c r="P146" s="6"/>
      <c r="Q146"/>
      <c r="R146"/>
      <c r="S146"/>
      <c r="T146"/>
      <c r="U146"/>
      <c r="V146"/>
      <c r="W146"/>
    </row>
    <row r="147" spans="1:25" s="4" customFormat="1" x14ac:dyDescent="0.3">
      <c r="A147" s="9"/>
      <c r="B147" s="13"/>
      <c r="C147" s="13"/>
      <c r="D147" s="13"/>
      <c r="E147" s="13"/>
      <c r="F147" s="13"/>
      <c r="G147" s="13"/>
      <c r="H147" s="13"/>
      <c r="I147" s="14"/>
      <c r="K147" s="5"/>
      <c r="L147" s="5"/>
      <c r="M147" s="5"/>
      <c r="N147" s="5"/>
      <c r="O147" s="5"/>
      <c r="P147" s="13"/>
      <c r="R147" s="6"/>
      <c r="S147"/>
      <c r="T147"/>
      <c r="U147"/>
      <c r="V147"/>
      <c r="W147"/>
    </row>
    <row r="148" spans="1:25" s="4" customFormat="1" x14ac:dyDescent="0.3">
      <c r="A148" s="9"/>
      <c r="B148" s="13"/>
      <c r="C148" s="13"/>
      <c r="D148" s="13"/>
      <c r="E148" s="13"/>
      <c r="F148" s="13"/>
      <c r="G148" s="13"/>
      <c r="H148" s="13"/>
      <c r="I148" s="14"/>
      <c r="K148" s="5"/>
      <c r="L148" s="5"/>
      <c r="M148" s="5"/>
      <c r="N148" s="5"/>
      <c r="O148" s="5"/>
      <c r="P148" s="13"/>
      <c r="R148" s="6"/>
      <c r="S148"/>
      <c r="T148"/>
      <c r="U148"/>
      <c r="V148"/>
      <c r="W148"/>
    </row>
    <row r="149" spans="1:25" s="4" customFormat="1" x14ac:dyDescent="0.3">
      <c r="A149" s="9"/>
      <c r="B149" s="13"/>
      <c r="C149" s="13"/>
      <c r="D149" s="13"/>
      <c r="E149" s="13"/>
      <c r="F149" s="13"/>
      <c r="G149" s="13"/>
      <c r="H149" s="13"/>
      <c r="I149" s="14"/>
      <c r="K149" s="5"/>
      <c r="L149" s="5"/>
      <c r="M149" s="5"/>
      <c r="N149" s="5"/>
      <c r="O149" s="5"/>
      <c r="P149" s="13"/>
      <c r="R149" s="6"/>
      <c r="S149"/>
      <c r="T149"/>
      <c r="U149"/>
      <c r="V149"/>
      <c r="W149"/>
      <c r="X149"/>
      <c r="Y149"/>
    </row>
    <row r="150" spans="1:25" s="4" customFormat="1" x14ac:dyDescent="0.3">
      <c r="A150" s="9"/>
      <c r="B150" s="13"/>
      <c r="C150" s="13"/>
      <c r="D150" s="13"/>
      <c r="E150" s="13"/>
      <c r="F150" s="13"/>
      <c r="G150" s="13"/>
      <c r="H150" s="13"/>
      <c r="I150" s="14"/>
      <c r="K150" s="5"/>
      <c r="L150" s="5"/>
      <c r="M150" s="5"/>
      <c r="N150" s="5"/>
      <c r="O150" s="5"/>
      <c r="P150" s="13"/>
      <c r="R150" s="6"/>
      <c r="S150"/>
      <c r="T150"/>
      <c r="U150"/>
      <c r="V150"/>
      <c r="W150"/>
      <c r="X150"/>
      <c r="Y150"/>
    </row>
    <row r="151" spans="1:25" s="4" customFormat="1" x14ac:dyDescent="0.3">
      <c r="A151" s="9"/>
      <c r="B151" s="13"/>
      <c r="C151" s="13"/>
      <c r="D151" s="13"/>
      <c r="E151" s="13"/>
      <c r="F151" s="13"/>
      <c r="G151" s="13"/>
      <c r="H151" s="13"/>
      <c r="I151" s="14"/>
      <c r="K151" s="5"/>
      <c r="L151" s="5"/>
      <c r="M151" s="5"/>
      <c r="N151" s="5"/>
      <c r="O151" s="5"/>
      <c r="P151" s="13"/>
      <c r="R151" s="6"/>
      <c r="S151"/>
      <c r="T151"/>
      <c r="U151"/>
      <c r="V151"/>
      <c r="W151"/>
      <c r="X151"/>
      <c r="Y151"/>
    </row>
    <row r="152" spans="1:25" s="4" customFormat="1" x14ac:dyDescent="0.3">
      <c r="A152" s="9"/>
      <c r="B152" s="13"/>
      <c r="C152" s="13"/>
      <c r="D152" s="13"/>
      <c r="E152" s="13"/>
      <c r="F152" s="13"/>
      <c r="G152" s="13"/>
      <c r="H152" s="13"/>
      <c r="I152" s="14"/>
      <c r="K152" s="5"/>
      <c r="L152" s="5"/>
      <c r="M152" s="5"/>
      <c r="N152" s="5"/>
      <c r="O152" s="5"/>
      <c r="P152" s="13"/>
      <c r="R152" s="6"/>
      <c r="S152"/>
      <c r="T152"/>
      <c r="U152"/>
      <c r="V152"/>
      <c r="W152"/>
      <c r="X152"/>
      <c r="Y152"/>
    </row>
    <row r="153" spans="1:25" s="4" customFormat="1" x14ac:dyDescent="0.3">
      <c r="A153" s="9"/>
      <c r="B153" s="13"/>
      <c r="C153" s="13"/>
      <c r="D153" s="13"/>
      <c r="E153" s="13"/>
      <c r="F153" s="13"/>
      <c r="G153" s="13"/>
      <c r="H153" s="13"/>
      <c r="I153" s="14"/>
      <c r="K153" s="5"/>
      <c r="L153" s="5"/>
      <c r="M153" s="5"/>
      <c r="N153" s="5"/>
      <c r="O153" s="5"/>
      <c r="P153" s="13"/>
      <c r="R153" s="6"/>
      <c r="S153"/>
      <c r="T153"/>
      <c r="U153"/>
      <c r="V153"/>
      <c r="W153"/>
      <c r="X153"/>
      <c r="Y153"/>
    </row>
    <row r="154" spans="1:25" s="4" customFormat="1" x14ac:dyDescent="0.3">
      <c r="A154" s="9"/>
      <c r="B154" s="13"/>
      <c r="C154" s="13"/>
      <c r="D154" s="13"/>
      <c r="E154" s="13"/>
      <c r="F154" s="13"/>
      <c r="G154" s="13"/>
      <c r="H154" s="13"/>
      <c r="I154" s="14"/>
      <c r="K154" s="5"/>
      <c r="L154" s="5"/>
      <c r="M154" s="5"/>
      <c r="N154" s="5"/>
      <c r="O154" s="5"/>
      <c r="P154" s="13"/>
      <c r="R154" s="6"/>
      <c r="S154"/>
      <c r="T154"/>
      <c r="U154"/>
      <c r="V154"/>
      <c r="W154"/>
      <c r="X154"/>
      <c r="Y154"/>
    </row>
    <row r="155" spans="1:25" s="4" customFormat="1" x14ac:dyDescent="0.3">
      <c r="A155" s="9"/>
      <c r="B155" s="13"/>
      <c r="C155" s="13"/>
      <c r="D155" s="13"/>
      <c r="E155" s="13"/>
      <c r="F155" s="13"/>
      <c r="G155" s="13"/>
      <c r="H155" s="13"/>
      <c r="I155" s="14"/>
      <c r="K155" s="5"/>
      <c r="L155" s="5"/>
      <c r="M155" s="5"/>
      <c r="N155" s="5"/>
      <c r="O155" s="5"/>
      <c r="P155" s="13"/>
      <c r="R155" s="6"/>
      <c r="S155"/>
      <c r="T155"/>
      <c r="U155"/>
      <c r="V155"/>
      <c r="W155"/>
      <c r="X155"/>
      <c r="Y155"/>
    </row>
    <row r="156" spans="1:25" s="4" customFormat="1" x14ac:dyDescent="0.3">
      <c r="A156" s="9"/>
      <c r="B156" s="13"/>
      <c r="C156" s="13"/>
      <c r="D156" s="13"/>
      <c r="E156" s="13"/>
      <c r="F156" s="13"/>
      <c r="G156" s="13"/>
      <c r="H156" s="13"/>
      <c r="I156" s="14"/>
      <c r="K156" s="5"/>
      <c r="L156" s="5"/>
      <c r="M156" s="5"/>
      <c r="N156" s="5"/>
      <c r="O156" s="5"/>
      <c r="P156" s="13"/>
      <c r="R156" s="6"/>
      <c r="S156"/>
      <c r="T156"/>
      <c r="U156"/>
      <c r="V156"/>
      <c r="W156"/>
      <c r="X156"/>
      <c r="Y156"/>
    </row>
    <row r="157" spans="1:25" s="4" customFormat="1" x14ac:dyDescent="0.3">
      <c r="A157" s="9"/>
      <c r="B157" s="13"/>
      <c r="C157" s="13"/>
      <c r="D157" s="13"/>
      <c r="E157" s="13"/>
      <c r="F157" s="13"/>
      <c r="G157" s="13"/>
      <c r="H157" s="13"/>
      <c r="I157" s="14"/>
      <c r="K157" s="5"/>
      <c r="L157" s="5"/>
      <c r="M157" s="5"/>
      <c r="N157" s="5"/>
      <c r="O157" s="5"/>
      <c r="P157" s="13"/>
      <c r="R157" s="6"/>
      <c r="S157"/>
      <c r="T157"/>
      <c r="U157"/>
      <c r="V157"/>
      <c r="W157"/>
      <c r="X157"/>
      <c r="Y157"/>
    </row>
    <row r="158" spans="1:25" s="4" customFormat="1" x14ac:dyDescent="0.3">
      <c r="A158" s="9"/>
      <c r="B158" s="13"/>
      <c r="C158" s="13"/>
      <c r="D158" s="13"/>
      <c r="E158" s="13"/>
      <c r="F158" s="13"/>
      <c r="G158" s="13"/>
      <c r="H158" s="13"/>
      <c r="I158" s="14"/>
      <c r="K158" s="5"/>
      <c r="L158" s="5"/>
      <c r="M158" s="5"/>
      <c r="N158" s="5"/>
      <c r="O158" s="5"/>
      <c r="P158" s="13"/>
      <c r="R158" s="6"/>
      <c r="S158"/>
      <c r="T158"/>
      <c r="U158"/>
      <c r="V158"/>
      <c r="W158"/>
      <c r="X158"/>
      <c r="Y158"/>
    </row>
    <row r="159" spans="1:25" s="4" customFormat="1" x14ac:dyDescent="0.3">
      <c r="A159" s="9"/>
      <c r="B159" s="13"/>
      <c r="C159" s="13"/>
      <c r="D159" s="13"/>
      <c r="E159" s="13"/>
      <c r="F159" s="13"/>
      <c r="G159" s="13"/>
      <c r="H159" s="13"/>
      <c r="I159" s="14"/>
      <c r="K159" s="5"/>
      <c r="L159" s="5"/>
      <c r="M159" s="5"/>
      <c r="N159" s="5"/>
      <c r="O159" s="5"/>
      <c r="P159" s="13"/>
      <c r="R159" s="6"/>
      <c r="S159"/>
      <c r="T159"/>
      <c r="U159"/>
      <c r="V159"/>
      <c r="W159"/>
      <c r="X159"/>
      <c r="Y159"/>
    </row>
    <row r="160" spans="1:25" s="4" customFormat="1" x14ac:dyDescent="0.3">
      <c r="A160" s="9"/>
      <c r="B160" s="13"/>
      <c r="C160" s="13"/>
      <c r="D160" s="13"/>
      <c r="E160" s="13"/>
      <c r="F160" s="13"/>
      <c r="G160" s="13"/>
      <c r="H160" s="13"/>
      <c r="I160" s="14"/>
      <c r="K160" s="5"/>
      <c r="L160" s="5"/>
      <c r="M160" s="5"/>
      <c r="N160" s="5"/>
      <c r="O160" s="5"/>
      <c r="P160" s="13"/>
      <c r="R160" s="6"/>
      <c r="S160"/>
      <c r="T160"/>
      <c r="U160"/>
      <c r="V160"/>
      <c r="W160"/>
      <c r="X160"/>
      <c r="Y160"/>
    </row>
    <row r="161" spans="1:25" s="4" customFormat="1" x14ac:dyDescent="0.3">
      <c r="A161" s="9"/>
      <c r="B161" s="13"/>
      <c r="C161" s="13"/>
      <c r="D161" s="13"/>
      <c r="E161" s="13"/>
      <c r="F161" s="13"/>
      <c r="G161" s="13"/>
      <c r="H161" s="13"/>
      <c r="I161" s="14"/>
      <c r="K161" s="5"/>
      <c r="L161" s="5"/>
      <c r="M161" s="5"/>
      <c r="N161" s="5"/>
      <c r="O161" s="5"/>
      <c r="P161" s="13"/>
      <c r="R161" s="6"/>
      <c r="S161"/>
      <c r="T161"/>
      <c r="U161"/>
      <c r="V161"/>
      <c r="W161"/>
      <c r="X161"/>
      <c r="Y161"/>
    </row>
    <row r="162" spans="1:25" s="4" customFormat="1" x14ac:dyDescent="0.3">
      <c r="A162" s="9"/>
      <c r="B162" s="13"/>
      <c r="C162" s="13"/>
      <c r="D162" s="13"/>
      <c r="E162" s="13"/>
      <c r="F162" s="13"/>
      <c r="G162" s="13"/>
      <c r="H162" s="13"/>
      <c r="I162" s="14"/>
      <c r="K162" s="5"/>
      <c r="L162" s="5"/>
      <c r="M162" s="5"/>
      <c r="N162" s="5"/>
      <c r="O162" s="5"/>
      <c r="P162" s="13"/>
      <c r="R162" s="6"/>
      <c r="S162"/>
      <c r="T162"/>
      <c r="U162"/>
      <c r="V162"/>
      <c r="W162"/>
      <c r="X162"/>
      <c r="Y162"/>
    </row>
    <row r="163" spans="1:25" s="4" customFormat="1" x14ac:dyDescent="0.3">
      <c r="A163" s="9"/>
      <c r="B163" s="13"/>
      <c r="C163" s="13"/>
      <c r="D163" s="13"/>
      <c r="E163" s="13"/>
      <c r="F163" s="13"/>
      <c r="G163" s="13"/>
      <c r="H163" s="13"/>
      <c r="I163" s="14"/>
      <c r="K163" s="5"/>
      <c r="L163" s="5"/>
      <c r="M163" s="5"/>
      <c r="N163" s="5"/>
      <c r="O163" s="5"/>
      <c r="P163" s="13"/>
      <c r="R163" s="6"/>
      <c r="S163"/>
      <c r="T163"/>
      <c r="U163"/>
      <c r="V163"/>
      <c r="W163"/>
      <c r="X163"/>
      <c r="Y163"/>
    </row>
    <row r="164" spans="1:25" s="4" customFormat="1" x14ac:dyDescent="0.3">
      <c r="A164" s="9"/>
      <c r="B164" s="13"/>
      <c r="C164" s="13"/>
      <c r="D164" s="13"/>
      <c r="E164" s="13"/>
      <c r="F164" s="13"/>
      <c r="G164" s="13"/>
      <c r="H164" s="13"/>
      <c r="I164" s="14"/>
      <c r="K164" s="5"/>
      <c r="L164" s="5"/>
      <c r="M164" s="5"/>
      <c r="N164" s="5"/>
      <c r="O164" s="5"/>
      <c r="P164" s="13"/>
      <c r="R164" s="6"/>
      <c r="S164"/>
      <c r="T164"/>
      <c r="U164"/>
      <c r="V164"/>
      <c r="W164"/>
      <c r="X164"/>
      <c r="Y164"/>
    </row>
    <row r="165" spans="1:25" s="4" customFormat="1" x14ac:dyDescent="0.3">
      <c r="A165" s="9"/>
      <c r="B165" s="13"/>
      <c r="C165" s="13"/>
      <c r="D165" s="13"/>
      <c r="E165" s="13"/>
      <c r="F165" s="13"/>
      <c r="G165" s="13"/>
      <c r="H165" s="13"/>
      <c r="I165" s="14"/>
      <c r="K165" s="5"/>
      <c r="L165" s="5"/>
      <c r="M165" s="5"/>
      <c r="N165" s="5"/>
      <c r="O165" s="5"/>
      <c r="P165" s="13"/>
      <c r="R165" s="6"/>
      <c r="S165"/>
      <c r="T165"/>
      <c r="U165"/>
      <c r="V165"/>
      <c r="W165"/>
      <c r="X165"/>
      <c r="Y165"/>
    </row>
    <row r="166" spans="1:25" s="4" customFormat="1" x14ac:dyDescent="0.3">
      <c r="A166" s="9"/>
      <c r="B166" s="13"/>
      <c r="C166" s="13"/>
      <c r="D166" s="13"/>
      <c r="E166" s="13"/>
      <c r="F166" s="13"/>
      <c r="G166" s="13"/>
      <c r="H166" s="13"/>
      <c r="I166" s="14"/>
      <c r="K166" s="5"/>
      <c r="L166" s="5"/>
      <c r="M166" s="5"/>
      <c r="N166" s="5"/>
      <c r="O166" s="5"/>
      <c r="P166" s="13"/>
      <c r="R166" s="6"/>
      <c r="S166"/>
      <c r="T166"/>
      <c r="U166"/>
      <c r="V166"/>
      <c r="W166"/>
      <c r="X166"/>
      <c r="Y166"/>
    </row>
    <row r="167" spans="1:25" s="4" customFormat="1" x14ac:dyDescent="0.3">
      <c r="A167" s="9"/>
      <c r="B167" s="13"/>
      <c r="C167" s="13"/>
      <c r="D167" s="13"/>
      <c r="E167" s="13"/>
      <c r="F167" s="13"/>
      <c r="G167" s="13"/>
      <c r="H167" s="13"/>
      <c r="I167" s="14"/>
      <c r="K167" s="5"/>
      <c r="L167" s="5"/>
      <c r="M167" s="5"/>
      <c r="N167" s="5"/>
      <c r="O167" s="5"/>
      <c r="P167" s="13"/>
      <c r="R167" s="6"/>
      <c r="S167"/>
      <c r="T167"/>
      <c r="U167"/>
      <c r="V167"/>
      <c r="W167"/>
      <c r="X167"/>
      <c r="Y167"/>
    </row>
    <row r="168" spans="1:25" s="4" customFormat="1" x14ac:dyDescent="0.3">
      <c r="A168" s="9"/>
      <c r="B168" s="13"/>
      <c r="C168" s="13"/>
      <c r="D168" s="13"/>
      <c r="E168" s="13"/>
      <c r="F168" s="13"/>
      <c r="G168" s="13"/>
      <c r="H168" s="13"/>
      <c r="I168" s="14"/>
      <c r="K168" s="5"/>
      <c r="L168" s="5"/>
      <c r="M168" s="5"/>
      <c r="N168" s="5"/>
      <c r="O168" s="5"/>
      <c r="P168" s="13"/>
      <c r="R168" s="6"/>
      <c r="S168"/>
      <c r="T168"/>
      <c r="U168"/>
      <c r="V168"/>
      <c r="W168"/>
      <c r="X168"/>
      <c r="Y168"/>
    </row>
    <row r="169" spans="1:25" s="4" customFormat="1" x14ac:dyDescent="0.3">
      <c r="A169" s="9"/>
      <c r="B169" s="13"/>
      <c r="C169" s="13"/>
      <c r="D169" s="13"/>
      <c r="E169" s="13"/>
      <c r="F169" s="13"/>
      <c r="G169" s="13"/>
      <c r="H169" s="13"/>
      <c r="I169" s="14"/>
      <c r="K169" s="5"/>
      <c r="L169" s="5"/>
      <c r="M169" s="5"/>
      <c r="N169" s="5"/>
      <c r="O169" s="5"/>
      <c r="P169" s="13"/>
      <c r="R169" s="6"/>
      <c r="S169"/>
      <c r="T169"/>
      <c r="U169"/>
      <c r="V169"/>
      <c r="W169"/>
      <c r="X169"/>
      <c r="Y169"/>
    </row>
    <row r="170" spans="1:25" s="4" customFormat="1" x14ac:dyDescent="0.3">
      <c r="A170" s="9"/>
      <c r="B170" s="13"/>
      <c r="C170" s="13"/>
      <c r="D170" s="13"/>
      <c r="E170" s="13"/>
      <c r="F170" s="13"/>
      <c r="G170" s="13"/>
      <c r="H170" s="13"/>
      <c r="I170" s="14"/>
      <c r="K170" s="5"/>
      <c r="L170" s="5"/>
      <c r="M170" s="5"/>
      <c r="N170" s="5"/>
      <c r="O170" s="5"/>
      <c r="P170" s="13"/>
      <c r="R170" s="6"/>
      <c r="S170"/>
      <c r="T170"/>
      <c r="U170"/>
      <c r="V170"/>
      <c r="W170"/>
      <c r="X170"/>
      <c r="Y170"/>
    </row>
    <row r="171" spans="1:25" s="4" customFormat="1" x14ac:dyDescent="0.3">
      <c r="A171" s="9"/>
      <c r="B171" s="13"/>
      <c r="C171" s="13"/>
      <c r="D171" s="13"/>
      <c r="E171" s="13"/>
      <c r="F171" s="13"/>
      <c r="G171" s="13"/>
      <c r="H171" s="13"/>
      <c r="I171" s="14"/>
      <c r="K171" s="5"/>
      <c r="L171" s="5"/>
      <c r="M171" s="5"/>
      <c r="N171" s="5"/>
      <c r="O171" s="5"/>
      <c r="P171" s="13"/>
      <c r="R171" s="6"/>
      <c r="S171"/>
      <c r="T171"/>
      <c r="U171"/>
      <c r="V171"/>
      <c r="W171"/>
      <c r="X171"/>
      <c r="Y171"/>
    </row>
    <row r="172" spans="1:25" s="4" customFormat="1" x14ac:dyDescent="0.3">
      <c r="A172" s="9"/>
      <c r="B172" s="13"/>
      <c r="C172" s="13"/>
      <c r="D172" s="13"/>
      <c r="E172" s="13"/>
      <c r="F172" s="13"/>
      <c r="G172" s="13"/>
      <c r="H172" s="13"/>
      <c r="I172" s="14"/>
      <c r="K172" s="5"/>
      <c r="L172" s="5"/>
      <c r="M172" s="5"/>
      <c r="N172" s="5"/>
      <c r="O172" s="5"/>
      <c r="P172" s="13"/>
      <c r="R172" s="6"/>
      <c r="S172"/>
      <c r="T172"/>
      <c r="U172"/>
      <c r="V172"/>
      <c r="W172"/>
      <c r="X172"/>
      <c r="Y172"/>
    </row>
    <row r="173" spans="1:25" s="4" customFormat="1" x14ac:dyDescent="0.3">
      <c r="A173" s="9"/>
      <c r="B173" s="13"/>
      <c r="C173" s="13"/>
      <c r="D173" s="13"/>
      <c r="E173" s="13"/>
      <c r="F173" s="13"/>
      <c r="G173" s="13"/>
      <c r="H173" s="13"/>
      <c r="I173" s="14"/>
      <c r="K173" s="5"/>
      <c r="L173" s="5"/>
      <c r="M173" s="5"/>
      <c r="N173" s="5"/>
      <c r="O173" s="5"/>
      <c r="P173" s="13"/>
      <c r="R173" s="6"/>
      <c r="S173"/>
      <c r="T173"/>
      <c r="U173"/>
      <c r="V173"/>
      <c r="W173"/>
      <c r="X173"/>
      <c r="Y173"/>
    </row>
    <row r="174" spans="1:25" s="4" customFormat="1" x14ac:dyDescent="0.3">
      <c r="A174" s="9"/>
      <c r="B174" s="13"/>
      <c r="C174" s="13"/>
      <c r="D174" s="13"/>
      <c r="E174" s="13"/>
      <c r="F174" s="13"/>
      <c r="G174" s="13"/>
      <c r="H174" s="13"/>
      <c r="I174" s="14"/>
      <c r="K174" s="5"/>
      <c r="L174" s="5"/>
      <c r="M174" s="5"/>
      <c r="N174" s="5"/>
      <c r="O174" s="5"/>
      <c r="P174" s="13"/>
      <c r="R174" s="6"/>
      <c r="S174"/>
      <c r="T174"/>
      <c r="U174"/>
      <c r="V174"/>
      <c r="W174"/>
      <c r="X174"/>
      <c r="Y174"/>
    </row>
    <row r="175" spans="1:25" s="4" customFormat="1" x14ac:dyDescent="0.3">
      <c r="A175" s="9"/>
      <c r="B175" s="13"/>
      <c r="C175" s="13"/>
      <c r="D175" s="13"/>
      <c r="E175" s="13"/>
      <c r="F175" s="13"/>
      <c r="G175" s="13"/>
      <c r="H175" s="13"/>
      <c r="I175" s="14"/>
      <c r="K175" s="5"/>
      <c r="L175" s="5"/>
      <c r="M175" s="5"/>
      <c r="N175" s="5"/>
      <c r="O175" s="5"/>
      <c r="P175" s="13"/>
      <c r="R175" s="6"/>
      <c r="S175"/>
      <c r="T175"/>
      <c r="U175"/>
      <c r="V175"/>
      <c r="W175"/>
      <c r="X175"/>
      <c r="Y175"/>
    </row>
    <row r="176" spans="1:25" s="4" customFormat="1" x14ac:dyDescent="0.3">
      <c r="A176" s="9"/>
      <c r="B176" s="13"/>
      <c r="C176" s="13"/>
      <c r="D176" s="13"/>
      <c r="E176" s="13"/>
      <c r="F176" s="13"/>
      <c r="G176" s="13"/>
      <c r="H176" s="13"/>
      <c r="I176" s="14"/>
      <c r="K176" s="5"/>
      <c r="L176" s="5"/>
      <c r="M176" s="5"/>
      <c r="N176" s="5"/>
      <c r="O176" s="5"/>
      <c r="P176" s="13"/>
      <c r="R176" s="6"/>
      <c r="S176"/>
      <c r="T176"/>
      <c r="U176"/>
      <c r="V176"/>
      <c r="W176"/>
      <c r="X176"/>
      <c r="Y176"/>
    </row>
    <row r="177" spans="1:25" s="4" customFormat="1" x14ac:dyDescent="0.3">
      <c r="A177" s="9"/>
      <c r="B177" s="13"/>
      <c r="C177" s="13"/>
      <c r="D177" s="13"/>
      <c r="E177" s="13"/>
      <c r="F177" s="13"/>
      <c r="G177" s="13"/>
      <c r="H177" s="13"/>
      <c r="I177" s="14"/>
      <c r="K177" s="5"/>
      <c r="L177" s="5"/>
      <c r="M177" s="5"/>
      <c r="N177" s="5"/>
      <c r="O177" s="5"/>
      <c r="P177" s="13"/>
      <c r="R177" s="6"/>
      <c r="S177"/>
      <c r="T177"/>
      <c r="U177"/>
      <c r="V177"/>
      <c r="W177"/>
      <c r="X177"/>
      <c r="Y177"/>
    </row>
    <row r="178" spans="1:25" s="4" customFormat="1" x14ac:dyDescent="0.3">
      <c r="A178" s="9"/>
      <c r="B178" s="13"/>
      <c r="C178" s="13"/>
      <c r="D178" s="13"/>
      <c r="E178" s="13"/>
      <c r="F178" s="13"/>
      <c r="G178" s="13"/>
      <c r="H178" s="13"/>
      <c r="I178" s="14"/>
      <c r="K178" s="5"/>
      <c r="L178" s="5"/>
      <c r="M178" s="5"/>
      <c r="N178" s="5"/>
      <c r="O178" s="5"/>
      <c r="P178" s="13"/>
      <c r="R178" s="6"/>
      <c r="S178"/>
      <c r="T178"/>
      <c r="U178"/>
      <c r="V178"/>
      <c r="W178"/>
      <c r="X178"/>
      <c r="Y178"/>
    </row>
    <row r="179" spans="1:25" s="4" customFormat="1" x14ac:dyDescent="0.3">
      <c r="A179" s="9"/>
      <c r="B179" s="13"/>
      <c r="C179" s="13"/>
      <c r="D179" s="13"/>
      <c r="E179" s="13"/>
      <c r="F179" s="13"/>
      <c r="G179" s="13"/>
      <c r="H179" s="13"/>
      <c r="I179" s="14"/>
      <c r="K179" s="5"/>
      <c r="L179" s="5"/>
      <c r="M179" s="5"/>
      <c r="N179" s="5"/>
      <c r="O179" s="5"/>
      <c r="P179" s="13"/>
      <c r="R179" s="6"/>
      <c r="S179"/>
      <c r="T179"/>
      <c r="U179"/>
      <c r="V179"/>
      <c r="W179"/>
      <c r="X179"/>
      <c r="Y179"/>
    </row>
    <row r="180" spans="1:25" s="4" customFormat="1" x14ac:dyDescent="0.3">
      <c r="A180" s="9"/>
      <c r="B180" s="13"/>
      <c r="C180" s="13"/>
      <c r="D180" s="13"/>
      <c r="E180" s="13"/>
      <c r="F180" s="13"/>
      <c r="G180" s="13"/>
      <c r="H180" s="13"/>
      <c r="I180" s="14"/>
      <c r="K180" s="5"/>
      <c r="L180" s="5"/>
      <c r="M180" s="5"/>
      <c r="N180" s="5"/>
      <c r="O180" s="5"/>
      <c r="P180" s="13"/>
      <c r="R180" s="6"/>
      <c r="S180"/>
      <c r="T180"/>
      <c r="U180"/>
      <c r="V180"/>
      <c r="W180"/>
      <c r="X180"/>
      <c r="Y180"/>
    </row>
    <row r="181" spans="1:25" s="4" customFormat="1" x14ac:dyDescent="0.3">
      <c r="A181" s="9"/>
      <c r="B181" s="13"/>
      <c r="C181" s="13"/>
      <c r="D181" s="13"/>
      <c r="E181" s="13"/>
      <c r="F181" s="13"/>
      <c r="G181" s="13"/>
      <c r="H181" s="13"/>
      <c r="I181" s="14"/>
      <c r="K181" s="5"/>
      <c r="L181" s="5"/>
      <c r="M181" s="5"/>
      <c r="N181" s="5"/>
      <c r="O181" s="5"/>
      <c r="P181" s="13"/>
      <c r="R181" s="6"/>
      <c r="S181"/>
      <c r="T181"/>
      <c r="U181"/>
      <c r="V181"/>
      <c r="W181"/>
      <c r="X181"/>
      <c r="Y181"/>
    </row>
    <row r="182" spans="1:25" s="4" customFormat="1" x14ac:dyDescent="0.3">
      <c r="A182" s="9"/>
      <c r="B182" s="13"/>
      <c r="C182" s="13"/>
      <c r="D182" s="13"/>
      <c r="E182" s="13"/>
      <c r="F182" s="13"/>
      <c r="G182" s="13"/>
      <c r="H182" s="13"/>
      <c r="I182" s="14"/>
      <c r="K182" s="5"/>
      <c r="L182" s="5"/>
      <c r="M182" s="5"/>
      <c r="N182" s="5"/>
      <c r="O182" s="5"/>
      <c r="P182" s="13"/>
      <c r="R182" s="6"/>
      <c r="S182"/>
      <c r="T182"/>
      <c r="U182"/>
      <c r="V182"/>
      <c r="W182"/>
      <c r="X182"/>
      <c r="Y182"/>
    </row>
    <row r="183" spans="1:25" s="4" customFormat="1" x14ac:dyDescent="0.3">
      <c r="A183" s="9"/>
      <c r="B183" s="13"/>
      <c r="C183" s="13"/>
      <c r="D183" s="13"/>
      <c r="E183" s="13"/>
      <c r="F183" s="13"/>
      <c r="G183" s="13"/>
      <c r="H183" s="13"/>
      <c r="I183" s="14"/>
      <c r="K183" s="5"/>
      <c r="L183" s="5"/>
      <c r="M183" s="5"/>
      <c r="N183" s="5"/>
      <c r="O183" s="5"/>
      <c r="P183" s="13"/>
      <c r="R183" s="6"/>
      <c r="S183"/>
      <c r="T183"/>
      <c r="U183"/>
      <c r="V183"/>
      <c r="W183"/>
      <c r="X183"/>
      <c r="Y183"/>
    </row>
    <row r="184" spans="1:25" s="4" customFormat="1" x14ac:dyDescent="0.3">
      <c r="A184" s="9"/>
      <c r="B184" s="13"/>
      <c r="C184" s="13"/>
      <c r="D184" s="13"/>
      <c r="E184" s="13"/>
      <c r="F184" s="13"/>
      <c r="G184" s="13"/>
      <c r="H184" s="13"/>
      <c r="I184" s="14"/>
      <c r="K184" s="5"/>
      <c r="L184" s="5"/>
      <c r="M184" s="5"/>
      <c r="N184" s="5"/>
      <c r="O184" s="5"/>
      <c r="P184" s="13"/>
      <c r="R184" s="6"/>
      <c r="S184"/>
      <c r="T184"/>
      <c r="U184"/>
      <c r="V184"/>
      <c r="W184"/>
      <c r="X184"/>
      <c r="Y184"/>
    </row>
    <row r="185" spans="1:25" s="4" customFormat="1" x14ac:dyDescent="0.3">
      <c r="A185" s="9"/>
      <c r="B185" s="13"/>
      <c r="C185" s="13"/>
      <c r="D185" s="13"/>
      <c r="E185" s="13"/>
      <c r="F185" s="13"/>
      <c r="G185" s="13"/>
      <c r="H185" s="13"/>
      <c r="I185" s="14"/>
      <c r="K185" s="5"/>
      <c r="L185" s="5"/>
      <c r="M185" s="5"/>
      <c r="N185" s="5"/>
      <c r="O185" s="5"/>
      <c r="P185" s="13"/>
      <c r="R185" s="6"/>
      <c r="S185"/>
      <c r="T185"/>
      <c r="U185"/>
      <c r="V185"/>
      <c r="W185"/>
      <c r="X185"/>
      <c r="Y185"/>
    </row>
    <row r="186" spans="1:25" s="4" customFormat="1" x14ac:dyDescent="0.3">
      <c r="A186" s="9"/>
      <c r="B186" s="13"/>
      <c r="C186" s="13"/>
      <c r="D186" s="13"/>
      <c r="E186" s="13"/>
      <c r="F186" s="13"/>
      <c r="G186" s="13"/>
      <c r="H186" s="13"/>
      <c r="I186" s="14"/>
      <c r="K186" s="5"/>
      <c r="L186" s="5"/>
      <c r="M186" s="5"/>
      <c r="N186" s="5"/>
      <c r="O186" s="5"/>
      <c r="P186" s="13"/>
      <c r="R186" s="6"/>
      <c r="S186"/>
      <c r="T186"/>
      <c r="U186"/>
      <c r="V186"/>
      <c r="W186"/>
      <c r="X186"/>
      <c r="Y186"/>
    </row>
    <row r="187" spans="1:25" s="4" customFormat="1" x14ac:dyDescent="0.3">
      <c r="A187" s="9"/>
      <c r="B187" s="13"/>
      <c r="C187" s="13"/>
      <c r="D187" s="13"/>
      <c r="E187" s="13"/>
      <c r="F187" s="13"/>
      <c r="G187" s="13"/>
      <c r="H187" s="13"/>
      <c r="I187" s="14"/>
      <c r="K187" s="5"/>
      <c r="L187" s="5"/>
      <c r="M187" s="5"/>
      <c r="N187" s="5"/>
      <c r="O187" s="5"/>
      <c r="P187" s="13"/>
      <c r="R187" s="6"/>
      <c r="S187"/>
      <c r="T187"/>
      <c r="U187"/>
      <c r="V187"/>
      <c r="W187"/>
      <c r="X187"/>
      <c r="Y187"/>
    </row>
    <row r="188" spans="1:25" s="4" customFormat="1" x14ac:dyDescent="0.3">
      <c r="A188" s="9"/>
      <c r="B188" s="13"/>
      <c r="C188" s="13"/>
      <c r="D188" s="13"/>
      <c r="E188" s="13"/>
      <c r="F188" s="13"/>
      <c r="G188" s="13"/>
      <c r="H188" s="13"/>
      <c r="I188" s="14"/>
      <c r="K188" s="5"/>
      <c r="L188" s="5"/>
      <c r="M188" s="5"/>
      <c r="N188" s="5"/>
      <c r="O188" s="5"/>
      <c r="P188" s="13"/>
      <c r="R188" s="6"/>
      <c r="S188"/>
      <c r="T188"/>
      <c r="U188"/>
      <c r="V188"/>
      <c r="W188"/>
      <c r="X188"/>
      <c r="Y188"/>
    </row>
    <row r="189" spans="1:25" s="4" customFormat="1" x14ac:dyDescent="0.3">
      <c r="A189" s="9"/>
      <c r="B189" s="13"/>
      <c r="C189" s="13"/>
      <c r="D189" s="13"/>
      <c r="E189" s="13"/>
      <c r="F189" s="13"/>
      <c r="G189" s="13"/>
      <c r="H189" s="13"/>
      <c r="I189" s="14"/>
      <c r="K189" s="5"/>
      <c r="L189" s="5"/>
      <c r="M189" s="5"/>
      <c r="N189" s="5"/>
      <c r="O189" s="5"/>
      <c r="P189" s="13"/>
      <c r="R189" s="6"/>
      <c r="S189"/>
      <c r="T189"/>
      <c r="U189"/>
      <c r="V189"/>
      <c r="W189"/>
      <c r="X189"/>
      <c r="Y189"/>
    </row>
    <row r="190" spans="1:25" s="4" customFormat="1" x14ac:dyDescent="0.3">
      <c r="A190" s="9"/>
      <c r="B190" s="13"/>
      <c r="C190" s="13"/>
      <c r="D190" s="13"/>
      <c r="E190" s="13"/>
      <c r="F190" s="13"/>
      <c r="G190" s="13"/>
      <c r="H190" s="13"/>
      <c r="I190" s="14"/>
      <c r="K190" s="5"/>
      <c r="L190" s="5"/>
      <c r="M190" s="5"/>
      <c r="N190" s="5"/>
      <c r="O190" s="5"/>
      <c r="P190" s="13"/>
      <c r="R190" s="6"/>
      <c r="S190"/>
      <c r="T190"/>
      <c r="U190"/>
      <c r="V190"/>
      <c r="W190"/>
      <c r="X190"/>
      <c r="Y190"/>
    </row>
    <row r="191" spans="1:25" s="4" customFormat="1" x14ac:dyDescent="0.3">
      <c r="A191" s="9"/>
      <c r="B191" s="13"/>
      <c r="C191" s="13"/>
      <c r="D191" s="13"/>
      <c r="E191" s="13"/>
      <c r="F191" s="13"/>
      <c r="G191" s="13"/>
      <c r="H191" s="13"/>
      <c r="I191" s="14"/>
      <c r="K191" s="5"/>
      <c r="L191" s="5"/>
      <c r="M191" s="5"/>
      <c r="N191" s="5"/>
      <c r="O191" s="5"/>
      <c r="P191" s="13"/>
      <c r="R191" s="6"/>
      <c r="S191"/>
      <c r="T191"/>
      <c r="U191"/>
      <c r="V191"/>
      <c r="W191"/>
      <c r="X191"/>
      <c r="Y191"/>
    </row>
    <row r="192" spans="1:25" s="4" customFormat="1" x14ac:dyDescent="0.3">
      <c r="A192" s="9"/>
      <c r="B192" s="13"/>
      <c r="C192" s="13"/>
      <c r="D192" s="13"/>
      <c r="E192" s="13"/>
      <c r="F192" s="13"/>
      <c r="G192" s="13"/>
      <c r="H192" s="13"/>
      <c r="I192" s="14"/>
      <c r="K192" s="5"/>
      <c r="L192" s="5"/>
      <c r="M192" s="5"/>
      <c r="N192" s="5"/>
      <c r="O192" s="5"/>
      <c r="P192" s="13"/>
      <c r="R192" s="6"/>
      <c r="S192"/>
      <c r="T192"/>
      <c r="U192"/>
      <c r="V192"/>
      <c r="W192"/>
      <c r="X192"/>
      <c r="Y192"/>
    </row>
    <row r="193" spans="1:25" s="4" customFormat="1" x14ac:dyDescent="0.3">
      <c r="A193" s="9"/>
      <c r="B193" s="13"/>
      <c r="C193" s="13"/>
      <c r="D193" s="13"/>
      <c r="E193" s="13"/>
      <c r="F193" s="13"/>
      <c r="G193" s="13"/>
      <c r="H193" s="13"/>
      <c r="I193" s="14"/>
      <c r="K193" s="5"/>
      <c r="L193" s="5"/>
      <c r="M193" s="5"/>
      <c r="N193" s="5"/>
      <c r="O193" s="5"/>
      <c r="P193" s="13"/>
      <c r="R193" s="6"/>
      <c r="S193"/>
      <c r="T193"/>
      <c r="U193"/>
      <c r="V193"/>
      <c r="W193"/>
      <c r="X193"/>
      <c r="Y193"/>
    </row>
    <row r="194" spans="1:25" s="4" customFormat="1" x14ac:dyDescent="0.3">
      <c r="A194" s="9"/>
      <c r="B194" s="13"/>
      <c r="C194" s="13"/>
      <c r="D194" s="13"/>
      <c r="E194" s="13"/>
      <c r="F194" s="13"/>
      <c r="G194" s="13"/>
      <c r="H194" s="13"/>
      <c r="I194" s="14"/>
      <c r="K194" s="5"/>
      <c r="L194" s="5"/>
      <c r="M194" s="5"/>
      <c r="N194" s="5"/>
      <c r="O194" s="5"/>
      <c r="P194" s="13"/>
      <c r="R194" s="6"/>
      <c r="S194"/>
      <c r="T194"/>
      <c r="U194"/>
      <c r="V194"/>
      <c r="W194"/>
      <c r="X194"/>
      <c r="Y194"/>
    </row>
    <row r="195" spans="1:25" s="4" customFormat="1" x14ac:dyDescent="0.3">
      <c r="A195" s="9"/>
      <c r="B195" s="13"/>
      <c r="C195" s="13"/>
      <c r="D195" s="13"/>
      <c r="E195" s="13"/>
      <c r="F195" s="13"/>
      <c r="G195" s="13"/>
      <c r="H195" s="13"/>
      <c r="I195" s="14"/>
      <c r="K195" s="5"/>
      <c r="L195" s="5"/>
      <c r="M195" s="5"/>
      <c r="N195" s="5"/>
      <c r="O195" s="5"/>
      <c r="P195" s="13"/>
      <c r="R195" s="6"/>
      <c r="S195"/>
      <c r="T195"/>
      <c r="U195"/>
      <c r="V195"/>
      <c r="W195"/>
      <c r="X195"/>
      <c r="Y195"/>
    </row>
    <row r="196" spans="1:25" s="4" customFormat="1" x14ac:dyDescent="0.3">
      <c r="A196" s="9"/>
      <c r="B196" s="13"/>
      <c r="C196" s="13"/>
      <c r="D196" s="13"/>
      <c r="E196" s="13"/>
      <c r="F196" s="13"/>
      <c r="G196" s="13"/>
      <c r="H196" s="13"/>
      <c r="I196" s="14"/>
      <c r="K196" s="5"/>
      <c r="L196" s="5"/>
      <c r="M196" s="5"/>
      <c r="N196" s="5"/>
      <c r="O196" s="5"/>
      <c r="P196" s="13"/>
      <c r="R196" s="6"/>
      <c r="S196"/>
      <c r="T196"/>
      <c r="U196"/>
      <c r="V196"/>
      <c r="W196"/>
      <c r="X196"/>
      <c r="Y196"/>
    </row>
    <row r="197" spans="1:25" s="4" customFormat="1" x14ac:dyDescent="0.3">
      <c r="A197" s="9"/>
      <c r="B197" s="13"/>
      <c r="C197" s="13"/>
      <c r="D197" s="13"/>
      <c r="E197" s="13"/>
      <c r="F197" s="13"/>
      <c r="G197" s="13"/>
      <c r="H197" s="13"/>
      <c r="I197" s="14"/>
      <c r="K197" s="5"/>
      <c r="L197" s="5"/>
      <c r="M197" s="5"/>
      <c r="N197" s="5"/>
      <c r="O197" s="5"/>
      <c r="P197" s="13"/>
      <c r="R197" s="6"/>
      <c r="S197"/>
      <c r="T197"/>
      <c r="U197"/>
      <c r="V197"/>
      <c r="W197"/>
      <c r="X197"/>
      <c r="Y197"/>
    </row>
    <row r="198" spans="1:25" s="4" customFormat="1" x14ac:dyDescent="0.3">
      <c r="A198" s="9"/>
      <c r="B198" s="13"/>
      <c r="C198" s="13"/>
      <c r="D198" s="13"/>
      <c r="E198" s="13"/>
      <c r="F198" s="13"/>
      <c r="G198" s="13"/>
      <c r="H198" s="13"/>
      <c r="I198" s="14"/>
      <c r="K198" s="5"/>
      <c r="L198" s="5"/>
      <c r="M198" s="5"/>
      <c r="N198" s="5"/>
      <c r="O198" s="5"/>
      <c r="P198" s="13"/>
      <c r="R198" s="6"/>
      <c r="S198"/>
      <c r="T198"/>
      <c r="U198"/>
      <c r="V198"/>
      <c r="W198"/>
      <c r="X198"/>
      <c r="Y198"/>
    </row>
    <row r="199" spans="1:25" s="4" customFormat="1" x14ac:dyDescent="0.3">
      <c r="A199" s="9"/>
      <c r="B199" s="13"/>
      <c r="C199" s="13"/>
      <c r="D199" s="13"/>
      <c r="E199" s="13"/>
      <c r="F199" s="13"/>
      <c r="G199" s="13"/>
      <c r="H199" s="13"/>
      <c r="I199" s="14"/>
      <c r="K199" s="5"/>
      <c r="L199" s="5"/>
      <c r="M199" s="5"/>
      <c r="N199" s="5"/>
      <c r="O199" s="5"/>
      <c r="P199" s="13"/>
      <c r="R199" s="6"/>
      <c r="S199"/>
      <c r="T199"/>
      <c r="U199"/>
      <c r="V199"/>
      <c r="W199"/>
      <c r="X199"/>
      <c r="Y199"/>
    </row>
    <row r="200" spans="1:25" s="4" customFormat="1" x14ac:dyDescent="0.3">
      <c r="A200" s="9"/>
      <c r="B200" s="13"/>
      <c r="C200" s="13"/>
      <c r="D200" s="13"/>
      <c r="E200" s="13"/>
      <c r="F200" s="13"/>
      <c r="G200" s="13"/>
      <c r="H200" s="13"/>
      <c r="I200" s="14"/>
      <c r="K200" s="5"/>
      <c r="L200" s="5"/>
      <c r="M200" s="5"/>
      <c r="N200" s="5"/>
      <c r="O200" s="5"/>
      <c r="P200" s="13"/>
      <c r="R200" s="6"/>
      <c r="S200"/>
      <c r="T200"/>
      <c r="U200"/>
      <c r="V200"/>
      <c r="W200"/>
      <c r="X200"/>
      <c r="Y200"/>
    </row>
    <row r="201" spans="1:25" s="4" customFormat="1" x14ac:dyDescent="0.3">
      <c r="A201" s="9"/>
      <c r="B201" s="13"/>
      <c r="C201" s="13"/>
      <c r="D201" s="13"/>
      <c r="E201" s="13"/>
      <c r="F201" s="13"/>
      <c r="G201" s="13"/>
      <c r="H201" s="13"/>
      <c r="I201" s="14"/>
      <c r="K201" s="5"/>
      <c r="L201" s="5"/>
      <c r="M201" s="5"/>
      <c r="N201" s="5"/>
      <c r="O201" s="5"/>
      <c r="P201" s="13"/>
      <c r="R201" s="6"/>
      <c r="S201"/>
      <c r="T201"/>
      <c r="U201"/>
      <c r="V201"/>
      <c r="W201"/>
      <c r="X201"/>
      <c r="Y201"/>
    </row>
    <row r="202" spans="1:25" s="4" customFormat="1" x14ac:dyDescent="0.3">
      <c r="A202" s="9"/>
      <c r="B202" s="13"/>
      <c r="C202" s="13"/>
      <c r="D202" s="13"/>
      <c r="E202" s="13"/>
      <c r="F202" s="13"/>
      <c r="G202" s="13"/>
      <c r="H202" s="13"/>
      <c r="I202" s="14"/>
      <c r="K202" s="5"/>
      <c r="L202" s="5"/>
      <c r="M202" s="5"/>
      <c r="N202" s="5"/>
      <c r="O202" s="5"/>
      <c r="P202" s="13"/>
      <c r="R202" s="6"/>
      <c r="S202"/>
      <c r="T202"/>
      <c r="U202"/>
      <c r="V202"/>
      <c r="W202"/>
      <c r="X202"/>
      <c r="Y202"/>
    </row>
    <row r="203" spans="1:25" s="4" customFormat="1" x14ac:dyDescent="0.3">
      <c r="A203" s="9"/>
      <c r="B203" s="13"/>
      <c r="C203" s="13"/>
      <c r="D203" s="13"/>
      <c r="E203" s="13"/>
      <c r="F203" s="13"/>
      <c r="G203" s="13"/>
      <c r="H203" s="13"/>
      <c r="I203" s="14"/>
      <c r="K203" s="5"/>
      <c r="L203" s="5"/>
      <c r="M203" s="5"/>
      <c r="N203" s="5"/>
      <c r="O203" s="5"/>
      <c r="P203" s="13"/>
      <c r="R203" s="6"/>
      <c r="S203"/>
      <c r="T203"/>
      <c r="U203"/>
      <c r="V203"/>
      <c r="W203"/>
      <c r="X203"/>
      <c r="Y203"/>
    </row>
    <row r="204" spans="1:25" s="4" customFormat="1" x14ac:dyDescent="0.3">
      <c r="A204" s="9"/>
      <c r="B204" s="13"/>
      <c r="C204" s="13"/>
      <c r="D204" s="13"/>
      <c r="E204" s="13"/>
      <c r="F204" s="13"/>
      <c r="G204" s="13"/>
      <c r="H204" s="13"/>
      <c r="I204" s="14"/>
      <c r="K204" s="5"/>
      <c r="L204" s="5"/>
      <c r="M204" s="5"/>
      <c r="N204" s="5"/>
      <c r="O204" s="5"/>
      <c r="P204" s="13"/>
      <c r="R204" s="6"/>
      <c r="S204"/>
      <c r="T204"/>
      <c r="U204"/>
      <c r="V204"/>
      <c r="W204"/>
      <c r="X204"/>
      <c r="Y204"/>
    </row>
    <row r="205" spans="1:25" s="4" customFormat="1" x14ac:dyDescent="0.3">
      <c r="A205" s="9"/>
      <c r="B205" s="13"/>
      <c r="C205" s="13"/>
      <c r="D205" s="13"/>
      <c r="E205" s="13"/>
      <c r="F205" s="13"/>
      <c r="G205" s="13"/>
      <c r="H205" s="13"/>
      <c r="I205" s="14"/>
      <c r="K205" s="5"/>
      <c r="L205" s="5"/>
      <c r="M205" s="5"/>
      <c r="N205" s="5"/>
      <c r="O205" s="5"/>
      <c r="P205" s="13"/>
      <c r="R205" s="6"/>
      <c r="S205"/>
      <c r="T205"/>
      <c r="U205"/>
      <c r="V205"/>
      <c r="W205"/>
      <c r="X205"/>
      <c r="Y205"/>
    </row>
    <row r="206" spans="1:25" s="4" customFormat="1" x14ac:dyDescent="0.3">
      <c r="A206" s="9"/>
      <c r="B206" s="13"/>
      <c r="C206" s="13"/>
      <c r="D206" s="13"/>
      <c r="E206" s="13"/>
      <c r="F206" s="13"/>
      <c r="G206" s="13"/>
      <c r="H206" s="13"/>
      <c r="I206" s="14"/>
      <c r="K206" s="5"/>
      <c r="L206" s="5"/>
      <c r="M206" s="5"/>
      <c r="N206" s="5"/>
      <c r="O206" s="5"/>
      <c r="P206" s="3"/>
      <c r="R206" s="6"/>
      <c r="S206"/>
      <c r="T206"/>
      <c r="U206"/>
      <c r="V206"/>
      <c r="W206"/>
      <c r="X206"/>
      <c r="Y206"/>
    </row>
    <row r="207" spans="1:25" s="4" customFormat="1" x14ac:dyDescent="0.3">
      <c r="A207" s="9"/>
      <c r="B207" s="13"/>
      <c r="C207" s="13"/>
      <c r="D207" s="13"/>
      <c r="E207" s="13"/>
      <c r="F207" s="13"/>
      <c r="G207" s="13"/>
      <c r="H207" s="13"/>
      <c r="I207" s="14"/>
      <c r="K207" s="5"/>
      <c r="L207" s="5"/>
      <c r="M207" s="5"/>
      <c r="N207" s="5"/>
      <c r="O207" s="5"/>
      <c r="P207" s="3"/>
      <c r="R207" s="6"/>
      <c r="S207"/>
      <c r="T207"/>
      <c r="U207"/>
      <c r="V207"/>
      <c r="W207"/>
      <c r="X207"/>
      <c r="Y207"/>
    </row>
  </sheetData>
  <mergeCells count="8">
    <mergeCell ref="A136:Q136"/>
    <mergeCell ref="A137:Q137"/>
    <mergeCell ref="B2:Q2"/>
    <mergeCell ref="B3:Q3"/>
    <mergeCell ref="A5:A6"/>
    <mergeCell ref="B5:I5"/>
    <mergeCell ref="K5:Q5"/>
    <mergeCell ref="A135:Q135"/>
  </mergeCells>
  <pageMargins left="0.78740157480314965" right="0.47244094488188981" top="0.39370078740157483" bottom="0.62992125984251968" header="0.31496062992125984" footer="0.31496062992125984"/>
  <pageSetup paperSize="9" scale="4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ignoredErrors>
    <ignoredError sqref="G17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1DA39-A66F-440C-979A-3FEB0264089F}">
  <sheetPr>
    <pageSetUpPr fitToPage="1"/>
  </sheetPr>
  <dimension ref="A1:Y207"/>
  <sheetViews>
    <sheetView showGridLines="0" zoomScale="115" zoomScaleNormal="115" workbookViewId="0">
      <pane ySplit="6" topLeftCell="A10" activePane="bottomLeft" state="frozen"/>
      <selection activeCell="A5" sqref="A5:A6"/>
      <selection pane="bottomLeft" activeCell="B2" sqref="B2:Q2"/>
    </sheetView>
  </sheetViews>
  <sheetFormatPr defaultColWidth="9.140625" defaultRowHeight="15" x14ac:dyDescent="0.3"/>
  <cols>
    <col min="1" max="1" width="23.7109375" style="9" customWidth="1"/>
    <col min="2" max="2" width="10.28515625" style="3" customWidth="1"/>
    <col min="3" max="3" width="9.85546875" style="3" customWidth="1"/>
    <col min="4" max="5" width="10.7109375" style="3" customWidth="1"/>
    <col min="6" max="6" width="9.5703125" style="3" bestFit="1" customWidth="1"/>
    <col min="7" max="7" width="9" style="3" customWidth="1"/>
    <col min="8" max="8" width="8.5703125" style="3" bestFit="1" customWidth="1"/>
    <col min="9" max="9" width="12.140625" style="4" customWidth="1"/>
    <col min="10" max="10" width="1.28515625" style="4" customWidth="1"/>
    <col min="11" max="11" width="10" style="5" customWidth="1"/>
    <col min="12" max="12" width="9.7109375" style="5" customWidth="1"/>
    <col min="13" max="14" width="10.7109375" style="5" customWidth="1"/>
    <col min="15" max="15" width="9.5703125" style="5" bestFit="1" customWidth="1"/>
    <col min="16" max="16" width="9" style="3" customWidth="1"/>
    <col min="17" max="17" width="12.140625" style="4" customWidth="1"/>
    <col min="18" max="18" width="9.140625" style="6"/>
    <col min="19" max="19" width="23.140625" customWidth="1"/>
    <col min="20" max="20" width="8.42578125" customWidth="1"/>
    <col min="21" max="21" width="7.140625" customWidth="1"/>
    <col min="22" max="22" width="7.85546875" customWidth="1"/>
    <col min="23" max="23" width="11.85546875" customWidth="1"/>
    <col min="24" max="24" width="10.5703125" customWidth="1"/>
    <col min="25" max="25" width="6.85546875" customWidth="1"/>
    <col min="26" max="16384" width="9.140625" style="6"/>
  </cols>
  <sheetData>
    <row r="1" spans="1:25" ht="15" customHeight="1" x14ac:dyDescent="0.35">
      <c r="A1" s="1"/>
      <c r="C1" s="2"/>
      <c r="D1" s="2"/>
      <c r="E1" s="2"/>
      <c r="F1" s="2"/>
      <c r="G1" s="2"/>
      <c r="H1" s="2"/>
      <c r="K1" s="2"/>
      <c r="P1" s="2"/>
    </row>
    <row r="2" spans="1:25" ht="15" customHeight="1" x14ac:dyDescent="0.35">
      <c r="A2" s="7"/>
      <c r="B2" s="92" t="s">
        <v>183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</row>
    <row r="3" spans="1:25" ht="15" customHeight="1" x14ac:dyDescent="0.35">
      <c r="A3" s="8"/>
      <c r="B3" s="93" t="s">
        <v>184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</row>
    <row r="4" spans="1:25" ht="15" customHeight="1" x14ac:dyDescent="0.3">
      <c r="I4" s="10"/>
      <c r="J4" s="25"/>
      <c r="Q4" s="10"/>
    </row>
    <row r="5" spans="1:25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96"/>
      <c r="J5" s="26"/>
      <c r="K5" s="96" t="s">
        <v>153</v>
      </c>
      <c r="L5" s="96"/>
      <c r="M5" s="96"/>
      <c r="N5" s="96"/>
      <c r="O5" s="96"/>
      <c r="P5" s="96"/>
      <c r="Q5" s="96"/>
      <c r="R5" s="11"/>
      <c r="S5"/>
      <c r="T5"/>
      <c r="U5"/>
      <c r="V5"/>
      <c r="W5"/>
      <c r="X5"/>
      <c r="Y5"/>
    </row>
    <row r="6" spans="1:25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4" t="s">
        <v>178</v>
      </c>
      <c r="I6" s="23" t="s">
        <v>159</v>
      </c>
      <c r="J6" s="27"/>
      <c r="K6" s="24" t="s">
        <v>156</v>
      </c>
      <c r="L6" s="24" t="s">
        <v>157</v>
      </c>
      <c r="M6" s="24" t="s">
        <v>155</v>
      </c>
      <c r="N6" s="24" t="s">
        <v>154</v>
      </c>
      <c r="O6" s="24" t="s">
        <v>160</v>
      </c>
      <c r="P6" s="24" t="s">
        <v>158</v>
      </c>
      <c r="Q6" s="23" t="s">
        <v>159</v>
      </c>
      <c r="S6"/>
      <c r="T6"/>
      <c r="U6"/>
      <c r="V6"/>
      <c r="W6"/>
      <c r="X6"/>
      <c r="Y6"/>
    </row>
    <row r="7" spans="1:25" x14ac:dyDescent="0.3">
      <c r="A7" s="44" t="s">
        <v>5</v>
      </c>
      <c r="B7" s="45">
        <v>3758</v>
      </c>
      <c r="C7" s="45">
        <v>2507</v>
      </c>
      <c r="D7" s="45">
        <v>922</v>
      </c>
      <c r="E7" s="45">
        <v>98</v>
      </c>
      <c r="F7" s="45">
        <v>124</v>
      </c>
      <c r="G7" s="45">
        <v>1876</v>
      </c>
      <c r="H7" s="48">
        <v>0</v>
      </c>
      <c r="I7" s="46">
        <f t="shared" ref="I7:I70" si="0">SUM(B7:H7)</f>
        <v>9285</v>
      </c>
      <c r="J7" s="30"/>
      <c r="K7" s="45">
        <v>32</v>
      </c>
      <c r="L7" s="45">
        <v>886</v>
      </c>
      <c r="M7" s="45">
        <v>16</v>
      </c>
      <c r="N7" s="45">
        <v>13</v>
      </c>
      <c r="O7" s="45">
        <v>3</v>
      </c>
      <c r="P7" s="45">
        <v>34</v>
      </c>
      <c r="Q7" s="53">
        <f>SUM(K7:P7)</f>
        <v>984</v>
      </c>
    </row>
    <row r="8" spans="1:25" x14ac:dyDescent="0.3">
      <c r="A8" s="47" t="s">
        <v>6</v>
      </c>
      <c r="B8" s="48">
        <v>1473</v>
      </c>
      <c r="C8" s="48">
        <v>1151</v>
      </c>
      <c r="D8" s="48">
        <v>478</v>
      </c>
      <c r="E8" s="48">
        <v>40</v>
      </c>
      <c r="F8" s="48">
        <v>89</v>
      </c>
      <c r="G8" s="48">
        <v>770</v>
      </c>
      <c r="H8" s="48">
        <v>0</v>
      </c>
      <c r="I8" s="49">
        <f t="shared" si="0"/>
        <v>4001</v>
      </c>
      <c r="J8" s="30"/>
      <c r="K8" s="48">
        <v>16</v>
      </c>
      <c r="L8" s="48">
        <v>541</v>
      </c>
      <c r="M8" s="48">
        <v>16</v>
      </c>
      <c r="N8" s="48">
        <v>8</v>
      </c>
      <c r="O8" s="48">
        <v>2</v>
      </c>
      <c r="P8" s="48">
        <v>16</v>
      </c>
      <c r="Q8" s="54">
        <f t="shared" ref="Q8:Q71" si="1">SUM(K8:P8)</f>
        <v>599</v>
      </c>
    </row>
    <row r="9" spans="1:25" x14ac:dyDescent="0.3">
      <c r="A9" s="47" t="s">
        <v>7</v>
      </c>
      <c r="B9" s="48">
        <v>1846</v>
      </c>
      <c r="C9" s="48">
        <v>885</v>
      </c>
      <c r="D9" s="48">
        <v>303</v>
      </c>
      <c r="E9" s="48">
        <v>23</v>
      </c>
      <c r="F9" s="48">
        <v>63</v>
      </c>
      <c r="G9" s="48">
        <v>843</v>
      </c>
      <c r="H9" s="48">
        <v>0</v>
      </c>
      <c r="I9" s="49">
        <f t="shared" si="0"/>
        <v>3963</v>
      </c>
      <c r="J9" s="30"/>
      <c r="K9" s="48">
        <v>20</v>
      </c>
      <c r="L9" s="48">
        <v>359</v>
      </c>
      <c r="M9" s="48">
        <v>7</v>
      </c>
      <c r="N9" s="48">
        <v>7</v>
      </c>
      <c r="O9" s="48">
        <v>0</v>
      </c>
      <c r="P9" s="48">
        <v>8</v>
      </c>
      <c r="Q9" s="54">
        <f t="shared" si="1"/>
        <v>401</v>
      </c>
    </row>
    <row r="10" spans="1:25" x14ac:dyDescent="0.3">
      <c r="A10" s="47" t="s">
        <v>8</v>
      </c>
      <c r="B10" s="48">
        <v>5942</v>
      </c>
      <c r="C10" s="48">
        <v>4566</v>
      </c>
      <c r="D10" s="48">
        <v>1189</v>
      </c>
      <c r="E10" s="48">
        <v>60</v>
      </c>
      <c r="F10" s="48">
        <v>283</v>
      </c>
      <c r="G10" s="48">
        <v>2383</v>
      </c>
      <c r="H10" s="48">
        <v>0</v>
      </c>
      <c r="I10" s="49">
        <f t="shared" si="0"/>
        <v>14423</v>
      </c>
      <c r="J10" s="30"/>
      <c r="K10" s="48">
        <v>28</v>
      </c>
      <c r="L10" s="48">
        <v>2138</v>
      </c>
      <c r="M10" s="48">
        <v>22</v>
      </c>
      <c r="N10" s="48">
        <v>2</v>
      </c>
      <c r="O10" s="48">
        <v>5</v>
      </c>
      <c r="P10" s="48">
        <v>62</v>
      </c>
      <c r="Q10" s="54">
        <f t="shared" si="1"/>
        <v>2257</v>
      </c>
    </row>
    <row r="11" spans="1:25" x14ac:dyDescent="0.3">
      <c r="A11" s="47" t="s">
        <v>9</v>
      </c>
      <c r="B11" s="48">
        <v>3926</v>
      </c>
      <c r="C11" s="48">
        <v>2035</v>
      </c>
      <c r="D11" s="48">
        <v>652</v>
      </c>
      <c r="E11" s="48">
        <v>188</v>
      </c>
      <c r="F11" s="48">
        <v>163</v>
      </c>
      <c r="G11" s="48">
        <v>1762</v>
      </c>
      <c r="H11" s="48">
        <v>0</v>
      </c>
      <c r="I11" s="49">
        <f t="shared" si="0"/>
        <v>8726</v>
      </c>
      <c r="J11" s="30"/>
      <c r="K11" s="48">
        <v>34</v>
      </c>
      <c r="L11" s="48">
        <v>744</v>
      </c>
      <c r="M11" s="48">
        <v>19</v>
      </c>
      <c r="N11" s="48">
        <v>20</v>
      </c>
      <c r="O11" s="48">
        <v>9</v>
      </c>
      <c r="P11" s="48">
        <v>26</v>
      </c>
      <c r="Q11" s="54">
        <f t="shared" si="1"/>
        <v>852</v>
      </c>
    </row>
    <row r="12" spans="1:25" x14ac:dyDescent="0.3">
      <c r="A12" s="47" t="s">
        <v>10</v>
      </c>
      <c r="B12" s="48">
        <v>26424</v>
      </c>
      <c r="C12" s="48">
        <v>14219</v>
      </c>
      <c r="D12" s="48">
        <v>7741</v>
      </c>
      <c r="E12" s="48">
        <v>783</v>
      </c>
      <c r="F12" s="48">
        <v>2209</v>
      </c>
      <c r="G12" s="48">
        <v>11604</v>
      </c>
      <c r="H12" s="48">
        <v>0</v>
      </c>
      <c r="I12" s="49">
        <f t="shared" si="0"/>
        <v>62980</v>
      </c>
      <c r="J12" s="30"/>
      <c r="K12" s="48">
        <v>154</v>
      </c>
      <c r="L12" s="48">
        <v>5236</v>
      </c>
      <c r="M12" s="48">
        <v>161</v>
      </c>
      <c r="N12" s="48">
        <v>643</v>
      </c>
      <c r="O12" s="48">
        <v>55</v>
      </c>
      <c r="P12" s="48">
        <v>177</v>
      </c>
      <c r="Q12" s="54">
        <f t="shared" si="1"/>
        <v>6426</v>
      </c>
    </row>
    <row r="13" spans="1:25" x14ac:dyDescent="0.3">
      <c r="A13" s="47" t="s">
        <v>11</v>
      </c>
      <c r="B13" s="48">
        <v>1581</v>
      </c>
      <c r="C13" s="48">
        <v>706</v>
      </c>
      <c r="D13" s="48">
        <v>117</v>
      </c>
      <c r="E13" s="48">
        <v>15</v>
      </c>
      <c r="F13" s="48">
        <v>53</v>
      </c>
      <c r="G13" s="48">
        <v>654</v>
      </c>
      <c r="H13" s="48">
        <v>0</v>
      </c>
      <c r="I13" s="49">
        <f t="shared" si="0"/>
        <v>3126</v>
      </c>
      <c r="J13" s="30"/>
      <c r="K13" s="48">
        <v>35</v>
      </c>
      <c r="L13" s="48">
        <v>364</v>
      </c>
      <c r="M13" s="48">
        <v>3</v>
      </c>
      <c r="N13" s="48">
        <v>4</v>
      </c>
      <c r="O13" s="48">
        <v>0</v>
      </c>
      <c r="P13" s="48">
        <v>8</v>
      </c>
      <c r="Q13" s="54">
        <f t="shared" si="1"/>
        <v>414</v>
      </c>
    </row>
    <row r="14" spans="1:25" x14ac:dyDescent="0.3">
      <c r="A14" s="50" t="s">
        <v>12</v>
      </c>
      <c r="B14" s="51">
        <v>1486</v>
      </c>
      <c r="C14" s="51">
        <v>875</v>
      </c>
      <c r="D14" s="51">
        <v>311</v>
      </c>
      <c r="E14" s="51">
        <v>27</v>
      </c>
      <c r="F14" s="51">
        <v>66</v>
      </c>
      <c r="G14" s="51">
        <v>870</v>
      </c>
      <c r="H14" s="48">
        <v>0</v>
      </c>
      <c r="I14" s="52">
        <f t="shared" si="0"/>
        <v>3635</v>
      </c>
      <c r="J14" s="30"/>
      <c r="K14" s="51">
        <v>11</v>
      </c>
      <c r="L14" s="51">
        <v>356</v>
      </c>
      <c r="M14" s="51">
        <v>6</v>
      </c>
      <c r="N14" s="51">
        <v>3</v>
      </c>
      <c r="O14" s="51">
        <v>0</v>
      </c>
      <c r="P14" s="51">
        <v>14</v>
      </c>
      <c r="Q14" s="55">
        <f t="shared" si="1"/>
        <v>390</v>
      </c>
    </row>
    <row r="15" spans="1:25" s="12" customFormat="1" x14ac:dyDescent="0.3">
      <c r="A15" s="72" t="s">
        <v>13</v>
      </c>
      <c r="B15" s="35">
        <f t="shared" ref="B15:H15" si="2">SUM(B7:B14)</f>
        <v>46436</v>
      </c>
      <c r="C15" s="35">
        <f>SUM(C7:C14)</f>
        <v>26944</v>
      </c>
      <c r="D15" s="35">
        <f t="shared" si="2"/>
        <v>11713</v>
      </c>
      <c r="E15" s="35">
        <f t="shared" si="2"/>
        <v>1234</v>
      </c>
      <c r="F15" s="35">
        <f t="shared" si="2"/>
        <v>3050</v>
      </c>
      <c r="G15" s="35">
        <f t="shared" si="2"/>
        <v>20762</v>
      </c>
      <c r="H15" s="35">
        <f t="shared" si="2"/>
        <v>0</v>
      </c>
      <c r="I15" s="36">
        <f t="shared" si="0"/>
        <v>110139</v>
      </c>
      <c r="J15" s="37"/>
      <c r="K15" s="35">
        <f>SUM(K7:K14)</f>
        <v>330</v>
      </c>
      <c r="L15" s="35">
        <f t="shared" ref="L15:P15" si="3">SUM(L7:L14)</f>
        <v>10624</v>
      </c>
      <c r="M15" s="35">
        <f t="shared" si="3"/>
        <v>250</v>
      </c>
      <c r="N15" s="35">
        <f t="shared" si="3"/>
        <v>700</v>
      </c>
      <c r="O15" s="35">
        <f t="shared" si="3"/>
        <v>74</v>
      </c>
      <c r="P15" s="35">
        <f t="shared" si="3"/>
        <v>345</v>
      </c>
      <c r="Q15" s="35">
        <f t="shared" si="1"/>
        <v>12323</v>
      </c>
      <c r="S15"/>
      <c r="T15"/>
      <c r="U15"/>
      <c r="V15"/>
      <c r="W15"/>
      <c r="X15"/>
      <c r="Y15"/>
    </row>
    <row r="16" spans="1:25" x14ac:dyDescent="0.3">
      <c r="A16" s="34" t="s">
        <v>14</v>
      </c>
      <c r="B16" s="38">
        <v>16960</v>
      </c>
      <c r="C16" s="38">
        <v>24384</v>
      </c>
      <c r="D16" s="38">
        <v>171</v>
      </c>
      <c r="E16" s="38">
        <v>53</v>
      </c>
      <c r="F16" s="38">
        <v>185</v>
      </c>
      <c r="G16" s="38">
        <v>7210</v>
      </c>
      <c r="H16" s="48">
        <v>0</v>
      </c>
      <c r="I16" s="39">
        <f t="shared" si="0"/>
        <v>48963</v>
      </c>
      <c r="J16" s="30"/>
      <c r="K16" s="38">
        <v>567</v>
      </c>
      <c r="L16" s="38">
        <v>7287</v>
      </c>
      <c r="M16" s="38">
        <v>12</v>
      </c>
      <c r="N16" s="38">
        <v>146</v>
      </c>
      <c r="O16" s="38">
        <v>9</v>
      </c>
      <c r="P16" s="38">
        <v>119</v>
      </c>
      <c r="Q16" s="40">
        <f t="shared" si="1"/>
        <v>8140</v>
      </c>
    </row>
    <row r="17" spans="1:25" s="12" customFormat="1" x14ac:dyDescent="0.3">
      <c r="A17" s="72" t="s">
        <v>15</v>
      </c>
      <c r="B17" s="35">
        <f t="shared" ref="B17:H17" si="4">SUM(B16)</f>
        <v>16960</v>
      </c>
      <c r="C17" s="35">
        <f>SUM(C16)</f>
        <v>24384</v>
      </c>
      <c r="D17" s="35">
        <f t="shared" si="4"/>
        <v>171</v>
      </c>
      <c r="E17" s="35">
        <f t="shared" si="4"/>
        <v>53</v>
      </c>
      <c r="F17" s="35">
        <f t="shared" si="4"/>
        <v>185</v>
      </c>
      <c r="G17" s="35">
        <f t="shared" ref="G17" si="5">SUM(G16)</f>
        <v>7210</v>
      </c>
      <c r="H17" s="35">
        <f t="shared" si="4"/>
        <v>0</v>
      </c>
      <c r="I17" s="36">
        <f t="shared" si="0"/>
        <v>48963</v>
      </c>
      <c r="J17" s="37"/>
      <c r="K17" s="35">
        <f>SUM(K16)</f>
        <v>567</v>
      </c>
      <c r="L17" s="35">
        <f t="shared" ref="L17:P17" si="6">SUM(L16)</f>
        <v>7287</v>
      </c>
      <c r="M17" s="35">
        <f t="shared" si="6"/>
        <v>12</v>
      </c>
      <c r="N17" s="35">
        <f t="shared" si="6"/>
        <v>146</v>
      </c>
      <c r="O17" s="35">
        <f t="shared" si="6"/>
        <v>9</v>
      </c>
      <c r="P17" s="35">
        <f t="shared" si="6"/>
        <v>119</v>
      </c>
      <c r="Q17" s="35">
        <f t="shared" si="1"/>
        <v>8140</v>
      </c>
      <c r="S17"/>
      <c r="T17"/>
      <c r="U17"/>
      <c r="V17"/>
      <c r="W17"/>
      <c r="X17"/>
      <c r="Y17"/>
    </row>
    <row r="18" spans="1:25" x14ac:dyDescent="0.3">
      <c r="A18" s="44" t="s">
        <v>16</v>
      </c>
      <c r="B18" s="45">
        <v>6859</v>
      </c>
      <c r="C18" s="45">
        <v>3140</v>
      </c>
      <c r="D18" s="45">
        <v>510</v>
      </c>
      <c r="E18" s="45">
        <v>67</v>
      </c>
      <c r="F18" s="45">
        <v>218</v>
      </c>
      <c r="G18" s="45">
        <v>3840</v>
      </c>
      <c r="H18" s="48">
        <v>0</v>
      </c>
      <c r="I18" s="46">
        <f t="shared" si="0"/>
        <v>14634</v>
      </c>
      <c r="J18" s="30"/>
      <c r="K18" s="45">
        <v>188</v>
      </c>
      <c r="L18" s="45">
        <v>1159</v>
      </c>
      <c r="M18" s="45">
        <v>23</v>
      </c>
      <c r="N18" s="45">
        <v>34</v>
      </c>
      <c r="O18" s="45">
        <v>5</v>
      </c>
      <c r="P18" s="45">
        <v>52</v>
      </c>
      <c r="Q18" s="53">
        <f t="shared" si="1"/>
        <v>1461</v>
      </c>
    </row>
    <row r="19" spans="1:25" x14ac:dyDescent="0.3">
      <c r="A19" s="47" t="s">
        <v>17</v>
      </c>
      <c r="B19" s="48">
        <v>1532</v>
      </c>
      <c r="C19" s="48">
        <v>599</v>
      </c>
      <c r="D19" s="48">
        <v>59</v>
      </c>
      <c r="E19" s="48">
        <v>3</v>
      </c>
      <c r="F19" s="48">
        <v>36</v>
      </c>
      <c r="G19" s="48">
        <v>779</v>
      </c>
      <c r="H19" s="48">
        <v>0</v>
      </c>
      <c r="I19" s="49">
        <f t="shared" si="0"/>
        <v>3008</v>
      </c>
      <c r="J19" s="30"/>
      <c r="K19" s="48">
        <v>38</v>
      </c>
      <c r="L19" s="48">
        <v>351</v>
      </c>
      <c r="M19" s="48">
        <v>7</v>
      </c>
      <c r="N19" s="48">
        <v>0</v>
      </c>
      <c r="O19" s="48">
        <v>0</v>
      </c>
      <c r="P19" s="48">
        <v>4</v>
      </c>
      <c r="Q19" s="54">
        <f t="shared" si="1"/>
        <v>400</v>
      </c>
    </row>
    <row r="20" spans="1:25" x14ac:dyDescent="0.3">
      <c r="A20" s="47" t="s">
        <v>18</v>
      </c>
      <c r="B20" s="48">
        <v>2177</v>
      </c>
      <c r="C20" s="48">
        <v>1046</v>
      </c>
      <c r="D20" s="48">
        <v>470</v>
      </c>
      <c r="E20" s="48">
        <v>192</v>
      </c>
      <c r="F20" s="48">
        <v>80</v>
      </c>
      <c r="G20" s="48">
        <v>812</v>
      </c>
      <c r="H20" s="48">
        <v>0</v>
      </c>
      <c r="I20" s="49">
        <f t="shared" si="0"/>
        <v>4777</v>
      </c>
      <c r="J20" s="30"/>
      <c r="K20" s="48">
        <v>43</v>
      </c>
      <c r="L20" s="48">
        <v>290</v>
      </c>
      <c r="M20" s="48">
        <v>5</v>
      </c>
      <c r="N20" s="48">
        <v>2</v>
      </c>
      <c r="O20" s="48">
        <v>0</v>
      </c>
      <c r="P20" s="48">
        <v>10</v>
      </c>
      <c r="Q20" s="54">
        <f t="shared" si="1"/>
        <v>350</v>
      </c>
    </row>
    <row r="21" spans="1:25" x14ac:dyDescent="0.3">
      <c r="A21" s="50" t="s">
        <v>19</v>
      </c>
      <c r="B21" s="51">
        <v>2476</v>
      </c>
      <c r="C21" s="51">
        <v>1334</v>
      </c>
      <c r="D21" s="51">
        <v>197</v>
      </c>
      <c r="E21" s="51">
        <v>30</v>
      </c>
      <c r="F21" s="51">
        <v>64</v>
      </c>
      <c r="G21" s="51">
        <v>1211</v>
      </c>
      <c r="H21" s="48">
        <v>0</v>
      </c>
      <c r="I21" s="52">
        <f t="shared" si="0"/>
        <v>5312</v>
      </c>
      <c r="J21" s="30"/>
      <c r="K21" s="51">
        <v>56</v>
      </c>
      <c r="L21" s="51">
        <v>526</v>
      </c>
      <c r="M21" s="51">
        <v>6</v>
      </c>
      <c r="N21" s="51">
        <v>4</v>
      </c>
      <c r="O21" s="48">
        <v>1</v>
      </c>
      <c r="P21" s="51">
        <v>12</v>
      </c>
      <c r="Q21" s="55">
        <f t="shared" si="1"/>
        <v>605</v>
      </c>
    </row>
    <row r="22" spans="1:25" s="12" customFormat="1" x14ac:dyDescent="0.3">
      <c r="A22" s="72" t="s">
        <v>20</v>
      </c>
      <c r="B22" s="35">
        <f t="shared" ref="B22:H22" si="7">SUM(B18:B21)</f>
        <v>13044</v>
      </c>
      <c r="C22" s="35">
        <f>SUM(C18:C21)</f>
        <v>6119</v>
      </c>
      <c r="D22" s="35">
        <f t="shared" si="7"/>
        <v>1236</v>
      </c>
      <c r="E22" s="35">
        <f t="shared" si="7"/>
        <v>292</v>
      </c>
      <c r="F22" s="35">
        <f t="shared" si="7"/>
        <v>398</v>
      </c>
      <c r="G22" s="35">
        <f t="shared" si="7"/>
        <v>6642</v>
      </c>
      <c r="H22" s="35">
        <f t="shared" si="7"/>
        <v>0</v>
      </c>
      <c r="I22" s="36">
        <f t="shared" si="0"/>
        <v>27731</v>
      </c>
      <c r="J22" s="37"/>
      <c r="K22" s="35">
        <f>SUM(K18:K21)</f>
        <v>325</v>
      </c>
      <c r="L22" s="35">
        <f t="shared" ref="L22:P22" si="8">SUM(L18:L21)</f>
        <v>2326</v>
      </c>
      <c r="M22" s="35">
        <f t="shared" si="8"/>
        <v>41</v>
      </c>
      <c r="N22" s="35">
        <f t="shared" si="8"/>
        <v>40</v>
      </c>
      <c r="O22" s="35">
        <f t="shared" si="8"/>
        <v>6</v>
      </c>
      <c r="P22" s="35">
        <f t="shared" si="8"/>
        <v>78</v>
      </c>
      <c r="Q22" s="35">
        <f t="shared" si="1"/>
        <v>2816</v>
      </c>
      <c r="S22"/>
      <c r="T22"/>
      <c r="U22"/>
      <c r="V22"/>
      <c r="W22"/>
      <c r="X22"/>
      <c r="Y22"/>
    </row>
    <row r="23" spans="1:25" x14ac:dyDescent="0.3">
      <c r="A23" s="44" t="s">
        <v>21</v>
      </c>
      <c r="B23" s="45">
        <v>10926</v>
      </c>
      <c r="C23" s="45">
        <v>4740</v>
      </c>
      <c r="D23" s="45">
        <v>1452</v>
      </c>
      <c r="E23" s="45">
        <v>390</v>
      </c>
      <c r="F23" s="45">
        <v>673</v>
      </c>
      <c r="G23" s="45">
        <v>4254</v>
      </c>
      <c r="H23" s="48">
        <v>0</v>
      </c>
      <c r="I23" s="46">
        <f t="shared" si="0"/>
        <v>22435</v>
      </c>
      <c r="J23" s="30"/>
      <c r="K23" s="45">
        <v>97</v>
      </c>
      <c r="L23" s="45">
        <v>3466</v>
      </c>
      <c r="M23" s="45">
        <v>88</v>
      </c>
      <c r="N23" s="45">
        <v>83</v>
      </c>
      <c r="O23" s="45">
        <v>14</v>
      </c>
      <c r="P23" s="45">
        <v>134</v>
      </c>
      <c r="Q23" s="53">
        <f t="shared" si="1"/>
        <v>3882</v>
      </c>
    </row>
    <row r="24" spans="1:25" x14ac:dyDescent="0.3">
      <c r="A24" s="47" t="s">
        <v>22</v>
      </c>
      <c r="B24" s="48">
        <v>11783</v>
      </c>
      <c r="C24" s="48">
        <v>7019</v>
      </c>
      <c r="D24" s="48">
        <v>1875</v>
      </c>
      <c r="E24" s="48">
        <v>602</v>
      </c>
      <c r="F24" s="48">
        <v>879</v>
      </c>
      <c r="G24" s="48">
        <v>4460</v>
      </c>
      <c r="H24" s="48">
        <v>0</v>
      </c>
      <c r="I24" s="49">
        <f t="shared" si="0"/>
        <v>26618</v>
      </c>
      <c r="J24" s="30"/>
      <c r="K24" s="48">
        <v>107</v>
      </c>
      <c r="L24" s="48">
        <v>3729</v>
      </c>
      <c r="M24" s="48">
        <v>94</v>
      </c>
      <c r="N24" s="48">
        <v>92</v>
      </c>
      <c r="O24" s="48">
        <v>16</v>
      </c>
      <c r="P24" s="48">
        <v>162</v>
      </c>
      <c r="Q24" s="54">
        <f t="shared" si="1"/>
        <v>4200</v>
      </c>
    </row>
    <row r="25" spans="1:25" x14ac:dyDescent="0.3">
      <c r="A25" s="47" t="s">
        <v>23</v>
      </c>
      <c r="B25" s="48">
        <v>8760</v>
      </c>
      <c r="C25" s="48">
        <v>2689</v>
      </c>
      <c r="D25" s="48">
        <v>372</v>
      </c>
      <c r="E25" s="48">
        <v>114</v>
      </c>
      <c r="F25" s="48">
        <v>460</v>
      </c>
      <c r="G25" s="48">
        <v>3234</v>
      </c>
      <c r="H25" s="48">
        <v>0</v>
      </c>
      <c r="I25" s="49">
        <f t="shared" si="0"/>
        <v>15629</v>
      </c>
      <c r="J25" s="30"/>
      <c r="K25" s="48">
        <v>107</v>
      </c>
      <c r="L25" s="48">
        <v>1381</v>
      </c>
      <c r="M25" s="48">
        <v>18</v>
      </c>
      <c r="N25" s="48">
        <v>17</v>
      </c>
      <c r="O25" s="48">
        <v>12</v>
      </c>
      <c r="P25" s="48">
        <v>66</v>
      </c>
      <c r="Q25" s="54">
        <f t="shared" si="1"/>
        <v>1601</v>
      </c>
    </row>
    <row r="26" spans="1:25" x14ac:dyDescent="0.3">
      <c r="A26" s="47" t="s">
        <v>24</v>
      </c>
      <c r="B26" s="48">
        <v>3657</v>
      </c>
      <c r="C26" s="48">
        <v>2002</v>
      </c>
      <c r="D26" s="48">
        <v>519</v>
      </c>
      <c r="E26" s="48">
        <v>141</v>
      </c>
      <c r="F26" s="48">
        <v>185</v>
      </c>
      <c r="G26" s="48">
        <v>1453</v>
      </c>
      <c r="H26" s="48">
        <v>0</v>
      </c>
      <c r="I26" s="49">
        <f t="shared" si="0"/>
        <v>7957</v>
      </c>
      <c r="J26" s="30"/>
      <c r="K26" s="48">
        <v>29</v>
      </c>
      <c r="L26" s="48">
        <v>816</v>
      </c>
      <c r="M26" s="48">
        <v>27</v>
      </c>
      <c r="N26" s="48">
        <v>23</v>
      </c>
      <c r="O26" s="48">
        <v>3</v>
      </c>
      <c r="P26" s="48">
        <v>39</v>
      </c>
      <c r="Q26" s="54">
        <f t="shared" si="1"/>
        <v>937</v>
      </c>
    </row>
    <row r="27" spans="1:25" x14ac:dyDescent="0.3">
      <c r="A27" s="47" t="s">
        <v>25</v>
      </c>
      <c r="B27" s="48">
        <v>4046</v>
      </c>
      <c r="C27" s="48">
        <v>1376</v>
      </c>
      <c r="D27" s="48">
        <v>232</v>
      </c>
      <c r="E27" s="48">
        <v>52</v>
      </c>
      <c r="F27" s="48">
        <v>256</v>
      </c>
      <c r="G27" s="48">
        <v>1660</v>
      </c>
      <c r="H27" s="48">
        <v>0</v>
      </c>
      <c r="I27" s="49">
        <f t="shared" si="0"/>
        <v>7622</v>
      </c>
      <c r="J27" s="30"/>
      <c r="K27" s="48">
        <v>45</v>
      </c>
      <c r="L27" s="48">
        <v>841</v>
      </c>
      <c r="M27" s="48">
        <v>10</v>
      </c>
      <c r="N27" s="48">
        <v>12</v>
      </c>
      <c r="O27" s="48">
        <v>1</v>
      </c>
      <c r="P27" s="48">
        <v>52</v>
      </c>
      <c r="Q27" s="54">
        <f t="shared" si="1"/>
        <v>961</v>
      </c>
    </row>
    <row r="28" spans="1:25" x14ac:dyDescent="0.3">
      <c r="A28" s="47" t="s">
        <v>26</v>
      </c>
      <c r="B28" s="48">
        <v>2564</v>
      </c>
      <c r="C28" s="48">
        <v>1235</v>
      </c>
      <c r="D28" s="48">
        <v>436</v>
      </c>
      <c r="E28" s="48">
        <v>69</v>
      </c>
      <c r="F28" s="48">
        <v>103</v>
      </c>
      <c r="G28" s="48">
        <v>843</v>
      </c>
      <c r="H28" s="48">
        <v>0</v>
      </c>
      <c r="I28" s="49">
        <f t="shared" si="0"/>
        <v>5250</v>
      </c>
      <c r="J28" s="30"/>
      <c r="K28" s="48">
        <v>11</v>
      </c>
      <c r="L28" s="48">
        <v>393</v>
      </c>
      <c r="M28" s="48">
        <v>16</v>
      </c>
      <c r="N28" s="48">
        <v>10</v>
      </c>
      <c r="O28" s="56">
        <v>7</v>
      </c>
      <c r="P28" s="48">
        <v>20</v>
      </c>
      <c r="Q28" s="54">
        <f t="shared" si="1"/>
        <v>457</v>
      </c>
    </row>
    <row r="29" spans="1:25" x14ac:dyDescent="0.3">
      <c r="A29" s="47" t="s">
        <v>27</v>
      </c>
      <c r="B29" s="48">
        <v>3351</v>
      </c>
      <c r="C29" s="48">
        <v>1964</v>
      </c>
      <c r="D29" s="48">
        <v>628</v>
      </c>
      <c r="E29" s="48">
        <v>205</v>
      </c>
      <c r="F29" s="48">
        <v>202</v>
      </c>
      <c r="G29" s="48">
        <v>1198</v>
      </c>
      <c r="H29" s="48">
        <v>0</v>
      </c>
      <c r="I29" s="49">
        <f t="shared" si="0"/>
        <v>7548</v>
      </c>
      <c r="J29" s="30"/>
      <c r="K29" s="48">
        <v>13</v>
      </c>
      <c r="L29" s="48">
        <v>1045</v>
      </c>
      <c r="M29" s="48">
        <v>18</v>
      </c>
      <c r="N29" s="48">
        <v>52</v>
      </c>
      <c r="O29" s="48">
        <v>2</v>
      </c>
      <c r="P29" s="48">
        <v>31</v>
      </c>
      <c r="Q29" s="54">
        <f t="shared" si="1"/>
        <v>1161</v>
      </c>
    </row>
    <row r="30" spans="1:25" x14ac:dyDescent="0.3">
      <c r="A30" s="47" t="s">
        <v>28</v>
      </c>
      <c r="B30" s="48">
        <v>38525</v>
      </c>
      <c r="C30" s="48">
        <v>14339</v>
      </c>
      <c r="D30" s="48">
        <v>4176</v>
      </c>
      <c r="E30" s="48">
        <v>779</v>
      </c>
      <c r="F30" s="48">
        <v>2291</v>
      </c>
      <c r="G30" s="48">
        <v>17102</v>
      </c>
      <c r="H30" s="48">
        <v>0</v>
      </c>
      <c r="I30" s="49">
        <f t="shared" si="0"/>
        <v>77212</v>
      </c>
      <c r="J30" s="30"/>
      <c r="K30" s="48">
        <v>349</v>
      </c>
      <c r="L30" s="48">
        <v>5973</v>
      </c>
      <c r="M30" s="48">
        <v>190</v>
      </c>
      <c r="N30" s="48">
        <v>170</v>
      </c>
      <c r="O30" s="48">
        <v>36</v>
      </c>
      <c r="P30" s="48">
        <v>431</v>
      </c>
      <c r="Q30" s="54">
        <f t="shared" si="1"/>
        <v>7149</v>
      </c>
    </row>
    <row r="31" spans="1:25" x14ac:dyDescent="0.3">
      <c r="A31" s="47" t="s">
        <v>134</v>
      </c>
      <c r="B31" s="48">
        <v>11841</v>
      </c>
      <c r="C31" s="48">
        <v>3548</v>
      </c>
      <c r="D31" s="48">
        <v>1113</v>
      </c>
      <c r="E31" s="48">
        <v>198</v>
      </c>
      <c r="F31" s="48">
        <v>528</v>
      </c>
      <c r="G31" s="48">
        <v>4525</v>
      </c>
      <c r="H31" s="48">
        <v>0</v>
      </c>
      <c r="I31" s="49">
        <f t="shared" si="0"/>
        <v>21753</v>
      </c>
      <c r="J31" s="30"/>
      <c r="K31" s="48">
        <v>74</v>
      </c>
      <c r="L31" s="48">
        <v>1836</v>
      </c>
      <c r="M31" s="48">
        <v>47</v>
      </c>
      <c r="N31" s="48">
        <v>41</v>
      </c>
      <c r="O31" s="48">
        <v>2</v>
      </c>
      <c r="P31" s="48">
        <v>107</v>
      </c>
      <c r="Q31" s="54">
        <f t="shared" si="1"/>
        <v>2107</v>
      </c>
    </row>
    <row r="32" spans="1:25" x14ac:dyDescent="0.3">
      <c r="A32" s="47" t="s">
        <v>29</v>
      </c>
      <c r="B32" s="48">
        <v>5973</v>
      </c>
      <c r="C32" s="48">
        <v>2784</v>
      </c>
      <c r="D32" s="48">
        <v>1010</v>
      </c>
      <c r="E32" s="48">
        <v>113</v>
      </c>
      <c r="F32" s="48">
        <v>182</v>
      </c>
      <c r="G32" s="48">
        <v>2213</v>
      </c>
      <c r="H32" s="48">
        <v>0</v>
      </c>
      <c r="I32" s="49">
        <f t="shared" si="0"/>
        <v>12275</v>
      </c>
      <c r="J32" s="30"/>
      <c r="K32" s="48">
        <v>40</v>
      </c>
      <c r="L32" s="48">
        <v>963</v>
      </c>
      <c r="M32" s="48">
        <v>34</v>
      </c>
      <c r="N32" s="48">
        <v>24</v>
      </c>
      <c r="O32" s="48">
        <v>0</v>
      </c>
      <c r="P32" s="48">
        <v>49</v>
      </c>
      <c r="Q32" s="54">
        <f t="shared" si="1"/>
        <v>1110</v>
      </c>
    </row>
    <row r="33" spans="1:25" x14ac:dyDescent="0.3">
      <c r="A33" s="47" t="s">
        <v>30</v>
      </c>
      <c r="B33" s="48">
        <v>1447</v>
      </c>
      <c r="C33" s="48">
        <v>604</v>
      </c>
      <c r="D33" s="48">
        <v>53</v>
      </c>
      <c r="E33" s="48">
        <v>7</v>
      </c>
      <c r="F33" s="48">
        <v>97</v>
      </c>
      <c r="G33" s="48">
        <v>811</v>
      </c>
      <c r="H33" s="48">
        <v>0</v>
      </c>
      <c r="I33" s="49">
        <f t="shared" si="0"/>
        <v>3019</v>
      </c>
      <c r="J33" s="30"/>
      <c r="K33" s="48">
        <v>42</v>
      </c>
      <c r="L33" s="48">
        <v>398</v>
      </c>
      <c r="M33" s="48">
        <v>4</v>
      </c>
      <c r="N33" s="48">
        <v>1</v>
      </c>
      <c r="O33" s="48">
        <v>2</v>
      </c>
      <c r="P33" s="48">
        <v>13</v>
      </c>
      <c r="Q33" s="54">
        <f t="shared" si="1"/>
        <v>460</v>
      </c>
    </row>
    <row r="34" spans="1:25" x14ac:dyDescent="0.3">
      <c r="A34" s="50" t="s">
        <v>31</v>
      </c>
      <c r="B34" s="51">
        <v>12409</v>
      </c>
      <c r="C34" s="51">
        <v>3627</v>
      </c>
      <c r="D34" s="51">
        <v>814</v>
      </c>
      <c r="E34" s="51">
        <v>162</v>
      </c>
      <c r="F34" s="51">
        <v>587</v>
      </c>
      <c r="G34" s="51">
        <v>5410</v>
      </c>
      <c r="H34" s="48">
        <v>0</v>
      </c>
      <c r="I34" s="52">
        <f t="shared" si="0"/>
        <v>23009</v>
      </c>
      <c r="J34" s="30"/>
      <c r="K34" s="51">
        <v>69</v>
      </c>
      <c r="L34" s="51">
        <v>1616</v>
      </c>
      <c r="M34" s="51">
        <v>42</v>
      </c>
      <c r="N34" s="51">
        <v>22</v>
      </c>
      <c r="O34" s="51">
        <v>11</v>
      </c>
      <c r="P34" s="51">
        <v>118</v>
      </c>
      <c r="Q34" s="55">
        <f t="shared" si="1"/>
        <v>1878</v>
      </c>
    </row>
    <row r="35" spans="1:25" s="12" customFormat="1" x14ac:dyDescent="0.3">
      <c r="A35" s="72" t="s">
        <v>32</v>
      </c>
      <c r="B35" s="35">
        <f t="shared" ref="B35:G35" si="9">SUM(B23:B34)</f>
        <v>115282</v>
      </c>
      <c r="C35" s="35">
        <f>SUM(C23:C34)</f>
        <v>45927</v>
      </c>
      <c r="D35" s="35">
        <f t="shared" si="9"/>
        <v>12680</v>
      </c>
      <c r="E35" s="35">
        <f t="shared" si="9"/>
        <v>2832</v>
      </c>
      <c r="F35" s="35">
        <f t="shared" si="9"/>
        <v>6443</v>
      </c>
      <c r="G35" s="35">
        <f t="shared" si="9"/>
        <v>47163</v>
      </c>
      <c r="H35" s="35"/>
      <c r="I35" s="36">
        <f t="shared" si="0"/>
        <v>230327</v>
      </c>
      <c r="J35" s="37"/>
      <c r="K35" s="35">
        <f>SUM(K23:K34)</f>
        <v>983</v>
      </c>
      <c r="L35" s="35">
        <f t="shared" ref="L35:P35" si="10">SUM(L23:L34)</f>
        <v>22457</v>
      </c>
      <c r="M35" s="35">
        <f t="shared" si="10"/>
        <v>588</v>
      </c>
      <c r="N35" s="35">
        <f t="shared" si="10"/>
        <v>547</v>
      </c>
      <c r="O35" s="35">
        <f t="shared" si="10"/>
        <v>106</v>
      </c>
      <c r="P35" s="35">
        <f t="shared" si="10"/>
        <v>1222</v>
      </c>
      <c r="Q35" s="35">
        <f t="shared" si="1"/>
        <v>25903</v>
      </c>
      <c r="S35"/>
      <c r="T35"/>
      <c r="U35"/>
      <c r="V35"/>
      <c r="W35"/>
      <c r="X35"/>
      <c r="Y35"/>
    </row>
    <row r="36" spans="1:25" x14ac:dyDescent="0.3">
      <c r="A36" s="44" t="s">
        <v>33</v>
      </c>
      <c r="B36" s="45">
        <v>1101</v>
      </c>
      <c r="C36" s="45">
        <v>401</v>
      </c>
      <c r="D36" s="45">
        <v>30</v>
      </c>
      <c r="E36" s="45">
        <v>3</v>
      </c>
      <c r="F36" s="45">
        <v>60</v>
      </c>
      <c r="G36" s="45">
        <v>710</v>
      </c>
      <c r="H36" s="48">
        <v>0</v>
      </c>
      <c r="I36" s="46">
        <f t="shared" si="0"/>
        <v>2305</v>
      </c>
      <c r="J36" s="30"/>
      <c r="K36" s="45">
        <v>10</v>
      </c>
      <c r="L36" s="45">
        <v>252</v>
      </c>
      <c r="M36" s="45">
        <v>2</v>
      </c>
      <c r="N36" s="48">
        <v>0</v>
      </c>
      <c r="O36" s="48">
        <v>0</v>
      </c>
      <c r="P36" s="45">
        <v>1</v>
      </c>
      <c r="Q36" s="53">
        <f t="shared" si="1"/>
        <v>265</v>
      </c>
    </row>
    <row r="37" spans="1:25" x14ac:dyDescent="0.3">
      <c r="A37" s="47" t="s">
        <v>34</v>
      </c>
      <c r="B37" s="48">
        <v>2915</v>
      </c>
      <c r="C37" s="48">
        <v>1889</v>
      </c>
      <c r="D37" s="48">
        <v>234</v>
      </c>
      <c r="E37" s="48">
        <v>134</v>
      </c>
      <c r="F37" s="48">
        <v>145</v>
      </c>
      <c r="G37" s="48">
        <v>1413</v>
      </c>
      <c r="H37" s="48">
        <v>0</v>
      </c>
      <c r="I37" s="49">
        <f t="shared" si="0"/>
        <v>6730</v>
      </c>
      <c r="J37" s="30"/>
      <c r="K37" s="48">
        <v>17</v>
      </c>
      <c r="L37" s="48">
        <v>854</v>
      </c>
      <c r="M37" s="48">
        <v>9</v>
      </c>
      <c r="N37" s="48">
        <v>16</v>
      </c>
      <c r="O37" s="48">
        <v>2</v>
      </c>
      <c r="P37" s="48">
        <v>26</v>
      </c>
      <c r="Q37" s="54">
        <f t="shared" si="1"/>
        <v>924</v>
      </c>
    </row>
    <row r="38" spans="1:25" x14ac:dyDescent="0.3">
      <c r="A38" s="47" t="s">
        <v>35</v>
      </c>
      <c r="B38" s="48">
        <v>2093</v>
      </c>
      <c r="C38" s="48">
        <v>745</v>
      </c>
      <c r="D38" s="48">
        <v>33</v>
      </c>
      <c r="E38" s="48">
        <v>4</v>
      </c>
      <c r="F38" s="48">
        <v>131</v>
      </c>
      <c r="G38" s="48">
        <v>1314</v>
      </c>
      <c r="H38" s="48">
        <v>0</v>
      </c>
      <c r="I38" s="49">
        <f t="shared" si="0"/>
        <v>4320</v>
      </c>
      <c r="J38" s="30"/>
      <c r="K38" s="48">
        <v>26</v>
      </c>
      <c r="L38" s="48">
        <v>282</v>
      </c>
      <c r="M38" s="48">
        <v>6</v>
      </c>
      <c r="N38" s="48">
        <v>7</v>
      </c>
      <c r="O38" s="48">
        <v>1</v>
      </c>
      <c r="P38" s="48">
        <v>7</v>
      </c>
      <c r="Q38" s="54">
        <f t="shared" si="1"/>
        <v>329</v>
      </c>
    </row>
    <row r="39" spans="1:25" x14ac:dyDescent="0.3">
      <c r="A39" s="50" t="s">
        <v>36</v>
      </c>
      <c r="B39" s="51">
        <v>5216</v>
      </c>
      <c r="C39" s="51">
        <v>2834</v>
      </c>
      <c r="D39" s="51">
        <v>243</v>
      </c>
      <c r="E39" s="51">
        <v>72</v>
      </c>
      <c r="F39" s="51">
        <v>340</v>
      </c>
      <c r="G39" s="51">
        <v>2825</v>
      </c>
      <c r="H39" s="48">
        <v>0</v>
      </c>
      <c r="I39" s="52">
        <f t="shared" si="0"/>
        <v>11530</v>
      </c>
      <c r="J39" s="30"/>
      <c r="K39" s="51">
        <v>39</v>
      </c>
      <c r="L39" s="51">
        <v>1028</v>
      </c>
      <c r="M39" s="51">
        <v>13</v>
      </c>
      <c r="N39" s="51">
        <v>6</v>
      </c>
      <c r="O39" s="51">
        <v>2</v>
      </c>
      <c r="P39" s="51">
        <v>29</v>
      </c>
      <c r="Q39" s="55">
        <f t="shared" si="1"/>
        <v>1117</v>
      </c>
    </row>
    <row r="40" spans="1:25" x14ac:dyDescent="0.3">
      <c r="A40" s="72" t="s">
        <v>37</v>
      </c>
      <c r="B40" s="35">
        <f t="shared" ref="B40:H40" si="11">SUM(B36:B39)</f>
        <v>11325</v>
      </c>
      <c r="C40" s="35">
        <f>SUM(C36:C39)</f>
        <v>5869</v>
      </c>
      <c r="D40" s="35">
        <f t="shared" si="11"/>
        <v>540</v>
      </c>
      <c r="E40" s="35">
        <f t="shared" si="11"/>
        <v>213</v>
      </c>
      <c r="F40" s="35">
        <f t="shared" si="11"/>
        <v>676</v>
      </c>
      <c r="G40" s="35">
        <f t="shared" si="11"/>
        <v>6262</v>
      </c>
      <c r="H40" s="35">
        <f t="shared" si="11"/>
        <v>0</v>
      </c>
      <c r="I40" s="36">
        <f t="shared" si="0"/>
        <v>24885</v>
      </c>
      <c r="J40" s="37"/>
      <c r="K40" s="35">
        <f>SUM(K36:K39)</f>
        <v>92</v>
      </c>
      <c r="L40" s="35">
        <f t="shared" ref="L40:P40" si="12">SUM(L36:L39)</f>
        <v>2416</v>
      </c>
      <c r="M40" s="35">
        <f t="shared" si="12"/>
        <v>30</v>
      </c>
      <c r="N40" s="35">
        <f t="shared" si="12"/>
        <v>29</v>
      </c>
      <c r="O40" s="35">
        <f t="shared" si="12"/>
        <v>5</v>
      </c>
      <c r="P40" s="35">
        <f t="shared" si="12"/>
        <v>63</v>
      </c>
      <c r="Q40" s="35">
        <f t="shared" si="1"/>
        <v>2635</v>
      </c>
    </row>
    <row r="41" spans="1:25" x14ac:dyDescent="0.3">
      <c r="A41" s="44" t="s">
        <v>38</v>
      </c>
      <c r="B41" s="45">
        <v>30548</v>
      </c>
      <c r="C41" s="45">
        <v>41770</v>
      </c>
      <c r="D41" s="45">
        <v>439</v>
      </c>
      <c r="E41" s="45">
        <v>1421</v>
      </c>
      <c r="F41" s="45">
        <v>1418</v>
      </c>
      <c r="G41" s="45">
        <v>9860</v>
      </c>
      <c r="H41" s="45">
        <v>0</v>
      </c>
      <c r="I41" s="46">
        <f t="shared" si="0"/>
        <v>85456</v>
      </c>
      <c r="J41" s="30"/>
      <c r="K41" s="45">
        <v>102</v>
      </c>
      <c r="L41" s="45">
        <v>8561</v>
      </c>
      <c r="M41" s="45">
        <v>53</v>
      </c>
      <c r="N41" s="45">
        <v>208</v>
      </c>
      <c r="O41" s="45">
        <v>65</v>
      </c>
      <c r="P41" s="45">
        <v>37</v>
      </c>
      <c r="Q41" s="53">
        <f t="shared" si="1"/>
        <v>9026</v>
      </c>
    </row>
    <row r="42" spans="1:25" x14ac:dyDescent="0.3">
      <c r="A42" s="50" t="s">
        <v>39</v>
      </c>
      <c r="B42" s="51">
        <v>20095</v>
      </c>
      <c r="C42" s="51">
        <v>57407</v>
      </c>
      <c r="D42" s="51">
        <v>1633</v>
      </c>
      <c r="E42" s="51">
        <v>1730</v>
      </c>
      <c r="F42" s="51">
        <v>6186</v>
      </c>
      <c r="G42" s="51">
        <v>20205</v>
      </c>
      <c r="H42" s="51">
        <v>0</v>
      </c>
      <c r="I42" s="52">
        <f t="shared" si="0"/>
        <v>107256</v>
      </c>
      <c r="J42" s="30"/>
      <c r="K42" s="51">
        <v>383</v>
      </c>
      <c r="L42" s="51">
        <v>16954</v>
      </c>
      <c r="M42" s="51">
        <v>102</v>
      </c>
      <c r="N42" s="51">
        <v>490</v>
      </c>
      <c r="O42" s="51">
        <v>324</v>
      </c>
      <c r="P42" s="51">
        <v>668</v>
      </c>
      <c r="Q42" s="55">
        <f t="shared" si="1"/>
        <v>18921</v>
      </c>
    </row>
    <row r="43" spans="1:25" x14ac:dyDescent="0.3">
      <c r="A43" s="72" t="s">
        <v>40</v>
      </c>
      <c r="B43" s="35">
        <f t="shared" ref="B43:H43" si="13">SUM(B41:B42)</f>
        <v>50643</v>
      </c>
      <c r="C43" s="35">
        <f>SUM(C41:C42)</f>
        <v>99177</v>
      </c>
      <c r="D43" s="35">
        <f t="shared" si="13"/>
        <v>2072</v>
      </c>
      <c r="E43" s="35">
        <f t="shared" si="13"/>
        <v>3151</v>
      </c>
      <c r="F43" s="35">
        <f t="shared" si="13"/>
        <v>7604</v>
      </c>
      <c r="G43" s="35">
        <f t="shared" si="13"/>
        <v>30065</v>
      </c>
      <c r="H43" s="35">
        <f t="shared" si="13"/>
        <v>0</v>
      </c>
      <c r="I43" s="36">
        <f t="shared" si="0"/>
        <v>192712</v>
      </c>
      <c r="J43" s="37"/>
      <c r="K43" s="35">
        <f>SUM(K41:K42)</f>
        <v>485</v>
      </c>
      <c r="L43" s="35">
        <f t="shared" ref="L43:P43" si="14">SUM(L41:L42)</f>
        <v>25515</v>
      </c>
      <c r="M43" s="35">
        <f t="shared" si="14"/>
        <v>155</v>
      </c>
      <c r="N43" s="35">
        <f t="shared" si="14"/>
        <v>698</v>
      </c>
      <c r="O43" s="35">
        <f t="shared" si="14"/>
        <v>389</v>
      </c>
      <c r="P43" s="35">
        <f t="shared" si="14"/>
        <v>705</v>
      </c>
      <c r="Q43" s="35">
        <f t="shared" si="1"/>
        <v>27947</v>
      </c>
    </row>
    <row r="44" spans="1:25" x14ac:dyDescent="0.3">
      <c r="A44" s="44" t="s">
        <v>41</v>
      </c>
      <c r="B44" s="45">
        <v>2509</v>
      </c>
      <c r="C44" s="45">
        <v>1482</v>
      </c>
      <c r="D44" s="45">
        <v>165</v>
      </c>
      <c r="E44" s="45">
        <v>45</v>
      </c>
      <c r="F44" s="45">
        <v>48</v>
      </c>
      <c r="G44" s="45">
        <v>884</v>
      </c>
      <c r="H44" s="48">
        <v>0</v>
      </c>
      <c r="I44" s="46">
        <f t="shared" si="0"/>
        <v>5133</v>
      </c>
      <c r="J44" s="30"/>
      <c r="K44" s="45">
        <v>36</v>
      </c>
      <c r="L44" s="45">
        <v>586</v>
      </c>
      <c r="M44" s="45">
        <v>1</v>
      </c>
      <c r="N44" s="45">
        <v>6</v>
      </c>
      <c r="O44" s="48">
        <v>1</v>
      </c>
      <c r="P44" s="45">
        <v>13</v>
      </c>
      <c r="Q44" s="53">
        <f t="shared" si="1"/>
        <v>643</v>
      </c>
    </row>
    <row r="45" spans="1:25" x14ac:dyDescent="0.3">
      <c r="A45" s="47" t="s">
        <v>42</v>
      </c>
      <c r="B45" s="48">
        <v>8825</v>
      </c>
      <c r="C45" s="48">
        <v>5710</v>
      </c>
      <c r="D45" s="48">
        <v>1944</v>
      </c>
      <c r="E45" s="48">
        <v>836</v>
      </c>
      <c r="F45" s="48">
        <v>474</v>
      </c>
      <c r="G45" s="48">
        <v>4220</v>
      </c>
      <c r="H45" s="48">
        <v>0</v>
      </c>
      <c r="I45" s="49">
        <f t="shared" si="0"/>
        <v>22009</v>
      </c>
      <c r="J45" s="30"/>
      <c r="K45" s="48">
        <v>31</v>
      </c>
      <c r="L45" s="48">
        <v>2197</v>
      </c>
      <c r="M45" s="48">
        <v>31</v>
      </c>
      <c r="N45" s="48">
        <v>83</v>
      </c>
      <c r="O45" s="48">
        <v>4</v>
      </c>
      <c r="P45" s="48">
        <v>76</v>
      </c>
      <c r="Q45" s="54">
        <f t="shared" si="1"/>
        <v>2422</v>
      </c>
    </row>
    <row r="46" spans="1:25" x14ac:dyDescent="0.3">
      <c r="A46" s="47" t="s">
        <v>43</v>
      </c>
      <c r="B46" s="48">
        <v>1531</v>
      </c>
      <c r="C46" s="48">
        <v>1349</v>
      </c>
      <c r="D46" s="48">
        <v>533</v>
      </c>
      <c r="E46" s="48">
        <v>480</v>
      </c>
      <c r="F46" s="48">
        <v>54</v>
      </c>
      <c r="G46" s="48">
        <v>716</v>
      </c>
      <c r="H46" s="48">
        <v>0</v>
      </c>
      <c r="I46" s="49">
        <f t="shared" si="0"/>
        <v>4663</v>
      </c>
      <c r="J46" s="30"/>
      <c r="K46" s="48">
        <v>9</v>
      </c>
      <c r="L46" s="48">
        <v>422</v>
      </c>
      <c r="M46" s="48">
        <v>5</v>
      </c>
      <c r="N46" s="48">
        <v>47</v>
      </c>
      <c r="O46" s="48">
        <v>0</v>
      </c>
      <c r="P46" s="48">
        <v>13</v>
      </c>
      <c r="Q46" s="54">
        <f t="shared" si="1"/>
        <v>496</v>
      </c>
    </row>
    <row r="47" spans="1:25" x14ac:dyDescent="0.3">
      <c r="A47" s="47" t="s">
        <v>44</v>
      </c>
      <c r="B47" s="48">
        <v>7319</v>
      </c>
      <c r="C47" s="48">
        <v>4654</v>
      </c>
      <c r="D47" s="48">
        <v>1103</v>
      </c>
      <c r="E47" s="48">
        <v>366</v>
      </c>
      <c r="F47" s="48">
        <v>425</v>
      </c>
      <c r="G47" s="48">
        <v>3533</v>
      </c>
      <c r="H47" s="48">
        <v>0</v>
      </c>
      <c r="I47" s="49">
        <f t="shared" si="0"/>
        <v>17400</v>
      </c>
      <c r="J47" s="30"/>
      <c r="K47" s="48">
        <v>31</v>
      </c>
      <c r="L47" s="48">
        <v>1986</v>
      </c>
      <c r="M47" s="48">
        <v>17</v>
      </c>
      <c r="N47" s="48">
        <v>41</v>
      </c>
      <c r="O47" s="48">
        <v>3</v>
      </c>
      <c r="P47" s="48">
        <v>45</v>
      </c>
      <c r="Q47" s="54">
        <f t="shared" si="1"/>
        <v>2123</v>
      </c>
    </row>
    <row r="48" spans="1:25" x14ac:dyDescent="0.3">
      <c r="A48" s="47" t="s">
        <v>45</v>
      </c>
      <c r="B48" s="48">
        <v>6261</v>
      </c>
      <c r="C48" s="48">
        <v>3962</v>
      </c>
      <c r="D48" s="48">
        <v>1436</v>
      </c>
      <c r="E48" s="48">
        <v>433</v>
      </c>
      <c r="F48" s="48">
        <v>269</v>
      </c>
      <c r="G48" s="48">
        <v>2919</v>
      </c>
      <c r="H48" s="48">
        <v>0</v>
      </c>
      <c r="I48" s="49">
        <f t="shared" si="0"/>
        <v>15280</v>
      </c>
      <c r="J48" s="30"/>
      <c r="K48" s="48">
        <v>61</v>
      </c>
      <c r="L48" s="48">
        <v>1361</v>
      </c>
      <c r="M48" s="48">
        <v>23</v>
      </c>
      <c r="N48" s="48">
        <v>48</v>
      </c>
      <c r="O48" s="48">
        <v>4</v>
      </c>
      <c r="P48" s="48">
        <v>35</v>
      </c>
      <c r="Q48" s="54">
        <f t="shared" si="1"/>
        <v>1532</v>
      </c>
    </row>
    <row r="49" spans="1:17" x14ac:dyDescent="0.3">
      <c r="A49" s="47" t="s">
        <v>46</v>
      </c>
      <c r="B49" s="48">
        <v>8080</v>
      </c>
      <c r="C49" s="48">
        <v>6235</v>
      </c>
      <c r="D49" s="48">
        <v>1650</v>
      </c>
      <c r="E49" s="48">
        <v>1227</v>
      </c>
      <c r="F49" s="48">
        <v>545</v>
      </c>
      <c r="G49" s="48">
        <v>3861</v>
      </c>
      <c r="H49" s="48">
        <v>0</v>
      </c>
      <c r="I49" s="49">
        <f t="shared" si="0"/>
        <v>21598</v>
      </c>
      <c r="J49" s="30"/>
      <c r="K49" s="48">
        <v>45</v>
      </c>
      <c r="L49" s="48">
        <v>2126</v>
      </c>
      <c r="M49" s="48">
        <v>46</v>
      </c>
      <c r="N49" s="48">
        <v>98</v>
      </c>
      <c r="O49" s="48">
        <v>4</v>
      </c>
      <c r="P49" s="48">
        <v>62</v>
      </c>
      <c r="Q49" s="54">
        <f t="shared" si="1"/>
        <v>2381</v>
      </c>
    </row>
    <row r="50" spans="1:17" x14ac:dyDescent="0.3">
      <c r="A50" s="50" t="s">
        <v>47</v>
      </c>
      <c r="B50" s="51">
        <v>10123</v>
      </c>
      <c r="C50" s="51">
        <v>5378</v>
      </c>
      <c r="D50" s="51">
        <v>1566</v>
      </c>
      <c r="E50" s="51">
        <v>689</v>
      </c>
      <c r="F50" s="51">
        <v>497</v>
      </c>
      <c r="G50" s="51">
        <v>4256</v>
      </c>
      <c r="H50" s="48">
        <v>0</v>
      </c>
      <c r="I50" s="52">
        <f t="shared" si="0"/>
        <v>22509</v>
      </c>
      <c r="J50" s="30"/>
      <c r="K50" s="51">
        <v>29</v>
      </c>
      <c r="L50" s="51">
        <v>2296</v>
      </c>
      <c r="M50" s="51">
        <v>23</v>
      </c>
      <c r="N50" s="51">
        <v>66</v>
      </c>
      <c r="O50" s="51">
        <v>7</v>
      </c>
      <c r="P50" s="51">
        <v>84</v>
      </c>
      <c r="Q50" s="55">
        <f t="shared" si="1"/>
        <v>2505</v>
      </c>
    </row>
    <row r="51" spans="1:17" x14ac:dyDescent="0.3">
      <c r="A51" s="72" t="s">
        <v>48</v>
      </c>
      <c r="B51" s="35">
        <f t="shared" ref="B51:H51" si="15">SUM(B44:B50)</f>
        <v>44648</v>
      </c>
      <c r="C51" s="35">
        <f>SUM(C44:C50)</f>
        <v>28770</v>
      </c>
      <c r="D51" s="35">
        <f t="shared" si="15"/>
        <v>8397</v>
      </c>
      <c r="E51" s="35">
        <f t="shared" si="15"/>
        <v>4076</v>
      </c>
      <c r="F51" s="35">
        <f t="shared" si="15"/>
        <v>2312</v>
      </c>
      <c r="G51" s="35">
        <f t="shared" si="15"/>
        <v>20389</v>
      </c>
      <c r="H51" s="35">
        <f t="shared" si="15"/>
        <v>0</v>
      </c>
      <c r="I51" s="36">
        <f t="shared" si="0"/>
        <v>108592</v>
      </c>
      <c r="J51" s="37"/>
      <c r="K51" s="35">
        <f>SUM(K44:K50)</f>
        <v>242</v>
      </c>
      <c r="L51" s="35">
        <f t="shared" ref="L51:P51" si="16">SUM(L44:L50)</f>
        <v>10974</v>
      </c>
      <c r="M51" s="35">
        <f t="shared" si="16"/>
        <v>146</v>
      </c>
      <c r="N51" s="35">
        <f t="shared" si="16"/>
        <v>389</v>
      </c>
      <c r="O51" s="35">
        <f t="shared" si="16"/>
        <v>23</v>
      </c>
      <c r="P51" s="35">
        <f t="shared" si="16"/>
        <v>328</v>
      </c>
      <c r="Q51" s="35">
        <f t="shared" si="1"/>
        <v>12102</v>
      </c>
    </row>
    <row r="52" spans="1:17" x14ac:dyDescent="0.3">
      <c r="A52" s="44" t="s">
        <v>49</v>
      </c>
      <c r="B52" s="45">
        <v>9751</v>
      </c>
      <c r="C52" s="45">
        <v>7080</v>
      </c>
      <c r="D52" s="45">
        <v>2953</v>
      </c>
      <c r="E52" s="45">
        <v>1472</v>
      </c>
      <c r="F52" s="45">
        <v>542</v>
      </c>
      <c r="G52" s="45">
        <v>6120</v>
      </c>
      <c r="H52" s="48">
        <v>0</v>
      </c>
      <c r="I52" s="46">
        <f t="shared" si="0"/>
        <v>27918</v>
      </c>
      <c r="J52" s="30"/>
      <c r="K52" s="45">
        <v>45</v>
      </c>
      <c r="L52" s="45">
        <v>2321</v>
      </c>
      <c r="M52" s="45">
        <v>47</v>
      </c>
      <c r="N52" s="45">
        <v>180</v>
      </c>
      <c r="O52" s="45">
        <v>10</v>
      </c>
      <c r="P52" s="45">
        <v>63</v>
      </c>
      <c r="Q52" s="53">
        <f t="shared" si="1"/>
        <v>2666</v>
      </c>
    </row>
    <row r="53" spans="1:17" x14ac:dyDescent="0.3">
      <c r="A53" s="47" t="s">
        <v>50</v>
      </c>
      <c r="B53" s="48">
        <v>2795</v>
      </c>
      <c r="C53" s="48">
        <v>2347</v>
      </c>
      <c r="D53" s="48">
        <v>958</v>
      </c>
      <c r="E53" s="48">
        <v>536</v>
      </c>
      <c r="F53" s="48">
        <v>83</v>
      </c>
      <c r="G53" s="48">
        <v>1303</v>
      </c>
      <c r="H53" s="48">
        <v>0</v>
      </c>
      <c r="I53" s="49">
        <f t="shared" si="0"/>
        <v>8022</v>
      </c>
      <c r="J53" s="30"/>
      <c r="K53" s="48">
        <v>18</v>
      </c>
      <c r="L53" s="48">
        <v>614</v>
      </c>
      <c r="M53" s="48">
        <v>20</v>
      </c>
      <c r="N53" s="48">
        <v>42</v>
      </c>
      <c r="O53" s="48">
        <v>11</v>
      </c>
      <c r="P53" s="48">
        <v>23</v>
      </c>
      <c r="Q53" s="54">
        <f t="shared" si="1"/>
        <v>728</v>
      </c>
    </row>
    <row r="54" spans="1:17" x14ac:dyDescent="0.3">
      <c r="A54" s="47" t="s">
        <v>128</v>
      </c>
      <c r="B54" s="48">
        <v>3063</v>
      </c>
      <c r="C54" s="48">
        <v>2518</v>
      </c>
      <c r="D54" s="48">
        <v>1000</v>
      </c>
      <c r="E54" s="48">
        <v>362</v>
      </c>
      <c r="F54" s="48">
        <v>121</v>
      </c>
      <c r="G54" s="48">
        <v>1347</v>
      </c>
      <c r="H54" s="48">
        <v>0</v>
      </c>
      <c r="I54" s="49">
        <f t="shared" si="0"/>
        <v>8411</v>
      </c>
      <c r="J54" s="30"/>
      <c r="K54" s="48">
        <v>63</v>
      </c>
      <c r="L54" s="48">
        <v>1063</v>
      </c>
      <c r="M54" s="48">
        <v>22</v>
      </c>
      <c r="N54" s="48">
        <v>52</v>
      </c>
      <c r="O54" s="48">
        <v>0</v>
      </c>
      <c r="P54" s="48">
        <v>28</v>
      </c>
      <c r="Q54" s="54">
        <f t="shared" si="1"/>
        <v>1228</v>
      </c>
    </row>
    <row r="55" spans="1:17" x14ac:dyDescent="0.3">
      <c r="A55" s="47" t="s">
        <v>51</v>
      </c>
      <c r="B55" s="48">
        <v>6924</v>
      </c>
      <c r="C55" s="48">
        <v>5296</v>
      </c>
      <c r="D55" s="48">
        <v>1832</v>
      </c>
      <c r="E55" s="48">
        <v>525</v>
      </c>
      <c r="F55" s="48">
        <v>345</v>
      </c>
      <c r="G55" s="48">
        <v>3451</v>
      </c>
      <c r="H55" s="48">
        <v>0</v>
      </c>
      <c r="I55" s="49">
        <f t="shared" si="0"/>
        <v>18373</v>
      </c>
      <c r="J55" s="30"/>
      <c r="K55" s="48">
        <v>44</v>
      </c>
      <c r="L55" s="48">
        <v>1761</v>
      </c>
      <c r="M55" s="48">
        <v>42</v>
      </c>
      <c r="N55" s="48">
        <v>98</v>
      </c>
      <c r="O55" s="48">
        <v>8</v>
      </c>
      <c r="P55" s="48">
        <v>104</v>
      </c>
      <c r="Q55" s="54">
        <f t="shared" si="1"/>
        <v>2057</v>
      </c>
    </row>
    <row r="56" spans="1:17" x14ac:dyDescent="0.3">
      <c r="A56" s="47" t="s">
        <v>52</v>
      </c>
      <c r="B56" s="48">
        <v>3995</v>
      </c>
      <c r="C56" s="48">
        <v>2950</v>
      </c>
      <c r="D56" s="48">
        <v>1240</v>
      </c>
      <c r="E56" s="48">
        <v>693</v>
      </c>
      <c r="F56" s="48">
        <v>181</v>
      </c>
      <c r="G56" s="48">
        <v>1883</v>
      </c>
      <c r="H56" s="48">
        <v>0</v>
      </c>
      <c r="I56" s="49">
        <f t="shared" si="0"/>
        <v>10942</v>
      </c>
      <c r="J56" s="30"/>
      <c r="K56" s="48">
        <v>19</v>
      </c>
      <c r="L56" s="48">
        <v>1083</v>
      </c>
      <c r="M56" s="48">
        <v>38</v>
      </c>
      <c r="N56" s="48">
        <v>77</v>
      </c>
      <c r="O56" s="48">
        <v>4</v>
      </c>
      <c r="P56" s="48">
        <v>58</v>
      </c>
      <c r="Q56" s="54">
        <f t="shared" si="1"/>
        <v>1279</v>
      </c>
    </row>
    <row r="57" spans="1:17" x14ac:dyDescent="0.3">
      <c r="A57" s="47" t="s">
        <v>53</v>
      </c>
      <c r="B57" s="48">
        <v>2681</v>
      </c>
      <c r="C57" s="48">
        <v>1744</v>
      </c>
      <c r="D57" s="48">
        <v>544</v>
      </c>
      <c r="E57" s="48">
        <v>183</v>
      </c>
      <c r="F57" s="48">
        <v>111</v>
      </c>
      <c r="G57" s="48">
        <v>1065</v>
      </c>
      <c r="H57" s="48">
        <v>0</v>
      </c>
      <c r="I57" s="49">
        <f t="shared" si="0"/>
        <v>6328</v>
      </c>
      <c r="J57" s="30"/>
      <c r="K57" s="48">
        <v>20</v>
      </c>
      <c r="L57" s="48">
        <v>697</v>
      </c>
      <c r="M57" s="48">
        <v>19</v>
      </c>
      <c r="N57" s="48">
        <v>21</v>
      </c>
      <c r="O57" s="48">
        <v>1</v>
      </c>
      <c r="P57" s="48">
        <v>28</v>
      </c>
      <c r="Q57" s="54">
        <f t="shared" si="1"/>
        <v>786</v>
      </c>
    </row>
    <row r="58" spans="1:17" x14ac:dyDescent="0.3">
      <c r="A58" s="47" t="s">
        <v>54</v>
      </c>
      <c r="B58" s="48">
        <v>3180</v>
      </c>
      <c r="C58" s="48">
        <v>3133</v>
      </c>
      <c r="D58" s="48">
        <v>1076</v>
      </c>
      <c r="E58" s="48">
        <v>607</v>
      </c>
      <c r="F58" s="48">
        <v>164</v>
      </c>
      <c r="G58" s="48">
        <v>1346</v>
      </c>
      <c r="H58" s="48">
        <v>0</v>
      </c>
      <c r="I58" s="49">
        <f t="shared" si="0"/>
        <v>9506</v>
      </c>
      <c r="J58" s="30"/>
      <c r="K58" s="48">
        <v>19</v>
      </c>
      <c r="L58" s="48">
        <v>995</v>
      </c>
      <c r="M58" s="48">
        <v>23</v>
      </c>
      <c r="N58" s="48">
        <v>41</v>
      </c>
      <c r="O58" s="48">
        <v>7</v>
      </c>
      <c r="P58" s="48">
        <v>40</v>
      </c>
      <c r="Q58" s="54">
        <f t="shared" si="1"/>
        <v>1125</v>
      </c>
    </row>
    <row r="59" spans="1:17" x14ac:dyDescent="0.3">
      <c r="A59" s="47" t="s">
        <v>55</v>
      </c>
      <c r="B59" s="48">
        <v>5397</v>
      </c>
      <c r="C59" s="48">
        <v>3674</v>
      </c>
      <c r="D59" s="48">
        <v>1395</v>
      </c>
      <c r="E59" s="48">
        <v>512</v>
      </c>
      <c r="F59" s="48">
        <v>257</v>
      </c>
      <c r="G59" s="48">
        <v>2312</v>
      </c>
      <c r="H59" s="48">
        <v>0</v>
      </c>
      <c r="I59" s="49">
        <f t="shared" si="0"/>
        <v>13547</v>
      </c>
      <c r="J59" s="30"/>
      <c r="K59" s="48">
        <v>29</v>
      </c>
      <c r="L59" s="48">
        <v>1435</v>
      </c>
      <c r="M59" s="48">
        <v>33</v>
      </c>
      <c r="N59" s="48">
        <v>57</v>
      </c>
      <c r="O59" s="48">
        <v>12</v>
      </c>
      <c r="P59" s="48">
        <v>69</v>
      </c>
      <c r="Q59" s="54">
        <f t="shared" si="1"/>
        <v>1635</v>
      </c>
    </row>
    <row r="60" spans="1:17" x14ac:dyDescent="0.3">
      <c r="A60" s="50" t="s">
        <v>56</v>
      </c>
      <c r="B60" s="51">
        <v>2370</v>
      </c>
      <c r="C60" s="51">
        <v>1534</v>
      </c>
      <c r="D60" s="51">
        <v>822</v>
      </c>
      <c r="E60" s="51">
        <v>396</v>
      </c>
      <c r="F60" s="51">
        <v>129</v>
      </c>
      <c r="G60" s="51">
        <v>1192</v>
      </c>
      <c r="H60" s="48">
        <v>0</v>
      </c>
      <c r="I60" s="52">
        <f t="shared" si="0"/>
        <v>6443</v>
      </c>
      <c r="J60" s="30"/>
      <c r="K60" s="51">
        <v>21</v>
      </c>
      <c r="L60" s="51">
        <v>708</v>
      </c>
      <c r="M60" s="51">
        <v>18</v>
      </c>
      <c r="N60" s="51">
        <v>33</v>
      </c>
      <c r="O60" s="51">
        <v>0</v>
      </c>
      <c r="P60" s="51">
        <v>30</v>
      </c>
      <c r="Q60" s="55">
        <f t="shared" si="1"/>
        <v>810</v>
      </c>
    </row>
    <row r="61" spans="1:17" x14ac:dyDescent="0.3">
      <c r="A61" s="72" t="s">
        <v>57</v>
      </c>
      <c r="B61" s="35">
        <f t="shared" ref="B61:H61" si="17">SUM(B52:B60)</f>
        <v>40156</v>
      </c>
      <c r="C61" s="35">
        <f>SUM(C52:C60)</f>
        <v>30276</v>
      </c>
      <c r="D61" s="35">
        <f t="shared" si="17"/>
        <v>11820</v>
      </c>
      <c r="E61" s="35">
        <f t="shared" si="17"/>
        <v>5286</v>
      </c>
      <c r="F61" s="35">
        <f t="shared" si="17"/>
        <v>1933</v>
      </c>
      <c r="G61" s="35">
        <f t="shared" si="17"/>
        <v>20019</v>
      </c>
      <c r="H61" s="35">
        <f t="shared" si="17"/>
        <v>0</v>
      </c>
      <c r="I61" s="36">
        <f t="shared" si="0"/>
        <v>109490</v>
      </c>
      <c r="J61" s="37"/>
      <c r="K61" s="35">
        <f>SUM(K52:K60)</f>
        <v>278</v>
      </c>
      <c r="L61" s="35">
        <f t="shared" ref="L61:P61" si="18">SUM(L52:L60)</f>
        <v>10677</v>
      </c>
      <c r="M61" s="35">
        <f t="shared" si="18"/>
        <v>262</v>
      </c>
      <c r="N61" s="35">
        <f t="shared" si="18"/>
        <v>601</v>
      </c>
      <c r="O61" s="35">
        <f t="shared" si="18"/>
        <v>53</v>
      </c>
      <c r="P61" s="35">
        <f t="shared" si="18"/>
        <v>443</v>
      </c>
      <c r="Q61" s="35">
        <f t="shared" si="1"/>
        <v>12314</v>
      </c>
    </row>
    <row r="62" spans="1:17" x14ac:dyDescent="0.3">
      <c r="A62" s="44" t="s">
        <v>58</v>
      </c>
      <c r="B62" s="45">
        <v>2672</v>
      </c>
      <c r="C62" s="45">
        <v>2567</v>
      </c>
      <c r="D62" s="45">
        <v>736</v>
      </c>
      <c r="E62" s="45">
        <v>394</v>
      </c>
      <c r="F62" s="45">
        <v>90</v>
      </c>
      <c r="G62" s="45">
        <v>1034</v>
      </c>
      <c r="H62" s="48">
        <v>0</v>
      </c>
      <c r="I62" s="46">
        <f t="shared" si="0"/>
        <v>7493</v>
      </c>
      <c r="J62" s="30"/>
      <c r="K62" s="45">
        <v>22</v>
      </c>
      <c r="L62" s="45">
        <v>659</v>
      </c>
      <c r="M62" s="45">
        <v>17</v>
      </c>
      <c r="N62" s="45">
        <v>19</v>
      </c>
      <c r="O62" s="48">
        <v>1</v>
      </c>
      <c r="P62" s="45">
        <v>16</v>
      </c>
      <c r="Q62" s="53">
        <f t="shared" si="1"/>
        <v>734</v>
      </c>
    </row>
    <row r="63" spans="1:17" x14ac:dyDescent="0.3">
      <c r="A63" s="47" t="s">
        <v>59</v>
      </c>
      <c r="B63" s="48">
        <v>18114</v>
      </c>
      <c r="C63" s="48">
        <v>32438</v>
      </c>
      <c r="D63" s="48">
        <v>2933</v>
      </c>
      <c r="E63" s="48">
        <v>1545</v>
      </c>
      <c r="F63" s="48">
        <v>2021</v>
      </c>
      <c r="G63" s="48">
        <v>14542</v>
      </c>
      <c r="H63" s="48">
        <v>0</v>
      </c>
      <c r="I63" s="49">
        <f t="shared" si="0"/>
        <v>71593</v>
      </c>
      <c r="J63" s="30"/>
      <c r="K63" s="48">
        <v>619</v>
      </c>
      <c r="L63" s="48">
        <v>9743</v>
      </c>
      <c r="M63" s="48">
        <v>82</v>
      </c>
      <c r="N63" s="48">
        <v>312</v>
      </c>
      <c r="O63" s="48">
        <v>158</v>
      </c>
      <c r="P63" s="48">
        <v>328</v>
      </c>
      <c r="Q63" s="54">
        <f t="shared" si="1"/>
        <v>11242</v>
      </c>
    </row>
    <row r="64" spans="1:17" x14ac:dyDescent="0.3">
      <c r="A64" s="47" t="s">
        <v>60</v>
      </c>
      <c r="B64" s="48">
        <v>1621</v>
      </c>
      <c r="C64" s="48">
        <v>1230</v>
      </c>
      <c r="D64" s="48">
        <v>314</v>
      </c>
      <c r="E64" s="48">
        <v>109</v>
      </c>
      <c r="F64" s="48">
        <v>46</v>
      </c>
      <c r="G64" s="48">
        <v>622</v>
      </c>
      <c r="H64" s="48">
        <v>0</v>
      </c>
      <c r="I64" s="49">
        <f t="shared" si="0"/>
        <v>3942</v>
      </c>
      <c r="J64" s="30"/>
      <c r="K64" s="48">
        <v>12</v>
      </c>
      <c r="L64" s="48">
        <v>366</v>
      </c>
      <c r="M64" s="48">
        <v>6</v>
      </c>
      <c r="N64" s="48">
        <v>2</v>
      </c>
      <c r="O64" s="48">
        <v>0</v>
      </c>
      <c r="P64" s="48">
        <v>18</v>
      </c>
      <c r="Q64" s="54">
        <f t="shared" si="1"/>
        <v>404</v>
      </c>
    </row>
    <row r="65" spans="1:25" x14ac:dyDescent="0.3">
      <c r="A65" s="47" t="s">
        <v>61</v>
      </c>
      <c r="B65" s="48">
        <v>3432</v>
      </c>
      <c r="C65" s="48">
        <v>2208</v>
      </c>
      <c r="D65" s="48">
        <v>583</v>
      </c>
      <c r="E65" s="48">
        <v>177</v>
      </c>
      <c r="F65" s="48">
        <v>87</v>
      </c>
      <c r="G65" s="48">
        <v>1213</v>
      </c>
      <c r="H65" s="48">
        <v>0</v>
      </c>
      <c r="I65" s="49">
        <f t="shared" si="0"/>
        <v>7700</v>
      </c>
      <c r="J65" s="30"/>
      <c r="K65" s="48">
        <v>61</v>
      </c>
      <c r="L65" s="48">
        <v>514</v>
      </c>
      <c r="M65" s="48">
        <v>19</v>
      </c>
      <c r="N65" s="48">
        <v>3</v>
      </c>
      <c r="O65" s="48">
        <v>0</v>
      </c>
      <c r="P65" s="48">
        <v>12</v>
      </c>
      <c r="Q65" s="54">
        <f t="shared" si="1"/>
        <v>609</v>
      </c>
    </row>
    <row r="66" spans="1:25" x14ac:dyDescent="0.3">
      <c r="A66" s="47" t="s">
        <v>62</v>
      </c>
      <c r="B66" s="48">
        <v>4462</v>
      </c>
      <c r="C66" s="48">
        <v>3128</v>
      </c>
      <c r="D66" s="48">
        <v>1218</v>
      </c>
      <c r="E66" s="48">
        <v>330</v>
      </c>
      <c r="F66" s="48">
        <v>99</v>
      </c>
      <c r="G66" s="48">
        <v>1619</v>
      </c>
      <c r="H66" s="48">
        <v>0</v>
      </c>
      <c r="I66" s="49">
        <f t="shared" si="0"/>
        <v>10856</v>
      </c>
      <c r="J66" s="30"/>
      <c r="K66" s="48">
        <v>95</v>
      </c>
      <c r="L66" s="48">
        <v>696</v>
      </c>
      <c r="M66" s="48">
        <v>31</v>
      </c>
      <c r="N66" s="48">
        <v>13</v>
      </c>
      <c r="O66" s="48">
        <v>2</v>
      </c>
      <c r="P66" s="48">
        <v>16</v>
      </c>
      <c r="Q66" s="54">
        <f t="shared" si="1"/>
        <v>853</v>
      </c>
    </row>
    <row r="67" spans="1:25" x14ac:dyDescent="0.3">
      <c r="A67" s="47" t="s">
        <v>63</v>
      </c>
      <c r="B67" s="48">
        <v>2125</v>
      </c>
      <c r="C67" s="48">
        <v>1354</v>
      </c>
      <c r="D67" s="48">
        <v>450</v>
      </c>
      <c r="E67" s="48">
        <v>126</v>
      </c>
      <c r="F67" s="48">
        <v>43</v>
      </c>
      <c r="G67" s="48">
        <v>731</v>
      </c>
      <c r="H67" s="48">
        <v>0</v>
      </c>
      <c r="I67" s="49">
        <f t="shared" si="0"/>
        <v>4829</v>
      </c>
      <c r="J67" s="30"/>
      <c r="K67" s="48">
        <v>17</v>
      </c>
      <c r="L67" s="48">
        <v>296</v>
      </c>
      <c r="M67" s="48">
        <v>13</v>
      </c>
      <c r="N67" s="48">
        <v>1</v>
      </c>
      <c r="O67" s="48">
        <v>0</v>
      </c>
      <c r="P67" s="48">
        <v>12</v>
      </c>
      <c r="Q67" s="54">
        <f t="shared" si="1"/>
        <v>339</v>
      </c>
    </row>
    <row r="68" spans="1:25" x14ac:dyDescent="0.3">
      <c r="A68" s="47" t="s">
        <v>64</v>
      </c>
      <c r="B68" s="48">
        <v>4812</v>
      </c>
      <c r="C68" s="48">
        <v>4086</v>
      </c>
      <c r="D68" s="48">
        <v>1262</v>
      </c>
      <c r="E68" s="48">
        <v>419</v>
      </c>
      <c r="F68" s="48">
        <v>112</v>
      </c>
      <c r="G68" s="48">
        <v>1587</v>
      </c>
      <c r="H68" s="48">
        <v>0</v>
      </c>
      <c r="I68" s="49">
        <f t="shared" si="0"/>
        <v>12278</v>
      </c>
      <c r="J68" s="30"/>
      <c r="K68" s="48">
        <v>61</v>
      </c>
      <c r="L68" s="48">
        <v>861</v>
      </c>
      <c r="M68" s="48">
        <v>27</v>
      </c>
      <c r="N68" s="48">
        <v>33</v>
      </c>
      <c r="O68" s="48">
        <v>2</v>
      </c>
      <c r="P68" s="48">
        <v>20</v>
      </c>
      <c r="Q68" s="54">
        <f t="shared" si="1"/>
        <v>1004</v>
      </c>
    </row>
    <row r="69" spans="1:25" x14ac:dyDescent="0.3">
      <c r="A69" s="47" t="s">
        <v>65</v>
      </c>
      <c r="B69" s="48">
        <v>2672</v>
      </c>
      <c r="C69" s="48">
        <v>2710</v>
      </c>
      <c r="D69" s="48">
        <v>693</v>
      </c>
      <c r="E69" s="48">
        <v>225</v>
      </c>
      <c r="F69" s="48">
        <v>87</v>
      </c>
      <c r="G69" s="48">
        <v>1044</v>
      </c>
      <c r="H69" s="48">
        <v>0</v>
      </c>
      <c r="I69" s="49">
        <f t="shared" si="0"/>
        <v>7431</v>
      </c>
      <c r="J69" s="30"/>
      <c r="K69" s="48">
        <v>17</v>
      </c>
      <c r="L69" s="48">
        <v>580</v>
      </c>
      <c r="M69" s="48">
        <v>9</v>
      </c>
      <c r="N69" s="48">
        <v>6</v>
      </c>
      <c r="O69" s="48">
        <v>2</v>
      </c>
      <c r="P69" s="48">
        <v>11</v>
      </c>
      <c r="Q69" s="54">
        <f t="shared" si="1"/>
        <v>625</v>
      </c>
    </row>
    <row r="70" spans="1:25" x14ac:dyDescent="0.3">
      <c r="A70" s="47" t="s">
        <v>66</v>
      </c>
      <c r="B70" s="48">
        <v>3192</v>
      </c>
      <c r="C70" s="48">
        <v>2343</v>
      </c>
      <c r="D70" s="48">
        <v>572</v>
      </c>
      <c r="E70" s="48">
        <v>121</v>
      </c>
      <c r="F70" s="48">
        <v>64</v>
      </c>
      <c r="G70" s="48">
        <v>1092</v>
      </c>
      <c r="H70" s="48">
        <v>0</v>
      </c>
      <c r="I70" s="49">
        <f t="shared" si="0"/>
        <v>7384</v>
      </c>
      <c r="J70" s="30"/>
      <c r="K70" s="48">
        <v>18</v>
      </c>
      <c r="L70" s="48">
        <v>567</v>
      </c>
      <c r="M70" s="48">
        <v>10</v>
      </c>
      <c r="N70" s="48">
        <v>8</v>
      </c>
      <c r="O70" s="48">
        <v>0</v>
      </c>
      <c r="P70" s="48">
        <v>22</v>
      </c>
      <c r="Q70" s="54">
        <f t="shared" si="1"/>
        <v>625</v>
      </c>
    </row>
    <row r="71" spans="1:25" x14ac:dyDescent="0.3">
      <c r="A71" s="50" t="s">
        <v>67</v>
      </c>
      <c r="B71" s="51">
        <v>2403</v>
      </c>
      <c r="C71" s="51">
        <v>2520</v>
      </c>
      <c r="D71" s="51">
        <v>508</v>
      </c>
      <c r="E71" s="51">
        <v>284</v>
      </c>
      <c r="F71" s="51">
        <v>86</v>
      </c>
      <c r="G71" s="51">
        <v>1006</v>
      </c>
      <c r="H71" s="48">
        <v>0</v>
      </c>
      <c r="I71" s="52">
        <f t="shared" ref="I71:I130" si="19">SUM(B71:H71)</f>
        <v>6807</v>
      </c>
      <c r="J71" s="30"/>
      <c r="K71" s="51">
        <v>68</v>
      </c>
      <c r="L71" s="51">
        <v>816</v>
      </c>
      <c r="M71" s="51">
        <v>25</v>
      </c>
      <c r="N71" s="51">
        <v>12</v>
      </c>
      <c r="O71" s="51">
        <v>3</v>
      </c>
      <c r="P71" s="51">
        <v>8</v>
      </c>
      <c r="Q71" s="55">
        <f t="shared" si="1"/>
        <v>932</v>
      </c>
    </row>
    <row r="72" spans="1:25" x14ac:dyDescent="0.3">
      <c r="A72" s="72" t="s">
        <v>68</v>
      </c>
      <c r="B72" s="35">
        <f t="shared" ref="B72:H72" si="20">SUM(B62:B71)</f>
        <v>45505</v>
      </c>
      <c r="C72" s="35">
        <f>SUM(C62:C71)</f>
        <v>54584</v>
      </c>
      <c r="D72" s="35">
        <f t="shared" si="20"/>
        <v>9269</v>
      </c>
      <c r="E72" s="35">
        <f t="shared" si="20"/>
        <v>3730</v>
      </c>
      <c r="F72" s="35">
        <f t="shared" si="20"/>
        <v>2735</v>
      </c>
      <c r="G72" s="35">
        <f t="shared" si="20"/>
        <v>24490</v>
      </c>
      <c r="H72" s="35">
        <f t="shared" si="20"/>
        <v>0</v>
      </c>
      <c r="I72" s="36">
        <f t="shared" si="19"/>
        <v>140313</v>
      </c>
      <c r="J72" s="37"/>
      <c r="K72" s="35">
        <f>SUM(K62:K71)</f>
        <v>990</v>
      </c>
      <c r="L72" s="35">
        <f t="shared" ref="L72:P72" si="21">SUM(L62:L71)</f>
        <v>15098</v>
      </c>
      <c r="M72" s="35">
        <f t="shared" si="21"/>
        <v>239</v>
      </c>
      <c r="N72" s="35">
        <f t="shared" si="21"/>
        <v>409</v>
      </c>
      <c r="O72" s="35">
        <f t="shared" si="21"/>
        <v>168</v>
      </c>
      <c r="P72" s="35">
        <f t="shared" si="21"/>
        <v>463</v>
      </c>
      <c r="Q72" s="35">
        <f t="shared" ref="Q72:Q134" si="22">SUM(K72:P72)</f>
        <v>17367</v>
      </c>
    </row>
    <row r="73" spans="1:25" x14ac:dyDescent="0.3">
      <c r="A73" s="44" t="s">
        <v>69</v>
      </c>
      <c r="B73" s="45">
        <v>4459</v>
      </c>
      <c r="C73" s="45">
        <v>5159</v>
      </c>
      <c r="D73" s="45">
        <v>1152</v>
      </c>
      <c r="E73" s="45">
        <v>1356</v>
      </c>
      <c r="F73" s="45">
        <v>183</v>
      </c>
      <c r="G73" s="45">
        <v>2304</v>
      </c>
      <c r="H73" s="48">
        <v>0</v>
      </c>
      <c r="I73" s="46">
        <f t="shared" si="19"/>
        <v>14613</v>
      </c>
      <c r="J73" s="30"/>
      <c r="K73" s="45">
        <v>29</v>
      </c>
      <c r="L73" s="45">
        <v>1214</v>
      </c>
      <c r="M73" s="45">
        <v>19</v>
      </c>
      <c r="N73" s="45">
        <v>70</v>
      </c>
      <c r="O73" s="45">
        <v>1</v>
      </c>
      <c r="P73" s="45">
        <v>30</v>
      </c>
      <c r="Q73" s="53">
        <f t="shared" si="22"/>
        <v>1363</v>
      </c>
    </row>
    <row r="74" spans="1:25" x14ac:dyDescent="0.3">
      <c r="A74" s="50" t="s">
        <v>70</v>
      </c>
      <c r="B74" s="51">
        <v>1556</v>
      </c>
      <c r="C74" s="51">
        <v>1382</v>
      </c>
      <c r="D74" s="51">
        <v>418</v>
      </c>
      <c r="E74" s="51">
        <v>203</v>
      </c>
      <c r="F74" s="51">
        <v>44</v>
      </c>
      <c r="G74" s="51">
        <v>700</v>
      </c>
      <c r="H74" s="48">
        <v>0</v>
      </c>
      <c r="I74" s="52">
        <f t="shared" si="19"/>
        <v>4303</v>
      </c>
      <c r="J74" s="30"/>
      <c r="K74" s="51">
        <v>10</v>
      </c>
      <c r="L74" s="51">
        <v>318</v>
      </c>
      <c r="M74" s="51">
        <v>8</v>
      </c>
      <c r="N74" s="51">
        <v>33</v>
      </c>
      <c r="O74" s="48">
        <v>0</v>
      </c>
      <c r="P74" s="48">
        <v>28</v>
      </c>
      <c r="Q74" s="55">
        <f t="shared" si="22"/>
        <v>397</v>
      </c>
    </row>
    <row r="75" spans="1:25" s="12" customFormat="1" x14ac:dyDescent="0.3">
      <c r="A75" s="72" t="s">
        <v>71</v>
      </c>
      <c r="B75" s="35">
        <f t="shared" ref="B75:H75" si="23">SUM(B73:B74)</f>
        <v>6015</v>
      </c>
      <c r="C75" s="35">
        <f>SUM(C73:C74)</f>
        <v>6541</v>
      </c>
      <c r="D75" s="35">
        <f t="shared" si="23"/>
        <v>1570</v>
      </c>
      <c r="E75" s="35">
        <f t="shared" si="23"/>
        <v>1559</v>
      </c>
      <c r="F75" s="35">
        <f t="shared" si="23"/>
        <v>227</v>
      </c>
      <c r="G75" s="35">
        <f t="shared" si="23"/>
        <v>3004</v>
      </c>
      <c r="H75" s="35">
        <f t="shared" si="23"/>
        <v>0</v>
      </c>
      <c r="I75" s="36">
        <f t="shared" si="19"/>
        <v>18916</v>
      </c>
      <c r="J75" s="37"/>
      <c r="K75" s="35">
        <f>SUM(K73:K74)</f>
        <v>39</v>
      </c>
      <c r="L75" s="35">
        <f t="shared" ref="L75:P75" si="24">SUM(L73:L74)</f>
        <v>1532</v>
      </c>
      <c r="M75" s="35">
        <f t="shared" si="24"/>
        <v>27</v>
      </c>
      <c r="N75" s="35">
        <f t="shared" si="24"/>
        <v>103</v>
      </c>
      <c r="O75" s="35">
        <f t="shared" si="24"/>
        <v>1</v>
      </c>
      <c r="P75" s="35">
        <f t="shared" si="24"/>
        <v>58</v>
      </c>
      <c r="Q75" s="35">
        <f t="shared" si="22"/>
        <v>1760</v>
      </c>
      <c r="S75"/>
      <c r="T75"/>
      <c r="U75"/>
      <c r="V75"/>
      <c r="W75"/>
      <c r="X75"/>
      <c r="Y75"/>
    </row>
    <row r="76" spans="1:25" x14ac:dyDescent="0.3">
      <c r="A76" s="44" t="s">
        <v>72</v>
      </c>
      <c r="B76" s="45">
        <v>2897</v>
      </c>
      <c r="C76" s="45">
        <v>3197</v>
      </c>
      <c r="D76" s="45">
        <v>944</v>
      </c>
      <c r="E76" s="45">
        <v>1498</v>
      </c>
      <c r="F76" s="45">
        <v>167</v>
      </c>
      <c r="G76" s="45">
        <v>1789</v>
      </c>
      <c r="H76" s="48">
        <v>0</v>
      </c>
      <c r="I76" s="46">
        <f t="shared" si="19"/>
        <v>10492</v>
      </c>
      <c r="J76" s="30"/>
      <c r="K76" s="45">
        <v>18</v>
      </c>
      <c r="L76" s="45">
        <v>685</v>
      </c>
      <c r="M76" s="45">
        <v>12</v>
      </c>
      <c r="N76" s="45">
        <v>69</v>
      </c>
      <c r="O76" s="45">
        <v>2</v>
      </c>
      <c r="P76" s="45">
        <v>45</v>
      </c>
      <c r="Q76" s="53">
        <f t="shared" si="22"/>
        <v>831</v>
      </c>
    </row>
    <row r="77" spans="1:25" x14ac:dyDescent="0.3">
      <c r="A77" s="47" t="s">
        <v>73</v>
      </c>
      <c r="B77" s="48">
        <v>1343</v>
      </c>
      <c r="C77" s="48">
        <v>1389</v>
      </c>
      <c r="D77" s="48">
        <v>449</v>
      </c>
      <c r="E77" s="48">
        <v>231</v>
      </c>
      <c r="F77" s="48">
        <v>61</v>
      </c>
      <c r="G77" s="48">
        <v>662</v>
      </c>
      <c r="H77" s="48">
        <v>0</v>
      </c>
      <c r="I77" s="49">
        <f t="shared" si="19"/>
        <v>4135</v>
      </c>
      <c r="J77" s="30"/>
      <c r="K77" s="48">
        <v>13</v>
      </c>
      <c r="L77" s="48">
        <v>381</v>
      </c>
      <c r="M77" s="48">
        <v>5</v>
      </c>
      <c r="N77" s="48">
        <v>22</v>
      </c>
      <c r="O77" s="48">
        <v>2</v>
      </c>
      <c r="P77" s="48">
        <v>10</v>
      </c>
      <c r="Q77" s="54">
        <f t="shared" si="22"/>
        <v>433</v>
      </c>
    </row>
    <row r="78" spans="1:25" x14ac:dyDescent="0.3">
      <c r="A78" s="47" t="s">
        <v>74</v>
      </c>
      <c r="B78" s="48">
        <v>646</v>
      </c>
      <c r="C78" s="48">
        <v>969</v>
      </c>
      <c r="D78" s="48">
        <v>241</v>
      </c>
      <c r="E78" s="48">
        <v>348</v>
      </c>
      <c r="F78" s="48">
        <v>37</v>
      </c>
      <c r="G78" s="48">
        <v>398</v>
      </c>
      <c r="H78" s="48">
        <v>0</v>
      </c>
      <c r="I78" s="49">
        <f t="shared" si="19"/>
        <v>2639</v>
      </c>
      <c r="J78" s="30"/>
      <c r="K78" s="48">
        <v>11</v>
      </c>
      <c r="L78" s="48">
        <v>191</v>
      </c>
      <c r="M78" s="48">
        <v>6</v>
      </c>
      <c r="N78" s="48">
        <v>12</v>
      </c>
      <c r="O78" s="48">
        <v>0</v>
      </c>
      <c r="P78" s="48">
        <v>17</v>
      </c>
      <c r="Q78" s="54">
        <f t="shared" si="22"/>
        <v>237</v>
      </c>
    </row>
    <row r="79" spans="1:25" x14ac:dyDescent="0.3">
      <c r="A79" s="47" t="s">
        <v>75</v>
      </c>
      <c r="B79" s="48">
        <v>1486</v>
      </c>
      <c r="C79" s="48">
        <v>2032</v>
      </c>
      <c r="D79" s="48">
        <v>484</v>
      </c>
      <c r="E79" s="48">
        <v>999</v>
      </c>
      <c r="F79" s="48">
        <v>83</v>
      </c>
      <c r="G79" s="48">
        <v>957</v>
      </c>
      <c r="H79" s="48">
        <v>0</v>
      </c>
      <c r="I79" s="49">
        <f t="shared" si="19"/>
        <v>6041</v>
      </c>
      <c r="J79" s="30"/>
      <c r="K79" s="48">
        <v>9</v>
      </c>
      <c r="L79" s="48">
        <v>528</v>
      </c>
      <c r="M79" s="48">
        <v>8</v>
      </c>
      <c r="N79" s="48">
        <v>74</v>
      </c>
      <c r="O79" s="48">
        <v>1</v>
      </c>
      <c r="P79" s="48">
        <v>33</v>
      </c>
      <c r="Q79" s="54">
        <f t="shared" si="22"/>
        <v>653</v>
      </c>
    </row>
    <row r="80" spans="1:25" x14ac:dyDescent="0.3">
      <c r="A80" s="50" t="s">
        <v>135</v>
      </c>
      <c r="B80" s="51">
        <v>2543</v>
      </c>
      <c r="C80" s="51">
        <v>2182</v>
      </c>
      <c r="D80" s="51">
        <v>857</v>
      </c>
      <c r="E80" s="51">
        <v>740</v>
      </c>
      <c r="F80" s="51">
        <v>135</v>
      </c>
      <c r="G80" s="51">
        <v>1162</v>
      </c>
      <c r="H80" s="48">
        <v>0</v>
      </c>
      <c r="I80" s="52">
        <f t="shared" si="19"/>
        <v>7619</v>
      </c>
      <c r="J80" s="30"/>
      <c r="K80" s="51">
        <v>14</v>
      </c>
      <c r="L80" s="51">
        <v>566</v>
      </c>
      <c r="M80" s="51">
        <v>24</v>
      </c>
      <c r="N80" s="51">
        <v>57</v>
      </c>
      <c r="O80" s="48">
        <v>2</v>
      </c>
      <c r="P80" s="51">
        <v>27</v>
      </c>
      <c r="Q80" s="55">
        <f t="shared" si="22"/>
        <v>690</v>
      </c>
    </row>
    <row r="81" spans="1:25" s="12" customFormat="1" x14ac:dyDescent="0.3">
      <c r="A81" s="72" t="s">
        <v>76</v>
      </c>
      <c r="B81" s="35">
        <f t="shared" ref="B81:H81" si="25">SUM(B76:B80)</f>
        <v>8915</v>
      </c>
      <c r="C81" s="35">
        <f>SUM(C76:C80)</f>
        <v>9769</v>
      </c>
      <c r="D81" s="35">
        <f t="shared" si="25"/>
        <v>2975</v>
      </c>
      <c r="E81" s="35">
        <f t="shared" si="25"/>
        <v>3816</v>
      </c>
      <c r="F81" s="35">
        <f t="shared" si="25"/>
        <v>483</v>
      </c>
      <c r="G81" s="35">
        <f t="shared" si="25"/>
        <v>4968</v>
      </c>
      <c r="H81" s="35">
        <f t="shared" si="25"/>
        <v>0</v>
      </c>
      <c r="I81" s="36">
        <f t="shared" si="19"/>
        <v>30926</v>
      </c>
      <c r="J81" s="37"/>
      <c r="K81" s="35">
        <f>SUM(K76:K80)</f>
        <v>65</v>
      </c>
      <c r="L81" s="35">
        <f t="shared" ref="L81:P81" si="26">SUM(L76:L80)</f>
        <v>2351</v>
      </c>
      <c r="M81" s="35">
        <f t="shared" si="26"/>
        <v>55</v>
      </c>
      <c r="N81" s="35">
        <f t="shared" si="26"/>
        <v>234</v>
      </c>
      <c r="O81" s="35">
        <f t="shared" si="26"/>
        <v>7</v>
      </c>
      <c r="P81" s="35">
        <f t="shared" si="26"/>
        <v>132</v>
      </c>
      <c r="Q81" s="35">
        <f t="shared" si="22"/>
        <v>2844</v>
      </c>
      <c r="S81"/>
      <c r="T81"/>
      <c r="U81"/>
      <c r="V81"/>
      <c r="W81"/>
      <c r="X81"/>
      <c r="Y81"/>
    </row>
    <row r="82" spans="1:25" x14ac:dyDescent="0.3">
      <c r="A82" s="44" t="s">
        <v>133</v>
      </c>
      <c r="B82" s="45">
        <v>2323</v>
      </c>
      <c r="C82" s="45">
        <v>2277</v>
      </c>
      <c r="D82" s="45">
        <v>971</v>
      </c>
      <c r="E82" s="45">
        <v>170</v>
      </c>
      <c r="F82" s="45">
        <v>96</v>
      </c>
      <c r="G82" s="45">
        <v>976</v>
      </c>
      <c r="H82" s="48">
        <v>0</v>
      </c>
      <c r="I82" s="46">
        <f t="shared" si="19"/>
        <v>6813</v>
      </c>
      <c r="J82" s="30"/>
      <c r="K82" s="45">
        <v>7</v>
      </c>
      <c r="L82" s="45">
        <v>573</v>
      </c>
      <c r="M82" s="45">
        <v>11</v>
      </c>
      <c r="N82" s="45">
        <v>19</v>
      </c>
      <c r="O82" s="48">
        <v>5</v>
      </c>
      <c r="P82" s="45">
        <v>25</v>
      </c>
      <c r="Q82" s="53">
        <f t="shared" si="22"/>
        <v>640</v>
      </c>
    </row>
    <row r="83" spans="1:25" x14ac:dyDescent="0.3">
      <c r="A83" s="47" t="s">
        <v>77</v>
      </c>
      <c r="B83" s="48">
        <v>3003</v>
      </c>
      <c r="C83" s="48">
        <v>2734</v>
      </c>
      <c r="D83" s="48">
        <v>1136</v>
      </c>
      <c r="E83" s="48">
        <v>127</v>
      </c>
      <c r="F83" s="48">
        <v>114</v>
      </c>
      <c r="G83" s="48">
        <v>1391</v>
      </c>
      <c r="H83" s="48">
        <v>0</v>
      </c>
      <c r="I83" s="49">
        <f t="shared" si="19"/>
        <v>8505</v>
      </c>
      <c r="J83" s="30"/>
      <c r="K83" s="48">
        <v>16</v>
      </c>
      <c r="L83" s="48">
        <v>684</v>
      </c>
      <c r="M83" s="48">
        <v>18</v>
      </c>
      <c r="N83" s="48">
        <v>25</v>
      </c>
      <c r="O83" s="48">
        <v>3</v>
      </c>
      <c r="P83" s="48">
        <v>40</v>
      </c>
      <c r="Q83" s="54">
        <f t="shared" si="22"/>
        <v>786</v>
      </c>
    </row>
    <row r="84" spans="1:25" x14ac:dyDescent="0.3">
      <c r="A84" s="47" t="s">
        <v>78</v>
      </c>
      <c r="B84" s="48">
        <v>719</v>
      </c>
      <c r="C84" s="48">
        <v>676</v>
      </c>
      <c r="D84" s="48">
        <v>271</v>
      </c>
      <c r="E84" s="48">
        <v>39</v>
      </c>
      <c r="F84" s="48">
        <v>25</v>
      </c>
      <c r="G84" s="48">
        <v>360</v>
      </c>
      <c r="H84" s="48">
        <v>0</v>
      </c>
      <c r="I84" s="49">
        <f t="shared" si="19"/>
        <v>2090</v>
      </c>
      <c r="J84" s="30"/>
      <c r="K84" s="48">
        <v>8</v>
      </c>
      <c r="L84" s="48">
        <v>192</v>
      </c>
      <c r="M84" s="48">
        <v>7</v>
      </c>
      <c r="N84" s="48">
        <v>7</v>
      </c>
      <c r="O84" s="48">
        <v>0</v>
      </c>
      <c r="P84" s="48">
        <v>10</v>
      </c>
      <c r="Q84" s="54">
        <f t="shared" si="22"/>
        <v>224</v>
      </c>
    </row>
    <row r="85" spans="1:25" x14ac:dyDescent="0.3">
      <c r="A85" s="47" t="s">
        <v>79</v>
      </c>
      <c r="B85" s="48">
        <v>35305</v>
      </c>
      <c r="C85" s="48">
        <v>19414</v>
      </c>
      <c r="D85" s="48">
        <v>9626</v>
      </c>
      <c r="E85" s="48">
        <v>841</v>
      </c>
      <c r="F85" s="48">
        <v>3676</v>
      </c>
      <c r="G85" s="48">
        <v>23003</v>
      </c>
      <c r="H85" s="48">
        <v>2</v>
      </c>
      <c r="I85" s="49">
        <f t="shared" si="19"/>
        <v>91867</v>
      </c>
      <c r="J85" s="30"/>
      <c r="K85" s="48">
        <v>252</v>
      </c>
      <c r="L85" s="48">
        <v>7047</v>
      </c>
      <c r="M85" s="48">
        <v>248</v>
      </c>
      <c r="N85" s="48">
        <v>240</v>
      </c>
      <c r="O85" s="48">
        <v>186</v>
      </c>
      <c r="P85" s="48">
        <v>442</v>
      </c>
      <c r="Q85" s="54">
        <f t="shared" si="22"/>
        <v>8415</v>
      </c>
    </row>
    <row r="86" spans="1:25" x14ac:dyDescent="0.3">
      <c r="A86" s="50" t="s">
        <v>80</v>
      </c>
      <c r="B86" s="51">
        <v>1788</v>
      </c>
      <c r="C86" s="51">
        <v>1481</v>
      </c>
      <c r="D86" s="51">
        <v>533</v>
      </c>
      <c r="E86" s="51">
        <v>34</v>
      </c>
      <c r="F86" s="51">
        <v>60</v>
      </c>
      <c r="G86" s="51">
        <v>867</v>
      </c>
      <c r="H86" s="48">
        <v>0</v>
      </c>
      <c r="I86" s="52">
        <f t="shared" si="19"/>
        <v>4763</v>
      </c>
      <c r="J86" s="30"/>
      <c r="K86" s="51">
        <v>18</v>
      </c>
      <c r="L86" s="51">
        <v>422</v>
      </c>
      <c r="M86" s="51">
        <v>13</v>
      </c>
      <c r="N86" s="51">
        <v>12</v>
      </c>
      <c r="O86" s="51">
        <v>3</v>
      </c>
      <c r="P86" s="51">
        <v>20</v>
      </c>
      <c r="Q86" s="55">
        <f t="shared" si="22"/>
        <v>488</v>
      </c>
    </row>
    <row r="87" spans="1:25" s="12" customFormat="1" x14ac:dyDescent="0.3">
      <c r="A87" s="72" t="s">
        <v>81</v>
      </c>
      <c r="B87" s="35">
        <f t="shared" ref="B87:H87" si="27">SUM(B82:B86)</f>
        <v>43138</v>
      </c>
      <c r="C87" s="35">
        <f>SUM(C82:C86)</f>
        <v>26582</v>
      </c>
      <c r="D87" s="35">
        <f t="shared" si="27"/>
        <v>12537</v>
      </c>
      <c r="E87" s="35">
        <f t="shared" si="27"/>
        <v>1211</v>
      </c>
      <c r="F87" s="35">
        <f t="shared" si="27"/>
        <v>3971</v>
      </c>
      <c r="G87" s="35">
        <f t="shared" si="27"/>
        <v>26597</v>
      </c>
      <c r="H87" s="35">
        <f t="shared" si="27"/>
        <v>2</v>
      </c>
      <c r="I87" s="36">
        <f t="shared" si="19"/>
        <v>114038</v>
      </c>
      <c r="J87" s="37"/>
      <c r="K87" s="35">
        <f>SUM(K82:K86)</f>
        <v>301</v>
      </c>
      <c r="L87" s="35">
        <f t="shared" ref="L87:P87" si="28">SUM(L82:L86)</f>
        <v>8918</v>
      </c>
      <c r="M87" s="35">
        <f t="shared" si="28"/>
        <v>297</v>
      </c>
      <c r="N87" s="35">
        <f t="shared" si="28"/>
        <v>303</v>
      </c>
      <c r="O87" s="35">
        <f t="shared" si="28"/>
        <v>197</v>
      </c>
      <c r="P87" s="35">
        <f t="shared" si="28"/>
        <v>537</v>
      </c>
      <c r="Q87" s="35">
        <f t="shared" si="22"/>
        <v>10553</v>
      </c>
      <c r="S87"/>
      <c r="T87"/>
      <c r="U87"/>
      <c r="V87"/>
      <c r="W87"/>
      <c r="X87"/>
      <c r="Y87"/>
    </row>
    <row r="88" spans="1:25" x14ac:dyDescent="0.3">
      <c r="A88" s="44" t="s">
        <v>82</v>
      </c>
      <c r="B88" s="45">
        <v>2331</v>
      </c>
      <c r="C88" s="45">
        <v>2127</v>
      </c>
      <c r="D88" s="45">
        <v>544</v>
      </c>
      <c r="E88" s="45">
        <v>151</v>
      </c>
      <c r="F88" s="45">
        <v>74</v>
      </c>
      <c r="G88" s="45">
        <v>918</v>
      </c>
      <c r="H88" s="48">
        <v>0</v>
      </c>
      <c r="I88" s="46">
        <f t="shared" si="19"/>
        <v>6145</v>
      </c>
      <c r="J88" s="30"/>
      <c r="K88" s="45">
        <v>15</v>
      </c>
      <c r="L88" s="45">
        <v>711</v>
      </c>
      <c r="M88" s="45">
        <v>6</v>
      </c>
      <c r="N88" s="45">
        <v>29</v>
      </c>
      <c r="O88" s="45">
        <v>0</v>
      </c>
      <c r="P88" s="45">
        <v>41</v>
      </c>
      <c r="Q88" s="53">
        <f t="shared" si="22"/>
        <v>802</v>
      </c>
    </row>
    <row r="89" spans="1:25" x14ac:dyDescent="0.3">
      <c r="A89" s="47" t="s">
        <v>83</v>
      </c>
      <c r="B89" s="48">
        <v>1831</v>
      </c>
      <c r="C89" s="48">
        <v>1529</v>
      </c>
      <c r="D89" s="48">
        <v>403</v>
      </c>
      <c r="E89" s="48">
        <v>104</v>
      </c>
      <c r="F89" s="48">
        <v>70</v>
      </c>
      <c r="G89" s="48">
        <v>844</v>
      </c>
      <c r="H89" s="48">
        <v>0</v>
      </c>
      <c r="I89" s="49">
        <f t="shared" si="19"/>
        <v>4781</v>
      </c>
      <c r="J89" s="30"/>
      <c r="K89" s="48">
        <v>29</v>
      </c>
      <c r="L89" s="48">
        <v>473</v>
      </c>
      <c r="M89" s="48">
        <v>4</v>
      </c>
      <c r="N89" s="48">
        <v>24</v>
      </c>
      <c r="O89" s="48">
        <v>4</v>
      </c>
      <c r="P89" s="48">
        <v>26</v>
      </c>
      <c r="Q89" s="54">
        <f t="shared" si="22"/>
        <v>560</v>
      </c>
    </row>
    <row r="90" spans="1:25" x14ac:dyDescent="0.3">
      <c r="A90" s="47" t="s">
        <v>84</v>
      </c>
      <c r="B90" s="48">
        <v>2051</v>
      </c>
      <c r="C90" s="48">
        <v>1751</v>
      </c>
      <c r="D90" s="48">
        <v>541</v>
      </c>
      <c r="E90" s="48">
        <v>188</v>
      </c>
      <c r="F90" s="48">
        <v>68</v>
      </c>
      <c r="G90" s="48">
        <v>942</v>
      </c>
      <c r="H90" s="48">
        <v>0</v>
      </c>
      <c r="I90" s="49">
        <f t="shared" si="19"/>
        <v>5541</v>
      </c>
      <c r="J90" s="30"/>
      <c r="K90" s="48">
        <v>9</v>
      </c>
      <c r="L90" s="48">
        <v>527</v>
      </c>
      <c r="M90" s="48">
        <v>4</v>
      </c>
      <c r="N90" s="48">
        <v>21</v>
      </c>
      <c r="O90" s="48">
        <v>5</v>
      </c>
      <c r="P90" s="48">
        <v>15</v>
      </c>
      <c r="Q90" s="54">
        <f t="shared" si="22"/>
        <v>581</v>
      </c>
    </row>
    <row r="91" spans="1:25" x14ac:dyDescent="0.3">
      <c r="A91" s="50" t="s">
        <v>85</v>
      </c>
      <c r="B91" s="51">
        <v>1690</v>
      </c>
      <c r="C91" s="51">
        <v>1995</v>
      </c>
      <c r="D91" s="51">
        <v>560</v>
      </c>
      <c r="E91" s="51">
        <v>290</v>
      </c>
      <c r="F91" s="51">
        <v>69</v>
      </c>
      <c r="G91" s="51">
        <v>779</v>
      </c>
      <c r="H91" s="48">
        <v>0</v>
      </c>
      <c r="I91" s="52">
        <f t="shared" si="19"/>
        <v>5383</v>
      </c>
      <c r="J91" s="30"/>
      <c r="K91" s="51">
        <v>4</v>
      </c>
      <c r="L91" s="51">
        <v>723</v>
      </c>
      <c r="M91" s="51">
        <v>0</v>
      </c>
      <c r="N91" s="51">
        <v>34</v>
      </c>
      <c r="O91" s="51">
        <v>4</v>
      </c>
      <c r="P91" s="51">
        <v>7</v>
      </c>
      <c r="Q91" s="55">
        <f t="shared" si="22"/>
        <v>772</v>
      </c>
    </row>
    <row r="92" spans="1:25" s="12" customFormat="1" x14ac:dyDescent="0.3">
      <c r="A92" s="72" t="s">
        <v>86</v>
      </c>
      <c r="B92" s="35">
        <f t="shared" ref="B92:H92" si="29">SUM(B88:B91)</f>
        <v>7903</v>
      </c>
      <c r="C92" s="35">
        <f>SUM(C88:C91)</f>
        <v>7402</v>
      </c>
      <c r="D92" s="35">
        <f t="shared" si="29"/>
        <v>2048</v>
      </c>
      <c r="E92" s="35">
        <f t="shared" si="29"/>
        <v>733</v>
      </c>
      <c r="F92" s="35">
        <f t="shared" si="29"/>
        <v>281</v>
      </c>
      <c r="G92" s="35">
        <f t="shared" si="29"/>
        <v>3483</v>
      </c>
      <c r="H92" s="35">
        <f t="shared" si="29"/>
        <v>0</v>
      </c>
      <c r="I92" s="36">
        <f t="shared" si="19"/>
        <v>21850</v>
      </c>
      <c r="J92" s="37"/>
      <c r="K92" s="35">
        <f>SUM(K88:K91)</f>
        <v>57</v>
      </c>
      <c r="L92" s="35">
        <f t="shared" ref="L92:P92" si="30">SUM(L88:L91)</f>
        <v>2434</v>
      </c>
      <c r="M92" s="35">
        <f t="shared" si="30"/>
        <v>14</v>
      </c>
      <c r="N92" s="35">
        <f t="shared" si="30"/>
        <v>108</v>
      </c>
      <c r="O92" s="35">
        <f t="shared" si="30"/>
        <v>13</v>
      </c>
      <c r="P92" s="35">
        <f t="shared" si="30"/>
        <v>89</v>
      </c>
      <c r="Q92" s="35">
        <f t="shared" si="22"/>
        <v>2715</v>
      </c>
      <c r="S92"/>
      <c r="T92"/>
      <c r="U92"/>
      <c r="V92"/>
      <c r="W92"/>
      <c r="X92"/>
      <c r="Y92"/>
    </row>
    <row r="93" spans="1:25" x14ac:dyDescent="0.3">
      <c r="A93" s="44" t="s">
        <v>87</v>
      </c>
      <c r="B93" s="45">
        <v>813</v>
      </c>
      <c r="C93" s="45">
        <v>1099</v>
      </c>
      <c r="D93" s="45">
        <v>204</v>
      </c>
      <c r="E93" s="45">
        <v>60</v>
      </c>
      <c r="F93" s="45">
        <v>30</v>
      </c>
      <c r="G93" s="45">
        <v>364</v>
      </c>
      <c r="H93" s="48">
        <v>0</v>
      </c>
      <c r="I93" s="46">
        <f t="shared" si="19"/>
        <v>2570</v>
      </c>
      <c r="J93" s="30"/>
      <c r="K93" s="45">
        <v>6</v>
      </c>
      <c r="L93" s="45">
        <v>252</v>
      </c>
      <c r="M93" s="45">
        <v>1</v>
      </c>
      <c r="N93" s="45">
        <v>7</v>
      </c>
      <c r="O93" s="45">
        <v>2</v>
      </c>
      <c r="P93" s="45">
        <v>11</v>
      </c>
      <c r="Q93" s="53">
        <f t="shared" si="22"/>
        <v>279</v>
      </c>
    </row>
    <row r="94" spans="1:25" x14ac:dyDescent="0.3">
      <c r="A94" s="50" t="s">
        <v>88</v>
      </c>
      <c r="B94" s="51">
        <v>1258</v>
      </c>
      <c r="C94" s="51">
        <v>1609</v>
      </c>
      <c r="D94" s="51">
        <v>447</v>
      </c>
      <c r="E94" s="51">
        <v>200</v>
      </c>
      <c r="F94" s="51">
        <v>47</v>
      </c>
      <c r="G94" s="51">
        <v>636</v>
      </c>
      <c r="H94" s="48">
        <v>0</v>
      </c>
      <c r="I94" s="52">
        <f t="shared" si="19"/>
        <v>4197</v>
      </c>
      <c r="J94" s="30"/>
      <c r="K94" s="51">
        <v>9</v>
      </c>
      <c r="L94" s="51">
        <v>534</v>
      </c>
      <c r="M94" s="51">
        <v>20</v>
      </c>
      <c r="N94" s="51">
        <v>21</v>
      </c>
      <c r="O94" s="48">
        <v>1</v>
      </c>
      <c r="P94" s="51">
        <v>14</v>
      </c>
      <c r="Q94" s="55">
        <f t="shared" si="22"/>
        <v>599</v>
      </c>
    </row>
    <row r="95" spans="1:25" s="12" customFormat="1" x14ac:dyDescent="0.3">
      <c r="A95" s="72" t="s">
        <v>89</v>
      </c>
      <c r="B95" s="35">
        <f t="shared" ref="B95:H95" si="31">SUM(B93:B94)</f>
        <v>2071</v>
      </c>
      <c r="C95" s="35">
        <f>SUM(C93:C94)</f>
        <v>2708</v>
      </c>
      <c r="D95" s="35">
        <f t="shared" si="31"/>
        <v>651</v>
      </c>
      <c r="E95" s="35">
        <f t="shared" si="31"/>
        <v>260</v>
      </c>
      <c r="F95" s="35">
        <f t="shared" si="31"/>
        <v>77</v>
      </c>
      <c r="G95" s="35">
        <f t="shared" si="31"/>
        <v>1000</v>
      </c>
      <c r="H95" s="35">
        <f t="shared" si="31"/>
        <v>0</v>
      </c>
      <c r="I95" s="36">
        <f t="shared" si="19"/>
        <v>6767</v>
      </c>
      <c r="J95" s="37"/>
      <c r="K95" s="35">
        <f>SUM(K93:K94)</f>
        <v>15</v>
      </c>
      <c r="L95" s="35">
        <f t="shared" ref="L95:P95" si="32">SUM(L93:L94)</f>
        <v>786</v>
      </c>
      <c r="M95" s="35">
        <f t="shared" si="32"/>
        <v>21</v>
      </c>
      <c r="N95" s="35">
        <f t="shared" si="32"/>
        <v>28</v>
      </c>
      <c r="O95" s="35">
        <f t="shared" si="32"/>
        <v>3</v>
      </c>
      <c r="P95" s="35">
        <f t="shared" si="32"/>
        <v>25</v>
      </c>
      <c r="Q95" s="35">
        <f t="shared" si="22"/>
        <v>878</v>
      </c>
      <c r="S95"/>
      <c r="T95"/>
      <c r="U95"/>
      <c r="V95"/>
      <c r="W95"/>
      <c r="X95"/>
      <c r="Y95"/>
    </row>
    <row r="96" spans="1:25" x14ac:dyDescent="0.3">
      <c r="A96" s="44" t="s">
        <v>90</v>
      </c>
      <c r="B96" s="45">
        <v>1286</v>
      </c>
      <c r="C96" s="45">
        <v>1497</v>
      </c>
      <c r="D96" s="45">
        <v>611</v>
      </c>
      <c r="E96" s="45">
        <v>158</v>
      </c>
      <c r="F96" s="45">
        <v>36</v>
      </c>
      <c r="G96" s="45">
        <v>599</v>
      </c>
      <c r="H96" s="48">
        <v>0</v>
      </c>
      <c r="I96" s="46">
        <f t="shared" si="19"/>
        <v>4187</v>
      </c>
      <c r="J96" s="30"/>
      <c r="K96" s="45">
        <v>7</v>
      </c>
      <c r="L96" s="45">
        <v>460</v>
      </c>
      <c r="M96" s="45">
        <v>14</v>
      </c>
      <c r="N96" s="45">
        <v>12</v>
      </c>
      <c r="O96" s="48">
        <v>0</v>
      </c>
      <c r="P96" s="45">
        <v>18</v>
      </c>
      <c r="Q96" s="53">
        <f t="shared" si="22"/>
        <v>511</v>
      </c>
    </row>
    <row r="97" spans="1:25" x14ac:dyDescent="0.3">
      <c r="A97" s="47" t="s">
        <v>91</v>
      </c>
      <c r="B97" s="48">
        <v>838</v>
      </c>
      <c r="C97" s="48">
        <v>1131</v>
      </c>
      <c r="D97" s="48">
        <v>407</v>
      </c>
      <c r="E97" s="48">
        <v>100</v>
      </c>
      <c r="F97" s="48">
        <v>21</v>
      </c>
      <c r="G97" s="48">
        <v>453</v>
      </c>
      <c r="H97" s="48">
        <v>0</v>
      </c>
      <c r="I97" s="49">
        <f t="shared" si="19"/>
        <v>2950</v>
      </c>
      <c r="J97" s="30"/>
      <c r="K97" s="48">
        <v>4</v>
      </c>
      <c r="L97" s="48">
        <v>217</v>
      </c>
      <c r="M97" s="48">
        <v>5</v>
      </c>
      <c r="N97" s="48">
        <v>8</v>
      </c>
      <c r="O97" s="48">
        <v>0</v>
      </c>
      <c r="P97" s="48">
        <v>14</v>
      </c>
      <c r="Q97" s="54">
        <f t="shared" si="22"/>
        <v>248</v>
      </c>
    </row>
    <row r="98" spans="1:25" x14ac:dyDescent="0.3">
      <c r="A98" s="47" t="s">
        <v>92</v>
      </c>
      <c r="B98" s="48">
        <v>2667</v>
      </c>
      <c r="C98" s="48">
        <v>3885</v>
      </c>
      <c r="D98" s="48">
        <v>1232</v>
      </c>
      <c r="E98" s="48">
        <v>95</v>
      </c>
      <c r="F98" s="48">
        <v>87</v>
      </c>
      <c r="G98" s="48">
        <v>1137</v>
      </c>
      <c r="H98" s="48">
        <v>0</v>
      </c>
      <c r="I98" s="49">
        <f t="shared" si="19"/>
        <v>9103</v>
      </c>
      <c r="J98" s="30"/>
      <c r="K98" s="48">
        <v>7</v>
      </c>
      <c r="L98" s="48">
        <v>710</v>
      </c>
      <c r="M98" s="48">
        <v>19</v>
      </c>
      <c r="N98" s="48">
        <v>10</v>
      </c>
      <c r="O98" s="48">
        <v>1</v>
      </c>
      <c r="P98" s="48">
        <v>25</v>
      </c>
      <c r="Q98" s="54">
        <f t="shared" si="22"/>
        <v>772</v>
      </c>
    </row>
    <row r="99" spans="1:25" x14ac:dyDescent="0.3">
      <c r="A99" s="47" t="s">
        <v>93</v>
      </c>
      <c r="B99" s="48">
        <v>8925</v>
      </c>
      <c r="C99" s="48">
        <v>8519</v>
      </c>
      <c r="D99" s="48">
        <v>3116</v>
      </c>
      <c r="E99" s="48">
        <v>217</v>
      </c>
      <c r="F99" s="48">
        <v>191</v>
      </c>
      <c r="G99" s="48">
        <v>3272</v>
      </c>
      <c r="H99" s="48">
        <v>0</v>
      </c>
      <c r="I99" s="49">
        <f t="shared" si="19"/>
        <v>24240</v>
      </c>
      <c r="J99" s="30"/>
      <c r="K99" s="48">
        <v>137</v>
      </c>
      <c r="L99" s="48">
        <v>2515</v>
      </c>
      <c r="M99" s="48">
        <v>74</v>
      </c>
      <c r="N99" s="48">
        <v>48</v>
      </c>
      <c r="O99" s="48">
        <v>23</v>
      </c>
      <c r="P99" s="48">
        <v>89</v>
      </c>
      <c r="Q99" s="54">
        <f t="shared" si="22"/>
        <v>2886</v>
      </c>
    </row>
    <row r="100" spans="1:25" x14ac:dyDescent="0.3">
      <c r="A100" s="50" t="s">
        <v>94</v>
      </c>
      <c r="B100" s="51">
        <v>4091</v>
      </c>
      <c r="C100" s="51">
        <v>4842</v>
      </c>
      <c r="D100" s="51">
        <v>1375</v>
      </c>
      <c r="E100" s="51">
        <v>252</v>
      </c>
      <c r="F100" s="51">
        <v>128</v>
      </c>
      <c r="G100" s="51">
        <v>1552</v>
      </c>
      <c r="H100" s="48">
        <v>0</v>
      </c>
      <c r="I100" s="52">
        <f t="shared" si="19"/>
        <v>12240</v>
      </c>
      <c r="J100" s="30"/>
      <c r="K100" s="51">
        <v>58</v>
      </c>
      <c r="L100" s="51">
        <v>1260</v>
      </c>
      <c r="M100" s="51">
        <v>77</v>
      </c>
      <c r="N100" s="51">
        <v>36</v>
      </c>
      <c r="O100" s="51">
        <v>5</v>
      </c>
      <c r="P100" s="51">
        <v>53</v>
      </c>
      <c r="Q100" s="55">
        <f t="shared" si="22"/>
        <v>1489</v>
      </c>
    </row>
    <row r="101" spans="1:25" s="12" customFormat="1" x14ac:dyDescent="0.3">
      <c r="A101" s="72" t="s">
        <v>95</v>
      </c>
      <c r="B101" s="35">
        <f t="shared" ref="B101:H101" si="33">SUM(B96:B100)</f>
        <v>17807</v>
      </c>
      <c r="C101" s="35">
        <f>SUM(C96:C100)</f>
        <v>19874</v>
      </c>
      <c r="D101" s="35">
        <f t="shared" si="33"/>
        <v>6741</v>
      </c>
      <c r="E101" s="35">
        <f t="shared" si="33"/>
        <v>822</v>
      </c>
      <c r="F101" s="35">
        <f t="shared" si="33"/>
        <v>463</v>
      </c>
      <c r="G101" s="35">
        <f t="shared" si="33"/>
        <v>7013</v>
      </c>
      <c r="H101" s="35">
        <f t="shared" si="33"/>
        <v>0</v>
      </c>
      <c r="I101" s="36">
        <f t="shared" si="19"/>
        <v>52720</v>
      </c>
      <c r="J101" s="37"/>
      <c r="K101" s="35">
        <f>SUM(K96:K100)</f>
        <v>213</v>
      </c>
      <c r="L101" s="35">
        <f t="shared" ref="L101:P101" si="34">SUM(L96:L100)</f>
        <v>5162</v>
      </c>
      <c r="M101" s="35">
        <f t="shared" si="34"/>
        <v>189</v>
      </c>
      <c r="N101" s="35">
        <f t="shared" si="34"/>
        <v>114</v>
      </c>
      <c r="O101" s="35">
        <f t="shared" si="34"/>
        <v>29</v>
      </c>
      <c r="P101" s="35">
        <f t="shared" si="34"/>
        <v>199</v>
      </c>
      <c r="Q101" s="35">
        <f t="shared" si="22"/>
        <v>5906</v>
      </c>
      <c r="S101"/>
      <c r="T101"/>
      <c r="U101"/>
      <c r="V101"/>
      <c r="W101"/>
      <c r="X101"/>
      <c r="Y101"/>
    </row>
    <row r="102" spans="1:25" x14ac:dyDescent="0.3">
      <c r="A102" s="44" t="s">
        <v>96</v>
      </c>
      <c r="B102" s="45">
        <v>606</v>
      </c>
      <c r="C102" s="45">
        <v>825</v>
      </c>
      <c r="D102" s="45">
        <v>241</v>
      </c>
      <c r="E102" s="45">
        <v>76</v>
      </c>
      <c r="F102" s="45">
        <v>25</v>
      </c>
      <c r="G102" s="45">
        <v>359</v>
      </c>
      <c r="H102" s="48">
        <v>0</v>
      </c>
      <c r="I102" s="46">
        <f t="shared" si="19"/>
        <v>2132</v>
      </c>
      <c r="J102" s="30"/>
      <c r="K102" s="45">
        <v>1</v>
      </c>
      <c r="L102" s="45">
        <v>247</v>
      </c>
      <c r="M102" s="45">
        <v>3</v>
      </c>
      <c r="N102" s="45">
        <v>8</v>
      </c>
      <c r="O102" s="48">
        <v>0</v>
      </c>
      <c r="P102" s="45">
        <v>10</v>
      </c>
      <c r="Q102" s="53">
        <f t="shared" si="22"/>
        <v>269</v>
      </c>
    </row>
    <row r="103" spans="1:25" x14ac:dyDescent="0.3">
      <c r="A103" s="50" t="s">
        <v>97</v>
      </c>
      <c r="B103" s="51">
        <v>230</v>
      </c>
      <c r="C103" s="51">
        <v>295</v>
      </c>
      <c r="D103" s="51">
        <v>107</v>
      </c>
      <c r="E103" s="51">
        <v>2</v>
      </c>
      <c r="F103" s="51">
        <v>13</v>
      </c>
      <c r="G103" s="51">
        <v>110</v>
      </c>
      <c r="H103" s="48">
        <v>0</v>
      </c>
      <c r="I103" s="52">
        <f t="shared" si="19"/>
        <v>757</v>
      </c>
      <c r="J103" s="30"/>
      <c r="K103" s="51">
        <v>7</v>
      </c>
      <c r="L103" s="51">
        <v>118</v>
      </c>
      <c r="M103" s="51">
        <v>2</v>
      </c>
      <c r="N103" s="51">
        <v>7</v>
      </c>
      <c r="O103" s="48">
        <v>0</v>
      </c>
      <c r="P103" s="51">
        <v>4</v>
      </c>
      <c r="Q103" s="55">
        <f t="shared" si="22"/>
        <v>138</v>
      </c>
    </row>
    <row r="104" spans="1:25" s="12" customFormat="1" x14ac:dyDescent="0.3">
      <c r="A104" s="72" t="s">
        <v>98</v>
      </c>
      <c r="B104" s="35">
        <f t="shared" ref="B104:H104" si="35">SUM(B102:B103)</f>
        <v>836</v>
      </c>
      <c r="C104" s="35">
        <f>SUM(C102:C103)</f>
        <v>1120</v>
      </c>
      <c r="D104" s="35">
        <f t="shared" si="35"/>
        <v>348</v>
      </c>
      <c r="E104" s="35">
        <f t="shared" si="35"/>
        <v>78</v>
      </c>
      <c r="F104" s="35">
        <f t="shared" si="35"/>
        <v>38</v>
      </c>
      <c r="G104" s="35">
        <f t="shared" si="35"/>
        <v>469</v>
      </c>
      <c r="H104" s="35">
        <f t="shared" si="35"/>
        <v>0</v>
      </c>
      <c r="I104" s="36">
        <f t="shared" si="19"/>
        <v>2889</v>
      </c>
      <c r="J104" s="37"/>
      <c r="K104" s="35">
        <f>SUM(K102:K103)</f>
        <v>8</v>
      </c>
      <c r="L104" s="35">
        <f t="shared" ref="L104:P104" si="36">SUM(L102:L103)</f>
        <v>365</v>
      </c>
      <c r="M104" s="35">
        <f t="shared" si="36"/>
        <v>5</v>
      </c>
      <c r="N104" s="35">
        <f t="shared" si="36"/>
        <v>15</v>
      </c>
      <c r="O104" s="35">
        <f t="shared" si="36"/>
        <v>0</v>
      </c>
      <c r="P104" s="35">
        <f t="shared" si="36"/>
        <v>14</v>
      </c>
      <c r="Q104" s="35">
        <f t="shared" si="22"/>
        <v>407</v>
      </c>
      <c r="S104"/>
      <c r="T104"/>
      <c r="U104"/>
      <c r="V104"/>
      <c r="W104"/>
      <c r="X104"/>
      <c r="Y104"/>
    </row>
    <row r="105" spans="1:25" x14ac:dyDescent="0.3">
      <c r="A105" s="44" t="s">
        <v>99</v>
      </c>
      <c r="B105" s="45">
        <v>5372</v>
      </c>
      <c r="C105" s="45">
        <v>6955</v>
      </c>
      <c r="D105" s="45">
        <v>2009</v>
      </c>
      <c r="E105" s="45">
        <v>766</v>
      </c>
      <c r="F105" s="45">
        <v>185</v>
      </c>
      <c r="G105" s="45">
        <v>2629</v>
      </c>
      <c r="H105" s="48">
        <v>0</v>
      </c>
      <c r="I105" s="46">
        <f t="shared" si="19"/>
        <v>17916</v>
      </c>
      <c r="J105" s="30"/>
      <c r="K105" s="45">
        <v>24</v>
      </c>
      <c r="L105" s="45">
        <v>1672</v>
      </c>
      <c r="M105" s="45">
        <v>27</v>
      </c>
      <c r="N105" s="45">
        <v>91</v>
      </c>
      <c r="O105" s="45">
        <v>4</v>
      </c>
      <c r="P105" s="45">
        <v>48</v>
      </c>
      <c r="Q105" s="53">
        <f t="shared" si="22"/>
        <v>1866</v>
      </c>
    </row>
    <row r="106" spans="1:25" x14ac:dyDescent="0.3">
      <c r="A106" s="47" t="s">
        <v>136</v>
      </c>
      <c r="B106" s="48">
        <v>727</v>
      </c>
      <c r="C106" s="48">
        <v>1055</v>
      </c>
      <c r="D106" s="48">
        <v>193</v>
      </c>
      <c r="E106" s="48">
        <v>67</v>
      </c>
      <c r="F106" s="48">
        <v>24</v>
      </c>
      <c r="G106" s="48">
        <v>507</v>
      </c>
      <c r="H106" s="48">
        <v>0</v>
      </c>
      <c r="I106" s="49">
        <f t="shared" si="19"/>
        <v>2573</v>
      </c>
      <c r="J106" s="30"/>
      <c r="K106" s="48">
        <v>2</v>
      </c>
      <c r="L106" s="48">
        <v>244</v>
      </c>
      <c r="M106" s="48">
        <v>3</v>
      </c>
      <c r="N106" s="48">
        <v>33</v>
      </c>
      <c r="O106" s="48">
        <v>0</v>
      </c>
      <c r="P106" s="48">
        <v>9</v>
      </c>
      <c r="Q106" s="54">
        <f t="shared" si="22"/>
        <v>291</v>
      </c>
    </row>
    <row r="107" spans="1:25" x14ac:dyDescent="0.3">
      <c r="A107" s="47" t="s">
        <v>100</v>
      </c>
      <c r="B107" s="48">
        <v>978</v>
      </c>
      <c r="C107" s="48">
        <v>1485</v>
      </c>
      <c r="D107" s="48">
        <v>312</v>
      </c>
      <c r="E107" s="48">
        <v>86</v>
      </c>
      <c r="F107" s="48">
        <v>42</v>
      </c>
      <c r="G107" s="48">
        <v>557</v>
      </c>
      <c r="H107" s="48">
        <v>0</v>
      </c>
      <c r="I107" s="49">
        <f t="shared" si="19"/>
        <v>3460</v>
      </c>
      <c r="J107" s="30"/>
      <c r="K107" s="48">
        <v>6</v>
      </c>
      <c r="L107" s="48">
        <v>285</v>
      </c>
      <c r="M107" s="48">
        <v>5</v>
      </c>
      <c r="N107" s="48">
        <v>5</v>
      </c>
      <c r="O107" s="48">
        <v>0</v>
      </c>
      <c r="P107" s="48">
        <v>22</v>
      </c>
      <c r="Q107" s="54">
        <f t="shared" si="22"/>
        <v>323</v>
      </c>
    </row>
    <row r="108" spans="1:25" x14ac:dyDescent="0.3">
      <c r="A108" s="47" t="s">
        <v>101</v>
      </c>
      <c r="B108" s="48">
        <v>1305</v>
      </c>
      <c r="C108" s="48">
        <v>1856</v>
      </c>
      <c r="D108" s="48">
        <v>409</v>
      </c>
      <c r="E108" s="48">
        <v>180</v>
      </c>
      <c r="F108" s="48">
        <v>20</v>
      </c>
      <c r="G108" s="48">
        <v>706</v>
      </c>
      <c r="H108" s="48">
        <v>0</v>
      </c>
      <c r="I108" s="49">
        <f t="shared" si="19"/>
        <v>4476</v>
      </c>
      <c r="J108" s="30"/>
      <c r="K108" s="48">
        <v>9</v>
      </c>
      <c r="L108" s="48">
        <v>472</v>
      </c>
      <c r="M108" s="48">
        <v>2</v>
      </c>
      <c r="N108" s="48">
        <v>39</v>
      </c>
      <c r="O108" s="48">
        <v>1</v>
      </c>
      <c r="P108" s="48">
        <v>11</v>
      </c>
      <c r="Q108" s="54">
        <f t="shared" si="22"/>
        <v>534</v>
      </c>
    </row>
    <row r="109" spans="1:25" x14ac:dyDescent="0.3">
      <c r="A109" s="47" t="s">
        <v>102</v>
      </c>
      <c r="B109" s="48">
        <v>2306</v>
      </c>
      <c r="C109" s="48">
        <v>4068</v>
      </c>
      <c r="D109" s="48">
        <v>1310</v>
      </c>
      <c r="E109" s="48">
        <v>279</v>
      </c>
      <c r="F109" s="48">
        <v>113</v>
      </c>
      <c r="G109" s="48">
        <v>1072</v>
      </c>
      <c r="H109" s="48">
        <v>0</v>
      </c>
      <c r="I109" s="49">
        <f t="shared" si="19"/>
        <v>9148</v>
      </c>
      <c r="J109" s="30"/>
      <c r="K109" s="48">
        <v>15</v>
      </c>
      <c r="L109" s="48">
        <v>762</v>
      </c>
      <c r="M109" s="48">
        <v>20</v>
      </c>
      <c r="N109" s="48">
        <v>51</v>
      </c>
      <c r="O109" s="48">
        <v>1</v>
      </c>
      <c r="P109" s="48">
        <v>49</v>
      </c>
      <c r="Q109" s="54">
        <f t="shared" si="22"/>
        <v>898</v>
      </c>
    </row>
    <row r="110" spans="1:25" x14ac:dyDescent="0.3">
      <c r="A110" s="50" t="s">
        <v>103</v>
      </c>
      <c r="B110" s="51">
        <v>1672</v>
      </c>
      <c r="C110" s="51">
        <v>2219</v>
      </c>
      <c r="D110" s="51">
        <v>479</v>
      </c>
      <c r="E110" s="51">
        <v>154</v>
      </c>
      <c r="F110" s="51">
        <v>46</v>
      </c>
      <c r="G110" s="51">
        <v>773</v>
      </c>
      <c r="H110" s="48">
        <v>0</v>
      </c>
      <c r="I110" s="52">
        <f t="shared" si="19"/>
        <v>5343</v>
      </c>
      <c r="J110" s="30"/>
      <c r="K110" s="51">
        <v>21</v>
      </c>
      <c r="L110" s="51">
        <v>456</v>
      </c>
      <c r="M110" s="51">
        <v>4</v>
      </c>
      <c r="N110" s="51">
        <v>8</v>
      </c>
      <c r="O110" s="48">
        <v>1</v>
      </c>
      <c r="P110" s="51">
        <v>13</v>
      </c>
      <c r="Q110" s="55">
        <f t="shared" si="22"/>
        <v>503</v>
      </c>
    </row>
    <row r="111" spans="1:25" s="12" customFormat="1" x14ac:dyDescent="0.3">
      <c r="A111" s="72" t="s">
        <v>104</v>
      </c>
      <c r="B111" s="35">
        <f t="shared" ref="B111:H111" si="37">SUM(B105:B110)</f>
        <v>12360</v>
      </c>
      <c r="C111" s="35">
        <f>SUM(C105:C110)</f>
        <v>17638</v>
      </c>
      <c r="D111" s="35">
        <f t="shared" si="37"/>
        <v>4712</v>
      </c>
      <c r="E111" s="35">
        <f t="shared" si="37"/>
        <v>1532</v>
      </c>
      <c r="F111" s="35">
        <f t="shared" si="37"/>
        <v>430</v>
      </c>
      <c r="G111" s="35">
        <f t="shared" si="37"/>
        <v>6244</v>
      </c>
      <c r="H111" s="35">
        <f t="shared" si="37"/>
        <v>0</v>
      </c>
      <c r="I111" s="36">
        <f t="shared" si="19"/>
        <v>42916</v>
      </c>
      <c r="J111" s="37"/>
      <c r="K111" s="35">
        <f>SUM(K105:K110)</f>
        <v>77</v>
      </c>
      <c r="L111" s="35">
        <f t="shared" ref="L111:P111" si="38">SUM(L105:L110)</f>
        <v>3891</v>
      </c>
      <c r="M111" s="35">
        <f t="shared" si="38"/>
        <v>61</v>
      </c>
      <c r="N111" s="35">
        <f t="shared" si="38"/>
        <v>227</v>
      </c>
      <c r="O111" s="35">
        <f t="shared" si="38"/>
        <v>7</v>
      </c>
      <c r="P111" s="35">
        <f t="shared" si="38"/>
        <v>152</v>
      </c>
      <c r="Q111" s="35">
        <f t="shared" si="22"/>
        <v>4415</v>
      </c>
      <c r="S111"/>
      <c r="T111"/>
      <c r="U111"/>
      <c r="V111"/>
      <c r="W111"/>
      <c r="X111"/>
      <c r="Y111"/>
    </row>
    <row r="112" spans="1:25" x14ac:dyDescent="0.3">
      <c r="A112" s="44" t="s">
        <v>105</v>
      </c>
      <c r="B112" s="45">
        <v>1885</v>
      </c>
      <c r="C112" s="45">
        <v>2247</v>
      </c>
      <c r="D112" s="45">
        <v>226</v>
      </c>
      <c r="E112" s="45">
        <v>84</v>
      </c>
      <c r="F112" s="45">
        <v>63</v>
      </c>
      <c r="G112" s="45">
        <v>728</v>
      </c>
      <c r="H112" s="48">
        <v>0</v>
      </c>
      <c r="I112" s="46">
        <f t="shared" si="19"/>
        <v>5233</v>
      </c>
      <c r="J112" s="30"/>
      <c r="K112" s="45">
        <v>10</v>
      </c>
      <c r="L112" s="45">
        <v>402</v>
      </c>
      <c r="M112" s="45">
        <v>6</v>
      </c>
      <c r="N112" s="45">
        <v>7</v>
      </c>
      <c r="O112" s="45">
        <v>0</v>
      </c>
      <c r="P112" s="45">
        <v>20</v>
      </c>
      <c r="Q112" s="53">
        <f t="shared" si="22"/>
        <v>445</v>
      </c>
    </row>
    <row r="113" spans="1:25" x14ac:dyDescent="0.3">
      <c r="A113" s="47" t="s">
        <v>106</v>
      </c>
      <c r="B113" s="48">
        <v>3071</v>
      </c>
      <c r="C113" s="48">
        <v>4180</v>
      </c>
      <c r="D113" s="48">
        <v>329</v>
      </c>
      <c r="E113" s="48">
        <v>121</v>
      </c>
      <c r="F113" s="48">
        <v>88</v>
      </c>
      <c r="G113" s="48">
        <v>1095</v>
      </c>
      <c r="H113" s="48">
        <v>0</v>
      </c>
      <c r="I113" s="49">
        <f t="shared" si="19"/>
        <v>8884</v>
      </c>
      <c r="J113" s="30"/>
      <c r="K113" s="48">
        <v>10</v>
      </c>
      <c r="L113" s="48">
        <v>604</v>
      </c>
      <c r="M113" s="48">
        <v>3</v>
      </c>
      <c r="N113" s="48">
        <v>12</v>
      </c>
      <c r="O113" s="48">
        <v>0</v>
      </c>
      <c r="P113" s="48">
        <v>24</v>
      </c>
      <c r="Q113" s="54">
        <f t="shared" si="22"/>
        <v>653</v>
      </c>
    </row>
    <row r="114" spans="1:25" x14ac:dyDescent="0.3">
      <c r="A114" s="47" t="s">
        <v>107</v>
      </c>
      <c r="B114" s="48">
        <v>426</v>
      </c>
      <c r="C114" s="48">
        <v>541</v>
      </c>
      <c r="D114" s="48">
        <v>60</v>
      </c>
      <c r="E114" s="48">
        <v>6</v>
      </c>
      <c r="F114" s="48">
        <v>2</v>
      </c>
      <c r="G114" s="48">
        <v>144</v>
      </c>
      <c r="H114" s="48">
        <v>0</v>
      </c>
      <c r="I114" s="49">
        <f t="shared" si="19"/>
        <v>1179</v>
      </c>
      <c r="J114" s="30"/>
      <c r="K114" s="48">
        <v>3</v>
      </c>
      <c r="L114" s="48">
        <v>99</v>
      </c>
      <c r="M114" s="48">
        <v>0</v>
      </c>
      <c r="N114" s="48">
        <v>0</v>
      </c>
      <c r="O114" s="48">
        <v>0</v>
      </c>
      <c r="P114" s="48">
        <v>2</v>
      </c>
      <c r="Q114" s="54">
        <f t="shared" si="22"/>
        <v>104</v>
      </c>
    </row>
    <row r="115" spans="1:25" x14ac:dyDescent="0.3">
      <c r="A115" s="47" t="s">
        <v>108</v>
      </c>
      <c r="B115" s="48">
        <v>2039</v>
      </c>
      <c r="C115" s="48">
        <v>2443</v>
      </c>
      <c r="D115" s="48">
        <v>340</v>
      </c>
      <c r="E115" s="48">
        <v>35</v>
      </c>
      <c r="F115" s="48">
        <v>31</v>
      </c>
      <c r="G115" s="48">
        <v>823</v>
      </c>
      <c r="H115" s="48">
        <v>0</v>
      </c>
      <c r="I115" s="49">
        <f t="shared" si="19"/>
        <v>5711</v>
      </c>
      <c r="J115" s="30"/>
      <c r="K115" s="48">
        <v>5</v>
      </c>
      <c r="L115" s="48">
        <v>258</v>
      </c>
      <c r="M115" s="48">
        <v>1</v>
      </c>
      <c r="N115" s="48">
        <v>3</v>
      </c>
      <c r="O115" s="48">
        <v>0</v>
      </c>
      <c r="P115" s="48">
        <v>24</v>
      </c>
      <c r="Q115" s="54">
        <f t="shared" si="22"/>
        <v>291</v>
      </c>
    </row>
    <row r="116" spans="1:25" x14ac:dyDescent="0.3">
      <c r="A116" s="50" t="s">
        <v>109</v>
      </c>
      <c r="B116" s="51">
        <v>594</v>
      </c>
      <c r="C116" s="51">
        <v>813</v>
      </c>
      <c r="D116" s="51">
        <v>89</v>
      </c>
      <c r="E116" s="51">
        <v>8</v>
      </c>
      <c r="F116" s="51">
        <v>9</v>
      </c>
      <c r="G116" s="51">
        <v>166</v>
      </c>
      <c r="H116" s="48">
        <v>0</v>
      </c>
      <c r="I116" s="52">
        <f t="shared" si="19"/>
        <v>1679</v>
      </c>
      <c r="J116" s="30"/>
      <c r="K116" s="51">
        <v>7</v>
      </c>
      <c r="L116" s="51">
        <v>109</v>
      </c>
      <c r="M116" s="51">
        <v>2</v>
      </c>
      <c r="N116" s="51">
        <v>0</v>
      </c>
      <c r="O116" s="48">
        <v>0</v>
      </c>
      <c r="P116" s="48">
        <v>5</v>
      </c>
      <c r="Q116" s="55">
        <f t="shared" si="22"/>
        <v>123</v>
      </c>
    </row>
    <row r="117" spans="1:25" s="12" customFormat="1" x14ac:dyDescent="0.3">
      <c r="A117" s="72" t="s">
        <v>110</v>
      </c>
      <c r="B117" s="35">
        <f t="shared" ref="B117:H117" si="39">SUM(B112:B116)</f>
        <v>8015</v>
      </c>
      <c r="C117" s="35">
        <f>SUM(C112:C116)</f>
        <v>10224</v>
      </c>
      <c r="D117" s="35">
        <f t="shared" si="39"/>
        <v>1044</v>
      </c>
      <c r="E117" s="35">
        <f t="shared" si="39"/>
        <v>254</v>
      </c>
      <c r="F117" s="35">
        <f t="shared" si="39"/>
        <v>193</v>
      </c>
      <c r="G117" s="35">
        <f t="shared" si="39"/>
        <v>2956</v>
      </c>
      <c r="H117" s="35">
        <f t="shared" si="39"/>
        <v>0</v>
      </c>
      <c r="I117" s="36">
        <f t="shared" si="19"/>
        <v>22686</v>
      </c>
      <c r="J117" s="37"/>
      <c r="K117" s="35">
        <f>SUM(K112:K116)</f>
        <v>35</v>
      </c>
      <c r="L117" s="35">
        <f t="shared" ref="L117:P117" si="40">SUM(L112:L116)</f>
        <v>1472</v>
      </c>
      <c r="M117" s="35">
        <f t="shared" si="40"/>
        <v>12</v>
      </c>
      <c r="N117" s="35">
        <f t="shared" si="40"/>
        <v>22</v>
      </c>
      <c r="O117" s="35">
        <f t="shared" si="40"/>
        <v>0</v>
      </c>
      <c r="P117" s="35">
        <f t="shared" si="40"/>
        <v>75</v>
      </c>
      <c r="Q117" s="35">
        <f t="shared" si="22"/>
        <v>1616</v>
      </c>
      <c r="S117"/>
      <c r="T117"/>
      <c r="U117"/>
      <c r="V117"/>
      <c r="W117"/>
      <c r="X117"/>
      <c r="Y117"/>
    </row>
    <row r="118" spans="1:25" x14ac:dyDescent="0.3">
      <c r="A118" s="44" t="s">
        <v>111</v>
      </c>
      <c r="B118" s="45">
        <v>1436</v>
      </c>
      <c r="C118" s="45">
        <v>1567</v>
      </c>
      <c r="D118" s="45">
        <v>100</v>
      </c>
      <c r="E118" s="45">
        <v>7</v>
      </c>
      <c r="F118" s="45">
        <v>27</v>
      </c>
      <c r="G118" s="45">
        <v>488</v>
      </c>
      <c r="H118" s="48">
        <v>0</v>
      </c>
      <c r="I118" s="46">
        <f t="shared" si="19"/>
        <v>3625</v>
      </c>
      <c r="J118" s="30"/>
      <c r="K118" s="45">
        <v>12</v>
      </c>
      <c r="L118" s="45">
        <v>303</v>
      </c>
      <c r="M118" s="45">
        <v>3</v>
      </c>
      <c r="N118" s="45">
        <v>1</v>
      </c>
      <c r="O118" s="48">
        <v>0</v>
      </c>
      <c r="P118" s="45">
        <v>12</v>
      </c>
      <c r="Q118" s="53">
        <f t="shared" si="22"/>
        <v>331</v>
      </c>
    </row>
    <row r="119" spans="1:25" x14ac:dyDescent="0.3">
      <c r="A119" s="47" t="s">
        <v>112</v>
      </c>
      <c r="B119" s="48">
        <v>850</v>
      </c>
      <c r="C119" s="48">
        <v>899</v>
      </c>
      <c r="D119" s="48">
        <v>74</v>
      </c>
      <c r="E119" s="48">
        <v>9</v>
      </c>
      <c r="F119" s="48">
        <v>14</v>
      </c>
      <c r="G119" s="48">
        <v>255</v>
      </c>
      <c r="H119" s="48">
        <v>0</v>
      </c>
      <c r="I119" s="49">
        <f t="shared" si="19"/>
        <v>2101</v>
      </c>
      <c r="J119" s="30"/>
      <c r="K119" s="48">
        <v>5</v>
      </c>
      <c r="L119" s="48">
        <v>206</v>
      </c>
      <c r="M119" s="48">
        <v>2</v>
      </c>
      <c r="N119" s="48">
        <v>3</v>
      </c>
      <c r="O119" s="48">
        <v>0</v>
      </c>
      <c r="P119" s="48">
        <v>9</v>
      </c>
      <c r="Q119" s="54">
        <f t="shared" si="22"/>
        <v>225</v>
      </c>
    </row>
    <row r="120" spans="1:25" x14ac:dyDescent="0.3">
      <c r="A120" s="47" t="s">
        <v>113</v>
      </c>
      <c r="B120" s="48">
        <v>4291</v>
      </c>
      <c r="C120" s="48">
        <v>4442</v>
      </c>
      <c r="D120" s="48">
        <v>448</v>
      </c>
      <c r="E120" s="48">
        <v>170</v>
      </c>
      <c r="F120" s="48">
        <v>161</v>
      </c>
      <c r="G120" s="48">
        <v>1672</v>
      </c>
      <c r="H120" s="48">
        <v>0</v>
      </c>
      <c r="I120" s="49">
        <f t="shared" si="19"/>
        <v>11184</v>
      </c>
      <c r="J120" s="30"/>
      <c r="K120" s="48">
        <v>15</v>
      </c>
      <c r="L120" s="48">
        <v>1017</v>
      </c>
      <c r="M120" s="48">
        <v>27</v>
      </c>
      <c r="N120" s="48">
        <v>14</v>
      </c>
      <c r="O120" s="48">
        <v>3</v>
      </c>
      <c r="P120" s="48">
        <v>98</v>
      </c>
      <c r="Q120" s="54">
        <f t="shared" si="22"/>
        <v>1174</v>
      </c>
    </row>
    <row r="121" spans="1:25" x14ac:dyDescent="0.3">
      <c r="A121" s="47" t="s">
        <v>114</v>
      </c>
      <c r="B121" s="48">
        <v>394</v>
      </c>
      <c r="C121" s="48">
        <v>499</v>
      </c>
      <c r="D121" s="48">
        <v>41</v>
      </c>
      <c r="E121" s="48">
        <v>5</v>
      </c>
      <c r="F121" s="48">
        <v>11</v>
      </c>
      <c r="G121" s="48">
        <v>147</v>
      </c>
      <c r="H121" s="48">
        <v>0</v>
      </c>
      <c r="I121" s="49">
        <f t="shared" si="19"/>
        <v>1097</v>
      </c>
      <c r="J121" s="30"/>
      <c r="K121" s="48">
        <v>9</v>
      </c>
      <c r="L121" s="48">
        <v>116</v>
      </c>
      <c r="M121" s="48">
        <v>0</v>
      </c>
      <c r="N121" s="48">
        <v>0</v>
      </c>
      <c r="O121" s="48">
        <v>0</v>
      </c>
      <c r="P121" s="48">
        <v>2</v>
      </c>
      <c r="Q121" s="54">
        <f t="shared" si="22"/>
        <v>127</v>
      </c>
    </row>
    <row r="122" spans="1:25" x14ac:dyDescent="0.3">
      <c r="A122" s="47" t="s">
        <v>115</v>
      </c>
      <c r="B122" s="48">
        <v>3302</v>
      </c>
      <c r="C122" s="48">
        <v>2811</v>
      </c>
      <c r="D122" s="48">
        <v>287</v>
      </c>
      <c r="E122" s="48">
        <v>80</v>
      </c>
      <c r="F122" s="48">
        <v>63</v>
      </c>
      <c r="G122" s="48">
        <v>880</v>
      </c>
      <c r="H122" s="48">
        <v>0</v>
      </c>
      <c r="I122" s="49">
        <f t="shared" si="19"/>
        <v>7423</v>
      </c>
      <c r="J122" s="30"/>
      <c r="K122" s="48">
        <v>30</v>
      </c>
      <c r="L122" s="48">
        <v>482</v>
      </c>
      <c r="M122" s="48">
        <v>15</v>
      </c>
      <c r="N122" s="48">
        <v>4</v>
      </c>
      <c r="O122" s="48">
        <v>4</v>
      </c>
      <c r="P122" s="48">
        <v>22</v>
      </c>
      <c r="Q122" s="54">
        <f t="shared" si="22"/>
        <v>557</v>
      </c>
    </row>
    <row r="123" spans="1:25" x14ac:dyDescent="0.3">
      <c r="A123" s="47" t="s">
        <v>116</v>
      </c>
      <c r="B123" s="48">
        <v>5827</v>
      </c>
      <c r="C123" s="48">
        <v>5154</v>
      </c>
      <c r="D123" s="48">
        <v>1155</v>
      </c>
      <c r="E123" s="48">
        <v>122</v>
      </c>
      <c r="F123" s="48">
        <v>126</v>
      </c>
      <c r="G123" s="48">
        <v>2058</v>
      </c>
      <c r="H123" s="48">
        <v>0</v>
      </c>
      <c r="I123" s="49">
        <f t="shared" si="19"/>
        <v>14442</v>
      </c>
      <c r="J123" s="30"/>
      <c r="K123" s="48">
        <v>57</v>
      </c>
      <c r="L123" s="48">
        <v>906</v>
      </c>
      <c r="M123" s="48">
        <v>19</v>
      </c>
      <c r="N123" s="48">
        <v>11</v>
      </c>
      <c r="O123" s="48">
        <v>2</v>
      </c>
      <c r="P123" s="48">
        <v>42</v>
      </c>
      <c r="Q123" s="54">
        <f t="shared" si="22"/>
        <v>1037</v>
      </c>
    </row>
    <row r="124" spans="1:25" x14ac:dyDescent="0.3">
      <c r="A124" s="47" t="s">
        <v>117</v>
      </c>
      <c r="B124" s="48">
        <v>1701</v>
      </c>
      <c r="C124" s="48">
        <v>1651</v>
      </c>
      <c r="D124" s="48">
        <v>151</v>
      </c>
      <c r="E124" s="48">
        <v>54</v>
      </c>
      <c r="F124" s="48">
        <v>57</v>
      </c>
      <c r="G124" s="48">
        <v>781</v>
      </c>
      <c r="H124" s="48">
        <v>0</v>
      </c>
      <c r="I124" s="49">
        <f t="shared" si="19"/>
        <v>4395</v>
      </c>
      <c r="J124" s="30"/>
      <c r="K124" s="48">
        <v>10</v>
      </c>
      <c r="L124" s="48">
        <v>384</v>
      </c>
      <c r="M124" s="48">
        <v>8</v>
      </c>
      <c r="N124" s="48">
        <v>3</v>
      </c>
      <c r="O124" s="48">
        <v>1</v>
      </c>
      <c r="P124" s="48">
        <v>19</v>
      </c>
      <c r="Q124" s="54">
        <f t="shared" si="22"/>
        <v>425</v>
      </c>
    </row>
    <row r="125" spans="1:25" x14ac:dyDescent="0.3">
      <c r="A125" s="47" t="s">
        <v>118</v>
      </c>
      <c r="B125" s="48">
        <v>1969</v>
      </c>
      <c r="C125" s="48">
        <v>1745</v>
      </c>
      <c r="D125" s="48">
        <v>223</v>
      </c>
      <c r="E125" s="48">
        <v>28</v>
      </c>
      <c r="F125" s="48">
        <v>66</v>
      </c>
      <c r="G125" s="48">
        <v>688</v>
      </c>
      <c r="H125" s="48">
        <v>0</v>
      </c>
      <c r="I125" s="49">
        <f t="shared" si="19"/>
        <v>4719</v>
      </c>
      <c r="J125" s="30"/>
      <c r="K125" s="48">
        <v>18</v>
      </c>
      <c r="L125" s="48">
        <v>370</v>
      </c>
      <c r="M125" s="48">
        <v>8</v>
      </c>
      <c r="N125" s="48">
        <v>12</v>
      </c>
      <c r="O125" s="48">
        <v>0</v>
      </c>
      <c r="P125" s="48">
        <v>10</v>
      </c>
      <c r="Q125" s="54">
        <f t="shared" si="22"/>
        <v>418</v>
      </c>
    </row>
    <row r="126" spans="1:25" x14ac:dyDescent="0.3">
      <c r="A126" s="50" t="s">
        <v>119</v>
      </c>
      <c r="B126" s="51">
        <v>1773</v>
      </c>
      <c r="C126" s="51">
        <v>1505</v>
      </c>
      <c r="D126" s="51">
        <v>119</v>
      </c>
      <c r="E126" s="51">
        <v>7</v>
      </c>
      <c r="F126" s="51">
        <v>38</v>
      </c>
      <c r="G126" s="51">
        <v>624</v>
      </c>
      <c r="H126" s="48">
        <v>0</v>
      </c>
      <c r="I126" s="52">
        <f t="shared" si="19"/>
        <v>4066</v>
      </c>
      <c r="J126" s="30"/>
      <c r="K126" s="51">
        <v>19</v>
      </c>
      <c r="L126" s="51">
        <v>330</v>
      </c>
      <c r="M126" s="51">
        <v>3</v>
      </c>
      <c r="N126" s="51">
        <v>1</v>
      </c>
      <c r="O126" s="48">
        <v>0</v>
      </c>
      <c r="P126" s="51">
        <v>17</v>
      </c>
      <c r="Q126" s="55">
        <f t="shared" si="22"/>
        <v>370</v>
      </c>
    </row>
    <row r="127" spans="1:25" s="12" customFormat="1" x14ac:dyDescent="0.3">
      <c r="A127" s="72" t="s">
        <v>120</v>
      </c>
      <c r="B127" s="35">
        <f t="shared" ref="B127:H127" si="41">SUM(B118:B126)</f>
        <v>21543</v>
      </c>
      <c r="C127" s="35">
        <f>SUM(C118:C126)</f>
        <v>20273</v>
      </c>
      <c r="D127" s="35">
        <f t="shared" si="41"/>
        <v>2598</v>
      </c>
      <c r="E127" s="35">
        <f t="shared" si="41"/>
        <v>482</v>
      </c>
      <c r="F127" s="35">
        <f t="shared" si="41"/>
        <v>563</v>
      </c>
      <c r="G127" s="35">
        <f t="shared" si="41"/>
        <v>7593</v>
      </c>
      <c r="H127" s="35">
        <f t="shared" si="41"/>
        <v>0</v>
      </c>
      <c r="I127" s="36">
        <f t="shared" si="19"/>
        <v>53052</v>
      </c>
      <c r="J127" s="37"/>
      <c r="K127" s="35">
        <f>SUM(K118:K126)</f>
        <v>175</v>
      </c>
      <c r="L127" s="35">
        <f t="shared" ref="L127:P127" si="42">SUM(L118:L126)</f>
        <v>4114</v>
      </c>
      <c r="M127" s="35">
        <f t="shared" si="42"/>
        <v>85</v>
      </c>
      <c r="N127" s="35">
        <f t="shared" si="42"/>
        <v>49</v>
      </c>
      <c r="O127" s="35">
        <f t="shared" si="42"/>
        <v>10</v>
      </c>
      <c r="P127" s="35">
        <f t="shared" si="42"/>
        <v>231</v>
      </c>
      <c r="Q127" s="35">
        <f t="shared" si="22"/>
        <v>4664</v>
      </c>
      <c r="S127"/>
      <c r="T127"/>
      <c r="U127"/>
      <c r="V127"/>
      <c r="W127"/>
      <c r="X127"/>
      <c r="Y127"/>
    </row>
    <row r="128" spans="1:25" x14ac:dyDescent="0.3">
      <c r="A128" s="44" t="s">
        <v>121</v>
      </c>
      <c r="B128" s="45">
        <v>4220</v>
      </c>
      <c r="C128" s="45">
        <v>2627</v>
      </c>
      <c r="D128" s="45">
        <v>111</v>
      </c>
      <c r="E128" s="45">
        <v>1</v>
      </c>
      <c r="F128" s="45">
        <v>136</v>
      </c>
      <c r="G128" s="45">
        <v>1172</v>
      </c>
      <c r="H128" s="48">
        <v>0</v>
      </c>
      <c r="I128" s="46">
        <f t="shared" si="19"/>
        <v>8267</v>
      </c>
      <c r="J128" s="30"/>
      <c r="K128" s="45">
        <v>30</v>
      </c>
      <c r="L128" s="45">
        <v>635</v>
      </c>
      <c r="M128" s="45">
        <v>2</v>
      </c>
      <c r="N128" s="45">
        <v>0</v>
      </c>
      <c r="O128" s="45">
        <v>4</v>
      </c>
      <c r="P128" s="45">
        <v>22</v>
      </c>
      <c r="Q128" s="53">
        <f t="shared" si="22"/>
        <v>693</v>
      </c>
    </row>
    <row r="129" spans="1:25" x14ac:dyDescent="0.3">
      <c r="A129" s="47" t="s">
        <v>123</v>
      </c>
      <c r="B129" s="48">
        <v>768</v>
      </c>
      <c r="C129" s="48">
        <v>756</v>
      </c>
      <c r="D129" s="48">
        <v>29</v>
      </c>
      <c r="E129" s="48">
        <v>0</v>
      </c>
      <c r="F129" s="48">
        <v>71</v>
      </c>
      <c r="G129" s="48">
        <v>281</v>
      </c>
      <c r="H129" s="48">
        <v>0</v>
      </c>
      <c r="I129" s="49">
        <f t="shared" si="19"/>
        <v>1905</v>
      </c>
      <c r="J129" s="30"/>
      <c r="K129" s="48">
        <v>9</v>
      </c>
      <c r="L129" s="48">
        <v>220</v>
      </c>
      <c r="M129" s="48">
        <v>0</v>
      </c>
      <c r="N129" s="48">
        <v>0</v>
      </c>
      <c r="O129" s="48">
        <v>9</v>
      </c>
      <c r="P129" s="48">
        <v>2</v>
      </c>
      <c r="Q129" s="54">
        <f t="shared" si="22"/>
        <v>240</v>
      </c>
    </row>
    <row r="130" spans="1:25" x14ac:dyDescent="0.3">
      <c r="A130" s="47" t="s">
        <v>125</v>
      </c>
      <c r="B130" s="48">
        <v>712</v>
      </c>
      <c r="C130" s="48">
        <v>603</v>
      </c>
      <c r="D130" s="48">
        <v>23</v>
      </c>
      <c r="E130" s="48">
        <v>0</v>
      </c>
      <c r="F130" s="48">
        <v>53</v>
      </c>
      <c r="G130" s="48">
        <v>172</v>
      </c>
      <c r="H130" s="48">
        <v>0</v>
      </c>
      <c r="I130" s="49">
        <f t="shared" si="19"/>
        <v>1563</v>
      </c>
      <c r="J130" s="30"/>
      <c r="K130" s="48">
        <v>5</v>
      </c>
      <c r="L130" s="48">
        <v>185</v>
      </c>
      <c r="M130" s="48">
        <v>0</v>
      </c>
      <c r="N130" s="48">
        <v>0</v>
      </c>
      <c r="O130" s="48">
        <v>3</v>
      </c>
      <c r="P130" s="48">
        <v>8</v>
      </c>
      <c r="Q130" s="54">
        <f t="shared" si="22"/>
        <v>201</v>
      </c>
    </row>
    <row r="131" spans="1:25" x14ac:dyDescent="0.3">
      <c r="A131" s="47" t="s">
        <v>126</v>
      </c>
      <c r="B131" s="48">
        <v>2771</v>
      </c>
      <c r="C131" s="48">
        <v>2393</v>
      </c>
      <c r="D131" s="48">
        <v>138</v>
      </c>
      <c r="E131" s="48">
        <v>1</v>
      </c>
      <c r="F131" s="48">
        <v>129</v>
      </c>
      <c r="G131" s="48">
        <v>926</v>
      </c>
      <c r="H131" s="48">
        <v>0</v>
      </c>
      <c r="I131" s="54">
        <f>SUM(B131:H131)</f>
        <v>6358</v>
      </c>
      <c r="J131" s="30"/>
      <c r="K131" s="48">
        <v>34</v>
      </c>
      <c r="L131" s="48">
        <v>708</v>
      </c>
      <c r="M131" s="48">
        <v>2</v>
      </c>
      <c r="N131" s="48">
        <v>0</v>
      </c>
      <c r="O131" s="48">
        <v>13</v>
      </c>
      <c r="P131" s="48">
        <v>12</v>
      </c>
      <c r="Q131" s="54">
        <f t="shared" si="22"/>
        <v>769</v>
      </c>
    </row>
    <row r="132" spans="1:25" x14ac:dyDescent="0.3">
      <c r="A132" s="50" t="s">
        <v>143</v>
      </c>
      <c r="B132" s="51">
        <v>1698</v>
      </c>
      <c r="C132" s="51">
        <v>1595</v>
      </c>
      <c r="D132" s="51">
        <v>45</v>
      </c>
      <c r="E132" s="48">
        <v>1</v>
      </c>
      <c r="F132" s="51">
        <v>49</v>
      </c>
      <c r="G132" s="51">
        <v>462</v>
      </c>
      <c r="H132" s="48">
        <v>0</v>
      </c>
      <c r="I132" s="55">
        <f>SUM(B132:H132)</f>
        <v>3850</v>
      </c>
      <c r="J132" s="30"/>
      <c r="K132" s="51">
        <v>21</v>
      </c>
      <c r="L132" s="51">
        <v>346</v>
      </c>
      <c r="M132" s="51">
        <v>3</v>
      </c>
      <c r="N132" s="48">
        <v>0</v>
      </c>
      <c r="O132" s="51">
        <v>3</v>
      </c>
      <c r="P132" s="51">
        <v>9</v>
      </c>
      <c r="Q132" s="55">
        <f t="shared" si="22"/>
        <v>382</v>
      </c>
    </row>
    <row r="133" spans="1:25" s="12" customFormat="1" x14ac:dyDescent="0.3">
      <c r="A133" s="72" t="s">
        <v>127</v>
      </c>
      <c r="B133" s="41">
        <f t="shared" ref="B133:H133" si="43">SUM(B128:B132)</f>
        <v>10169</v>
      </c>
      <c r="C133" s="41">
        <f t="shared" si="43"/>
        <v>7974</v>
      </c>
      <c r="D133" s="41">
        <f t="shared" si="43"/>
        <v>346</v>
      </c>
      <c r="E133" s="41">
        <f t="shared" si="43"/>
        <v>3</v>
      </c>
      <c r="F133" s="41">
        <f t="shared" si="43"/>
        <v>438</v>
      </c>
      <c r="G133" s="41">
        <f t="shared" si="43"/>
        <v>3013</v>
      </c>
      <c r="H133" s="41">
        <f t="shared" si="43"/>
        <v>0</v>
      </c>
      <c r="I133" s="42">
        <f>SUM(B133:H133)</f>
        <v>21943</v>
      </c>
      <c r="J133" s="30"/>
      <c r="K133" s="41">
        <f>SUM(K128:K132)</f>
        <v>99</v>
      </c>
      <c r="L133" s="41">
        <f t="shared" ref="L133:P133" si="44">SUM(L128:L132)</f>
        <v>2094</v>
      </c>
      <c r="M133" s="41">
        <f t="shared" si="44"/>
        <v>7</v>
      </c>
      <c r="N133" s="41">
        <f t="shared" si="44"/>
        <v>0</v>
      </c>
      <c r="O133" s="41">
        <f t="shared" si="44"/>
        <v>32</v>
      </c>
      <c r="P133" s="41">
        <f t="shared" si="44"/>
        <v>53</v>
      </c>
      <c r="Q133" s="41">
        <f t="shared" si="22"/>
        <v>2285</v>
      </c>
      <c r="S133"/>
      <c r="T133"/>
      <c r="U133"/>
      <c r="V133"/>
      <c r="W133"/>
      <c r="X133"/>
      <c r="Y133"/>
    </row>
    <row r="134" spans="1:25" s="12" customFormat="1" ht="23.1" customHeight="1" x14ac:dyDescent="0.3">
      <c r="A134" s="22" t="s">
        <v>151</v>
      </c>
      <c r="B134" s="43">
        <f t="shared" ref="B134:I134" si="45">SUM(B15,B17,B22,B35,B40,B43,B51,B61,B72,B75,B81,B87,B92,B95,B101,B104,B111,B117,B127,B133)</f>
        <v>522771</v>
      </c>
      <c r="C134" s="43">
        <f t="shared" si="45"/>
        <v>452155</v>
      </c>
      <c r="D134" s="43">
        <f t="shared" si="45"/>
        <v>93468</v>
      </c>
      <c r="E134" s="43">
        <f t="shared" si="45"/>
        <v>31617</v>
      </c>
      <c r="F134" s="43">
        <f t="shared" si="45"/>
        <v>32500</v>
      </c>
      <c r="G134" s="43">
        <f t="shared" si="45"/>
        <v>249342</v>
      </c>
      <c r="H134" s="43">
        <f t="shared" si="45"/>
        <v>2</v>
      </c>
      <c r="I134" s="43">
        <f t="shared" si="45"/>
        <v>1381855</v>
      </c>
      <c r="J134" s="37"/>
      <c r="K134" s="43">
        <f t="shared" ref="K134:P134" si="46">SUM(K15,K17,K22,K35,K40,K43,K51,K61,K72,K75,K81,K87,K92,K95,K101,K104,K111,K117,K127,K133)</f>
        <v>5376</v>
      </c>
      <c r="L134" s="43">
        <f t="shared" si="46"/>
        <v>140493</v>
      </c>
      <c r="M134" s="43">
        <f t="shared" si="46"/>
        <v>2496</v>
      </c>
      <c r="N134" s="43">
        <f t="shared" si="46"/>
        <v>4762</v>
      </c>
      <c r="O134" s="43">
        <f t="shared" si="46"/>
        <v>1132</v>
      </c>
      <c r="P134" s="43">
        <f t="shared" si="46"/>
        <v>5331</v>
      </c>
      <c r="Q134" s="43">
        <f t="shared" si="22"/>
        <v>159590</v>
      </c>
      <c r="S134"/>
      <c r="T134"/>
      <c r="U134"/>
      <c r="V134"/>
      <c r="W134"/>
      <c r="X134"/>
      <c r="Y134"/>
    </row>
    <row r="135" spans="1:25" s="5" customFormat="1" ht="20.25" customHeight="1" x14ac:dyDescent="0.3">
      <c r="A135" s="97" t="s">
        <v>162</v>
      </c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17"/>
      <c r="S135" s="17"/>
      <c r="T135" s="17"/>
      <c r="U135" s="17"/>
      <c r="V135" s="17"/>
      <c r="W135" s="17"/>
    </row>
    <row r="136" spans="1:25" s="5" customFormat="1" ht="26.25" customHeight="1" x14ac:dyDescent="0.3">
      <c r="A136" s="90" t="s">
        <v>181</v>
      </c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</row>
    <row r="137" spans="1:25" s="5" customFormat="1" ht="15.75" customHeight="1" x14ac:dyDescent="0.3">
      <c r="A137" s="91" t="s">
        <v>182</v>
      </c>
      <c r="B137" s="91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33"/>
      <c r="S137" s="33"/>
      <c r="T137" s="33"/>
      <c r="U137" s="33"/>
      <c r="V137" s="33"/>
      <c r="W137" s="33"/>
    </row>
    <row r="138" spans="1:25" x14ac:dyDescent="0.3">
      <c r="B138" s="13"/>
      <c r="C138" s="13"/>
      <c r="D138" s="13"/>
      <c r="E138" s="13"/>
      <c r="F138" s="13"/>
      <c r="G138" s="13"/>
      <c r="H138" s="13"/>
      <c r="I138" s="14"/>
      <c r="N138" s="13"/>
      <c r="O138" s="4"/>
      <c r="P138" s="6"/>
      <c r="Q138"/>
      <c r="R138"/>
    </row>
    <row r="139" spans="1:25" x14ac:dyDescent="0.3">
      <c r="B139" s="13"/>
      <c r="C139" s="13"/>
      <c r="D139" s="13"/>
      <c r="E139" s="13"/>
      <c r="F139" s="13"/>
      <c r="G139" s="13"/>
      <c r="H139" s="13"/>
      <c r="I139" s="14"/>
      <c r="N139" s="13"/>
      <c r="O139" s="4"/>
      <c r="P139" s="6"/>
      <c r="Q139"/>
      <c r="R139"/>
    </row>
    <row r="140" spans="1:25" x14ac:dyDescent="0.3">
      <c r="B140" s="13"/>
      <c r="C140" s="13"/>
      <c r="D140" s="13"/>
      <c r="E140" s="13"/>
      <c r="F140" s="13"/>
      <c r="G140" s="13"/>
      <c r="H140" s="13"/>
      <c r="I140" s="14"/>
      <c r="N140" s="13"/>
      <c r="O140" s="4"/>
      <c r="P140" s="6"/>
      <c r="Q140"/>
      <c r="R140"/>
      <c r="X140" s="6"/>
      <c r="Y140" s="6"/>
    </row>
    <row r="141" spans="1:25" x14ac:dyDescent="0.3">
      <c r="B141" s="13"/>
      <c r="C141" s="13"/>
      <c r="D141" s="13"/>
      <c r="E141" s="13"/>
      <c r="F141" s="13"/>
      <c r="G141" s="13"/>
      <c r="H141" s="13"/>
      <c r="I141" s="14"/>
      <c r="N141" s="13"/>
      <c r="O141" s="4"/>
      <c r="P141" s="6"/>
      <c r="Q141"/>
      <c r="R141"/>
      <c r="X141" s="6"/>
      <c r="Y141" s="6"/>
    </row>
    <row r="142" spans="1:25" s="4" customFormat="1" x14ac:dyDescent="0.3">
      <c r="A142" s="9"/>
      <c r="B142" s="13"/>
      <c r="C142" s="13"/>
      <c r="D142" s="13"/>
      <c r="E142" s="13"/>
      <c r="F142" s="13"/>
      <c r="G142" s="13"/>
      <c r="H142" s="13"/>
      <c r="I142" s="14"/>
      <c r="K142" s="5"/>
      <c r="L142" s="5"/>
      <c r="M142" s="5"/>
      <c r="N142" s="13"/>
      <c r="P142" s="6"/>
      <c r="Q142"/>
      <c r="R142"/>
      <c r="S142"/>
      <c r="T142"/>
      <c r="U142"/>
      <c r="V142"/>
      <c r="W142"/>
    </row>
    <row r="143" spans="1:25" s="4" customFormat="1" x14ac:dyDescent="0.3">
      <c r="A143" s="9"/>
      <c r="B143" s="13"/>
      <c r="C143" s="13"/>
      <c r="D143" s="13"/>
      <c r="E143" s="13"/>
      <c r="F143" s="13"/>
      <c r="G143" s="13"/>
      <c r="H143" s="13"/>
      <c r="I143" s="14"/>
      <c r="K143" s="5"/>
      <c r="L143" s="5"/>
      <c r="M143" s="5"/>
      <c r="N143" s="13"/>
      <c r="P143" s="6"/>
      <c r="Q143"/>
      <c r="R143"/>
      <c r="S143"/>
      <c r="T143"/>
      <c r="U143"/>
      <c r="V143"/>
      <c r="W143"/>
    </row>
    <row r="144" spans="1:25" s="4" customFormat="1" x14ac:dyDescent="0.3">
      <c r="A144" s="9"/>
      <c r="B144" s="13"/>
      <c r="C144" s="13"/>
      <c r="D144" s="13"/>
      <c r="E144" s="13"/>
      <c r="F144" s="13"/>
      <c r="G144" s="13"/>
      <c r="H144" s="13"/>
      <c r="I144" s="14"/>
      <c r="K144" s="5"/>
      <c r="L144" s="5"/>
      <c r="M144" s="5"/>
      <c r="N144" s="13"/>
      <c r="P144" s="6"/>
      <c r="Q144"/>
      <c r="R144"/>
      <c r="S144"/>
      <c r="T144"/>
      <c r="U144"/>
      <c r="V144"/>
      <c r="W144"/>
    </row>
    <row r="145" spans="1:25" s="4" customFormat="1" x14ac:dyDescent="0.3">
      <c r="A145" s="9"/>
      <c r="B145" s="13"/>
      <c r="C145" s="13"/>
      <c r="D145" s="13"/>
      <c r="E145" s="13"/>
      <c r="F145" s="13"/>
      <c r="G145" s="13"/>
      <c r="H145" s="13"/>
      <c r="I145" s="14"/>
      <c r="K145" s="5"/>
      <c r="L145" s="5"/>
      <c r="M145" s="5"/>
      <c r="N145" s="13"/>
      <c r="P145" s="6"/>
      <c r="Q145"/>
      <c r="R145"/>
      <c r="S145"/>
      <c r="T145"/>
      <c r="U145"/>
      <c r="V145"/>
      <c r="W145"/>
    </row>
    <row r="146" spans="1:25" s="4" customFormat="1" x14ac:dyDescent="0.3">
      <c r="A146" s="9"/>
      <c r="B146" s="13"/>
      <c r="C146" s="13"/>
      <c r="D146" s="13"/>
      <c r="E146" s="13"/>
      <c r="F146" s="13"/>
      <c r="G146" s="13"/>
      <c r="H146" s="13"/>
      <c r="I146" s="14"/>
      <c r="K146" s="5"/>
      <c r="L146" s="5"/>
      <c r="M146" s="5"/>
      <c r="N146" s="13"/>
      <c r="P146" s="6"/>
      <c r="Q146"/>
      <c r="R146"/>
      <c r="S146"/>
      <c r="T146"/>
      <c r="U146"/>
      <c r="V146"/>
      <c r="W146"/>
    </row>
    <row r="147" spans="1:25" s="4" customFormat="1" x14ac:dyDescent="0.3">
      <c r="A147" s="9"/>
      <c r="B147" s="13"/>
      <c r="C147" s="13"/>
      <c r="D147" s="13"/>
      <c r="E147" s="13"/>
      <c r="F147" s="13"/>
      <c r="G147" s="13"/>
      <c r="H147" s="13"/>
      <c r="I147" s="14"/>
      <c r="K147" s="5"/>
      <c r="L147" s="5"/>
      <c r="M147" s="5"/>
      <c r="N147" s="5"/>
      <c r="O147" s="5"/>
      <c r="P147" s="13"/>
      <c r="R147" s="6"/>
      <c r="S147"/>
      <c r="T147"/>
      <c r="U147"/>
      <c r="V147"/>
      <c r="W147"/>
    </row>
    <row r="148" spans="1:25" s="4" customFormat="1" x14ac:dyDescent="0.3">
      <c r="A148" s="9"/>
      <c r="B148" s="13"/>
      <c r="C148" s="13"/>
      <c r="D148" s="13"/>
      <c r="E148" s="13"/>
      <c r="F148" s="13"/>
      <c r="G148" s="13"/>
      <c r="H148" s="13"/>
      <c r="I148" s="14"/>
      <c r="K148" s="5"/>
      <c r="L148" s="5"/>
      <c r="M148" s="5"/>
      <c r="N148" s="5"/>
      <c r="O148" s="5"/>
      <c r="P148" s="13"/>
      <c r="R148" s="6"/>
      <c r="S148"/>
      <c r="T148"/>
      <c r="U148"/>
      <c r="V148"/>
      <c r="W148"/>
    </row>
    <row r="149" spans="1:25" s="4" customFormat="1" x14ac:dyDescent="0.3">
      <c r="A149" s="9"/>
      <c r="B149" s="13"/>
      <c r="C149" s="13"/>
      <c r="D149" s="13"/>
      <c r="E149" s="13"/>
      <c r="F149" s="13"/>
      <c r="G149" s="13"/>
      <c r="H149" s="13"/>
      <c r="I149" s="14"/>
      <c r="K149" s="5"/>
      <c r="L149" s="5"/>
      <c r="M149" s="5"/>
      <c r="N149" s="5"/>
      <c r="O149" s="5"/>
      <c r="P149" s="13"/>
      <c r="R149" s="6"/>
      <c r="S149"/>
      <c r="T149"/>
      <c r="U149"/>
      <c r="V149"/>
      <c r="W149"/>
      <c r="X149"/>
      <c r="Y149"/>
    </row>
    <row r="150" spans="1:25" s="4" customFormat="1" x14ac:dyDescent="0.3">
      <c r="A150" s="9"/>
      <c r="B150" s="13"/>
      <c r="C150" s="13"/>
      <c r="D150" s="13"/>
      <c r="E150" s="13"/>
      <c r="F150" s="13"/>
      <c r="G150" s="13"/>
      <c r="H150" s="13"/>
      <c r="I150" s="14"/>
      <c r="K150" s="5"/>
      <c r="L150" s="5"/>
      <c r="M150" s="5"/>
      <c r="N150" s="5"/>
      <c r="O150" s="5"/>
      <c r="P150" s="13"/>
      <c r="R150" s="6"/>
      <c r="S150"/>
      <c r="T150"/>
      <c r="U150"/>
      <c r="V150"/>
      <c r="W150"/>
      <c r="X150"/>
      <c r="Y150"/>
    </row>
    <row r="151" spans="1:25" s="4" customFormat="1" x14ac:dyDescent="0.3">
      <c r="A151" s="9"/>
      <c r="B151" s="13"/>
      <c r="C151" s="13"/>
      <c r="D151" s="13"/>
      <c r="E151" s="13"/>
      <c r="F151" s="13"/>
      <c r="G151" s="13"/>
      <c r="H151" s="13"/>
      <c r="I151" s="14"/>
      <c r="K151" s="5"/>
      <c r="L151" s="5"/>
      <c r="M151" s="5"/>
      <c r="N151" s="5"/>
      <c r="O151" s="5"/>
      <c r="P151" s="13"/>
      <c r="R151" s="6"/>
      <c r="S151"/>
      <c r="T151"/>
      <c r="U151"/>
      <c r="V151"/>
      <c r="W151"/>
      <c r="X151"/>
      <c r="Y151"/>
    </row>
    <row r="152" spans="1:25" s="4" customFormat="1" x14ac:dyDescent="0.3">
      <c r="A152" s="9"/>
      <c r="B152" s="13"/>
      <c r="C152" s="13"/>
      <c r="D152" s="13"/>
      <c r="E152" s="13"/>
      <c r="F152" s="13"/>
      <c r="G152" s="13"/>
      <c r="H152" s="13"/>
      <c r="I152" s="14"/>
      <c r="K152" s="5"/>
      <c r="L152" s="5"/>
      <c r="M152" s="5"/>
      <c r="N152" s="5"/>
      <c r="O152" s="5"/>
      <c r="P152" s="13"/>
      <c r="R152" s="6"/>
      <c r="S152"/>
      <c r="T152"/>
      <c r="U152"/>
      <c r="V152"/>
      <c r="W152"/>
      <c r="X152"/>
      <c r="Y152"/>
    </row>
    <row r="153" spans="1:25" s="4" customFormat="1" x14ac:dyDescent="0.3">
      <c r="A153" s="9"/>
      <c r="B153" s="13"/>
      <c r="C153" s="13"/>
      <c r="D153" s="13"/>
      <c r="E153" s="13"/>
      <c r="F153" s="13"/>
      <c r="G153" s="13"/>
      <c r="H153" s="13"/>
      <c r="I153" s="14"/>
      <c r="K153" s="5"/>
      <c r="L153" s="5"/>
      <c r="M153" s="5"/>
      <c r="N153" s="5"/>
      <c r="O153" s="5"/>
      <c r="P153" s="13"/>
      <c r="R153" s="6"/>
      <c r="S153"/>
      <c r="T153"/>
      <c r="U153"/>
      <c r="V153"/>
      <c r="W153"/>
      <c r="X153"/>
      <c r="Y153"/>
    </row>
    <row r="154" spans="1:25" s="4" customFormat="1" x14ac:dyDescent="0.3">
      <c r="A154" s="9"/>
      <c r="B154" s="13"/>
      <c r="C154" s="13"/>
      <c r="D154" s="13"/>
      <c r="E154" s="13"/>
      <c r="F154" s="13"/>
      <c r="G154" s="13"/>
      <c r="H154" s="13"/>
      <c r="I154" s="14"/>
      <c r="K154" s="5"/>
      <c r="L154" s="5"/>
      <c r="M154" s="5"/>
      <c r="N154" s="5"/>
      <c r="O154" s="5"/>
      <c r="P154" s="13"/>
      <c r="R154" s="6"/>
      <c r="S154"/>
      <c r="T154"/>
      <c r="U154"/>
      <c r="V154"/>
      <c r="W154"/>
      <c r="X154"/>
      <c r="Y154"/>
    </row>
    <row r="155" spans="1:25" s="4" customFormat="1" x14ac:dyDescent="0.3">
      <c r="A155" s="9"/>
      <c r="B155" s="13"/>
      <c r="C155" s="13"/>
      <c r="D155" s="13"/>
      <c r="E155" s="13"/>
      <c r="F155" s="13"/>
      <c r="G155" s="13"/>
      <c r="H155" s="13"/>
      <c r="I155" s="14"/>
      <c r="K155" s="5"/>
      <c r="L155" s="5"/>
      <c r="M155" s="5"/>
      <c r="N155" s="5"/>
      <c r="O155" s="5"/>
      <c r="P155" s="13"/>
      <c r="R155" s="6"/>
      <c r="S155"/>
      <c r="T155"/>
      <c r="U155"/>
      <c r="V155"/>
      <c r="W155"/>
      <c r="X155"/>
      <c r="Y155"/>
    </row>
    <row r="156" spans="1:25" s="4" customFormat="1" x14ac:dyDescent="0.3">
      <c r="A156" s="9"/>
      <c r="B156" s="13"/>
      <c r="C156" s="13"/>
      <c r="D156" s="13"/>
      <c r="E156" s="13"/>
      <c r="F156" s="13"/>
      <c r="G156" s="13"/>
      <c r="H156" s="13"/>
      <c r="I156" s="14"/>
      <c r="K156" s="5"/>
      <c r="L156" s="5"/>
      <c r="M156" s="5"/>
      <c r="N156" s="5"/>
      <c r="O156" s="5"/>
      <c r="P156" s="13"/>
      <c r="R156" s="6"/>
      <c r="S156"/>
      <c r="T156"/>
      <c r="U156"/>
      <c r="V156"/>
      <c r="W156"/>
      <c r="X156"/>
      <c r="Y156"/>
    </row>
    <row r="157" spans="1:25" s="4" customFormat="1" x14ac:dyDescent="0.3">
      <c r="A157" s="9"/>
      <c r="B157" s="13"/>
      <c r="C157" s="13"/>
      <c r="D157" s="13"/>
      <c r="E157" s="13"/>
      <c r="F157" s="13"/>
      <c r="G157" s="13"/>
      <c r="H157" s="13"/>
      <c r="I157" s="14"/>
      <c r="K157" s="5"/>
      <c r="L157" s="5"/>
      <c r="M157" s="5"/>
      <c r="N157" s="5"/>
      <c r="O157" s="5"/>
      <c r="P157" s="13"/>
      <c r="R157" s="6"/>
      <c r="S157"/>
      <c r="T157"/>
      <c r="U157"/>
      <c r="V157"/>
      <c r="W157"/>
      <c r="X157"/>
      <c r="Y157"/>
    </row>
    <row r="158" spans="1:25" s="4" customFormat="1" x14ac:dyDescent="0.3">
      <c r="A158" s="9"/>
      <c r="B158" s="13"/>
      <c r="C158" s="13"/>
      <c r="D158" s="13"/>
      <c r="E158" s="13"/>
      <c r="F158" s="13"/>
      <c r="G158" s="13"/>
      <c r="H158" s="13"/>
      <c r="I158" s="14"/>
      <c r="K158" s="5"/>
      <c r="L158" s="5"/>
      <c r="M158" s="5"/>
      <c r="N158" s="5"/>
      <c r="O158" s="5"/>
      <c r="P158" s="13"/>
      <c r="R158" s="6"/>
      <c r="S158"/>
      <c r="T158"/>
      <c r="U158"/>
      <c r="V158"/>
      <c r="W158"/>
      <c r="X158"/>
      <c r="Y158"/>
    </row>
    <row r="159" spans="1:25" s="4" customFormat="1" x14ac:dyDescent="0.3">
      <c r="A159" s="9"/>
      <c r="B159" s="13"/>
      <c r="C159" s="13"/>
      <c r="D159" s="13"/>
      <c r="E159" s="13"/>
      <c r="F159" s="13"/>
      <c r="G159" s="13"/>
      <c r="H159" s="13"/>
      <c r="I159" s="14"/>
      <c r="K159" s="5"/>
      <c r="L159" s="5"/>
      <c r="M159" s="5"/>
      <c r="N159" s="5"/>
      <c r="O159" s="5"/>
      <c r="P159" s="13"/>
      <c r="R159" s="6"/>
      <c r="S159"/>
      <c r="T159"/>
      <c r="U159"/>
      <c r="V159"/>
      <c r="W159"/>
      <c r="X159"/>
      <c r="Y159"/>
    </row>
    <row r="160" spans="1:25" s="4" customFormat="1" x14ac:dyDescent="0.3">
      <c r="A160" s="9"/>
      <c r="B160" s="13"/>
      <c r="C160" s="13"/>
      <c r="D160" s="13"/>
      <c r="E160" s="13"/>
      <c r="F160" s="13"/>
      <c r="G160" s="13"/>
      <c r="H160" s="13"/>
      <c r="I160" s="14"/>
      <c r="K160" s="5"/>
      <c r="L160" s="5"/>
      <c r="M160" s="5"/>
      <c r="N160" s="5"/>
      <c r="O160" s="5"/>
      <c r="P160" s="13"/>
      <c r="R160" s="6"/>
      <c r="S160"/>
      <c r="T160"/>
      <c r="U160"/>
      <c r="V160"/>
      <c r="W160"/>
      <c r="X160"/>
      <c r="Y160"/>
    </row>
    <row r="161" spans="1:25" s="4" customFormat="1" x14ac:dyDescent="0.3">
      <c r="A161" s="9"/>
      <c r="B161" s="13"/>
      <c r="C161" s="13"/>
      <c r="D161" s="13"/>
      <c r="E161" s="13"/>
      <c r="F161" s="13"/>
      <c r="G161" s="13"/>
      <c r="H161" s="13"/>
      <c r="I161" s="14"/>
      <c r="K161" s="5"/>
      <c r="L161" s="5"/>
      <c r="M161" s="5"/>
      <c r="N161" s="5"/>
      <c r="O161" s="5"/>
      <c r="P161" s="13"/>
      <c r="R161" s="6"/>
      <c r="S161"/>
      <c r="T161"/>
      <c r="U161"/>
      <c r="V161"/>
      <c r="W161"/>
      <c r="X161"/>
      <c r="Y161"/>
    </row>
    <row r="162" spans="1:25" s="4" customFormat="1" x14ac:dyDescent="0.3">
      <c r="A162" s="9"/>
      <c r="B162" s="13"/>
      <c r="C162" s="13"/>
      <c r="D162" s="13"/>
      <c r="E162" s="13"/>
      <c r="F162" s="13"/>
      <c r="G162" s="13"/>
      <c r="H162" s="13"/>
      <c r="I162" s="14"/>
      <c r="K162" s="5"/>
      <c r="L162" s="5"/>
      <c r="M162" s="5"/>
      <c r="N162" s="5"/>
      <c r="O162" s="5"/>
      <c r="P162" s="13"/>
      <c r="R162" s="6"/>
      <c r="S162"/>
      <c r="T162"/>
      <c r="U162"/>
      <c r="V162"/>
      <c r="W162"/>
      <c r="X162"/>
      <c r="Y162"/>
    </row>
    <row r="163" spans="1:25" s="4" customFormat="1" x14ac:dyDescent="0.3">
      <c r="A163" s="9"/>
      <c r="B163" s="13"/>
      <c r="C163" s="13"/>
      <c r="D163" s="13"/>
      <c r="E163" s="13"/>
      <c r="F163" s="13"/>
      <c r="G163" s="13"/>
      <c r="H163" s="13"/>
      <c r="I163" s="14"/>
      <c r="K163" s="5"/>
      <c r="L163" s="5"/>
      <c r="M163" s="5"/>
      <c r="N163" s="5"/>
      <c r="O163" s="5"/>
      <c r="P163" s="13"/>
      <c r="R163" s="6"/>
      <c r="S163"/>
      <c r="T163"/>
      <c r="U163"/>
      <c r="V163"/>
      <c r="W163"/>
      <c r="X163"/>
      <c r="Y163"/>
    </row>
    <row r="164" spans="1:25" s="4" customFormat="1" x14ac:dyDescent="0.3">
      <c r="A164" s="9"/>
      <c r="B164" s="13"/>
      <c r="C164" s="13"/>
      <c r="D164" s="13"/>
      <c r="E164" s="13"/>
      <c r="F164" s="13"/>
      <c r="G164" s="13"/>
      <c r="H164" s="13"/>
      <c r="I164" s="14"/>
      <c r="K164" s="5"/>
      <c r="L164" s="5"/>
      <c r="M164" s="5"/>
      <c r="N164" s="5"/>
      <c r="O164" s="5"/>
      <c r="P164" s="13"/>
      <c r="R164" s="6"/>
      <c r="S164"/>
      <c r="T164"/>
      <c r="U164"/>
      <c r="V164"/>
      <c r="W164"/>
      <c r="X164"/>
      <c r="Y164"/>
    </row>
    <row r="165" spans="1:25" s="4" customFormat="1" x14ac:dyDescent="0.3">
      <c r="A165" s="9"/>
      <c r="B165" s="13"/>
      <c r="C165" s="13"/>
      <c r="D165" s="13"/>
      <c r="E165" s="13"/>
      <c r="F165" s="13"/>
      <c r="G165" s="13"/>
      <c r="H165" s="13"/>
      <c r="I165" s="14"/>
      <c r="K165" s="5"/>
      <c r="L165" s="5"/>
      <c r="M165" s="5"/>
      <c r="N165" s="5"/>
      <c r="O165" s="5"/>
      <c r="P165" s="13"/>
      <c r="R165" s="6"/>
      <c r="S165"/>
      <c r="T165"/>
      <c r="U165"/>
      <c r="V165"/>
      <c r="W165"/>
      <c r="X165"/>
      <c r="Y165"/>
    </row>
    <row r="166" spans="1:25" s="4" customFormat="1" x14ac:dyDescent="0.3">
      <c r="A166" s="9"/>
      <c r="B166" s="13"/>
      <c r="C166" s="13"/>
      <c r="D166" s="13"/>
      <c r="E166" s="13"/>
      <c r="F166" s="13"/>
      <c r="G166" s="13"/>
      <c r="H166" s="13"/>
      <c r="I166" s="14"/>
      <c r="K166" s="5"/>
      <c r="L166" s="5"/>
      <c r="M166" s="5"/>
      <c r="N166" s="5"/>
      <c r="O166" s="5"/>
      <c r="P166" s="13"/>
      <c r="R166" s="6"/>
      <c r="S166"/>
      <c r="T166"/>
      <c r="U166"/>
      <c r="V166"/>
      <c r="W166"/>
      <c r="X166"/>
      <c r="Y166"/>
    </row>
    <row r="167" spans="1:25" s="4" customFormat="1" x14ac:dyDescent="0.3">
      <c r="A167" s="9"/>
      <c r="B167" s="13"/>
      <c r="C167" s="13"/>
      <c r="D167" s="13"/>
      <c r="E167" s="13"/>
      <c r="F167" s="13"/>
      <c r="G167" s="13"/>
      <c r="H167" s="13"/>
      <c r="I167" s="14"/>
      <c r="K167" s="5"/>
      <c r="L167" s="5"/>
      <c r="M167" s="5"/>
      <c r="N167" s="5"/>
      <c r="O167" s="5"/>
      <c r="P167" s="13"/>
      <c r="R167" s="6"/>
      <c r="S167"/>
      <c r="T167"/>
      <c r="U167"/>
      <c r="V167"/>
      <c r="W167"/>
      <c r="X167"/>
      <c r="Y167"/>
    </row>
    <row r="168" spans="1:25" s="4" customFormat="1" x14ac:dyDescent="0.3">
      <c r="A168" s="9"/>
      <c r="B168" s="13"/>
      <c r="C168" s="13"/>
      <c r="D168" s="13"/>
      <c r="E168" s="13"/>
      <c r="F168" s="13"/>
      <c r="G168" s="13"/>
      <c r="H168" s="13"/>
      <c r="I168" s="14"/>
      <c r="K168" s="5"/>
      <c r="L168" s="5"/>
      <c r="M168" s="5"/>
      <c r="N168" s="5"/>
      <c r="O168" s="5"/>
      <c r="P168" s="13"/>
      <c r="R168" s="6"/>
      <c r="S168"/>
      <c r="T168"/>
      <c r="U168"/>
      <c r="V168"/>
      <c r="W168"/>
      <c r="X168"/>
      <c r="Y168"/>
    </row>
    <row r="169" spans="1:25" s="4" customFormat="1" x14ac:dyDescent="0.3">
      <c r="A169" s="9"/>
      <c r="B169" s="13"/>
      <c r="C169" s="13"/>
      <c r="D169" s="13"/>
      <c r="E169" s="13"/>
      <c r="F169" s="13"/>
      <c r="G169" s="13"/>
      <c r="H169" s="13"/>
      <c r="I169" s="14"/>
      <c r="K169" s="5"/>
      <c r="L169" s="5"/>
      <c r="M169" s="5"/>
      <c r="N169" s="5"/>
      <c r="O169" s="5"/>
      <c r="P169" s="13"/>
      <c r="R169" s="6"/>
      <c r="S169"/>
      <c r="T169"/>
      <c r="U169"/>
      <c r="V169"/>
      <c r="W169"/>
      <c r="X169"/>
      <c r="Y169"/>
    </row>
    <row r="170" spans="1:25" s="4" customFormat="1" x14ac:dyDescent="0.3">
      <c r="A170" s="9"/>
      <c r="B170" s="13"/>
      <c r="C170" s="13"/>
      <c r="D170" s="13"/>
      <c r="E170" s="13"/>
      <c r="F170" s="13"/>
      <c r="G170" s="13"/>
      <c r="H170" s="13"/>
      <c r="I170" s="14"/>
      <c r="K170" s="5"/>
      <c r="L170" s="5"/>
      <c r="M170" s="5"/>
      <c r="N170" s="5"/>
      <c r="O170" s="5"/>
      <c r="P170" s="13"/>
      <c r="R170" s="6"/>
      <c r="S170"/>
      <c r="T170"/>
      <c r="U170"/>
      <c r="V170"/>
      <c r="W170"/>
      <c r="X170"/>
      <c r="Y170"/>
    </row>
    <row r="171" spans="1:25" s="4" customFormat="1" x14ac:dyDescent="0.3">
      <c r="A171" s="9"/>
      <c r="B171" s="13"/>
      <c r="C171" s="13"/>
      <c r="D171" s="13"/>
      <c r="E171" s="13"/>
      <c r="F171" s="13"/>
      <c r="G171" s="13"/>
      <c r="H171" s="13"/>
      <c r="I171" s="14"/>
      <c r="K171" s="5"/>
      <c r="L171" s="5"/>
      <c r="M171" s="5"/>
      <c r="N171" s="5"/>
      <c r="O171" s="5"/>
      <c r="P171" s="13"/>
      <c r="R171" s="6"/>
      <c r="S171"/>
      <c r="T171"/>
      <c r="U171"/>
      <c r="V171"/>
      <c r="W171"/>
      <c r="X171"/>
      <c r="Y171"/>
    </row>
    <row r="172" spans="1:25" s="4" customFormat="1" x14ac:dyDescent="0.3">
      <c r="A172" s="9"/>
      <c r="B172" s="13"/>
      <c r="C172" s="13"/>
      <c r="D172" s="13"/>
      <c r="E172" s="13"/>
      <c r="F172" s="13"/>
      <c r="G172" s="13"/>
      <c r="H172" s="13"/>
      <c r="I172" s="14"/>
      <c r="K172" s="5"/>
      <c r="L172" s="5"/>
      <c r="M172" s="5"/>
      <c r="N172" s="5"/>
      <c r="O172" s="5"/>
      <c r="P172" s="13"/>
      <c r="R172" s="6"/>
      <c r="S172"/>
      <c r="T172"/>
      <c r="U172"/>
      <c r="V172"/>
      <c r="W172"/>
      <c r="X172"/>
      <c r="Y172"/>
    </row>
    <row r="173" spans="1:25" s="4" customFormat="1" x14ac:dyDescent="0.3">
      <c r="A173" s="9"/>
      <c r="B173" s="13"/>
      <c r="C173" s="13"/>
      <c r="D173" s="13"/>
      <c r="E173" s="13"/>
      <c r="F173" s="13"/>
      <c r="G173" s="13"/>
      <c r="H173" s="13"/>
      <c r="I173" s="14"/>
      <c r="K173" s="5"/>
      <c r="L173" s="5"/>
      <c r="M173" s="5"/>
      <c r="N173" s="5"/>
      <c r="O173" s="5"/>
      <c r="P173" s="13"/>
      <c r="R173" s="6"/>
      <c r="S173"/>
      <c r="T173"/>
      <c r="U173"/>
      <c r="V173"/>
      <c r="W173"/>
      <c r="X173"/>
      <c r="Y173"/>
    </row>
    <row r="174" spans="1:25" s="4" customFormat="1" x14ac:dyDescent="0.3">
      <c r="A174" s="9"/>
      <c r="B174" s="13"/>
      <c r="C174" s="13"/>
      <c r="D174" s="13"/>
      <c r="E174" s="13"/>
      <c r="F174" s="13"/>
      <c r="G174" s="13"/>
      <c r="H174" s="13"/>
      <c r="I174" s="14"/>
      <c r="K174" s="5"/>
      <c r="L174" s="5"/>
      <c r="M174" s="5"/>
      <c r="N174" s="5"/>
      <c r="O174" s="5"/>
      <c r="P174" s="13"/>
      <c r="R174" s="6"/>
      <c r="S174"/>
      <c r="T174"/>
      <c r="U174"/>
      <c r="V174"/>
      <c r="W174"/>
      <c r="X174"/>
      <c r="Y174"/>
    </row>
    <row r="175" spans="1:25" s="4" customFormat="1" x14ac:dyDescent="0.3">
      <c r="A175" s="9"/>
      <c r="B175" s="13"/>
      <c r="C175" s="13"/>
      <c r="D175" s="13"/>
      <c r="E175" s="13"/>
      <c r="F175" s="13"/>
      <c r="G175" s="13"/>
      <c r="H175" s="13"/>
      <c r="I175" s="14"/>
      <c r="K175" s="5"/>
      <c r="L175" s="5"/>
      <c r="M175" s="5"/>
      <c r="N175" s="5"/>
      <c r="O175" s="5"/>
      <c r="P175" s="13"/>
      <c r="R175" s="6"/>
      <c r="S175"/>
      <c r="T175"/>
      <c r="U175"/>
      <c r="V175"/>
      <c r="W175"/>
      <c r="X175"/>
      <c r="Y175"/>
    </row>
    <row r="176" spans="1:25" s="4" customFormat="1" x14ac:dyDescent="0.3">
      <c r="A176" s="9"/>
      <c r="B176" s="13"/>
      <c r="C176" s="13"/>
      <c r="D176" s="13"/>
      <c r="E176" s="13"/>
      <c r="F176" s="13"/>
      <c r="G176" s="13"/>
      <c r="H176" s="13"/>
      <c r="I176" s="14"/>
      <c r="K176" s="5"/>
      <c r="L176" s="5"/>
      <c r="M176" s="5"/>
      <c r="N176" s="5"/>
      <c r="O176" s="5"/>
      <c r="P176" s="13"/>
      <c r="R176" s="6"/>
      <c r="S176"/>
      <c r="T176"/>
      <c r="U176"/>
      <c r="V176"/>
      <c r="W176"/>
      <c r="X176"/>
      <c r="Y176"/>
    </row>
    <row r="177" spans="1:25" s="4" customFormat="1" x14ac:dyDescent="0.3">
      <c r="A177" s="9"/>
      <c r="B177" s="13"/>
      <c r="C177" s="13"/>
      <c r="D177" s="13"/>
      <c r="E177" s="13"/>
      <c r="F177" s="13"/>
      <c r="G177" s="13"/>
      <c r="H177" s="13"/>
      <c r="I177" s="14"/>
      <c r="K177" s="5"/>
      <c r="L177" s="5"/>
      <c r="M177" s="5"/>
      <c r="N177" s="5"/>
      <c r="O177" s="5"/>
      <c r="P177" s="13"/>
      <c r="R177" s="6"/>
      <c r="S177"/>
      <c r="T177"/>
      <c r="U177"/>
      <c r="V177"/>
      <c r="W177"/>
      <c r="X177"/>
      <c r="Y177"/>
    </row>
    <row r="178" spans="1:25" s="4" customFormat="1" x14ac:dyDescent="0.3">
      <c r="A178" s="9"/>
      <c r="B178" s="13"/>
      <c r="C178" s="13"/>
      <c r="D178" s="13"/>
      <c r="E178" s="13"/>
      <c r="F178" s="13"/>
      <c r="G178" s="13"/>
      <c r="H178" s="13"/>
      <c r="I178" s="14"/>
      <c r="K178" s="5"/>
      <c r="L178" s="5"/>
      <c r="M178" s="5"/>
      <c r="N178" s="5"/>
      <c r="O178" s="5"/>
      <c r="P178" s="13"/>
      <c r="R178" s="6"/>
      <c r="S178"/>
      <c r="T178"/>
      <c r="U178"/>
      <c r="V178"/>
      <c r="W178"/>
      <c r="X178"/>
      <c r="Y178"/>
    </row>
    <row r="179" spans="1:25" s="4" customFormat="1" x14ac:dyDescent="0.3">
      <c r="A179" s="9"/>
      <c r="B179" s="13"/>
      <c r="C179" s="13"/>
      <c r="D179" s="13"/>
      <c r="E179" s="13"/>
      <c r="F179" s="13"/>
      <c r="G179" s="13"/>
      <c r="H179" s="13"/>
      <c r="I179" s="14"/>
      <c r="K179" s="5"/>
      <c r="L179" s="5"/>
      <c r="M179" s="5"/>
      <c r="N179" s="5"/>
      <c r="O179" s="5"/>
      <c r="P179" s="13"/>
      <c r="R179" s="6"/>
      <c r="S179"/>
      <c r="T179"/>
      <c r="U179"/>
      <c r="V179"/>
      <c r="W179"/>
      <c r="X179"/>
      <c r="Y179"/>
    </row>
    <row r="180" spans="1:25" s="4" customFormat="1" x14ac:dyDescent="0.3">
      <c r="A180" s="9"/>
      <c r="B180" s="13"/>
      <c r="C180" s="13"/>
      <c r="D180" s="13"/>
      <c r="E180" s="13"/>
      <c r="F180" s="13"/>
      <c r="G180" s="13"/>
      <c r="H180" s="13"/>
      <c r="I180" s="14"/>
      <c r="K180" s="5"/>
      <c r="L180" s="5"/>
      <c r="M180" s="5"/>
      <c r="N180" s="5"/>
      <c r="O180" s="5"/>
      <c r="P180" s="13"/>
      <c r="R180" s="6"/>
      <c r="S180"/>
      <c r="T180"/>
      <c r="U180"/>
      <c r="V180"/>
      <c r="W180"/>
      <c r="X180"/>
      <c r="Y180"/>
    </row>
    <row r="181" spans="1:25" s="4" customFormat="1" x14ac:dyDescent="0.3">
      <c r="A181" s="9"/>
      <c r="B181" s="13"/>
      <c r="C181" s="13"/>
      <c r="D181" s="13"/>
      <c r="E181" s="13"/>
      <c r="F181" s="13"/>
      <c r="G181" s="13"/>
      <c r="H181" s="13"/>
      <c r="I181" s="14"/>
      <c r="K181" s="5"/>
      <c r="L181" s="5"/>
      <c r="M181" s="5"/>
      <c r="N181" s="5"/>
      <c r="O181" s="5"/>
      <c r="P181" s="13"/>
      <c r="R181" s="6"/>
      <c r="S181"/>
      <c r="T181"/>
      <c r="U181"/>
      <c r="V181"/>
      <c r="W181"/>
      <c r="X181"/>
      <c r="Y181"/>
    </row>
    <row r="182" spans="1:25" s="4" customFormat="1" x14ac:dyDescent="0.3">
      <c r="A182" s="9"/>
      <c r="B182" s="13"/>
      <c r="C182" s="13"/>
      <c r="D182" s="13"/>
      <c r="E182" s="13"/>
      <c r="F182" s="13"/>
      <c r="G182" s="13"/>
      <c r="H182" s="13"/>
      <c r="I182" s="14"/>
      <c r="K182" s="5"/>
      <c r="L182" s="5"/>
      <c r="M182" s="5"/>
      <c r="N182" s="5"/>
      <c r="O182" s="5"/>
      <c r="P182" s="13"/>
      <c r="R182" s="6"/>
      <c r="S182"/>
      <c r="T182"/>
      <c r="U182"/>
      <c r="V182"/>
      <c r="W182"/>
      <c r="X182"/>
      <c r="Y182"/>
    </row>
    <row r="183" spans="1:25" s="4" customFormat="1" x14ac:dyDescent="0.3">
      <c r="A183" s="9"/>
      <c r="B183" s="13"/>
      <c r="C183" s="13"/>
      <c r="D183" s="13"/>
      <c r="E183" s="13"/>
      <c r="F183" s="13"/>
      <c r="G183" s="13"/>
      <c r="H183" s="13"/>
      <c r="I183" s="14"/>
      <c r="K183" s="5"/>
      <c r="L183" s="5"/>
      <c r="M183" s="5"/>
      <c r="N183" s="5"/>
      <c r="O183" s="5"/>
      <c r="P183" s="13"/>
      <c r="R183" s="6"/>
      <c r="S183"/>
      <c r="T183"/>
      <c r="U183"/>
      <c r="V183"/>
      <c r="W183"/>
      <c r="X183"/>
      <c r="Y183"/>
    </row>
    <row r="184" spans="1:25" s="4" customFormat="1" x14ac:dyDescent="0.3">
      <c r="A184" s="9"/>
      <c r="B184" s="13"/>
      <c r="C184" s="13"/>
      <c r="D184" s="13"/>
      <c r="E184" s="13"/>
      <c r="F184" s="13"/>
      <c r="G184" s="13"/>
      <c r="H184" s="13"/>
      <c r="I184" s="14"/>
      <c r="K184" s="5"/>
      <c r="L184" s="5"/>
      <c r="M184" s="5"/>
      <c r="N184" s="5"/>
      <c r="O184" s="5"/>
      <c r="P184" s="13"/>
      <c r="R184" s="6"/>
      <c r="S184"/>
      <c r="T184"/>
      <c r="U184"/>
      <c r="V184"/>
      <c r="W184"/>
      <c r="X184"/>
      <c r="Y184"/>
    </row>
    <row r="185" spans="1:25" s="4" customFormat="1" x14ac:dyDescent="0.3">
      <c r="A185" s="9"/>
      <c r="B185" s="13"/>
      <c r="C185" s="13"/>
      <c r="D185" s="13"/>
      <c r="E185" s="13"/>
      <c r="F185" s="13"/>
      <c r="G185" s="13"/>
      <c r="H185" s="13"/>
      <c r="I185" s="14"/>
      <c r="K185" s="5"/>
      <c r="L185" s="5"/>
      <c r="M185" s="5"/>
      <c r="N185" s="5"/>
      <c r="O185" s="5"/>
      <c r="P185" s="13"/>
      <c r="R185" s="6"/>
      <c r="S185"/>
      <c r="T185"/>
      <c r="U185"/>
      <c r="V185"/>
      <c r="W185"/>
      <c r="X185"/>
      <c r="Y185"/>
    </row>
    <row r="186" spans="1:25" s="4" customFormat="1" x14ac:dyDescent="0.3">
      <c r="A186" s="9"/>
      <c r="B186" s="13"/>
      <c r="C186" s="13"/>
      <c r="D186" s="13"/>
      <c r="E186" s="13"/>
      <c r="F186" s="13"/>
      <c r="G186" s="13"/>
      <c r="H186" s="13"/>
      <c r="I186" s="14"/>
      <c r="K186" s="5"/>
      <c r="L186" s="5"/>
      <c r="M186" s="5"/>
      <c r="N186" s="5"/>
      <c r="O186" s="5"/>
      <c r="P186" s="13"/>
      <c r="R186" s="6"/>
      <c r="S186"/>
      <c r="T186"/>
      <c r="U186"/>
      <c r="V186"/>
      <c r="W186"/>
      <c r="X186"/>
      <c r="Y186"/>
    </row>
    <row r="187" spans="1:25" s="4" customFormat="1" x14ac:dyDescent="0.3">
      <c r="A187" s="9"/>
      <c r="B187" s="13"/>
      <c r="C187" s="13"/>
      <c r="D187" s="13"/>
      <c r="E187" s="13"/>
      <c r="F187" s="13"/>
      <c r="G187" s="13"/>
      <c r="H187" s="13"/>
      <c r="I187" s="14"/>
      <c r="K187" s="5"/>
      <c r="L187" s="5"/>
      <c r="M187" s="5"/>
      <c r="N187" s="5"/>
      <c r="O187" s="5"/>
      <c r="P187" s="13"/>
      <c r="R187" s="6"/>
      <c r="S187"/>
      <c r="T187"/>
      <c r="U187"/>
      <c r="V187"/>
      <c r="W187"/>
      <c r="X187"/>
      <c r="Y187"/>
    </row>
    <row r="188" spans="1:25" s="4" customFormat="1" x14ac:dyDescent="0.3">
      <c r="A188" s="9"/>
      <c r="B188" s="13"/>
      <c r="C188" s="13"/>
      <c r="D188" s="13"/>
      <c r="E188" s="13"/>
      <c r="F188" s="13"/>
      <c r="G188" s="13"/>
      <c r="H188" s="13"/>
      <c r="I188" s="14"/>
      <c r="K188" s="5"/>
      <c r="L188" s="5"/>
      <c r="M188" s="5"/>
      <c r="N188" s="5"/>
      <c r="O188" s="5"/>
      <c r="P188" s="13"/>
      <c r="R188" s="6"/>
      <c r="S188"/>
      <c r="T188"/>
      <c r="U188"/>
      <c r="V188"/>
      <c r="W188"/>
      <c r="X188"/>
      <c r="Y188"/>
    </row>
    <row r="189" spans="1:25" s="4" customFormat="1" x14ac:dyDescent="0.3">
      <c r="A189" s="9"/>
      <c r="B189" s="13"/>
      <c r="C189" s="13"/>
      <c r="D189" s="13"/>
      <c r="E189" s="13"/>
      <c r="F189" s="13"/>
      <c r="G189" s="13"/>
      <c r="H189" s="13"/>
      <c r="I189" s="14"/>
      <c r="K189" s="5"/>
      <c r="L189" s="5"/>
      <c r="M189" s="5"/>
      <c r="N189" s="5"/>
      <c r="O189" s="5"/>
      <c r="P189" s="13"/>
      <c r="R189" s="6"/>
      <c r="S189"/>
      <c r="T189"/>
      <c r="U189"/>
      <c r="V189"/>
      <c r="W189"/>
      <c r="X189"/>
      <c r="Y189"/>
    </row>
    <row r="190" spans="1:25" s="4" customFormat="1" x14ac:dyDescent="0.3">
      <c r="A190" s="9"/>
      <c r="B190" s="13"/>
      <c r="C190" s="13"/>
      <c r="D190" s="13"/>
      <c r="E190" s="13"/>
      <c r="F190" s="13"/>
      <c r="G190" s="13"/>
      <c r="H190" s="13"/>
      <c r="I190" s="14"/>
      <c r="K190" s="5"/>
      <c r="L190" s="5"/>
      <c r="M190" s="5"/>
      <c r="N190" s="5"/>
      <c r="O190" s="5"/>
      <c r="P190" s="13"/>
      <c r="R190" s="6"/>
      <c r="S190"/>
      <c r="T190"/>
      <c r="U190"/>
      <c r="V190"/>
      <c r="W190"/>
      <c r="X190"/>
      <c r="Y190"/>
    </row>
    <row r="191" spans="1:25" s="4" customFormat="1" x14ac:dyDescent="0.3">
      <c r="A191" s="9"/>
      <c r="B191" s="13"/>
      <c r="C191" s="13"/>
      <c r="D191" s="13"/>
      <c r="E191" s="13"/>
      <c r="F191" s="13"/>
      <c r="G191" s="13"/>
      <c r="H191" s="13"/>
      <c r="I191" s="14"/>
      <c r="K191" s="5"/>
      <c r="L191" s="5"/>
      <c r="M191" s="5"/>
      <c r="N191" s="5"/>
      <c r="O191" s="5"/>
      <c r="P191" s="13"/>
      <c r="R191" s="6"/>
      <c r="S191"/>
      <c r="T191"/>
      <c r="U191"/>
      <c r="V191"/>
      <c r="W191"/>
      <c r="X191"/>
      <c r="Y191"/>
    </row>
    <row r="192" spans="1:25" s="4" customFormat="1" x14ac:dyDescent="0.3">
      <c r="A192" s="9"/>
      <c r="B192" s="13"/>
      <c r="C192" s="13"/>
      <c r="D192" s="13"/>
      <c r="E192" s="13"/>
      <c r="F192" s="13"/>
      <c r="G192" s="13"/>
      <c r="H192" s="13"/>
      <c r="I192" s="14"/>
      <c r="K192" s="5"/>
      <c r="L192" s="5"/>
      <c r="M192" s="5"/>
      <c r="N192" s="5"/>
      <c r="O192" s="5"/>
      <c r="P192" s="13"/>
      <c r="R192" s="6"/>
      <c r="S192"/>
      <c r="T192"/>
      <c r="U192"/>
      <c r="V192"/>
      <c r="W192"/>
      <c r="X192"/>
      <c r="Y192"/>
    </row>
    <row r="193" spans="1:25" s="4" customFormat="1" x14ac:dyDescent="0.3">
      <c r="A193" s="9"/>
      <c r="B193" s="13"/>
      <c r="C193" s="13"/>
      <c r="D193" s="13"/>
      <c r="E193" s="13"/>
      <c r="F193" s="13"/>
      <c r="G193" s="13"/>
      <c r="H193" s="13"/>
      <c r="I193" s="14"/>
      <c r="K193" s="5"/>
      <c r="L193" s="5"/>
      <c r="M193" s="5"/>
      <c r="N193" s="5"/>
      <c r="O193" s="5"/>
      <c r="P193" s="13"/>
      <c r="R193" s="6"/>
      <c r="S193"/>
      <c r="T193"/>
      <c r="U193"/>
      <c r="V193"/>
      <c r="W193"/>
      <c r="X193"/>
      <c r="Y193"/>
    </row>
    <row r="194" spans="1:25" s="4" customFormat="1" x14ac:dyDescent="0.3">
      <c r="A194" s="9"/>
      <c r="B194" s="13"/>
      <c r="C194" s="13"/>
      <c r="D194" s="13"/>
      <c r="E194" s="13"/>
      <c r="F194" s="13"/>
      <c r="G194" s="13"/>
      <c r="H194" s="13"/>
      <c r="I194" s="14"/>
      <c r="K194" s="5"/>
      <c r="L194" s="5"/>
      <c r="M194" s="5"/>
      <c r="N194" s="5"/>
      <c r="O194" s="5"/>
      <c r="P194" s="13"/>
      <c r="R194" s="6"/>
      <c r="S194"/>
      <c r="T194"/>
      <c r="U194"/>
      <c r="V194"/>
      <c r="W194"/>
      <c r="X194"/>
      <c r="Y194"/>
    </row>
    <row r="195" spans="1:25" s="4" customFormat="1" x14ac:dyDescent="0.3">
      <c r="A195" s="9"/>
      <c r="B195" s="13"/>
      <c r="C195" s="13"/>
      <c r="D195" s="13"/>
      <c r="E195" s="13"/>
      <c r="F195" s="13"/>
      <c r="G195" s="13"/>
      <c r="H195" s="13"/>
      <c r="I195" s="14"/>
      <c r="K195" s="5"/>
      <c r="L195" s="5"/>
      <c r="M195" s="5"/>
      <c r="N195" s="5"/>
      <c r="O195" s="5"/>
      <c r="P195" s="13"/>
      <c r="R195" s="6"/>
      <c r="S195"/>
      <c r="T195"/>
      <c r="U195"/>
      <c r="V195"/>
      <c r="W195"/>
      <c r="X195"/>
      <c r="Y195"/>
    </row>
    <row r="196" spans="1:25" s="4" customFormat="1" x14ac:dyDescent="0.3">
      <c r="A196" s="9"/>
      <c r="B196" s="13"/>
      <c r="C196" s="13"/>
      <c r="D196" s="13"/>
      <c r="E196" s="13"/>
      <c r="F196" s="13"/>
      <c r="G196" s="13"/>
      <c r="H196" s="13"/>
      <c r="I196" s="14"/>
      <c r="K196" s="5"/>
      <c r="L196" s="5"/>
      <c r="M196" s="5"/>
      <c r="N196" s="5"/>
      <c r="O196" s="5"/>
      <c r="P196" s="13"/>
      <c r="R196" s="6"/>
      <c r="S196"/>
      <c r="T196"/>
      <c r="U196"/>
      <c r="V196"/>
      <c r="W196"/>
      <c r="X196"/>
      <c r="Y196"/>
    </row>
    <row r="197" spans="1:25" s="4" customFormat="1" x14ac:dyDescent="0.3">
      <c r="A197" s="9"/>
      <c r="B197" s="13"/>
      <c r="C197" s="13"/>
      <c r="D197" s="13"/>
      <c r="E197" s="13"/>
      <c r="F197" s="13"/>
      <c r="G197" s="13"/>
      <c r="H197" s="13"/>
      <c r="I197" s="14"/>
      <c r="K197" s="5"/>
      <c r="L197" s="5"/>
      <c r="M197" s="5"/>
      <c r="N197" s="5"/>
      <c r="O197" s="5"/>
      <c r="P197" s="13"/>
      <c r="R197" s="6"/>
      <c r="S197"/>
      <c r="T197"/>
      <c r="U197"/>
      <c r="V197"/>
      <c r="W197"/>
      <c r="X197"/>
      <c r="Y197"/>
    </row>
    <row r="198" spans="1:25" s="4" customFormat="1" x14ac:dyDescent="0.3">
      <c r="A198" s="9"/>
      <c r="B198" s="13"/>
      <c r="C198" s="13"/>
      <c r="D198" s="13"/>
      <c r="E198" s="13"/>
      <c r="F198" s="13"/>
      <c r="G198" s="13"/>
      <c r="H198" s="13"/>
      <c r="I198" s="14"/>
      <c r="K198" s="5"/>
      <c r="L198" s="5"/>
      <c r="M198" s="5"/>
      <c r="N198" s="5"/>
      <c r="O198" s="5"/>
      <c r="P198" s="13"/>
      <c r="R198" s="6"/>
      <c r="S198"/>
      <c r="T198"/>
      <c r="U198"/>
      <c r="V198"/>
      <c r="W198"/>
      <c r="X198"/>
      <c r="Y198"/>
    </row>
    <row r="199" spans="1:25" s="4" customFormat="1" x14ac:dyDescent="0.3">
      <c r="A199" s="9"/>
      <c r="B199" s="13"/>
      <c r="C199" s="13"/>
      <c r="D199" s="13"/>
      <c r="E199" s="13"/>
      <c r="F199" s="13"/>
      <c r="G199" s="13"/>
      <c r="H199" s="13"/>
      <c r="I199" s="14"/>
      <c r="K199" s="5"/>
      <c r="L199" s="5"/>
      <c r="M199" s="5"/>
      <c r="N199" s="5"/>
      <c r="O199" s="5"/>
      <c r="P199" s="13"/>
      <c r="R199" s="6"/>
      <c r="S199"/>
      <c r="T199"/>
      <c r="U199"/>
      <c r="V199"/>
      <c r="W199"/>
      <c r="X199"/>
      <c r="Y199"/>
    </row>
    <row r="200" spans="1:25" s="4" customFormat="1" x14ac:dyDescent="0.3">
      <c r="A200" s="9"/>
      <c r="B200" s="13"/>
      <c r="C200" s="13"/>
      <c r="D200" s="13"/>
      <c r="E200" s="13"/>
      <c r="F200" s="13"/>
      <c r="G200" s="13"/>
      <c r="H200" s="13"/>
      <c r="I200" s="14"/>
      <c r="K200" s="5"/>
      <c r="L200" s="5"/>
      <c r="M200" s="5"/>
      <c r="N200" s="5"/>
      <c r="O200" s="5"/>
      <c r="P200" s="13"/>
      <c r="R200" s="6"/>
      <c r="S200"/>
      <c r="T200"/>
      <c r="U200"/>
      <c r="V200"/>
      <c r="W200"/>
      <c r="X200"/>
      <c r="Y200"/>
    </row>
    <row r="201" spans="1:25" s="4" customFormat="1" x14ac:dyDescent="0.3">
      <c r="A201" s="9"/>
      <c r="B201" s="13"/>
      <c r="C201" s="13"/>
      <c r="D201" s="13"/>
      <c r="E201" s="13"/>
      <c r="F201" s="13"/>
      <c r="G201" s="13"/>
      <c r="H201" s="13"/>
      <c r="I201" s="14"/>
      <c r="K201" s="5"/>
      <c r="L201" s="5"/>
      <c r="M201" s="5"/>
      <c r="N201" s="5"/>
      <c r="O201" s="5"/>
      <c r="P201" s="13"/>
      <c r="R201" s="6"/>
      <c r="S201"/>
      <c r="T201"/>
      <c r="U201"/>
      <c r="V201"/>
      <c r="W201"/>
      <c r="X201"/>
      <c r="Y201"/>
    </row>
    <row r="202" spans="1:25" s="4" customFormat="1" x14ac:dyDescent="0.3">
      <c r="A202" s="9"/>
      <c r="B202" s="13"/>
      <c r="C202" s="13"/>
      <c r="D202" s="13"/>
      <c r="E202" s="13"/>
      <c r="F202" s="13"/>
      <c r="G202" s="13"/>
      <c r="H202" s="13"/>
      <c r="I202" s="14"/>
      <c r="K202" s="5"/>
      <c r="L202" s="5"/>
      <c r="M202" s="5"/>
      <c r="N202" s="5"/>
      <c r="O202" s="5"/>
      <c r="P202" s="13"/>
      <c r="R202" s="6"/>
      <c r="S202"/>
      <c r="T202"/>
      <c r="U202"/>
      <c r="V202"/>
      <c r="W202"/>
      <c r="X202"/>
      <c r="Y202"/>
    </row>
    <row r="203" spans="1:25" s="4" customFormat="1" x14ac:dyDescent="0.3">
      <c r="A203" s="9"/>
      <c r="B203" s="13"/>
      <c r="C203" s="13"/>
      <c r="D203" s="13"/>
      <c r="E203" s="13"/>
      <c r="F203" s="13"/>
      <c r="G203" s="13"/>
      <c r="H203" s="13"/>
      <c r="I203" s="14"/>
      <c r="K203" s="5"/>
      <c r="L203" s="5"/>
      <c r="M203" s="5"/>
      <c r="N203" s="5"/>
      <c r="O203" s="5"/>
      <c r="P203" s="13"/>
      <c r="R203" s="6"/>
      <c r="S203"/>
      <c r="T203"/>
      <c r="U203"/>
      <c r="V203"/>
      <c r="W203"/>
      <c r="X203"/>
      <c r="Y203"/>
    </row>
    <row r="204" spans="1:25" s="4" customFormat="1" x14ac:dyDescent="0.3">
      <c r="A204" s="9"/>
      <c r="B204" s="13"/>
      <c r="C204" s="13"/>
      <c r="D204" s="13"/>
      <c r="E204" s="13"/>
      <c r="F204" s="13"/>
      <c r="G204" s="13"/>
      <c r="H204" s="13"/>
      <c r="I204" s="14"/>
      <c r="K204" s="5"/>
      <c r="L204" s="5"/>
      <c r="M204" s="5"/>
      <c r="N204" s="5"/>
      <c r="O204" s="5"/>
      <c r="P204" s="13"/>
      <c r="R204" s="6"/>
      <c r="S204"/>
      <c r="T204"/>
      <c r="U204"/>
      <c r="V204"/>
      <c r="W204"/>
      <c r="X204"/>
      <c r="Y204"/>
    </row>
    <row r="205" spans="1:25" s="4" customFormat="1" x14ac:dyDescent="0.3">
      <c r="A205" s="9"/>
      <c r="B205" s="13"/>
      <c r="C205" s="13"/>
      <c r="D205" s="13"/>
      <c r="E205" s="13"/>
      <c r="F205" s="13"/>
      <c r="G205" s="13"/>
      <c r="H205" s="13"/>
      <c r="I205" s="14"/>
      <c r="K205" s="5"/>
      <c r="L205" s="5"/>
      <c r="M205" s="5"/>
      <c r="N205" s="5"/>
      <c r="O205" s="5"/>
      <c r="P205" s="13"/>
      <c r="R205" s="6"/>
      <c r="S205"/>
      <c r="T205"/>
      <c r="U205"/>
      <c r="V205"/>
      <c r="W205"/>
      <c r="X205"/>
      <c r="Y205"/>
    </row>
    <row r="206" spans="1:25" s="4" customFormat="1" x14ac:dyDescent="0.3">
      <c r="A206" s="9"/>
      <c r="B206" s="13"/>
      <c r="C206" s="13"/>
      <c r="D206" s="13"/>
      <c r="E206" s="13"/>
      <c r="F206" s="13"/>
      <c r="G206" s="13"/>
      <c r="H206" s="13"/>
      <c r="I206" s="14"/>
      <c r="K206" s="5"/>
      <c r="L206" s="5"/>
      <c r="M206" s="5"/>
      <c r="N206" s="5"/>
      <c r="O206" s="5"/>
      <c r="P206" s="3"/>
      <c r="R206" s="6"/>
      <c r="S206"/>
      <c r="T206"/>
      <c r="U206"/>
      <c r="V206"/>
      <c r="W206"/>
      <c r="X206"/>
      <c r="Y206"/>
    </row>
    <row r="207" spans="1:25" s="4" customFormat="1" x14ac:dyDescent="0.3">
      <c r="A207" s="9"/>
      <c r="B207" s="13"/>
      <c r="C207" s="13"/>
      <c r="D207" s="13"/>
      <c r="E207" s="13"/>
      <c r="F207" s="13"/>
      <c r="G207" s="13"/>
      <c r="H207" s="13"/>
      <c r="I207" s="14"/>
      <c r="K207" s="5"/>
      <c r="L207" s="5"/>
      <c r="M207" s="5"/>
      <c r="N207" s="5"/>
      <c r="O207" s="5"/>
      <c r="P207" s="3"/>
      <c r="R207" s="6"/>
      <c r="S207"/>
      <c r="T207"/>
      <c r="U207"/>
      <c r="V207"/>
      <c r="W207"/>
      <c r="X207"/>
      <c r="Y207"/>
    </row>
  </sheetData>
  <mergeCells count="8">
    <mergeCell ref="A136:Q136"/>
    <mergeCell ref="A137:Q137"/>
    <mergeCell ref="B2:Q2"/>
    <mergeCell ref="B3:Q3"/>
    <mergeCell ref="A5:A6"/>
    <mergeCell ref="B5:I5"/>
    <mergeCell ref="K5:Q5"/>
    <mergeCell ref="A135:Q135"/>
  </mergeCells>
  <pageMargins left="0.78740157480314965" right="0.47244094488188981" top="0.39370078740157483" bottom="0.62992125984251968" header="0.31496062992125984" footer="0.31496062992125984"/>
  <pageSetup paperSize="9" scale="4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ignoredErrors>
    <ignoredError sqref="G17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059EC-88D3-4CA6-9C8B-79B559B7D100}">
  <sheetPr>
    <pageSetUpPr fitToPage="1"/>
  </sheetPr>
  <dimension ref="A1:Y207"/>
  <sheetViews>
    <sheetView showGridLines="0" zoomScaleNormal="100" workbookViewId="0">
      <pane ySplit="6" topLeftCell="A7" activePane="bottomLeft" state="frozen"/>
      <selection activeCell="A5" sqref="A5:A6"/>
      <selection pane="bottomLeft" activeCell="A5" sqref="A5:A6"/>
    </sheetView>
  </sheetViews>
  <sheetFormatPr defaultColWidth="9.140625" defaultRowHeight="15" x14ac:dyDescent="0.3"/>
  <cols>
    <col min="1" max="1" width="23.7109375" style="9" customWidth="1"/>
    <col min="2" max="2" width="10.28515625" style="3" customWidth="1"/>
    <col min="3" max="3" width="9.85546875" style="3" customWidth="1"/>
    <col min="4" max="5" width="10.7109375" style="3" customWidth="1"/>
    <col min="6" max="6" width="9.5703125" style="3" bestFit="1" customWidth="1"/>
    <col min="7" max="7" width="9" style="3" customWidth="1"/>
    <col min="8" max="8" width="8.5703125" style="3" bestFit="1" customWidth="1"/>
    <col min="9" max="9" width="12.140625" style="4" customWidth="1"/>
    <col min="10" max="10" width="1.28515625" style="4" customWidth="1"/>
    <col min="11" max="11" width="10" style="5" customWidth="1"/>
    <col min="12" max="12" width="9.7109375" style="5" customWidth="1"/>
    <col min="13" max="14" width="10.7109375" style="5" customWidth="1"/>
    <col min="15" max="15" width="9.5703125" style="5" bestFit="1" customWidth="1"/>
    <col min="16" max="16" width="9" style="3" customWidth="1"/>
    <col min="17" max="17" width="12.140625" style="4" customWidth="1"/>
    <col min="18" max="18" width="9.140625" style="6"/>
    <col min="19" max="19" width="23.140625" customWidth="1"/>
    <col min="20" max="20" width="8.42578125" customWidth="1"/>
    <col min="21" max="21" width="7.140625" customWidth="1"/>
    <col min="22" max="22" width="7.85546875" customWidth="1"/>
    <col min="23" max="23" width="11.85546875" customWidth="1"/>
    <col min="24" max="24" width="10.5703125" customWidth="1"/>
    <col min="25" max="25" width="6.85546875" customWidth="1"/>
    <col min="26" max="16384" width="9.140625" style="6"/>
  </cols>
  <sheetData>
    <row r="1" spans="1:25" ht="15" customHeight="1" x14ac:dyDescent="0.35">
      <c r="A1" s="1"/>
      <c r="C1" s="2"/>
      <c r="D1" s="2"/>
      <c r="E1" s="2"/>
      <c r="F1" s="2"/>
      <c r="G1" s="2"/>
      <c r="H1" s="2"/>
      <c r="K1" s="2"/>
      <c r="P1" s="2"/>
    </row>
    <row r="2" spans="1:25" ht="15" customHeight="1" x14ac:dyDescent="0.35">
      <c r="A2" s="7"/>
      <c r="B2" s="92" t="s">
        <v>179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</row>
    <row r="3" spans="1:25" ht="15" customHeight="1" x14ac:dyDescent="0.35">
      <c r="A3" s="8"/>
      <c r="B3" s="93" t="s">
        <v>180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</row>
    <row r="4" spans="1:25" ht="15" customHeight="1" x14ac:dyDescent="0.3">
      <c r="I4" s="10"/>
      <c r="J4" s="25"/>
      <c r="Q4" s="10"/>
    </row>
    <row r="5" spans="1:25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96"/>
      <c r="J5" s="26"/>
      <c r="K5" s="96" t="s">
        <v>153</v>
      </c>
      <c r="L5" s="96"/>
      <c r="M5" s="96"/>
      <c r="N5" s="96"/>
      <c r="O5" s="96"/>
      <c r="P5" s="96"/>
      <c r="Q5" s="96"/>
      <c r="R5" s="11"/>
      <c r="S5"/>
      <c r="T5"/>
      <c r="U5"/>
      <c r="V5"/>
      <c r="W5"/>
      <c r="X5"/>
      <c r="Y5"/>
    </row>
    <row r="6" spans="1:25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4" t="s">
        <v>178</v>
      </c>
      <c r="I6" s="23" t="s">
        <v>159</v>
      </c>
      <c r="J6" s="27"/>
      <c r="K6" s="24" t="s">
        <v>156</v>
      </c>
      <c r="L6" s="24" t="s">
        <v>157</v>
      </c>
      <c r="M6" s="24" t="s">
        <v>155</v>
      </c>
      <c r="N6" s="24" t="s">
        <v>154</v>
      </c>
      <c r="O6" s="24" t="s">
        <v>160</v>
      </c>
      <c r="P6" s="24" t="s">
        <v>158</v>
      </c>
      <c r="Q6" s="23" t="s">
        <v>159</v>
      </c>
      <c r="S6"/>
      <c r="T6"/>
      <c r="U6"/>
      <c r="V6"/>
      <c r="W6"/>
      <c r="X6"/>
      <c r="Y6"/>
    </row>
    <row r="7" spans="1:25" x14ac:dyDescent="0.3">
      <c r="A7" s="44" t="s">
        <v>5</v>
      </c>
      <c r="B7" s="45">
        <v>6041</v>
      </c>
      <c r="C7" s="45">
        <v>4397</v>
      </c>
      <c r="D7" s="45">
        <v>1164</v>
      </c>
      <c r="E7" s="45">
        <v>182</v>
      </c>
      <c r="F7" s="45">
        <v>32</v>
      </c>
      <c r="G7" s="45">
        <v>694</v>
      </c>
      <c r="H7" s="48">
        <v>0</v>
      </c>
      <c r="I7" s="46">
        <f t="shared" ref="I7:I70" si="0">SUM(B7:H7)</f>
        <v>12510</v>
      </c>
      <c r="J7" s="30"/>
      <c r="K7" s="45">
        <v>35</v>
      </c>
      <c r="L7" s="45">
        <v>1116</v>
      </c>
      <c r="M7" s="45">
        <v>29</v>
      </c>
      <c r="N7" s="45">
        <v>22</v>
      </c>
      <c r="O7" s="45">
        <v>1</v>
      </c>
      <c r="P7" s="45">
        <v>10</v>
      </c>
      <c r="Q7" s="53">
        <f t="shared" ref="Q7:Q70" si="1">SUM(K7:P7)</f>
        <v>1213</v>
      </c>
    </row>
    <row r="8" spans="1:25" x14ac:dyDescent="0.3">
      <c r="A8" s="47" t="s">
        <v>6</v>
      </c>
      <c r="B8" s="48">
        <v>2406</v>
      </c>
      <c r="C8" s="48">
        <v>2176</v>
      </c>
      <c r="D8" s="48">
        <v>606</v>
      </c>
      <c r="E8" s="48">
        <v>28</v>
      </c>
      <c r="F8" s="48">
        <v>17</v>
      </c>
      <c r="G8" s="48">
        <v>257</v>
      </c>
      <c r="H8" s="48">
        <v>0</v>
      </c>
      <c r="I8" s="49">
        <f t="shared" si="0"/>
        <v>5490</v>
      </c>
      <c r="J8" s="30"/>
      <c r="K8" s="48">
        <v>24</v>
      </c>
      <c r="L8" s="48">
        <v>593</v>
      </c>
      <c r="M8" s="48">
        <v>19</v>
      </c>
      <c r="N8" s="48">
        <v>11</v>
      </c>
      <c r="O8" s="48">
        <v>2</v>
      </c>
      <c r="P8" s="48">
        <v>3</v>
      </c>
      <c r="Q8" s="54">
        <f t="shared" si="1"/>
        <v>652</v>
      </c>
    </row>
    <row r="9" spans="1:25" x14ac:dyDescent="0.3">
      <c r="A9" s="47" t="s">
        <v>7</v>
      </c>
      <c r="B9" s="48">
        <v>3032</v>
      </c>
      <c r="C9" s="48">
        <v>1457</v>
      </c>
      <c r="D9" s="48">
        <v>393</v>
      </c>
      <c r="E9" s="48">
        <v>31</v>
      </c>
      <c r="F9" s="48">
        <v>10</v>
      </c>
      <c r="G9" s="48">
        <v>361</v>
      </c>
      <c r="H9" s="48">
        <v>0</v>
      </c>
      <c r="I9" s="49">
        <f t="shared" si="0"/>
        <v>5284</v>
      </c>
      <c r="J9" s="30"/>
      <c r="K9" s="48">
        <v>31</v>
      </c>
      <c r="L9" s="48">
        <v>425</v>
      </c>
      <c r="M9" s="48">
        <v>5</v>
      </c>
      <c r="N9" s="48">
        <v>4</v>
      </c>
      <c r="O9" s="48">
        <v>0</v>
      </c>
      <c r="P9" s="48">
        <v>6</v>
      </c>
      <c r="Q9" s="54">
        <f t="shared" si="1"/>
        <v>471</v>
      </c>
    </row>
    <row r="10" spans="1:25" x14ac:dyDescent="0.3">
      <c r="A10" s="47" t="s">
        <v>8</v>
      </c>
      <c r="B10" s="48">
        <v>8907</v>
      </c>
      <c r="C10" s="48">
        <v>7133</v>
      </c>
      <c r="D10" s="48">
        <v>1871</v>
      </c>
      <c r="E10" s="48">
        <v>100</v>
      </c>
      <c r="F10" s="48">
        <v>90</v>
      </c>
      <c r="G10" s="48">
        <v>1018</v>
      </c>
      <c r="H10" s="48">
        <v>0</v>
      </c>
      <c r="I10" s="49">
        <f t="shared" si="0"/>
        <v>19119</v>
      </c>
      <c r="J10" s="30"/>
      <c r="K10" s="48">
        <v>76</v>
      </c>
      <c r="L10" s="48">
        <v>2487</v>
      </c>
      <c r="M10" s="48">
        <v>30</v>
      </c>
      <c r="N10" s="48">
        <v>6</v>
      </c>
      <c r="O10" s="48">
        <v>5</v>
      </c>
      <c r="P10" s="48">
        <v>16</v>
      </c>
      <c r="Q10" s="54">
        <f t="shared" si="1"/>
        <v>2620</v>
      </c>
    </row>
    <row r="11" spans="1:25" x14ac:dyDescent="0.3">
      <c r="A11" s="47" t="s">
        <v>9</v>
      </c>
      <c r="B11" s="48">
        <v>5824</v>
      </c>
      <c r="C11" s="48">
        <v>3160</v>
      </c>
      <c r="D11" s="48">
        <v>835</v>
      </c>
      <c r="E11" s="48">
        <v>126</v>
      </c>
      <c r="F11" s="48">
        <v>36</v>
      </c>
      <c r="G11" s="48">
        <v>847</v>
      </c>
      <c r="H11" s="48">
        <v>0</v>
      </c>
      <c r="I11" s="49">
        <f t="shared" si="0"/>
        <v>10828</v>
      </c>
      <c r="J11" s="30"/>
      <c r="K11" s="48">
        <v>50</v>
      </c>
      <c r="L11" s="48">
        <v>957</v>
      </c>
      <c r="M11" s="48">
        <v>23</v>
      </c>
      <c r="N11" s="48">
        <v>36</v>
      </c>
      <c r="O11" s="48">
        <v>2</v>
      </c>
      <c r="P11" s="48">
        <v>10</v>
      </c>
      <c r="Q11" s="54">
        <f t="shared" si="1"/>
        <v>1078</v>
      </c>
    </row>
    <row r="12" spans="1:25" x14ac:dyDescent="0.3">
      <c r="A12" s="47" t="s">
        <v>10</v>
      </c>
      <c r="B12" s="48">
        <v>45755</v>
      </c>
      <c r="C12" s="48">
        <v>22336</v>
      </c>
      <c r="D12" s="48">
        <v>14820</v>
      </c>
      <c r="E12" s="48">
        <v>1439</v>
      </c>
      <c r="F12" s="48">
        <v>281</v>
      </c>
      <c r="G12" s="48">
        <v>4387</v>
      </c>
      <c r="H12" s="48">
        <v>0</v>
      </c>
      <c r="I12" s="49">
        <f t="shared" si="0"/>
        <v>89018</v>
      </c>
      <c r="J12" s="30"/>
      <c r="K12" s="48">
        <v>402</v>
      </c>
      <c r="L12" s="48">
        <v>5246</v>
      </c>
      <c r="M12" s="48">
        <v>417</v>
      </c>
      <c r="N12" s="48">
        <v>538</v>
      </c>
      <c r="O12" s="48">
        <v>17</v>
      </c>
      <c r="P12" s="48">
        <v>47</v>
      </c>
      <c r="Q12" s="54">
        <f t="shared" si="1"/>
        <v>6667</v>
      </c>
    </row>
    <row r="13" spans="1:25" x14ac:dyDescent="0.3">
      <c r="A13" s="47" t="s">
        <v>11</v>
      </c>
      <c r="B13" s="48">
        <v>2535</v>
      </c>
      <c r="C13" s="48">
        <v>1164</v>
      </c>
      <c r="D13" s="48">
        <v>135</v>
      </c>
      <c r="E13" s="48">
        <v>31</v>
      </c>
      <c r="F13" s="48">
        <v>10</v>
      </c>
      <c r="G13" s="48">
        <v>242</v>
      </c>
      <c r="H13" s="48">
        <v>0</v>
      </c>
      <c r="I13" s="49">
        <f t="shared" si="0"/>
        <v>4117</v>
      </c>
      <c r="J13" s="30"/>
      <c r="K13" s="48">
        <v>34</v>
      </c>
      <c r="L13" s="48">
        <v>368</v>
      </c>
      <c r="M13" s="48">
        <v>3</v>
      </c>
      <c r="N13" s="48">
        <v>10</v>
      </c>
      <c r="O13" s="48">
        <v>0</v>
      </c>
      <c r="P13" s="48">
        <v>0</v>
      </c>
      <c r="Q13" s="54">
        <f t="shared" si="1"/>
        <v>415</v>
      </c>
    </row>
    <row r="14" spans="1:25" x14ac:dyDescent="0.3">
      <c r="A14" s="50" t="s">
        <v>12</v>
      </c>
      <c r="B14" s="51">
        <v>2404</v>
      </c>
      <c r="C14" s="51">
        <v>1320</v>
      </c>
      <c r="D14" s="51">
        <v>455</v>
      </c>
      <c r="E14" s="51">
        <v>32</v>
      </c>
      <c r="F14" s="51">
        <v>34</v>
      </c>
      <c r="G14" s="51">
        <v>383</v>
      </c>
      <c r="H14" s="48">
        <v>0</v>
      </c>
      <c r="I14" s="52">
        <f t="shared" si="0"/>
        <v>4628</v>
      </c>
      <c r="J14" s="30"/>
      <c r="K14" s="51">
        <v>12</v>
      </c>
      <c r="L14" s="51">
        <v>422</v>
      </c>
      <c r="M14" s="51">
        <v>8</v>
      </c>
      <c r="N14" s="51">
        <v>6</v>
      </c>
      <c r="O14" s="51">
        <v>3</v>
      </c>
      <c r="P14" s="51">
        <v>5</v>
      </c>
      <c r="Q14" s="55">
        <f t="shared" si="1"/>
        <v>456</v>
      </c>
    </row>
    <row r="15" spans="1:25" s="12" customFormat="1" x14ac:dyDescent="0.3">
      <c r="A15" s="72" t="s">
        <v>13</v>
      </c>
      <c r="B15" s="35">
        <f t="shared" ref="B15:H15" si="2">SUM(B7:B14)</f>
        <v>76904</v>
      </c>
      <c r="C15" s="35">
        <f>SUM(C7:C14)</f>
        <v>43143</v>
      </c>
      <c r="D15" s="35">
        <f t="shared" si="2"/>
        <v>20279</v>
      </c>
      <c r="E15" s="35">
        <f t="shared" si="2"/>
        <v>1969</v>
      </c>
      <c r="F15" s="35">
        <f t="shared" si="2"/>
        <v>510</v>
      </c>
      <c r="G15" s="35">
        <f t="shared" ref="G15" si="3">SUM(G7:G14)</f>
        <v>8189</v>
      </c>
      <c r="H15" s="35">
        <f t="shared" si="2"/>
        <v>0</v>
      </c>
      <c r="I15" s="36">
        <f t="shared" si="0"/>
        <v>150994</v>
      </c>
      <c r="J15" s="37"/>
      <c r="K15" s="35">
        <f t="shared" ref="K15:P15" si="4">SUM(K7:K14)</f>
        <v>664</v>
      </c>
      <c r="L15" s="35">
        <f t="shared" si="4"/>
        <v>11614</v>
      </c>
      <c r="M15" s="35">
        <f t="shared" si="4"/>
        <v>534</v>
      </c>
      <c r="N15" s="35">
        <f t="shared" si="4"/>
        <v>633</v>
      </c>
      <c r="O15" s="35">
        <f t="shared" si="4"/>
        <v>30</v>
      </c>
      <c r="P15" s="35">
        <f t="shared" si="4"/>
        <v>97</v>
      </c>
      <c r="Q15" s="35">
        <f t="shared" si="1"/>
        <v>13572</v>
      </c>
      <c r="S15"/>
      <c r="T15"/>
      <c r="U15"/>
      <c r="V15"/>
      <c r="W15"/>
      <c r="X15"/>
      <c r="Y15"/>
    </row>
    <row r="16" spans="1:25" x14ac:dyDescent="0.3">
      <c r="A16" s="34" t="s">
        <v>14</v>
      </c>
      <c r="B16" s="38">
        <v>31200</v>
      </c>
      <c r="C16" s="38">
        <v>43748</v>
      </c>
      <c r="D16" s="38">
        <v>289</v>
      </c>
      <c r="E16" s="38">
        <v>13</v>
      </c>
      <c r="F16" s="38">
        <v>30</v>
      </c>
      <c r="G16" s="38">
        <v>386</v>
      </c>
      <c r="H16" s="48">
        <v>0</v>
      </c>
      <c r="I16" s="39">
        <f t="shared" si="0"/>
        <v>75666</v>
      </c>
      <c r="J16" s="30"/>
      <c r="K16" s="38">
        <v>1849</v>
      </c>
      <c r="L16" s="38">
        <v>7962</v>
      </c>
      <c r="M16" s="38">
        <v>15</v>
      </c>
      <c r="N16" s="38">
        <v>24</v>
      </c>
      <c r="O16" s="38">
        <v>2</v>
      </c>
      <c r="P16" s="38">
        <v>2</v>
      </c>
      <c r="Q16" s="40">
        <f t="shared" si="1"/>
        <v>9854</v>
      </c>
    </row>
    <row r="17" spans="1:25" s="12" customFormat="1" x14ac:dyDescent="0.3">
      <c r="A17" s="72" t="s">
        <v>15</v>
      </c>
      <c r="B17" s="35">
        <f t="shared" ref="B17:H17" si="5">SUM(B16)</f>
        <v>31200</v>
      </c>
      <c r="C17" s="35">
        <f>SUM(C16)</f>
        <v>43748</v>
      </c>
      <c r="D17" s="35">
        <f t="shared" si="5"/>
        <v>289</v>
      </c>
      <c r="E17" s="35">
        <f t="shared" si="5"/>
        <v>13</v>
      </c>
      <c r="F17" s="35">
        <f t="shared" si="5"/>
        <v>30</v>
      </c>
      <c r="G17" s="35">
        <f t="shared" ref="G17" si="6">SUM(G16)</f>
        <v>386</v>
      </c>
      <c r="H17" s="35">
        <f t="shared" si="5"/>
        <v>0</v>
      </c>
      <c r="I17" s="36">
        <f t="shared" si="0"/>
        <v>75666</v>
      </c>
      <c r="J17" s="37"/>
      <c r="K17" s="35">
        <f t="shared" ref="K17:P17" si="7">SUM(K16)</f>
        <v>1849</v>
      </c>
      <c r="L17" s="35">
        <f t="shared" si="7"/>
        <v>7962</v>
      </c>
      <c r="M17" s="35">
        <f t="shared" si="7"/>
        <v>15</v>
      </c>
      <c r="N17" s="35">
        <f t="shared" si="7"/>
        <v>24</v>
      </c>
      <c r="O17" s="35">
        <f t="shared" si="7"/>
        <v>2</v>
      </c>
      <c r="P17" s="35">
        <f t="shared" si="7"/>
        <v>2</v>
      </c>
      <c r="Q17" s="35">
        <f t="shared" si="1"/>
        <v>9854</v>
      </c>
      <c r="S17"/>
      <c r="T17"/>
      <c r="U17"/>
      <c r="V17"/>
      <c r="W17"/>
      <c r="X17"/>
      <c r="Y17"/>
    </row>
    <row r="18" spans="1:25" x14ac:dyDescent="0.3">
      <c r="A18" s="44" t="s">
        <v>16</v>
      </c>
      <c r="B18" s="45">
        <v>10127</v>
      </c>
      <c r="C18" s="45">
        <v>5058</v>
      </c>
      <c r="D18" s="45">
        <v>712</v>
      </c>
      <c r="E18" s="45">
        <v>103</v>
      </c>
      <c r="F18" s="45">
        <v>116</v>
      </c>
      <c r="G18" s="45">
        <v>1389</v>
      </c>
      <c r="H18" s="48">
        <v>0</v>
      </c>
      <c r="I18" s="46">
        <f t="shared" si="0"/>
        <v>17505</v>
      </c>
      <c r="J18" s="30"/>
      <c r="K18" s="45">
        <v>244</v>
      </c>
      <c r="L18" s="45">
        <v>1350</v>
      </c>
      <c r="M18" s="45">
        <v>31</v>
      </c>
      <c r="N18" s="45">
        <v>27</v>
      </c>
      <c r="O18" s="45">
        <v>60</v>
      </c>
      <c r="P18" s="45">
        <v>10</v>
      </c>
      <c r="Q18" s="53">
        <f t="shared" si="1"/>
        <v>1722</v>
      </c>
    </row>
    <row r="19" spans="1:25" x14ac:dyDescent="0.3">
      <c r="A19" s="47" t="s">
        <v>17</v>
      </c>
      <c r="B19" s="48">
        <v>2475</v>
      </c>
      <c r="C19" s="48">
        <v>1054</v>
      </c>
      <c r="D19" s="48">
        <v>78</v>
      </c>
      <c r="E19" s="48">
        <v>5</v>
      </c>
      <c r="F19" s="48">
        <v>11</v>
      </c>
      <c r="G19" s="48">
        <v>289</v>
      </c>
      <c r="H19" s="48">
        <v>0</v>
      </c>
      <c r="I19" s="49">
        <f t="shared" si="0"/>
        <v>3912</v>
      </c>
      <c r="J19" s="30"/>
      <c r="K19" s="48">
        <v>51</v>
      </c>
      <c r="L19" s="48">
        <v>431</v>
      </c>
      <c r="M19" s="48">
        <v>6</v>
      </c>
      <c r="N19" s="48">
        <v>1</v>
      </c>
      <c r="O19" s="48">
        <v>0</v>
      </c>
      <c r="P19" s="48">
        <v>3</v>
      </c>
      <c r="Q19" s="54">
        <f t="shared" si="1"/>
        <v>492</v>
      </c>
    </row>
    <row r="20" spans="1:25" x14ac:dyDescent="0.3">
      <c r="A20" s="47" t="s">
        <v>18</v>
      </c>
      <c r="B20" s="48">
        <v>3006</v>
      </c>
      <c r="C20" s="48">
        <v>1854</v>
      </c>
      <c r="D20" s="48">
        <v>640</v>
      </c>
      <c r="E20" s="48">
        <v>165</v>
      </c>
      <c r="F20" s="48">
        <v>10</v>
      </c>
      <c r="G20" s="48">
        <v>232</v>
      </c>
      <c r="H20" s="48">
        <v>0</v>
      </c>
      <c r="I20" s="49">
        <f t="shared" si="0"/>
        <v>5907</v>
      </c>
      <c r="J20" s="30"/>
      <c r="K20" s="48">
        <v>27</v>
      </c>
      <c r="L20" s="48">
        <v>330</v>
      </c>
      <c r="M20" s="48">
        <v>8</v>
      </c>
      <c r="N20" s="48">
        <v>2</v>
      </c>
      <c r="O20" s="48">
        <v>0</v>
      </c>
      <c r="P20" s="48">
        <v>3</v>
      </c>
      <c r="Q20" s="54">
        <f t="shared" si="1"/>
        <v>370</v>
      </c>
    </row>
    <row r="21" spans="1:25" x14ac:dyDescent="0.3">
      <c r="A21" s="50" t="s">
        <v>19</v>
      </c>
      <c r="B21" s="51">
        <v>4144</v>
      </c>
      <c r="C21" s="51">
        <v>2048</v>
      </c>
      <c r="D21" s="51">
        <v>339</v>
      </c>
      <c r="E21" s="51">
        <v>54</v>
      </c>
      <c r="F21" s="51">
        <v>25</v>
      </c>
      <c r="G21" s="51">
        <v>371</v>
      </c>
      <c r="H21" s="48">
        <v>0</v>
      </c>
      <c r="I21" s="52">
        <f t="shared" si="0"/>
        <v>6981</v>
      </c>
      <c r="J21" s="30"/>
      <c r="K21" s="51">
        <v>81</v>
      </c>
      <c r="L21" s="51">
        <v>572</v>
      </c>
      <c r="M21" s="51">
        <v>9</v>
      </c>
      <c r="N21" s="51">
        <v>2</v>
      </c>
      <c r="O21" s="48">
        <v>0</v>
      </c>
      <c r="P21" s="51">
        <v>5</v>
      </c>
      <c r="Q21" s="55">
        <f t="shared" si="1"/>
        <v>669</v>
      </c>
    </row>
    <row r="22" spans="1:25" s="12" customFormat="1" x14ac:dyDescent="0.3">
      <c r="A22" s="72" t="s">
        <v>20</v>
      </c>
      <c r="B22" s="35">
        <f t="shared" ref="B22:H22" si="8">SUM(B18:B21)</f>
        <v>19752</v>
      </c>
      <c r="C22" s="35">
        <f>SUM(C18:C21)</f>
        <v>10014</v>
      </c>
      <c r="D22" s="35">
        <f t="shared" si="8"/>
        <v>1769</v>
      </c>
      <c r="E22" s="35">
        <f t="shared" si="8"/>
        <v>327</v>
      </c>
      <c r="F22" s="35">
        <f t="shared" si="8"/>
        <v>162</v>
      </c>
      <c r="G22" s="35">
        <f t="shared" ref="G22" si="9">SUM(G18:G21)</f>
        <v>2281</v>
      </c>
      <c r="H22" s="35">
        <f t="shared" si="8"/>
        <v>0</v>
      </c>
      <c r="I22" s="36">
        <f t="shared" si="0"/>
        <v>34305</v>
      </c>
      <c r="J22" s="37"/>
      <c r="K22" s="35">
        <f t="shared" ref="K22:P22" si="10">SUM(K18:K21)</f>
        <v>403</v>
      </c>
      <c r="L22" s="35">
        <f t="shared" si="10"/>
        <v>2683</v>
      </c>
      <c r="M22" s="35">
        <f t="shared" si="10"/>
        <v>54</v>
      </c>
      <c r="N22" s="35">
        <f t="shared" si="10"/>
        <v>32</v>
      </c>
      <c r="O22" s="35">
        <f t="shared" si="10"/>
        <v>60</v>
      </c>
      <c r="P22" s="35">
        <f t="shared" si="10"/>
        <v>21</v>
      </c>
      <c r="Q22" s="35">
        <f t="shared" si="1"/>
        <v>3253</v>
      </c>
      <c r="S22"/>
      <c r="T22"/>
      <c r="U22"/>
      <c r="V22"/>
      <c r="W22"/>
      <c r="X22"/>
      <c r="Y22"/>
    </row>
    <row r="23" spans="1:25" x14ac:dyDescent="0.3">
      <c r="A23" s="44" t="s">
        <v>21</v>
      </c>
      <c r="B23" s="45">
        <v>19401</v>
      </c>
      <c r="C23" s="45">
        <v>8444</v>
      </c>
      <c r="D23" s="45">
        <v>2139</v>
      </c>
      <c r="E23" s="45">
        <v>508</v>
      </c>
      <c r="F23" s="45">
        <v>171</v>
      </c>
      <c r="G23" s="45">
        <v>2375</v>
      </c>
      <c r="H23" s="48">
        <v>0</v>
      </c>
      <c r="I23" s="46">
        <f t="shared" si="0"/>
        <v>33038</v>
      </c>
      <c r="J23" s="30"/>
      <c r="K23" s="45">
        <v>141</v>
      </c>
      <c r="L23" s="45">
        <v>4622</v>
      </c>
      <c r="M23" s="45">
        <v>87</v>
      </c>
      <c r="N23" s="45">
        <v>139</v>
      </c>
      <c r="O23" s="45">
        <v>17</v>
      </c>
      <c r="P23" s="45">
        <v>42</v>
      </c>
      <c r="Q23" s="53">
        <f t="shared" si="1"/>
        <v>5048</v>
      </c>
    </row>
    <row r="24" spans="1:25" x14ac:dyDescent="0.3">
      <c r="A24" s="47" t="s">
        <v>22</v>
      </c>
      <c r="B24" s="48">
        <v>18797</v>
      </c>
      <c r="C24" s="48">
        <v>12108</v>
      </c>
      <c r="D24" s="48">
        <v>3018</v>
      </c>
      <c r="E24" s="48">
        <v>819</v>
      </c>
      <c r="F24" s="48">
        <v>252</v>
      </c>
      <c r="G24" s="48">
        <v>2447</v>
      </c>
      <c r="H24" s="48">
        <v>0</v>
      </c>
      <c r="I24" s="49">
        <f t="shared" si="0"/>
        <v>37441</v>
      </c>
      <c r="J24" s="30"/>
      <c r="K24" s="48">
        <v>147</v>
      </c>
      <c r="L24" s="48">
        <v>4755</v>
      </c>
      <c r="M24" s="48">
        <v>141</v>
      </c>
      <c r="N24" s="48">
        <v>142</v>
      </c>
      <c r="O24" s="48">
        <v>13</v>
      </c>
      <c r="P24" s="48">
        <v>43</v>
      </c>
      <c r="Q24" s="54">
        <f t="shared" si="1"/>
        <v>5241</v>
      </c>
    </row>
    <row r="25" spans="1:25" x14ac:dyDescent="0.3">
      <c r="A25" s="47" t="s">
        <v>23</v>
      </c>
      <c r="B25" s="48">
        <v>14728</v>
      </c>
      <c r="C25" s="48">
        <v>4599</v>
      </c>
      <c r="D25" s="48">
        <v>493</v>
      </c>
      <c r="E25" s="48">
        <v>144</v>
      </c>
      <c r="F25" s="48">
        <v>125</v>
      </c>
      <c r="G25" s="48">
        <v>1762</v>
      </c>
      <c r="H25" s="48">
        <v>0</v>
      </c>
      <c r="I25" s="49">
        <f t="shared" si="0"/>
        <v>21851</v>
      </c>
      <c r="J25" s="30"/>
      <c r="K25" s="48">
        <v>147</v>
      </c>
      <c r="L25" s="48">
        <v>1753</v>
      </c>
      <c r="M25" s="48">
        <v>19</v>
      </c>
      <c r="N25" s="48">
        <v>33</v>
      </c>
      <c r="O25" s="48">
        <v>12</v>
      </c>
      <c r="P25" s="48">
        <v>20</v>
      </c>
      <c r="Q25" s="54">
        <f t="shared" si="1"/>
        <v>1984</v>
      </c>
    </row>
    <row r="26" spans="1:25" x14ac:dyDescent="0.3">
      <c r="A26" s="47" t="s">
        <v>24</v>
      </c>
      <c r="B26" s="48">
        <v>5804</v>
      </c>
      <c r="C26" s="48">
        <v>3536</v>
      </c>
      <c r="D26" s="48">
        <v>854</v>
      </c>
      <c r="E26" s="48">
        <v>200</v>
      </c>
      <c r="F26" s="48">
        <v>48</v>
      </c>
      <c r="G26" s="48">
        <v>878</v>
      </c>
      <c r="H26" s="48">
        <v>0</v>
      </c>
      <c r="I26" s="49">
        <f t="shared" si="0"/>
        <v>11320</v>
      </c>
      <c r="J26" s="30"/>
      <c r="K26" s="48">
        <v>30</v>
      </c>
      <c r="L26" s="48">
        <v>1019</v>
      </c>
      <c r="M26" s="48">
        <v>32</v>
      </c>
      <c r="N26" s="48">
        <v>36</v>
      </c>
      <c r="O26" s="48">
        <v>6</v>
      </c>
      <c r="P26" s="48">
        <v>14</v>
      </c>
      <c r="Q26" s="54">
        <f t="shared" si="1"/>
        <v>1137</v>
      </c>
    </row>
    <row r="27" spans="1:25" x14ac:dyDescent="0.3">
      <c r="A27" s="47" t="s">
        <v>25</v>
      </c>
      <c r="B27" s="48">
        <v>6689</v>
      </c>
      <c r="C27" s="48">
        <v>2382</v>
      </c>
      <c r="D27" s="48">
        <v>386</v>
      </c>
      <c r="E27" s="48">
        <v>85</v>
      </c>
      <c r="F27" s="48">
        <v>50</v>
      </c>
      <c r="G27" s="48">
        <v>813</v>
      </c>
      <c r="H27" s="48">
        <v>0</v>
      </c>
      <c r="I27" s="49">
        <f t="shared" si="0"/>
        <v>10405</v>
      </c>
      <c r="J27" s="30"/>
      <c r="K27" s="48">
        <v>103</v>
      </c>
      <c r="L27" s="48">
        <v>1007</v>
      </c>
      <c r="M27" s="48">
        <v>19</v>
      </c>
      <c r="N27" s="48">
        <v>11</v>
      </c>
      <c r="O27" s="48">
        <v>5</v>
      </c>
      <c r="P27" s="48">
        <v>8</v>
      </c>
      <c r="Q27" s="54">
        <f t="shared" si="1"/>
        <v>1153</v>
      </c>
    </row>
    <row r="28" spans="1:25" x14ac:dyDescent="0.3">
      <c r="A28" s="47" t="s">
        <v>26</v>
      </c>
      <c r="B28" s="48">
        <v>4086</v>
      </c>
      <c r="C28" s="48">
        <v>2115</v>
      </c>
      <c r="D28" s="48">
        <v>657</v>
      </c>
      <c r="E28" s="48">
        <v>75</v>
      </c>
      <c r="F28" s="48">
        <v>27</v>
      </c>
      <c r="G28" s="48">
        <v>369</v>
      </c>
      <c r="H28" s="48">
        <v>0</v>
      </c>
      <c r="I28" s="49">
        <f t="shared" si="0"/>
        <v>7329</v>
      </c>
      <c r="J28" s="30"/>
      <c r="K28" s="48">
        <v>19</v>
      </c>
      <c r="L28" s="48">
        <v>521</v>
      </c>
      <c r="M28" s="48">
        <v>17</v>
      </c>
      <c r="N28" s="48">
        <v>17</v>
      </c>
      <c r="O28" s="56">
        <v>21</v>
      </c>
      <c r="P28" s="48">
        <v>7</v>
      </c>
      <c r="Q28" s="54">
        <f t="shared" si="1"/>
        <v>602</v>
      </c>
    </row>
    <row r="29" spans="1:25" x14ac:dyDescent="0.3">
      <c r="A29" s="47" t="s">
        <v>27</v>
      </c>
      <c r="B29" s="48">
        <v>5141</v>
      </c>
      <c r="C29" s="48">
        <v>3696</v>
      </c>
      <c r="D29" s="48">
        <v>1000</v>
      </c>
      <c r="E29" s="48">
        <v>288</v>
      </c>
      <c r="F29" s="48">
        <v>50</v>
      </c>
      <c r="G29" s="48">
        <v>709</v>
      </c>
      <c r="H29" s="48">
        <v>0</v>
      </c>
      <c r="I29" s="49">
        <f t="shared" si="0"/>
        <v>10884</v>
      </c>
      <c r="J29" s="30"/>
      <c r="K29" s="48">
        <v>44</v>
      </c>
      <c r="L29" s="48">
        <v>1225</v>
      </c>
      <c r="M29" s="48">
        <v>27</v>
      </c>
      <c r="N29" s="48">
        <v>51</v>
      </c>
      <c r="O29" s="48">
        <v>3</v>
      </c>
      <c r="P29" s="48">
        <v>8</v>
      </c>
      <c r="Q29" s="54">
        <f t="shared" si="1"/>
        <v>1358</v>
      </c>
    </row>
    <row r="30" spans="1:25" x14ac:dyDescent="0.3">
      <c r="A30" s="47" t="s">
        <v>28</v>
      </c>
      <c r="B30" s="48">
        <v>68621</v>
      </c>
      <c r="C30" s="48">
        <v>25908</v>
      </c>
      <c r="D30" s="48">
        <v>5586</v>
      </c>
      <c r="E30" s="48">
        <v>1122</v>
      </c>
      <c r="F30" s="48">
        <v>831</v>
      </c>
      <c r="G30" s="48">
        <v>10352</v>
      </c>
      <c r="H30" s="48">
        <v>1</v>
      </c>
      <c r="I30" s="49">
        <f t="shared" si="0"/>
        <v>112421</v>
      </c>
      <c r="J30" s="30"/>
      <c r="K30" s="48">
        <v>873</v>
      </c>
      <c r="L30" s="48">
        <v>9207</v>
      </c>
      <c r="M30" s="48">
        <v>290</v>
      </c>
      <c r="N30" s="48">
        <v>257</v>
      </c>
      <c r="O30" s="48">
        <v>62</v>
      </c>
      <c r="P30" s="48">
        <v>136</v>
      </c>
      <c r="Q30" s="54">
        <f t="shared" si="1"/>
        <v>10825</v>
      </c>
    </row>
    <row r="31" spans="1:25" x14ac:dyDescent="0.3">
      <c r="A31" s="47" t="s">
        <v>134</v>
      </c>
      <c r="B31" s="48">
        <v>20190</v>
      </c>
      <c r="C31" s="48">
        <v>6267</v>
      </c>
      <c r="D31" s="48">
        <v>1582</v>
      </c>
      <c r="E31" s="48">
        <v>246</v>
      </c>
      <c r="F31" s="48">
        <v>169</v>
      </c>
      <c r="G31" s="48">
        <v>2508</v>
      </c>
      <c r="H31" s="48">
        <v>0</v>
      </c>
      <c r="I31" s="49">
        <f t="shared" si="0"/>
        <v>30962</v>
      </c>
      <c r="J31" s="30"/>
      <c r="K31" s="48">
        <v>146</v>
      </c>
      <c r="L31" s="48">
        <v>2594</v>
      </c>
      <c r="M31" s="48">
        <v>59</v>
      </c>
      <c r="N31" s="48">
        <v>159</v>
      </c>
      <c r="O31" s="48">
        <v>6</v>
      </c>
      <c r="P31" s="48">
        <v>44</v>
      </c>
      <c r="Q31" s="54">
        <f t="shared" si="1"/>
        <v>3008</v>
      </c>
    </row>
    <row r="32" spans="1:25" x14ac:dyDescent="0.3">
      <c r="A32" s="47" t="s">
        <v>29</v>
      </c>
      <c r="B32" s="48">
        <v>9804</v>
      </c>
      <c r="C32" s="48">
        <v>5183</v>
      </c>
      <c r="D32" s="48">
        <v>1334</v>
      </c>
      <c r="E32" s="48">
        <v>183</v>
      </c>
      <c r="F32" s="48">
        <v>42</v>
      </c>
      <c r="G32" s="48">
        <v>1052</v>
      </c>
      <c r="H32" s="48">
        <v>0</v>
      </c>
      <c r="I32" s="49">
        <f t="shared" si="0"/>
        <v>17598</v>
      </c>
      <c r="J32" s="30"/>
      <c r="K32" s="48">
        <v>67</v>
      </c>
      <c r="L32" s="48">
        <v>1260</v>
      </c>
      <c r="M32" s="48">
        <v>43</v>
      </c>
      <c r="N32" s="48">
        <v>35</v>
      </c>
      <c r="O32" s="48">
        <v>0</v>
      </c>
      <c r="P32" s="48">
        <v>14</v>
      </c>
      <c r="Q32" s="54">
        <f t="shared" si="1"/>
        <v>1419</v>
      </c>
    </row>
    <row r="33" spans="1:25" x14ac:dyDescent="0.3">
      <c r="A33" s="47" t="s">
        <v>30</v>
      </c>
      <c r="B33" s="48">
        <v>2500</v>
      </c>
      <c r="C33" s="48">
        <v>1060</v>
      </c>
      <c r="D33" s="48">
        <v>52</v>
      </c>
      <c r="E33" s="48">
        <v>14</v>
      </c>
      <c r="F33" s="48">
        <v>41</v>
      </c>
      <c r="G33" s="48">
        <v>252</v>
      </c>
      <c r="H33" s="48">
        <v>0</v>
      </c>
      <c r="I33" s="49">
        <f t="shared" si="0"/>
        <v>3919</v>
      </c>
      <c r="J33" s="30"/>
      <c r="K33" s="48">
        <v>49</v>
      </c>
      <c r="L33" s="48">
        <v>528</v>
      </c>
      <c r="M33" s="48">
        <v>6</v>
      </c>
      <c r="N33" s="48">
        <v>1</v>
      </c>
      <c r="O33" s="48">
        <v>1</v>
      </c>
      <c r="P33" s="48">
        <v>5</v>
      </c>
      <c r="Q33" s="54">
        <f t="shared" si="1"/>
        <v>590</v>
      </c>
    </row>
    <row r="34" spans="1:25" x14ac:dyDescent="0.3">
      <c r="A34" s="50" t="s">
        <v>31</v>
      </c>
      <c r="B34" s="51">
        <v>20793</v>
      </c>
      <c r="C34" s="51">
        <v>6124</v>
      </c>
      <c r="D34" s="51">
        <v>1061</v>
      </c>
      <c r="E34" s="51">
        <v>188</v>
      </c>
      <c r="F34" s="51">
        <v>138</v>
      </c>
      <c r="G34" s="51">
        <v>3046</v>
      </c>
      <c r="H34" s="48">
        <v>0</v>
      </c>
      <c r="I34" s="52">
        <f t="shared" si="0"/>
        <v>31350</v>
      </c>
      <c r="J34" s="30"/>
      <c r="K34" s="51">
        <v>158</v>
      </c>
      <c r="L34" s="51">
        <v>2372</v>
      </c>
      <c r="M34" s="51">
        <v>99</v>
      </c>
      <c r="N34" s="51">
        <v>40</v>
      </c>
      <c r="O34" s="51">
        <v>4</v>
      </c>
      <c r="P34" s="51">
        <v>31</v>
      </c>
      <c r="Q34" s="55">
        <f t="shared" si="1"/>
        <v>2704</v>
      </c>
    </row>
    <row r="35" spans="1:25" s="12" customFormat="1" x14ac:dyDescent="0.3">
      <c r="A35" s="72" t="s">
        <v>32</v>
      </c>
      <c r="B35" s="35">
        <f t="shared" ref="B35:H35" si="11">SUM(B23:B34)</f>
        <v>196554</v>
      </c>
      <c r="C35" s="35">
        <f>SUM(C23:C34)</f>
        <v>81422</v>
      </c>
      <c r="D35" s="35">
        <f t="shared" si="11"/>
        <v>18162</v>
      </c>
      <c r="E35" s="35">
        <f t="shared" si="11"/>
        <v>3872</v>
      </c>
      <c r="F35" s="35">
        <f t="shared" si="11"/>
        <v>1944</v>
      </c>
      <c r="G35" s="35">
        <f t="shared" ref="G35" si="12">SUM(G23:G34)</f>
        <v>26563</v>
      </c>
      <c r="H35" s="35">
        <f t="shared" si="11"/>
        <v>1</v>
      </c>
      <c r="I35" s="36">
        <f t="shared" si="0"/>
        <v>328518</v>
      </c>
      <c r="J35" s="37"/>
      <c r="K35" s="35">
        <f t="shared" ref="K35:P35" si="13">SUM(K23:K34)</f>
        <v>1924</v>
      </c>
      <c r="L35" s="35">
        <f t="shared" si="13"/>
        <v>30863</v>
      </c>
      <c r="M35" s="35">
        <f t="shared" si="13"/>
        <v>839</v>
      </c>
      <c r="N35" s="35">
        <f t="shared" si="13"/>
        <v>921</v>
      </c>
      <c r="O35" s="35">
        <f t="shared" si="13"/>
        <v>150</v>
      </c>
      <c r="P35" s="35">
        <f t="shared" si="13"/>
        <v>372</v>
      </c>
      <c r="Q35" s="35">
        <f t="shared" si="1"/>
        <v>35069</v>
      </c>
      <c r="S35"/>
      <c r="T35"/>
      <c r="U35"/>
      <c r="V35"/>
      <c r="W35"/>
      <c r="X35"/>
      <c r="Y35"/>
    </row>
    <row r="36" spans="1:25" x14ac:dyDescent="0.3">
      <c r="A36" s="44" t="s">
        <v>33</v>
      </c>
      <c r="B36" s="45">
        <v>1784</v>
      </c>
      <c r="C36" s="45">
        <v>893</v>
      </c>
      <c r="D36" s="45">
        <v>51</v>
      </c>
      <c r="E36" s="45">
        <v>2</v>
      </c>
      <c r="F36" s="45">
        <v>22</v>
      </c>
      <c r="G36" s="45">
        <v>227</v>
      </c>
      <c r="H36" s="48">
        <v>0</v>
      </c>
      <c r="I36" s="46">
        <f t="shared" si="0"/>
        <v>2979</v>
      </c>
      <c r="J36" s="30"/>
      <c r="K36" s="45">
        <v>13</v>
      </c>
      <c r="L36" s="45">
        <v>835</v>
      </c>
      <c r="M36" s="45">
        <v>2</v>
      </c>
      <c r="N36" s="48">
        <v>0</v>
      </c>
      <c r="O36" s="48">
        <v>0</v>
      </c>
      <c r="P36" s="45">
        <v>1</v>
      </c>
      <c r="Q36" s="53">
        <f t="shared" si="1"/>
        <v>851</v>
      </c>
    </row>
    <row r="37" spans="1:25" x14ac:dyDescent="0.3">
      <c r="A37" s="47" t="s">
        <v>34</v>
      </c>
      <c r="B37" s="48">
        <v>4703</v>
      </c>
      <c r="C37" s="48">
        <v>3269</v>
      </c>
      <c r="D37" s="48">
        <v>403</v>
      </c>
      <c r="E37" s="48">
        <v>173</v>
      </c>
      <c r="F37" s="48">
        <v>43</v>
      </c>
      <c r="G37" s="48">
        <v>736</v>
      </c>
      <c r="H37" s="48">
        <v>0</v>
      </c>
      <c r="I37" s="49">
        <f t="shared" si="0"/>
        <v>9327</v>
      </c>
      <c r="J37" s="30"/>
      <c r="K37" s="48">
        <v>26</v>
      </c>
      <c r="L37" s="48">
        <v>874</v>
      </c>
      <c r="M37" s="48">
        <v>6</v>
      </c>
      <c r="N37" s="48">
        <v>18</v>
      </c>
      <c r="O37" s="48">
        <v>0</v>
      </c>
      <c r="P37" s="48">
        <v>9</v>
      </c>
      <c r="Q37" s="54">
        <f t="shared" si="1"/>
        <v>933</v>
      </c>
    </row>
    <row r="38" spans="1:25" x14ac:dyDescent="0.3">
      <c r="A38" s="47" t="s">
        <v>35</v>
      </c>
      <c r="B38" s="48">
        <v>3627</v>
      </c>
      <c r="C38" s="48">
        <v>1385</v>
      </c>
      <c r="D38" s="48">
        <v>94</v>
      </c>
      <c r="E38" s="48">
        <v>26</v>
      </c>
      <c r="F38" s="48">
        <v>29</v>
      </c>
      <c r="G38" s="48">
        <v>491</v>
      </c>
      <c r="H38" s="48">
        <v>0</v>
      </c>
      <c r="I38" s="49">
        <f t="shared" si="0"/>
        <v>5652</v>
      </c>
      <c r="J38" s="30"/>
      <c r="K38" s="48">
        <v>72</v>
      </c>
      <c r="L38" s="48">
        <v>352</v>
      </c>
      <c r="M38" s="48">
        <v>2</v>
      </c>
      <c r="N38" s="48">
        <v>3</v>
      </c>
      <c r="O38" s="48">
        <v>1</v>
      </c>
      <c r="P38" s="48">
        <v>2</v>
      </c>
      <c r="Q38" s="54">
        <f t="shared" si="1"/>
        <v>432</v>
      </c>
    </row>
    <row r="39" spans="1:25" x14ac:dyDescent="0.3">
      <c r="A39" s="50" t="s">
        <v>36</v>
      </c>
      <c r="B39" s="51">
        <v>8634</v>
      </c>
      <c r="C39" s="51">
        <v>5323</v>
      </c>
      <c r="D39" s="51">
        <v>272</v>
      </c>
      <c r="E39" s="51">
        <v>105</v>
      </c>
      <c r="F39" s="51">
        <v>113</v>
      </c>
      <c r="G39" s="51">
        <v>1190</v>
      </c>
      <c r="H39" s="48">
        <v>0</v>
      </c>
      <c r="I39" s="52">
        <f t="shared" si="0"/>
        <v>15637</v>
      </c>
      <c r="J39" s="30"/>
      <c r="K39" s="51">
        <v>33</v>
      </c>
      <c r="L39" s="51">
        <v>1417</v>
      </c>
      <c r="M39" s="51">
        <v>6</v>
      </c>
      <c r="N39" s="51">
        <v>8</v>
      </c>
      <c r="O39" s="51">
        <v>5</v>
      </c>
      <c r="P39" s="51">
        <v>11</v>
      </c>
      <c r="Q39" s="55">
        <f t="shared" si="1"/>
        <v>1480</v>
      </c>
    </row>
    <row r="40" spans="1:25" x14ac:dyDescent="0.3">
      <c r="A40" s="72" t="s">
        <v>37</v>
      </c>
      <c r="B40" s="35">
        <f t="shared" ref="B40:H40" si="14">SUM(B36:B39)</f>
        <v>18748</v>
      </c>
      <c r="C40" s="35">
        <f>SUM(C36:C39)</f>
        <v>10870</v>
      </c>
      <c r="D40" s="35">
        <f t="shared" si="14"/>
        <v>820</v>
      </c>
      <c r="E40" s="35">
        <f t="shared" si="14"/>
        <v>306</v>
      </c>
      <c r="F40" s="35">
        <f t="shared" si="14"/>
        <v>207</v>
      </c>
      <c r="G40" s="35">
        <f t="shared" ref="G40" si="15">SUM(G36:G39)</f>
        <v>2644</v>
      </c>
      <c r="H40" s="35">
        <f t="shared" si="14"/>
        <v>0</v>
      </c>
      <c r="I40" s="36">
        <f t="shared" si="0"/>
        <v>33595</v>
      </c>
      <c r="J40" s="37"/>
      <c r="K40" s="35">
        <f t="shared" ref="K40:P40" si="16">SUM(K36:K39)</f>
        <v>144</v>
      </c>
      <c r="L40" s="35">
        <f t="shared" si="16"/>
        <v>3478</v>
      </c>
      <c r="M40" s="35">
        <f t="shared" si="16"/>
        <v>16</v>
      </c>
      <c r="N40" s="35">
        <f t="shared" si="16"/>
        <v>29</v>
      </c>
      <c r="O40" s="35">
        <f t="shared" si="16"/>
        <v>6</v>
      </c>
      <c r="P40" s="35">
        <f t="shared" si="16"/>
        <v>23</v>
      </c>
      <c r="Q40" s="35">
        <f t="shared" si="1"/>
        <v>3696</v>
      </c>
    </row>
    <row r="41" spans="1:25" x14ac:dyDescent="0.3">
      <c r="A41" s="44" t="s">
        <v>38</v>
      </c>
      <c r="B41" s="45">
        <v>58815</v>
      </c>
      <c r="C41" s="45">
        <v>85865</v>
      </c>
      <c r="D41" s="45">
        <v>647</v>
      </c>
      <c r="E41" s="45">
        <v>1351</v>
      </c>
      <c r="F41" s="45">
        <v>427</v>
      </c>
      <c r="G41" s="45">
        <v>5148</v>
      </c>
      <c r="H41" s="45">
        <v>10</v>
      </c>
      <c r="I41" s="46">
        <f t="shared" si="0"/>
        <v>152263</v>
      </c>
      <c r="J41" s="30"/>
      <c r="K41" s="45">
        <v>133</v>
      </c>
      <c r="L41" s="45">
        <v>9780</v>
      </c>
      <c r="M41" s="45">
        <v>34</v>
      </c>
      <c r="N41" s="45">
        <v>241</v>
      </c>
      <c r="O41" s="45">
        <v>76</v>
      </c>
      <c r="P41" s="45">
        <v>6</v>
      </c>
      <c r="Q41" s="53">
        <f t="shared" si="1"/>
        <v>10270</v>
      </c>
    </row>
    <row r="42" spans="1:25" x14ac:dyDescent="0.3">
      <c r="A42" s="50" t="s">
        <v>39</v>
      </c>
      <c r="B42" s="51">
        <v>34287</v>
      </c>
      <c r="C42" s="51">
        <v>89238</v>
      </c>
      <c r="D42" s="51">
        <v>4438</v>
      </c>
      <c r="E42" s="51">
        <v>1651</v>
      </c>
      <c r="F42" s="51">
        <v>2624</v>
      </c>
      <c r="G42" s="51">
        <v>13247</v>
      </c>
      <c r="H42" s="51">
        <v>1</v>
      </c>
      <c r="I42" s="52">
        <f t="shared" si="0"/>
        <v>145486</v>
      </c>
      <c r="J42" s="30"/>
      <c r="K42" s="51">
        <v>546</v>
      </c>
      <c r="L42" s="51">
        <v>16572</v>
      </c>
      <c r="M42" s="51">
        <v>328</v>
      </c>
      <c r="N42" s="51">
        <v>460</v>
      </c>
      <c r="O42" s="51">
        <v>129</v>
      </c>
      <c r="P42" s="51">
        <v>127</v>
      </c>
      <c r="Q42" s="55">
        <f t="shared" si="1"/>
        <v>18162</v>
      </c>
    </row>
    <row r="43" spans="1:25" x14ac:dyDescent="0.3">
      <c r="A43" s="72" t="s">
        <v>40</v>
      </c>
      <c r="B43" s="35">
        <f t="shared" ref="B43:H43" si="17">SUM(B41:B42)</f>
        <v>93102</v>
      </c>
      <c r="C43" s="35">
        <f>SUM(C41:C42)</f>
        <v>175103</v>
      </c>
      <c r="D43" s="35">
        <f t="shared" si="17"/>
        <v>5085</v>
      </c>
      <c r="E43" s="35">
        <f t="shared" si="17"/>
        <v>3002</v>
      </c>
      <c r="F43" s="35">
        <f t="shared" si="17"/>
        <v>3051</v>
      </c>
      <c r="G43" s="35">
        <f t="shared" ref="G43" si="18">SUM(G41:G42)</f>
        <v>18395</v>
      </c>
      <c r="H43" s="35">
        <f t="shared" si="17"/>
        <v>11</v>
      </c>
      <c r="I43" s="36">
        <f t="shared" si="0"/>
        <v>297749</v>
      </c>
      <c r="J43" s="37"/>
      <c r="K43" s="35">
        <f t="shared" ref="K43:P43" si="19">SUM(K41:K42)</f>
        <v>679</v>
      </c>
      <c r="L43" s="35">
        <f t="shared" si="19"/>
        <v>26352</v>
      </c>
      <c r="M43" s="35">
        <f t="shared" si="19"/>
        <v>362</v>
      </c>
      <c r="N43" s="35">
        <f t="shared" si="19"/>
        <v>701</v>
      </c>
      <c r="O43" s="35">
        <f t="shared" si="19"/>
        <v>205</v>
      </c>
      <c r="P43" s="35">
        <f t="shared" si="19"/>
        <v>133</v>
      </c>
      <c r="Q43" s="35">
        <f t="shared" si="1"/>
        <v>28432</v>
      </c>
    </row>
    <row r="44" spans="1:25" x14ac:dyDescent="0.3">
      <c r="A44" s="44" t="s">
        <v>41</v>
      </c>
      <c r="B44" s="45">
        <v>3664</v>
      </c>
      <c r="C44" s="45">
        <v>2473</v>
      </c>
      <c r="D44" s="45">
        <v>271</v>
      </c>
      <c r="E44" s="45">
        <v>103</v>
      </c>
      <c r="F44" s="45">
        <v>13</v>
      </c>
      <c r="G44" s="45">
        <v>336</v>
      </c>
      <c r="H44" s="48">
        <v>0</v>
      </c>
      <c r="I44" s="46">
        <f t="shared" si="0"/>
        <v>6860</v>
      </c>
      <c r="J44" s="30"/>
      <c r="K44" s="45">
        <v>47</v>
      </c>
      <c r="L44" s="45">
        <v>680</v>
      </c>
      <c r="M44" s="45">
        <v>7</v>
      </c>
      <c r="N44" s="45">
        <v>4</v>
      </c>
      <c r="O44" s="48">
        <v>0</v>
      </c>
      <c r="P44" s="45">
        <v>3</v>
      </c>
      <c r="Q44" s="53">
        <f t="shared" si="1"/>
        <v>741</v>
      </c>
    </row>
    <row r="45" spans="1:25" x14ac:dyDescent="0.3">
      <c r="A45" s="47" t="s">
        <v>42</v>
      </c>
      <c r="B45" s="48">
        <v>13413</v>
      </c>
      <c r="C45" s="48">
        <v>10477</v>
      </c>
      <c r="D45" s="48">
        <v>2929</v>
      </c>
      <c r="E45" s="48">
        <v>869</v>
      </c>
      <c r="F45" s="48">
        <v>182</v>
      </c>
      <c r="G45" s="48">
        <v>2405</v>
      </c>
      <c r="H45" s="48">
        <v>0</v>
      </c>
      <c r="I45" s="49">
        <f t="shared" si="0"/>
        <v>30275</v>
      </c>
      <c r="J45" s="30"/>
      <c r="K45" s="48">
        <v>36</v>
      </c>
      <c r="L45" s="48">
        <v>2643</v>
      </c>
      <c r="M45" s="48">
        <v>55</v>
      </c>
      <c r="N45" s="48">
        <v>177</v>
      </c>
      <c r="O45" s="48">
        <v>6</v>
      </c>
      <c r="P45" s="48">
        <v>33</v>
      </c>
      <c r="Q45" s="54">
        <f t="shared" si="1"/>
        <v>2950</v>
      </c>
    </row>
    <row r="46" spans="1:25" x14ac:dyDescent="0.3">
      <c r="A46" s="47" t="s">
        <v>43</v>
      </c>
      <c r="B46" s="48">
        <v>2066</v>
      </c>
      <c r="C46" s="48">
        <v>2335</v>
      </c>
      <c r="D46" s="48">
        <v>672</v>
      </c>
      <c r="E46" s="48">
        <v>540</v>
      </c>
      <c r="F46" s="48">
        <v>21</v>
      </c>
      <c r="G46" s="48">
        <v>361</v>
      </c>
      <c r="H46" s="48">
        <v>0</v>
      </c>
      <c r="I46" s="49">
        <f t="shared" si="0"/>
        <v>5995</v>
      </c>
      <c r="J46" s="30"/>
      <c r="K46" s="48">
        <v>9</v>
      </c>
      <c r="L46" s="48">
        <v>494</v>
      </c>
      <c r="M46" s="48">
        <v>12</v>
      </c>
      <c r="N46" s="48">
        <v>60</v>
      </c>
      <c r="O46" s="48">
        <v>2</v>
      </c>
      <c r="P46" s="48">
        <v>5</v>
      </c>
      <c r="Q46" s="54">
        <f t="shared" si="1"/>
        <v>582</v>
      </c>
    </row>
    <row r="47" spans="1:25" x14ac:dyDescent="0.3">
      <c r="A47" s="47" t="s">
        <v>44</v>
      </c>
      <c r="B47" s="48">
        <v>10721</v>
      </c>
      <c r="C47" s="48">
        <v>7964</v>
      </c>
      <c r="D47" s="48">
        <v>1423</v>
      </c>
      <c r="E47" s="48">
        <v>475</v>
      </c>
      <c r="F47" s="48">
        <v>160</v>
      </c>
      <c r="G47" s="48">
        <v>2053</v>
      </c>
      <c r="H47" s="48">
        <v>0</v>
      </c>
      <c r="I47" s="49">
        <f t="shared" si="0"/>
        <v>22796</v>
      </c>
      <c r="J47" s="30"/>
      <c r="K47" s="48">
        <v>41</v>
      </c>
      <c r="L47" s="48">
        <v>2483</v>
      </c>
      <c r="M47" s="48">
        <v>32</v>
      </c>
      <c r="N47" s="48">
        <v>47</v>
      </c>
      <c r="O47" s="48">
        <v>5</v>
      </c>
      <c r="P47" s="48">
        <v>21</v>
      </c>
      <c r="Q47" s="54">
        <f t="shared" si="1"/>
        <v>2629</v>
      </c>
    </row>
    <row r="48" spans="1:25" x14ac:dyDescent="0.3">
      <c r="A48" s="47" t="s">
        <v>45</v>
      </c>
      <c r="B48" s="48">
        <v>10124</v>
      </c>
      <c r="C48" s="48">
        <v>7257</v>
      </c>
      <c r="D48" s="48">
        <v>1881</v>
      </c>
      <c r="E48" s="48">
        <v>541</v>
      </c>
      <c r="F48" s="48">
        <v>81</v>
      </c>
      <c r="G48" s="48">
        <v>1411</v>
      </c>
      <c r="H48" s="48">
        <v>0</v>
      </c>
      <c r="I48" s="49">
        <f t="shared" si="0"/>
        <v>21295</v>
      </c>
      <c r="J48" s="30"/>
      <c r="K48" s="48">
        <v>65</v>
      </c>
      <c r="L48" s="48">
        <v>1737</v>
      </c>
      <c r="M48" s="48">
        <v>30</v>
      </c>
      <c r="N48" s="48">
        <v>60</v>
      </c>
      <c r="O48" s="48">
        <v>14</v>
      </c>
      <c r="P48" s="48">
        <v>6</v>
      </c>
      <c r="Q48" s="54">
        <f t="shared" si="1"/>
        <v>1912</v>
      </c>
    </row>
    <row r="49" spans="1:17" x14ac:dyDescent="0.3">
      <c r="A49" s="47" t="s">
        <v>46</v>
      </c>
      <c r="B49" s="48">
        <v>13439</v>
      </c>
      <c r="C49" s="48">
        <v>10798</v>
      </c>
      <c r="D49" s="48">
        <v>2735</v>
      </c>
      <c r="E49" s="48">
        <v>1806</v>
      </c>
      <c r="F49" s="48">
        <v>193</v>
      </c>
      <c r="G49" s="48">
        <v>2222</v>
      </c>
      <c r="H49" s="48">
        <v>0</v>
      </c>
      <c r="I49" s="49">
        <f t="shared" si="0"/>
        <v>31193</v>
      </c>
      <c r="J49" s="30"/>
      <c r="K49" s="48">
        <v>70</v>
      </c>
      <c r="L49" s="48">
        <v>2840</v>
      </c>
      <c r="M49" s="48">
        <v>57</v>
      </c>
      <c r="N49" s="48">
        <v>142</v>
      </c>
      <c r="O49" s="48">
        <v>9</v>
      </c>
      <c r="P49" s="48">
        <v>31</v>
      </c>
      <c r="Q49" s="54">
        <f t="shared" si="1"/>
        <v>3149</v>
      </c>
    </row>
    <row r="50" spans="1:17" x14ac:dyDescent="0.3">
      <c r="A50" s="50" t="s">
        <v>47</v>
      </c>
      <c r="B50" s="51">
        <v>17034</v>
      </c>
      <c r="C50" s="51">
        <v>9088</v>
      </c>
      <c r="D50" s="51">
        <v>2516</v>
      </c>
      <c r="E50" s="51">
        <v>946</v>
      </c>
      <c r="F50" s="51">
        <v>168</v>
      </c>
      <c r="G50" s="51">
        <v>2314</v>
      </c>
      <c r="H50" s="48">
        <v>0</v>
      </c>
      <c r="I50" s="52">
        <f t="shared" si="0"/>
        <v>32066</v>
      </c>
      <c r="J50" s="30"/>
      <c r="K50" s="51">
        <v>49</v>
      </c>
      <c r="L50" s="51">
        <v>3028</v>
      </c>
      <c r="M50" s="51">
        <v>47</v>
      </c>
      <c r="N50" s="51">
        <v>90</v>
      </c>
      <c r="O50" s="51">
        <v>9</v>
      </c>
      <c r="P50" s="51">
        <v>34</v>
      </c>
      <c r="Q50" s="55">
        <f t="shared" si="1"/>
        <v>3257</v>
      </c>
    </row>
    <row r="51" spans="1:17" x14ac:dyDescent="0.3">
      <c r="A51" s="72" t="s">
        <v>48</v>
      </c>
      <c r="B51" s="35">
        <f t="shared" ref="B51:H51" si="20">SUM(B44:B50)</f>
        <v>70461</v>
      </c>
      <c r="C51" s="35">
        <f>SUM(C44:C50)</f>
        <v>50392</v>
      </c>
      <c r="D51" s="35">
        <f t="shared" si="20"/>
        <v>12427</v>
      </c>
      <c r="E51" s="35">
        <f t="shared" si="20"/>
        <v>5280</v>
      </c>
      <c r="F51" s="35">
        <f t="shared" si="20"/>
        <v>818</v>
      </c>
      <c r="G51" s="35">
        <f t="shared" ref="G51" si="21">SUM(G44:G50)</f>
        <v>11102</v>
      </c>
      <c r="H51" s="35">
        <f t="shared" si="20"/>
        <v>0</v>
      </c>
      <c r="I51" s="36">
        <f t="shared" si="0"/>
        <v>150480</v>
      </c>
      <c r="J51" s="37"/>
      <c r="K51" s="35">
        <f t="shared" ref="K51:P51" si="22">SUM(K44:K50)</f>
        <v>317</v>
      </c>
      <c r="L51" s="35">
        <f t="shared" si="22"/>
        <v>13905</v>
      </c>
      <c r="M51" s="35">
        <f t="shared" si="22"/>
        <v>240</v>
      </c>
      <c r="N51" s="35">
        <f t="shared" si="22"/>
        <v>580</v>
      </c>
      <c r="O51" s="35">
        <f t="shared" si="22"/>
        <v>45</v>
      </c>
      <c r="P51" s="35">
        <f t="shared" si="22"/>
        <v>133</v>
      </c>
      <c r="Q51" s="35">
        <f t="shared" si="1"/>
        <v>15220</v>
      </c>
    </row>
    <row r="52" spans="1:17" x14ac:dyDescent="0.3">
      <c r="A52" s="44" t="s">
        <v>49</v>
      </c>
      <c r="B52" s="45">
        <v>15249</v>
      </c>
      <c r="C52" s="45">
        <v>12010</v>
      </c>
      <c r="D52" s="45">
        <v>4224</v>
      </c>
      <c r="E52" s="45">
        <v>1958</v>
      </c>
      <c r="F52" s="45">
        <v>171</v>
      </c>
      <c r="G52" s="45">
        <v>3467</v>
      </c>
      <c r="H52" s="48">
        <v>0</v>
      </c>
      <c r="I52" s="46">
        <f t="shared" si="0"/>
        <v>37079</v>
      </c>
      <c r="J52" s="30"/>
      <c r="K52" s="45">
        <v>134</v>
      </c>
      <c r="L52" s="45">
        <v>3170</v>
      </c>
      <c r="M52" s="45">
        <v>139</v>
      </c>
      <c r="N52" s="45">
        <v>253</v>
      </c>
      <c r="O52" s="45">
        <v>9</v>
      </c>
      <c r="P52" s="45">
        <v>26</v>
      </c>
      <c r="Q52" s="53">
        <f t="shared" si="1"/>
        <v>3731</v>
      </c>
    </row>
    <row r="53" spans="1:17" x14ac:dyDescent="0.3">
      <c r="A53" s="47" t="s">
        <v>50</v>
      </c>
      <c r="B53" s="48">
        <v>3861</v>
      </c>
      <c r="C53" s="48">
        <v>3803</v>
      </c>
      <c r="D53" s="48">
        <v>1155</v>
      </c>
      <c r="E53" s="48">
        <v>535</v>
      </c>
      <c r="F53" s="48">
        <v>21</v>
      </c>
      <c r="G53" s="48">
        <v>707</v>
      </c>
      <c r="H53" s="48">
        <v>0</v>
      </c>
      <c r="I53" s="49">
        <f t="shared" si="0"/>
        <v>10082</v>
      </c>
      <c r="J53" s="30"/>
      <c r="K53" s="48">
        <v>27</v>
      </c>
      <c r="L53" s="48">
        <v>717</v>
      </c>
      <c r="M53" s="48">
        <v>18</v>
      </c>
      <c r="N53" s="48">
        <v>62</v>
      </c>
      <c r="O53" s="48">
        <v>1</v>
      </c>
      <c r="P53" s="48">
        <v>6</v>
      </c>
      <c r="Q53" s="54">
        <f t="shared" si="1"/>
        <v>831</v>
      </c>
    </row>
    <row r="54" spans="1:17" x14ac:dyDescent="0.3">
      <c r="A54" s="47" t="s">
        <v>128</v>
      </c>
      <c r="B54" s="48">
        <v>4620</v>
      </c>
      <c r="C54" s="48">
        <v>3928</v>
      </c>
      <c r="D54" s="48">
        <v>1455</v>
      </c>
      <c r="E54" s="48">
        <v>450</v>
      </c>
      <c r="F54" s="48">
        <v>36</v>
      </c>
      <c r="G54" s="48">
        <v>645</v>
      </c>
      <c r="H54" s="48">
        <v>0</v>
      </c>
      <c r="I54" s="49">
        <f t="shared" si="0"/>
        <v>11134</v>
      </c>
      <c r="J54" s="30"/>
      <c r="K54" s="48">
        <v>56</v>
      </c>
      <c r="L54" s="48">
        <v>1194</v>
      </c>
      <c r="M54" s="48">
        <v>66</v>
      </c>
      <c r="N54" s="48">
        <v>78</v>
      </c>
      <c r="O54" s="48">
        <v>2</v>
      </c>
      <c r="P54" s="48">
        <v>7</v>
      </c>
      <c r="Q54" s="54">
        <f t="shared" si="1"/>
        <v>1403</v>
      </c>
    </row>
    <row r="55" spans="1:17" x14ac:dyDescent="0.3">
      <c r="A55" s="47" t="s">
        <v>51</v>
      </c>
      <c r="B55" s="48">
        <v>10630</v>
      </c>
      <c r="C55" s="48">
        <v>8682</v>
      </c>
      <c r="D55" s="48">
        <v>2907</v>
      </c>
      <c r="E55" s="48">
        <v>688</v>
      </c>
      <c r="F55" s="48">
        <v>132</v>
      </c>
      <c r="G55" s="48">
        <v>1878</v>
      </c>
      <c r="H55" s="48">
        <v>0</v>
      </c>
      <c r="I55" s="49">
        <f t="shared" si="0"/>
        <v>24917</v>
      </c>
      <c r="J55" s="30"/>
      <c r="K55" s="48">
        <v>47</v>
      </c>
      <c r="L55" s="48">
        <v>2185</v>
      </c>
      <c r="M55" s="48">
        <v>56</v>
      </c>
      <c r="N55" s="48">
        <v>106</v>
      </c>
      <c r="O55" s="48">
        <v>15</v>
      </c>
      <c r="P55" s="48">
        <v>18</v>
      </c>
      <c r="Q55" s="54">
        <f t="shared" si="1"/>
        <v>2427</v>
      </c>
    </row>
    <row r="56" spans="1:17" x14ac:dyDescent="0.3">
      <c r="A56" s="47" t="s">
        <v>52</v>
      </c>
      <c r="B56" s="48">
        <v>6407</v>
      </c>
      <c r="C56" s="48">
        <v>4969</v>
      </c>
      <c r="D56" s="48">
        <v>1916</v>
      </c>
      <c r="E56" s="48">
        <v>985</v>
      </c>
      <c r="F56" s="48">
        <v>58</v>
      </c>
      <c r="G56" s="48">
        <v>1037</v>
      </c>
      <c r="H56" s="48">
        <v>0</v>
      </c>
      <c r="I56" s="49">
        <f t="shared" si="0"/>
        <v>15372</v>
      </c>
      <c r="J56" s="30"/>
      <c r="K56" s="48">
        <v>30</v>
      </c>
      <c r="L56" s="48">
        <v>1425</v>
      </c>
      <c r="M56" s="48">
        <v>47</v>
      </c>
      <c r="N56" s="48">
        <v>152</v>
      </c>
      <c r="O56" s="48">
        <v>5</v>
      </c>
      <c r="P56" s="48">
        <v>14</v>
      </c>
      <c r="Q56" s="54">
        <f t="shared" si="1"/>
        <v>1673</v>
      </c>
    </row>
    <row r="57" spans="1:17" x14ac:dyDescent="0.3">
      <c r="A57" s="47" t="s">
        <v>53</v>
      </c>
      <c r="B57" s="48">
        <v>4503</v>
      </c>
      <c r="C57" s="48">
        <v>2997</v>
      </c>
      <c r="D57" s="48">
        <v>1014</v>
      </c>
      <c r="E57" s="48">
        <v>236</v>
      </c>
      <c r="F57" s="48">
        <v>29</v>
      </c>
      <c r="G57" s="48">
        <v>580</v>
      </c>
      <c r="H57" s="48">
        <v>0</v>
      </c>
      <c r="I57" s="49">
        <f t="shared" si="0"/>
        <v>9359</v>
      </c>
      <c r="J57" s="30"/>
      <c r="K57" s="48">
        <v>25</v>
      </c>
      <c r="L57" s="48">
        <v>883</v>
      </c>
      <c r="M57" s="48">
        <v>31</v>
      </c>
      <c r="N57" s="48">
        <v>31</v>
      </c>
      <c r="O57" s="48">
        <v>1</v>
      </c>
      <c r="P57" s="48">
        <v>5</v>
      </c>
      <c r="Q57" s="54">
        <f t="shared" si="1"/>
        <v>976</v>
      </c>
    </row>
    <row r="58" spans="1:17" x14ac:dyDescent="0.3">
      <c r="A58" s="47" t="s">
        <v>54</v>
      </c>
      <c r="B58" s="48">
        <v>4693</v>
      </c>
      <c r="C58" s="48">
        <v>5175</v>
      </c>
      <c r="D58" s="48">
        <v>1557</v>
      </c>
      <c r="E58" s="48">
        <v>668</v>
      </c>
      <c r="F58" s="48">
        <v>45</v>
      </c>
      <c r="G58" s="48">
        <v>705</v>
      </c>
      <c r="H58" s="48">
        <v>0</v>
      </c>
      <c r="I58" s="49">
        <f t="shared" si="0"/>
        <v>12843</v>
      </c>
      <c r="J58" s="30"/>
      <c r="K58" s="48">
        <v>20</v>
      </c>
      <c r="L58" s="48">
        <v>1177</v>
      </c>
      <c r="M58" s="48">
        <v>58</v>
      </c>
      <c r="N58" s="48">
        <v>87</v>
      </c>
      <c r="O58" s="48">
        <v>5</v>
      </c>
      <c r="P58" s="48">
        <v>12</v>
      </c>
      <c r="Q58" s="54">
        <f t="shared" si="1"/>
        <v>1359</v>
      </c>
    </row>
    <row r="59" spans="1:17" x14ac:dyDescent="0.3">
      <c r="A59" s="47" t="s">
        <v>55</v>
      </c>
      <c r="B59" s="48">
        <v>8321</v>
      </c>
      <c r="C59" s="48">
        <v>5925</v>
      </c>
      <c r="D59" s="48">
        <v>2134</v>
      </c>
      <c r="E59" s="48">
        <v>772</v>
      </c>
      <c r="F59" s="48">
        <v>137</v>
      </c>
      <c r="G59" s="48">
        <v>1177</v>
      </c>
      <c r="H59" s="48">
        <v>0</v>
      </c>
      <c r="I59" s="49">
        <f t="shared" si="0"/>
        <v>18466</v>
      </c>
      <c r="J59" s="30"/>
      <c r="K59" s="48">
        <v>57</v>
      </c>
      <c r="L59" s="48">
        <v>1910</v>
      </c>
      <c r="M59" s="48">
        <v>56</v>
      </c>
      <c r="N59" s="48">
        <v>82</v>
      </c>
      <c r="O59" s="48">
        <v>32</v>
      </c>
      <c r="P59" s="48">
        <v>30</v>
      </c>
      <c r="Q59" s="54">
        <f t="shared" si="1"/>
        <v>2167</v>
      </c>
    </row>
    <row r="60" spans="1:17" x14ac:dyDescent="0.3">
      <c r="A60" s="50" t="s">
        <v>56</v>
      </c>
      <c r="B60" s="51">
        <v>4005</v>
      </c>
      <c r="C60" s="51">
        <v>2878</v>
      </c>
      <c r="D60" s="51">
        <v>1290</v>
      </c>
      <c r="E60" s="51">
        <v>517</v>
      </c>
      <c r="F60" s="51">
        <v>40</v>
      </c>
      <c r="G60" s="51">
        <v>611</v>
      </c>
      <c r="H60" s="48">
        <v>0</v>
      </c>
      <c r="I60" s="52">
        <f t="shared" si="0"/>
        <v>9341</v>
      </c>
      <c r="J60" s="30"/>
      <c r="K60" s="51">
        <v>23</v>
      </c>
      <c r="L60" s="51">
        <v>904</v>
      </c>
      <c r="M60" s="51">
        <v>58</v>
      </c>
      <c r="N60" s="51">
        <v>71</v>
      </c>
      <c r="O60" s="51">
        <v>2</v>
      </c>
      <c r="P60" s="51">
        <v>9</v>
      </c>
      <c r="Q60" s="55">
        <f t="shared" si="1"/>
        <v>1067</v>
      </c>
    </row>
    <row r="61" spans="1:17" x14ac:dyDescent="0.3">
      <c r="A61" s="72" t="s">
        <v>57</v>
      </c>
      <c r="B61" s="35">
        <f t="shared" ref="B61:H61" si="23">SUM(B52:B60)</f>
        <v>62289</v>
      </c>
      <c r="C61" s="35">
        <f>SUM(C52:C60)</f>
        <v>50367</v>
      </c>
      <c r="D61" s="35">
        <f t="shared" si="23"/>
        <v>17652</v>
      </c>
      <c r="E61" s="35">
        <f t="shared" si="23"/>
        <v>6809</v>
      </c>
      <c r="F61" s="35">
        <f t="shared" si="23"/>
        <v>669</v>
      </c>
      <c r="G61" s="35">
        <f t="shared" ref="G61" si="24">SUM(G52:G60)</f>
        <v>10807</v>
      </c>
      <c r="H61" s="35">
        <f t="shared" si="23"/>
        <v>0</v>
      </c>
      <c r="I61" s="36">
        <f t="shared" si="0"/>
        <v>148593</v>
      </c>
      <c r="J61" s="37"/>
      <c r="K61" s="35">
        <f t="shared" ref="K61:P61" si="25">SUM(K52:K60)</f>
        <v>419</v>
      </c>
      <c r="L61" s="35">
        <f t="shared" si="25"/>
        <v>13565</v>
      </c>
      <c r="M61" s="35">
        <f t="shared" si="25"/>
        <v>529</v>
      </c>
      <c r="N61" s="35">
        <f t="shared" si="25"/>
        <v>922</v>
      </c>
      <c r="O61" s="35">
        <f t="shared" si="25"/>
        <v>72</v>
      </c>
      <c r="P61" s="35">
        <f t="shared" si="25"/>
        <v>127</v>
      </c>
      <c r="Q61" s="35">
        <f t="shared" si="1"/>
        <v>15634</v>
      </c>
    </row>
    <row r="62" spans="1:17" x14ac:dyDescent="0.3">
      <c r="A62" s="44" t="s">
        <v>58</v>
      </c>
      <c r="B62" s="45">
        <v>3803</v>
      </c>
      <c r="C62" s="45">
        <v>4176</v>
      </c>
      <c r="D62" s="45">
        <v>1033</v>
      </c>
      <c r="E62" s="45">
        <v>419</v>
      </c>
      <c r="F62" s="45">
        <v>20</v>
      </c>
      <c r="G62" s="45">
        <v>448</v>
      </c>
      <c r="H62" s="48">
        <v>0</v>
      </c>
      <c r="I62" s="46">
        <f t="shared" si="0"/>
        <v>9899</v>
      </c>
      <c r="J62" s="30"/>
      <c r="K62" s="45">
        <v>27</v>
      </c>
      <c r="L62" s="45">
        <v>851</v>
      </c>
      <c r="M62" s="45">
        <v>19</v>
      </c>
      <c r="N62" s="45">
        <v>33</v>
      </c>
      <c r="O62" s="48">
        <v>0</v>
      </c>
      <c r="P62" s="45">
        <v>6</v>
      </c>
      <c r="Q62" s="53">
        <f t="shared" si="1"/>
        <v>936</v>
      </c>
    </row>
    <row r="63" spans="1:17" x14ac:dyDescent="0.3">
      <c r="A63" s="47" t="s">
        <v>59</v>
      </c>
      <c r="B63" s="48">
        <v>25344</v>
      </c>
      <c r="C63" s="48">
        <v>50457</v>
      </c>
      <c r="D63" s="48">
        <v>3569</v>
      </c>
      <c r="E63" s="48">
        <v>1325</v>
      </c>
      <c r="F63" s="48">
        <v>1023</v>
      </c>
      <c r="G63" s="48">
        <v>6427</v>
      </c>
      <c r="H63" s="48">
        <v>0</v>
      </c>
      <c r="I63" s="49">
        <f t="shared" si="0"/>
        <v>88145</v>
      </c>
      <c r="J63" s="30"/>
      <c r="K63" s="48">
        <v>1190</v>
      </c>
      <c r="L63" s="48">
        <v>11392</v>
      </c>
      <c r="M63" s="48">
        <v>229</v>
      </c>
      <c r="N63" s="48">
        <v>1014</v>
      </c>
      <c r="O63" s="48">
        <v>337</v>
      </c>
      <c r="P63" s="48">
        <v>31</v>
      </c>
      <c r="Q63" s="54">
        <f t="shared" si="1"/>
        <v>14193</v>
      </c>
    </row>
    <row r="64" spans="1:17" x14ac:dyDescent="0.3">
      <c r="A64" s="47" t="s">
        <v>60</v>
      </c>
      <c r="B64" s="48">
        <v>2146</v>
      </c>
      <c r="C64" s="48">
        <v>1899</v>
      </c>
      <c r="D64" s="48">
        <v>334</v>
      </c>
      <c r="E64" s="48">
        <v>105</v>
      </c>
      <c r="F64" s="48">
        <v>10</v>
      </c>
      <c r="G64" s="48">
        <v>216</v>
      </c>
      <c r="H64" s="48">
        <v>0</v>
      </c>
      <c r="I64" s="49">
        <f t="shared" si="0"/>
        <v>4710</v>
      </c>
      <c r="J64" s="30"/>
      <c r="K64" s="48">
        <v>26</v>
      </c>
      <c r="L64" s="48">
        <v>428</v>
      </c>
      <c r="M64" s="48">
        <v>10</v>
      </c>
      <c r="N64" s="48">
        <v>6</v>
      </c>
      <c r="O64" s="48">
        <v>0</v>
      </c>
      <c r="P64" s="48">
        <v>5</v>
      </c>
      <c r="Q64" s="54">
        <f t="shared" si="1"/>
        <v>475</v>
      </c>
    </row>
    <row r="65" spans="1:25" x14ac:dyDescent="0.3">
      <c r="A65" s="47" t="s">
        <v>61</v>
      </c>
      <c r="B65" s="48">
        <v>4828</v>
      </c>
      <c r="C65" s="48">
        <v>3472</v>
      </c>
      <c r="D65" s="48">
        <v>746</v>
      </c>
      <c r="E65" s="48">
        <v>175</v>
      </c>
      <c r="F65" s="48">
        <v>14</v>
      </c>
      <c r="G65" s="48">
        <v>353</v>
      </c>
      <c r="H65" s="48">
        <v>0</v>
      </c>
      <c r="I65" s="49">
        <f t="shared" si="0"/>
        <v>9588</v>
      </c>
      <c r="J65" s="30"/>
      <c r="K65" s="48">
        <v>49</v>
      </c>
      <c r="L65" s="48">
        <v>582</v>
      </c>
      <c r="M65" s="48">
        <v>24</v>
      </c>
      <c r="N65" s="48">
        <v>8</v>
      </c>
      <c r="O65" s="48">
        <v>0</v>
      </c>
      <c r="P65" s="48">
        <v>7</v>
      </c>
      <c r="Q65" s="54">
        <f t="shared" si="1"/>
        <v>670</v>
      </c>
    </row>
    <row r="66" spans="1:25" x14ac:dyDescent="0.3">
      <c r="A66" s="47" t="s">
        <v>62</v>
      </c>
      <c r="B66" s="48">
        <v>6486</v>
      </c>
      <c r="C66" s="48">
        <v>4987</v>
      </c>
      <c r="D66" s="48">
        <v>1456</v>
      </c>
      <c r="E66" s="48">
        <v>422</v>
      </c>
      <c r="F66" s="48">
        <v>30</v>
      </c>
      <c r="G66" s="48">
        <v>609</v>
      </c>
      <c r="H66" s="48">
        <v>0</v>
      </c>
      <c r="I66" s="49">
        <f t="shared" si="0"/>
        <v>13990</v>
      </c>
      <c r="J66" s="30"/>
      <c r="K66" s="48">
        <v>96</v>
      </c>
      <c r="L66" s="48">
        <v>881</v>
      </c>
      <c r="M66" s="48">
        <v>66</v>
      </c>
      <c r="N66" s="48">
        <v>13</v>
      </c>
      <c r="O66" s="48">
        <v>4</v>
      </c>
      <c r="P66" s="48">
        <v>6</v>
      </c>
      <c r="Q66" s="54">
        <f t="shared" si="1"/>
        <v>1066</v>
      </c>
    </row>
    <row r="67" spans="1:25" x14ac:dyDescent="0.3">
      <c r="A67" s="47" t="s">
        <v>63</v>
      </c>
      <c r="B67" s="48">
        <v>2820</v>
      </c>
      <c r="C67" s="48">
        <v>2143</v>
      </c>
      <c r="D67" s="48">
        <v>573</v>
      </c>
      <c r="E67" s="48">
        <v>133</v>
      </c>
      <c r="F67" s="48">
        <v>17</v>
      </c>
      <c r="G67" s="48">
        <v>233</v>
      </c>
      <c r="H67" s="48">
        <v>0</v>
      </c>
      <c r="I67" s="49">
        <f t="shared" si="0"/>
        <v>5919</v>
      </c>
      <c r="J67" s="30"/>
      <c r="K67" s="48">
        <v>19</v>
      </c>
      <c r="L67" s="48">
        <v>334</v>
      </c>
      <c r="M67" s="48">
        <v>7</v>
      </c>
      <c r="N67" s="48">
        <v>2</v>
      </c>
      <c r="O67" s="48">
        <v>0</v>
      </c>
      <c r="P67" s="48">
        <v>0</v>
      </c>
      <c r="Q67" s="54">
        <f t="shared" si="1"/>
        <v>362</v>
      </c>
    </row>
    <row r="68" spans="1:25" x14ac:dyDescent="0.3">
      <c r="A68" s="47" t="s">
        <v>64</v>
      </c>
      <c r="B68" s="48">
        <v>6650</v>
      </c>
      <c r="C68" s="48">
        <v>6228</v>
      </c>
      <c r="D68" s="48">
        <v>1616</v>
      </c>
      <c r="E68" s="48">
        <v>470</v>
      </c>
      <c r="F68" s="48">
        <v>22</v>
      </c>
      <c r="G68" s="48">
        <v>618</v>
      </c>
      <c r="H68" s="48">
        <v>0</v>
      </c>
      <c r="I68" s="49">
        <f t="shared" si="0"/>
        <v>15604</v>
      </c>
      <c r="J68" s="30"/>
      <c r="K68" s="48">
        <v>72</v>
      </c>
      <c r="L68" s="48">
        <v>1024</v>
      </c>
      <c r="M68" s="48">
        <v>32</v>
      </c>
      <c r="N68" s="48">
        <v>21</v>
      </c>
      <c r="O68" s="48">
        <v>4</v>
      </c>
      <c r="P68" s="48">
        <v>3</v>
      </c>
      <c r="Q68" s="54">
        <f t="shared" si="1"/>
        <v>1156</v>
      </c>
    </row>
    <row r="69" spans="1:25" x14ac:dyDescent="0.3">
      <c r="A69" s="47" t="s">
        <v>65</v>
      </c>
      <c r="B69" s="48">
        <v>3863</v>
      </c>
      <c r="C69" s="48">
        <v>4447</v>
      </c>
      <c r="D69" s="48">
        <v>867</v>
      </c>
      <c r="E69" s="48">
        <v>275</v>
      </c>
      <c r="F69" s="48">
        <v>23</v>
      </c>
      <c r="G69" s="48">
        <v>377</v>
      </c>
      <c r="H69" s="48">
        <v>0</v>
      </c>
      <c r="I69" s="49">
        <f t="shared" si="0"/>
        <v>9852</v>
      </c>
      <c r="J69" s="30"/>
      <c r="K69" s="48">
        <v>57</v>
      </c>
      <c r="L69" s="48">
        <v>703</v>
      </c>
      <c r="M69" s="48">
        <v>14</v>
      </c>
      <c r="N69" s="48">
        <v>12</v>
      </c>
      <c r="O69" s="48">
        <v>2</v>
      </c>
      <c r="P69" s="48">
        <v>4</v>
      </c>
      <c r="Q69" s="54">
        <f t="shared" si="1"/>
        <v>792</v>
      </c>
    </row>
    <row r="70" spans="1:25" x14ac:dyDescent="0.3">
      <c r="A70" s="47" t="s">
        <v>66</v>
      </c>
      <c r="B70" s="48">
        <v>4818</v>
      </c>
      <c r="C70" s="48">
        <v>3969</v>
      </c>
      <c r="D70" s="48">
        <v>721</v>
      </c>
      <c r="E70" s="48">
        <v>168</v>
      </c>
      <c r="F70" s="48">
        <v>28</v>
      </c>
      <c r="G70" s="48">
        <v>520</v>
      </c>
      <c r="H70" s="48">
        <v>0</v>
      </c>
      <c r="I70" s="49">
        <f t="shared" si="0"/>
        <v>10224</v>
      </c>
      <c r="J70" s="30"/>
      <c r="K70" s="48">
        <v>42</v>
      </c>
      <c r="L70" s="48">
        <v>760</v>
      </c>
      <c r="M70" s="48">
        <v>10</v>
      </c>
      <c r="N70" s="48">
        <v>13</v>
      </c>
      <c r="O70" s="48">
        <v>0</v>
      </c>
      <c r="P70" s="48">
        <v>7</v>
      </c>
      <c r="Q70" s="54">
        <f t="shared" si="1"/>
        <v>832</v>
      </c>
    </row>
    <row r="71" spans="1:25" x14ac:dyDescent="0.3">
      <c r="A71" s="50" t="s">
        <v>67</v>
      </c>
      <c r="B71" s="51">
        <v>3272</v>
      </c>
      <c r="C71" s="51">
        <v>3892</v>
      </c>
      <c r="D71" s="51">
        <v>602</v>
      </c>
      <c r="E71" s="51">
        <v>374</v>
      </c>
      <c r="F71" s="51">
        <v>18</v>
      </c>
      <c r="G71" s="51">
        <v>420</v>
      </c>
      <c r="H71" s="48">
        <v>0</v>
      </c>
      <c r="I71" s="52">
        <f t="shared" ref="I71:I130" si="26">SUM(B71:H71)</f>
        <v>8578</v>
      </c>
      <c r="J71" s="30"/>
      <c r="K71" s="51">
        <v>49</v>
      </c>
      <c r="L71" s="51">
        <v>809</v>
      </c>
      <c r="M71" s="51">
        <v>16</v>
      </c>
      <c r="N71" s="51">
        <v>13</v>
      </c>
      <c r="O71" s="51">
        <v>4</v>
      </c>
      <c r="P71" s="51">
        <v>7</v>
      </c>
      <c r="Q71" s="55">
        <f t="shared" ref="Q71:Q130" si="27">SUM(K71:P71)</f>
        <v>898</v>
      </c>
    </row>
    <row r="72" spans="1:25" x14ac:dyDescent="0.3">
      <c r="A72" s="72" t="s">
        <v>68</v>
      </c>
      <c r="B72" s="35">
        <f t="shared" ref="B72:H72" si="28">SUM(B62:B71)</f>
        <v>64030</v>
      </c>
      <c r="C72" s="35">
        <f>SUM(C62:C71)</f>
        <v>85670</v>
      </c>
      <c r="D72" s="35">
        <f t="shared" si="28"/>
        <v>11517</v>
      </c>
      <c r="E72" s="35">
        <f t="shared" si="28"/>
        <v>3866</v>
      </c>
      <c r="F72" s="35">
        <f t="shared" si="28"/>
        <v>1205</v>
      </c>
      <c r="G72" s="35">
        <f t="shared" ref="G72" si="29">SUM(G62:G71)</f>
        <v>10221</v>
      </c>
      <c r="H72" s="35">
        <f t="shared" si="28"/>
        <v>0</v>
      </c>
      <c r="I72" s="36">
        <f t="shared" si="26"/>
        <v>176509</v>
      </c>
      <c r="J72" s="37"/>
      <c r="K72" s="35">
        <f t="shared" ref="K72:P72" si="30">SUM(K62:K71)</f>
        <v>1627</v>
      </c>
      <c r="L72" s="35">
        <f t="shared" si="30"/>
        <v>17764</v>
      </c>
      <c r="M72" s="35">
        <f t="shared" si="30"/>
        <v>427</v>
      </c>
      <c r="N72" s="35">
        <f t="shared" si="30"/>
        <v>1135</v>
      </c>
      <c r="O72" s="35">
        <f t="shared" si="30"/>
        <v>351</v>
      </c>
      <c r="P72" s="35">
        <f t="shared" si="30"/>
        <v>76</v>
      </c>
      <c r="Q72" s="35">
        <f t="shared" si="27"/>
        <v>21380</v>
      </c>
    </row>
    <row r="73" spans="1:25" x14ac:dyDescent="0.3">
      <c r="A73" s="44" t="s">
        <v>69</v>
      </c>
      <c r="B73" s="45">
        <v>6447</v>
      </c>
      <c r="C73" s="45">
        <v>8284</v>
      </c>
      <c r="D73" s="45">
        <v>1669</v>
      </c>
      <c r="E73" s="45">
        <v>1660</v>
      </c>
      <c r="F73" s="45">
        <v>60</v>
      </c>
      <c r="G73" s="45">
        <v>928</v>
      </c>
      <c r="H73" s="48">
        <v>0</v>
      </c>
      <c r="I73" s="46">
        <f t="shared" si="26"/>
        <v>19048</v>
      </c>
      <c r="J73" s="30"/>
      <c r="K73" s="45">
        <v>44</v>
      </c>
      <c r="L73" s="45">
        <v>1572</v>
      </c>
      <c r="M73" s="45">
        <v>17</v>
      </c>
      <c r="N73" s="45">
        <v>86</v>
      </c>
      <c r="O73" s="45">
        <v>3</v>
      </c>
      <c r="P73" s="45">
        <v>6</v>
      </c>
      <c r="Q73" s="53">
        <f t="shared" si="27"/>
        <v>1728</v>
      </c>
    </row>
    <row r="74" spans="1:25" x14ac:dyDescent="0.3">
      <c r="A74" s="50" t="s">
        <v>70</v>
      </c>
      <c r="B74" s="51">
        <v>2398</v>
      </c>
      <c r="C74" s="51">
        <v>2090</v>
      </c>
      <c r="D74" s="51">
        <v>619</v>
      </c>
      <c r="E74" s="51">
        <v>271</v>
      </c>
      <c r="F74" s="51">
        <v>16</v>
      </c>
      <c r="G74" s="51">
        <v>244</v>
      </c>
      <c r="H74" s="48">
        <v>0</v>
      </c>
      <c r="I74" s="52">
        <f t="shared" si="26"/>
        <v>5638</v>
      </c>
      <c r="J74" s="30"/>
      <c r="K74" s="51">
        <v>9</v>
      </c>
      <c r="L74" s="51">
        <v>447</v>
      </c>
      <c r="M74" s="51">
        <v>10</v>
      </c>
      <c r="N74" s="51">
        <v>24</v>
      </c>
      <c r="O74" s="48">
        <v>0</v>
      </c>
      <c r="P74" s="48">
        <v>0</v>
      </c>
      <c r="Q74" s="55">
        <f t="shared" si="27"/>
        <v>490</v>
      </c>
    </row>
    <row r="75" spans="1:25" s="12" customFormat="1" x14ac:dyDescent="0.3">
      <c r="A75" s="72" t="s">
        <v>71</v>
      </c>
      <c r="B75" s="35">
        <f t="shared" ref="B75:H75" si="31">SUM(B73:B74)</f>
        <v>8845</v>
      </c>
      <c r="C75" s="35">
        <f>SUM(C73:C74)</f>
        <v>10374</v>
      </c>
      <c r="D75" s="35">
        <f t="shared" si="31"/>
        <v>2288</v>
      </c>
      <c r="E75" s="35">
        <f t="shared" si="31"/>
        <v>1931</v>
      </c>
      <c r="F75" s="35">
        <f t="shared" si="31"/>
        <v>76</v>
      </c>
      <c r="G75" s="35">
        <f t="shared" ref="G75" si="32">SUM(G73:G74)</f>
        <v>1172</v>
      </c>
      <c r="H75" s="35">
        <f t="shared" si="31"/>
        <v>0</v>
      </c>
      <c r="I75" s="36">
        <f t="shared" si="26"/>
        <v>24686</v>
      </c>
      <c r="J75" s="37"/>
      <c r="K75" s="35">
        <f t="shared" ref="K75:P75" si="33">SUM(K73:K74)</f>
        <v>53</v>
      </c>
      <c r="L75" s="35">
        <f t="shared" si="33"/>
        <v>2019</v>
      </c>
      <c r="M75" s="35">
        <f t="shared" si="33"/>
        <v>27</v>
      </c>
      <c r="N75" s="35">
        <f t="shared" si="33"/>
        <v>110</v>
      </c>
      <c r="O75" s="35">
        <f t="shared" si="33"/>
        <v>3</v>
      </c>
      <c r="P75" s="35">
        <f t="shared" si="33"/>
        <v>6</v>
      </c>
      <c r="Q75" s="35">
        <f t="shared" si="27"/>
        <v>2218</v>
      </c>
      <c r="S75"/>
      <c r="T75"/>
      <c r="U75"/>
      <c r="V75"/>
      <c r="W75"/>
      <c r="X75"/>
      <c r="Y75"/>
    </row>
    <row r="76" spans="1:25" x14ac:dyDescent="0.3">
      <c r="A76" s="44" t="s">
        <v>72</v>
      </c>
      <c r="B76" s="45">
        <v>4393</v>
      </c>
      <c r="C76" s="45">
        <v>5152</v>
      </c>
      <c r="D76" s="45">
        <v>1291</v>
      </c>
      <c r="E76" s="45">
        <v>2000</v>
      </c>
      <c r="F76" s="45">
        <v>34</v>
      </c>
      <c r="G76" s="45">
        <v>696</v>
      </c>
      <c r="H76" s="48">
        <v>0</v>
      </c>
      <c r="I76" s="46">
        <f t="shared" si="26"/>
        <v>13566</v>
      </c>
      <c r="J76" s="30"/>
      <c r="K76" s="45">
        <v>13</v>
      </c>
      <c r="L76" s="45">
        <v>784</v>
      </c>
      <c r="M76" s="45">
        <v>19</v>
      </c>
      <c r="N76" s="45">
        <v>100</v>
      </c>
      <c r="O76" s="45">
        <v>1</v>
      </c>
      <c r="P76" s="45">
        <v>11</v>
      </c>
      <c r="Q76" s="53">
        <f t="shared" si="27"/>
        <v>928</v>
      </c>
    </row>
    <row r="77" spans="1:25" x14ac:dyDescent="0.3">
      <c r="A77" s="47" t="s">
        <v>73</v>
      </c>
      <c r="B77" s="48">
        <v>1878</v>
      </c>
      <c r="C77" s="48">
        <v>2245</v>
      </c>
      <c r="D77" s="48">
        <v>618</v>
      </c>
      <c r="E77" s="48">
        <v>324</v>
      </c>
      <c r="F77" s="48">
        <v>9</v>
      </c>
      <c r="G77" s="48">
        <v>226</v>
      </c>
      <c r="H77" s="48">
        <v>0</v>
      </c>
      <c r="I77" s="49">
        <f t="shared" si="26"/>
        <v>5300</v>
      </c>
      <c r="J77" s="30"/>
      <c r="K77" s="48">
        <v>13</v>
      </c>
      <c r="L77" s="48">
        <v>448</v>
      </c>
      <c r="M77" s="48">
        <v>4</v>
      </c>
      <c r="N77" s="48">
        <v>27</v>
      </c>
      <c r="O77" s="48">
        <v>0</v>
      </c>
      <c r="P77" s="48">
        <v>6</v>
      </c>
      <c r="Q77" s="54">
        <f t="shared" si="27"/>
        <v>498</v>
      </c>
    </row>
    <row r="78" spans="1:25" x14ac:dyDescent="0.3">
      <c r="A78" s="47" t="s">
        <v>74</v>
      </c>
      <c r="B78" s="48">
        <v>993</v>
      </c>
      <c r="C78" s="48">
        <v>1380</v>
      </c>
      <c r="D78" s="48">
        <v>326</v>
      </c>
      <c r="E78" s="48">
        <v>465</v>
      </c>
      <c r="F78" s="48">
        <v>15</v>
      </c>
      <c r="G78" s="48">
        <v>189</v>
      </c>
      <c r="H78" s="48">
        <v>0</v>
      </c>
      <c r="I78" s="49">
        <f t="shared" si="26"/>
        <v>3368</v>
      </c>
      <c r="J78" s="30"/>
      <c r="K78" s="48">
        <v>4</v>
      </c>
      <c r="L78" s="48">
        <v>261</v>
      </c>
      <c r="M78" s="48">
        <v>2</v>
      </c>
      <c r="N78" s="48">
        <v>35</v>
      </c>
      <c r="O78" s="48">
        <v>1</v>
      </c>
      <c r="P78" s="48">
        <v>4</v>
      </c>
      <c r="Q78" s="54">
        <f t="shared" si="27"/>
        <v>307</v>
      </c>
    </row>
    <row r="79" spans="1:25" x14ac:dyDescent="0.3">
      <c r="A79" s="47" t="s">
        <v>75</v>
      </c>
      <c r="B79" s="48">
        <v>2021</v>
      </c>
      <c r="C79" s="48">
        <v>3151</v>
      </c>
      <c r="D79" s="48">
        <v>651</v>
      </c>
      <c r="E79" s="48">
        <v>1193</v>
      </c>
      <c r="F79" s="48">
        <v>21</v>
      </c>
      <c r="G79" s="48">
        <v>404</v>
      </c>
      <c r="H79" s="48">
        <v>0</v>
      </c>
      <c r="I79" s="49">
        <f t="shared" si="26"/>
        <v>7441</v>
      </c>
      <c r="J79" s="30"/>
      <c r="K79" s="48">
        <v>11</v>
      </c>
      <c r="L79" s="48">
        <v>704</v>
      </c>
      <c r="M79" s="48">
        <v>17</v>
      </c>
      <c r="N79" s="48">
        <v>84</v>
      </c>
      <c r="O79" s="48">
        <v>3</v>
      </c>
      <c r="P79" s="48">
        <v>4</v>
      </c>
      <c r="Q79" s="54">
        <f t="shared" si="27"/>
        <v>823</v>
      </c>
    </row>
    <row r="80" spans="1:25" x14ac:dyDescent="0.3">
      <c r="A80" s="50" t="s">
        <v>135</v>
      </c>
      <c r="B80" s="51">
        <v>4154</v>
      </c>
      <c r="C80" s="51">
        <v>3689</v>
      </c>
      <c r="D80" s="51">
        <v>1332</v>
      </c>
      <c r="E80" s="51">
        <v>969</v>
      </c>
      <c r="F80" s="51">
        <v>33</v>
      </c>
      <c r="G80" s="51">
        <v>491</v>
      </c>
      <c r="H80" s="48">
        <v>0</v>
      </c>
      <c r="I80" s="52">
        <f t="shared" si="26"/>
        <v>10668</v>
      </c>
      <c r="J80" s="30"/>
      <c r="K80" s="51">
        <v>20</v>
      </c>
      <c r="L80" s="51">
        <v>755</v>
      </c>
      <c r="M80" s="51">
        <v>19</v>
      </c>
      <c r="N80" s="51">
        <v>60</v>
      </c>
      <c r="O80" s="48">
        <v>0</v>
      </c>
      <c r="P80" s="51">
        <v>14</v>
      </c>
      <c r="Q80" s="55">
        <f t="shared" si="27"/>
        <v>868</v>
      </c>
    </row>
    <row r="81" spans="1:25" s="12" customFormat="1" x14ac:dyDescent="0.3">
      <c r="A81" s="72" t="s">
        <v>76</v>
      </c>
      <c r="B81" s="35">
        <f t="shared" ref="B81:H81" si="34">SUM(B76:B80)</f>
        <v>13439</v>
      </c>
      <c r="C81" s="35">
        <f>SUM(C76:C80)</f>
        <v>15617</v>
      </c>
      <c r="D81" s="35">
        <f t="shared" si="34"/>
        <v>4218</v>
      </c>
      <c r="E81" s="35">
        <f t="shared" si="34"/>
        <v>4951</v>
      </c>
      <c r="F81" s="35">
        <f t="shared" si="34"/>
        <v>112</v>
      </c>
      <c r="G81" s="35">
        <f t="shared" ref="G81" si="35">SUM(G76:G80)</f>
        <v>2006</v>
      </c>
      <c r="H81" s="35">
        <f t="shared" si="34"/>
        <v>0</v>
      </c>
      <c r="I81" s="36">
        <f t="shared" si="26"/>
        <v>40343</v>
      </c>
      <c r="J81" s="37"/>
      <c r="K81" s="35">
        <f t="shared" ref="K81:P81" si="36">SUM(K76:K80)</f>
        <v>61</v>
      </c>
      <c r="L81" s="35">
        <f t="shared" si="36"/>
        <v>2952</v>
      </c>
      <c r="M81" s="35">
        <f t="shared" si="36"/>
        <v>61</v>
      </c>
      <c r="N81" s="35">
        <f t="shared" si="36"/>
        <v>306</v>
      </c>
      <c r="O81" s="35">
        <f t="shared" si="36"/>
        <v>5</v>
      </c>
      <c r="P81" s="35">
        <f t="shared" si="36"/>
        <v>39</v>
      </c>
      <c r="Q81" s="35">
        <f t="shared" si="27"/>
        <v>3424</v>
      </c>
      <c r="S81"/>
      <c r="T81"/>
      <c r="U81"/>
      <c r="V81"/>
      <c r="W81"/>
      <c r="X81"/>
      <c r="Y81"/>
    </row>
    <row r="82" spans="1:25" x14ac:dyDescent="0.3">
      <c r="A82" s="44" t="s">
        <v>133</v>
      </c>
      <c r="B82" s="45">
        <v>3346</v>
      </c>
      <c r="C82" s="45">
        <v>3835</v>
      </c>
      <c r="D82" s="45">
        <v>1164</v>
      </c>
      <c r="E82" s="45">
        <v>171</v>
      </c>
      <c r="F82" s="45">
        <v>26</v>
      </c>
      <c r="G82" s="45">
        <v>341</v>
      </c>
      <c r="H82" s="48">
        <v>0</v>
      </c>
      <c r="I82" s="46">
        <f t="shared" si="26"/>
        <v>8883</v>
      </c>
      <c r="J82" s="30"/>
      <c r="K82" s="45">
        <v>17</v>
      </c>
      <c r="L82" s="45">
        <v>632</v>
      </c>
      <c r="M82" s="45">
        <v>12</v>
      </c>
      <c r="N82" s="45">
        <v>17</v>
      </c>
      <c r="O82" s="48">
        <v>0</v>
      </c>
      <c r="P82" s="45">
        <v>5</v>
      </c>
      <c r="Q82" s="53">
        <f t="shared" si="27"/>
        <v>683</v>
      </c>
    </row>
    <row r="83" spans="1:25" x14ac:dyDescent="0.3">
      <c r="A83" s="47" t="s">
        <v>77</v>
      </c>
      <c r="B83" s="48">
        <v>4197</v>
      </c>
      <c r="C83" s="48">
        <v>4007</v>
      </c>
      <c r="D83" s="48">
        <v>1231</v>
      </c>
      <c r="E83" s="48">
        <v>95</v>
      </c>
      <c r="F83" s="48">
        <v>45</v>
      </c>
      <c r="G83" s="48">
        <v>537</v>
      </c>
      <c r="H83" s="48">
        <v>0</v>
      </c>
      <c r="I83" s="49">
        <f t="shared" si="26"/>
        <v>10112</v>
      </c>
      <c r="J83" s="30"/>
      <c r="K83" s="48">
        <v>23</v>
      </c>
      <c r="L83" s="48">
        <v>772</v>
      </c>
      <c r="M83" s="48">
        <v>18</v>
      </c>
      <c r="N83" s="48">
        <v>24</v>
      </c>
      <c r="O83" s="48">
        <v>5</v>
      </c>
      <c r="P83" s="48">
        <v>7</v>
      </c>
      <c r="Q83" s="54">
        <f t="shared" si="27"/>
        <v>849</v>
      </c>
    </row>
    <row r="84" spans="1:25" x14ac:dyDescent="0.3">
      <c r="A84" s="47" t="s">
        <v>78</v>
      </c>
      <c r="B84" s="48">
        <v>1091</v>
      </c>
      <c r="C84" s="48">
        <v>963</v>
      </c>
      <c r="D84" s="48">
        <v>412</v>
      </c>
      <c r="E84" s="48">
        <v>42</v>
      </c>
      <c r="F84" s="48">
        <v>6</v>
      </c>
      <c r="G84" s="48">
        <v>84</v>
      </c>
      <c r="H84" s="48">
        <v>0</v>
      </c>
      <c r="I84" s="49">
        <f t="shared" si="26"/>
        <v>2598</v>
      </c>
      <c r="J84" s="30"/>
      <c r="K84" s="48">
        <v>6</v>
      </c>
      <c r="L84" s="48">
        <v>256</v>
      </c>
      <c r="M84" s="48">
        <v>9</v>
      </c>
      <c r="N84" s="48">
        <v>4</v>
      </c>
      <c r="O84" s="48">
        <v>0</v>
      </c>
      <c r="P84" s="48">
        <v>3</v>
      </c>
      <c r="Q84" s="54">
        <f t="shared" si="27"/>
        <v>278</v>
      </c>
    </row>
    <row r="85" spans="1:25" x14ac:dyDescent="0.3">
      <c r="A85" s="47" t="s">
        <v>79</v>
      </c>
      <c r="B85" s="48">
        <v>66172</v>
      </c>
      <c r="C85" s="48">
        <v>40127</v>
      </c>
      <c r="D85" s="48">
        <v>13010</v>
      </c>
      <c r="E85" s="48">
        <v>1003</v>
      </c>
      <c r="F85" s="48">
        <v>1128</v>
      </c>
      <c r="G85" s="48">
        <v>10636</v>
      </c>
      <c r="H85" s="48">
        <v>5</v>
      </c>
      <c r="I85" s="49">
        <f t="shared" si="26"/>
        <v>132081</v>
      </c>
      <c r="J85" s="30"/>
      <c r="K85" s="48">
        <v>245</v>
      </c>
      <c r="L85" s="48">
        <v>8274</v>
      </c>
      <c r="M85" s="48">
        <v>293</v>
      </c>
      <c r="N85" s="48">
        <v>256</v>
      </c>
      <c r="O85" s="48">
        <v>64</v>
      </c>
      <c r="P85" s="48">
        <v>99</v>
      </c>
      <c r="Q85" s="54">
        <f t="shared" si="27"/>
        <v>9231</v>
      </c>
    </row>
    <row r="86" spans="1:25" x14ac:dyDescent="0.3">
      <c r="A86" s="50" t="s">
        <v>80</v>
      </c>
      <c r="B86" s="51">
        <v>2604</v>
      </c>
      <c r="C86" s="51">
        <v>2506</v>
      </c>
      <c r="D86" s="51">
        <v>638</v>
      </c>
      <c r="E86" s="51">
        <v>62</v>
      </c>
      <c r="F86" s="51">
        <v>16</v>
      </c>
      <c r="G86" s="51">
        <v>313</v>
      </c>
      <c r="H86" s="48">
        <v>0</v>
      </c>
      <c r="I86" s="52">
        <f t="shared" si="26"/>
        <v>6139</v>
      </c>
      <c r="J86" s="30"/>
      <c r="K86" s="51">
        <v>18</v>
      </c>
      <c r="L86" s="51">
        <v>444</v>
      </c>
      <c r="M86" s="51">
        <v>13</v>
      </c>
      <c r="N86" s="51">
        <v>5</v>
      </c>
      <c r="O86" s="51">
        <v>1</v>
      </c>
      <c r="P86" s="51">
        <v>3</v>
      </c>
      <c r="Q86" s="55">
        <f t="shared" si="27"/>
        <v>484</v>
      </c>
    </row>
    <row r="87" spans="1:25" s="12" customFormat="1" x14ac:dyDescent="0.3">
      <c r="A87" s="72" t="s">
        <v>81</v>
      </c>
      <c r="B87" s="35">
        <f t="shared" ref="B87:H87" si="37">SUM(B82:B86)</f>
        <v>77410</v>
      </c>
      <c r="C87" s="35">
        <f>SUM(C82:C86)</f>
        <v>51438</v>
      </c>
      <c r="D87" s="35">
        <f t="shared" si="37"/>
        <v>16455</v>
      </c>
      <c r="E87" s="35">
        <f t="shared" si="37"/>
        <v>1373</v>
      </c>
      <c r="F87" s="35">
        <f t="shared" si="37"/>
        <v>1221</v>
      </c>
      <c r="G87" s="35">
        <f t="shared" ref="G87" si="38">SUM(G82:G86)</f>
        <v>11911</v>
      </c>
      <c r="H87" s="35">
        <f t="shared" si="37"/>
        <v>5</v>
      </c>
      <c r="I87" s="36">
        <f t="shared" si="26"/>
        <v>159813</v>
      </c>
      <c r="J87" s="37"/>
      <c r="K87" s="35">
        <f t="shared" ref="K87:P87" si="39">SUM(K82:K86)</f>
        <v>309</v>
      </c>
      <c r="L87" s="35">
        <f t="shared" si="39"/>
        <v>10378</v>
      </c>
      <c r="M87" s="35">
        <f t="shared" si="39"/>
        <v>345</v>
      </c>
      <c r="N87" s="35">
        <f t="shared" si="39"/>
        <v>306</v>
      </c>
      <c r="O87" s="35">
        <f t="shared" si="39"/>
        <v>70</v>
      </c>
      <c r="P87" s="35">
        <f t="shared" si="39"/>
        <v>117</v>
      </c>
      <c r="Q87" s="35">
        <f t="shared" si="27"/>
        <v>11525</v>
      </c>
      <c r="S87"/>
      <c r="T87"/>
      <c r="U87"/>
      <c r="V87"/>
      <c r="W87"/>
      <c r="X87"/>
      <c r="Y87"/>
    </row>
    <row r="88" spans="1:25" x14ac:dyDescent="0.3">
      <c r="A88" s="44" t="s">
        <v>82</v>
      </c>
      <c r="B88" s="45">
        <v>3341</v>
      </c>
      <c r="C88" s="45">
        <v>3506</v>
      </c>
      <c r="D88" s="45">
        <v>833</v>
      </c>
      <c r="E88" s="45">
        <v>280</v>
      </c>
      <c r="F88" s="45">
        <v>19</v>
      </c>
      <c r="G88" s="45">
        <v>347</v>
      </c>
      <c r="H88" s="48">
        <v>0</v>
      </c>
      <c r="I88" s="46">
        <f t="shared" si="26"/>
        <v>8326</v>
      </c>
      <c r="J88" s="30"/>
      <c r="K88" s="45">
        <v>11</v>
      </c>
      <c r="L88" s="45">
        <v>866</v>
      </c>
      <c r="M88" s="45">
        <v>6</v>
      </c>
      <c r="N88" s="45">
        <v>28</v>
      </c>
      <c r="O88" s="45">
        <v>1</v>
      </c>
      <c r="P88" s="45">
        <v>8</v>
      </c>
      <c r="Q88" s="53">
        <f t="shared" si="27"/>
        <v>920</v>
      </c>
    </row>
    <row r="89" spans="1:25" x14ac:dyDescent="0.3">
      <c r="A89" s="47" t="s">
        <v>83</v>
      </c>
      <c r="B89" s="48">
        <v>2394</v>
      </c>
      <c r="C89" s="48">
        <v>2351</v>
      </c>
      <c r="D89" s="48">
        <v>558</v>
      </c>
      <c r="E89" s="48">
        <v>87</v>
      </c>
      <c r="F89" s="48">
        <v>14</v>
      </c>
      <c r="G89" s="48">
        <v>279</v>
      </c>
      <c r="H89" s="48">
        <v>0</v>
      </c>
      <c r="I89" s="49">
        <f t="shared" si="26"/>
        <v>5683</v>
      </c>
      <c r="J89" s="30"/>
      <c r="K89" s="48">
        <v>10</v>
      </c>
      <c r="L89" s="48">
        <v>432</v>
      </c>
      <c r="M89" s="48">
        <v>6</v>
      </c>
      <c r="N89" s="48">
        <v>12</v>
      </c>
      <c r="O89" s="48">
        <v>0</v>
      </c>
      <c r="P89" s="48">
        <v>3</v>
      </c>
      <c r="Q89" s="54">
        <f t="shared" si="27"/>
        <v>463</v>
      </c>
    </row>
    <row r="90" spans="1:25" x14ac:dyDescent="0.3">
      <c r="A90" s="47" t="s">
        <v>84</v>
      </c>
      <c r="B90" s="48">
        <v>3260</v>
      </c>
      <c r="C90" s="48">
        <v>3029</v>
      </c>
      <c r="D90" s="48">
        <v>839</v>
      </c>
      <c r="E90" s="48">
        <v>199</v>
      </c>
      <c r="F90" s="48">
        <v>26</v>
      </c>
      <c r="G90" s="48">
        <v>402</v>
      </c>
      <c r="H90" s="48">
        <v>0</v>
      </c>
      <c r="I90" s="49">
        <f t="shared" si="26"/>
        <v>7755</v>
      </c>
      <c r="J90" s="30"/>
      <c r="K90" s="48">
        <v>14</v>
      </c>
      <c r="L90" s="48">
        <v>583</v>
      </c>
      <c r="M90" s="48">
        <v>13</v>
      </c>
      <c r="N90" s="48">
        <v>30</v>
      </c>
      <c r="O90" s="48">
        <v>0</v>
      </c>
      <c r="P90" s="48">
        <v>10</v>
      </c>
      <c r="Q90" s="54">
        <f t="shared" si="27"/>
        <v>650</v>
      </c>
    </row>
    <row r="91" spans="1:25" x14ac:dyDescent="0.3">
      <c r="A91" s="50" t="s">
        <v>85</v>
      </c>
      <c r="B91" s="51">
        <v>2517</v>
      </c>
      <c r="C91" s="51">
        <v>3186</v>
      </c>
      <c r="D91" s="51">
        <v>785</v>
      </c>
      <c r="E91" s="51">
        <v>442</v>
      </c>
      <c r="F91" s="51">
        <v>15</v>
      </c>
      <c r="G91" s="51">
        <v>311</v>
      </c>
      <c r="H91" s="48">
        <v>0</v>
      </c>
      <c r="I91" s="52">
        <f t="shared" si="26"/>
        <v>7256</v>
      </c>
      <c r="J91" s="30"/>
      <c r="K91" s="51">
        <v>15</v>
      </c>
      <c r="L91" s="51">
        <v>789</v>
      </c>
      <c r="M91" s="51">
        <v>10</v>
      </c>
      <c r="N91" s="51">
        <v>26</v>
      </c>
      <c r="O91" s="51">
        <v>1</v>
      </c>
      <c r="P91" s="51">
        <v>4</v>
      </c>
      <c r="Q91" s="55">
        <f t="shared" si="27"/>
        <v>845</v>
      </c>
    </row>
    <row r="92" spans="1:25" s="12" customFormat="1" x14ac:dyDescent="0.3">
      <c r="A92" s="72" t="s">
        <v>86</v>
      </c>
      <c r="B92" s="35">
        <f t="shared" ref="B92:H92" si="40">SUM(B88:B91)</f>
        <v>11512</v>
      </c>
      <c r="C92" s="35">
        <f>SUM(C88:C91)</f>
        <v>12072</v>
      </c>
      <c r="D92" s="35">
        <f t="shared" si="40"/>
        <v>3015</v>
      </c>
      <c r="E92" s="35">
        <f t="shared" si="40"/>
        <v>1008</v>
      </c>
      <c r="F92" s="35">
        <f t="shared" si="40"/>
        <v>74</v>
      </c>
      <c r="G92" s="35">
        <f t="shared" ref="G92" si="41">SUM(G88:G91)</f>
        <v>1339</v>
      </c>
      <c r="H92" s="35">
        <f t="shared" si="40"/>
        <v>0</v>
      </c>
      <c r="I92" s="36">
        <f t="shared" si="26"/>
        <v>29020</v>
      </c>
      <c r="J92" s="37"/>
      <c r="K92" s="35">
        <f t="shared" ref="K92:P92" si="42">SUM(K88:K91)</f>
        <v>50</v>
      </c>
      <c r="L92" s="35">
        <f t="shared" si="42"/>
        <v>2670</v>
      </c>
      <c r="M92" s="35">
        <f t="shared" si="42"/>
        <v>35</v>
      </c>
      <c r="N92" s="35">
        <f t="shared" si="42"/>
        <v>96</v>
      </c>
      <c r="O92" s="35">
        <f t="shared" si="42"/>
        <v>2</v>
      </c>
      <c r="P92" s="35">
        <f t="shared" si="42"/>
        <v>25</v>
      </c>
      <c r="Q92" s="35">
        <f t="shared" si="27"/>
        <v>2878</v>
      </c>
      <c r="S92"/>
      <c r="T92"/>
      <c r="U92"/>
      <c r="V92"/>
      <c r="W92"/>
      <c r="X92"/>
      <c r="Y92"/>
    </row>
    <row r="93" spans="1:25" x14ac:dyDescent="0.3">
      <c r="A93" s="44" t="s">
        <v>87</v>
      </c>
      <c r="B93" s="45">
        <v>1054</v>
      </c>
      <c r="C93" s="45">
        <v>1595</v>
      </c>
      <c r="D93" s="45">
        <v>268</v>
      </c>
      <c r="E93" s="45">
        <v>64</v>
      </c>
      <c r="F93" s="45">
        <v>7</v>
      </c>
      <c r="G93" s="45">
        <v>102</v>
      </c>
      <c r="H93" s="48">
        <v>0</v>
      </c>
      <c r="I93" s="46">
        <f t="shared" si="26"/>
        <v>3090</v>
      </c>
      <c r="J93" s="30"/>
      <c r="K93" s="45">
        <v>10</v>
      </c>
      <c r="L93" s="45">
        <v>345</v>
      </c>
      <c r="M93" s="45">
        <v>5</v>
      </c>
      <c r="N93" s="45">
        <v>13</v>
      </c>
      <c r="O93" s="45">
        <v>2</v>
      </c>
      <c r="P93" s="45">
        <v>1</v>
      </c>
      <c r="Q93" s="53">
        <f t="shared" si="27"/>
        <v>376</v>
      </c>
    </row>
    <row r="94" spans="1:25" x14ac:dyDescent="0.3">
      <c r="A94" s="50" t="s">
        <v>88</v>
      </c>
      <c r="B94" s="51">
        <v>1899</v>
      </c>
      <c r="C94" s="51">
        <v>2477</v>
      </c>
      <c r="D94" s="51">
        <v>712</v>
      </c>
      <c r="E94" s="51">
        <v>242</v>
      </c>
      <c r="F94" s="51">
        <v>14</v>
      </c>
      <c r="G94" s="51">
        <v>142</v>
      </c>
      <c r="H94" s="48">
        <v>0</v>
      </c>
      <c r="I94" s="52">
        <f t="shared" si="26"/>
        <v>5486</v>
      </c>
      <c r="J94" s="30"/>
      <c r="K94" s="51">
        <v>6</v>
      </c>
      <c r="L94" s="51">
        <v>562</v>
      </c>
      <c r="M94" s="51">
        <v>7</v>
      </c>
      <c r="N94" s="51">
        <v>33</v>
      </c>
      <c r="O94" s="48">
        <v>0</v>
      </c>
      <c r="P94" s="51">
        <v>5</v>
      </c>
      <c r="Q94" s="55">
        <f t="shared" si="27"/>
        <v>613</v>
      </c>
    </row>
    <row r="95" spans="1:25" s="12" customFormat="1" x14ac:dyDescent="0.3">
      <c r="A95" s="72" t="s">
        <v>89</v>
      </c>
      <c r="B95" s="35">
        <f t="shared" ref="B95:H95" si="43">SUM(B93:B94)</f>
        <v>2953</v>
      </c>
      <c r="C95" s="35">
        <f>SUM(C93:C94)</f>
        <v>4072</v>
      </c>
      <c r="D95" s="35">
        <f t="shared" si="43"/>
        <v>980</v>
      </c>
      <c r="E95" s="35">
        <f t="shared" si="43"/>
        <v>306</v>
      </c>
      <c r="F95" s="35">
        <f t="shared" si="43"/>
        <v>21</v>
      </c>
      <c r="G95" s="35">
        <f t="shared" ref="G95" si="44">SUM(G93:G94)</f>
        <v>244</v>
      </c>
      <c r="H95" s="35">
        <f t="shared" si="43"/>
        <v>0</v>
      </c>
      <c r="I95" s="36">
        <f t="shared" si="26"/>
        <v>8576</v>
      </c>
      <c r="J95" s="37"/>
      <c r="K95" s="35">
        <f t="shared" ref="K95:P95" si="45">SUM(K93:K94)</f>
        <v>16</v>
      </c>
      <c r="L95" s="35">
        <f t="shared" si="45"/>
        <v>907</v>
      </c>
      <c r="M95" s="35">
        <f t="shared" si="45"/>
        <v>12</v>
      </c>
      <c r="N95" s="35">
        <f t="shared" si="45"/>
        <v>46</v>
      </c>
      <c r="O95" s="35">
        <f t="shared" si="45"/>
        <v>2</v>
      </c>
      <c r="P95" s="35">
        <f t="shared" si="45"/>
        <v>6</v>
      </c>
      <c r="Q95" s="35">
        <f t="shared" si="27"/>
        <v>989</v>
      </c>
      <c r="S95"/>
      <c r="T95"/>
      <c r="U95"/>
      <c r="V95"/>
      <c r="W95"/>
      <c r="X95"/>
      <c r="Y95"/>
    </row>
    <row r="96" spans="1:25" x14ac:dyDescent="0.3">
      <c r="A96" s="44" t="s">
        <v>90</v>
      </c>
      <c r="B96" s="45">
        <v>1879</v>
      </c>
      <c r="C96" s="45">
        <v>2297</v>
      </c>
      <c r="D96" s="45">
        <v>845</v>
      </c>
      <c r="E96" s="45">
        <v>178</v>
      </c>
      <c r="F96" s="45">
        <v>12</v>
      </c>
      <c r="G96" s="45">
        <v>223</v>
      </c>
      <c r="H96" s="48">
        <v>0</v>
      </c>
      <c r="I96" s="46">
        <f t="shared" si="26"/>
        <v>5434</v>
      </c>
      <c r="J96" s="30"/>
      <c r="K96" s="45">
        <v>6</v>
      </c>
      <c r="L96" s="45">
        <v>390</v>
      </c>
      <c r="M96" s="45">
        <v>7</v>
      </c>
      <c r="N96" s="45">
        <v>20</v>
      </c>
      <c r="O96" s="48">
        <v>0</v>
      </c>
      <c r="P96" s="45">
        <v>5</v>
      </c>
      <c r="Q96" s="53">
        <f t="shared" si="27"/>
        <v>428</v>
      </c>
    </row>
    <row r="97" spans="1:25" x14ac:dyDescent="0.3">
      <c r="A97" s="47" t="s">
        <v>91</v>
      </c>
      <c r="B97" s="48">
        <v>1231</v>
      </c>
      <c r="C97" s="48">
        <v>1494</v>
      </c>
      <c r="D97" s="48">
        <v>557</v>
      </c>
      <c r="E97" s="48">
        <v>126</v>
      </c>
      <c r="F97" s="48">
        <v>5</v>
      </c>
      <c r="G97" s="48">
        <v>121</v>
      </c>
      <c r="H97" s="48">
        <v>0</v>
      </c>
      <c r="I97" s="49">
        <f t="shared" si="26"/>
        <v>3534</v>
      </c>
      <c r="J97" s="30"/>
      <c r="K97" s="48">
        <v>2</v>
      </c>
      <c r="L97" s="48">
        <v>262</v>
      </c>
      <c r="M97" s="48">
        <v>5</v>
      </c>
      <c r="N97" s="48">
        <v>11</v>
      </c>
      <c r="O97" s="48">
        <v>0</v>
      </c>
      <c r="P97" s="48">
        <v>1</v>
      </c>
      <c r="Q97" s="54">
        <f t="shared" si="27"/>
        <v>281</v>
      </c>
    </row>
    <row r="98" spans="1:25" x14ac:dyDescent="0.3">
      <c r="A98" s="47" t="s">
        <v>92</v>
      </c>
      <c r="B98" s="48">
        <v>3646</v>
      </c>
      <c r="C98" s="48">
        <v>5269</v>
      </c>
      <c r="D98" s="48">
        <v>1433</v>
      </c>
      <c r="E98" s="48">
        <v>80</v>
      </c>
      <c r="F98" s="48">
        <v>19</v>
      </c>
      <c r="G98" s="48">
        <v>372</v>
      </c>
      <c r="H98" s="48">
        <v>0</v>
      </c>
      <c r="I98" s="49">
        <f t="shared" si="26"/>
        <v>10819</v>
      </c>
      <c r="J98" s="30"/>
      <c r="K98" s="48">
        <v>8</v>
      </c>
      <c r="L98" s="48">
        <v>754</v>
      </c>
      <c r="M98" s="48">
        <v>8</v>
      </c>
      <c r="N98" s="48">
        <v>14</v>
      </c>
      <c r="O98" s="48">
        <v>1</v>
      </c>
      <c r="P98" s="48">
        <v>4</v>
      </c>
      <c r="Q98" s="54">
        <f t="shared" si="27"/>
        <v>789</v>
      </c>
    </row>
    <row r="99" spans="1:25" x14ac:dyDescent="0.3">
      <c r="A99" s="47" t="s">
        <v>93</v>
      </c>
      <c r="B99" s="48">
        <v>12794</v>
      </c>
      <c r="C99" s="48">
        <v>13216</v>
      </c>
      <c r="D99" s="48">
        <v>4229</v>
      </c>
      <c r="E99" s="48">
        <v>255</v>
      </c>
      <c r="F99" s="48">
        <v>66</v>
      </c>
      <c r="G99" s="48">
        <v>1096</v>
      </c>
      <c r="H99" s="48">
        <v>0</v>
      </c>
      <c r="I99" s="49">
        <f t="shared" si="26"/>
        <v>31656</v>
      </c>
      <c r="J99" s="30"/>
      <c r="K99" s="48">
        <v>142</v>
      </c>
      <c r="L99" s="48">
        <v>3244</v>
      </c>
      <c r="M99" s="48">
        <v>58</v>
      </c>
      <c r="N99" s="48">
        <v>51</v>
      </c>
      <c r="O99" s="48">
        <v>1</v>
      </c>
      <c r="P99" s="48">
        <v>9</v>
      </c>
      <c r="Q99" s="54">
        <f t="shared" si="27"/>
        <v>3505</v>
      </c>
    </row>
    <row r="100" spans="1:25" x14ac:dyDescent="0.3">
      <c r="A100" s="50" t="s">
        <v>94</v>
      </c>
      <c r="B100" s="51">
        <v>5950</v>
      </c>
      <c r="C100" s="51">
        <v>7096</v>
      </c>
      <c r="D100" s="51">
        <v>1610</v>
      </c>
      <c r="E100" s="51">
        <v>275</v>
      </c>
      <c r="F100" s="51">
        <v>29</v>
      </c>
      <c r="G100" s="51">
        <v>524</v>
      </c>
      <c r="H100" s="48">
        <v>0</v>
      </c>
      <c r="I100" s="52">
        <f t="shared" si="26"/>
        <v>15484</v>
      </c>
      <c r="J100" s="30"/>
      <c r="K100" s="51">
        <v>43</v>
      </c>
      <c r="L100" s="51">
        <v>1295</v>
      </c>
      <c r="M100" s="51">
        <v>48</v>
      </c>
      <c r="N100" s="51">
        <v>60</v>
      </c>
      <c r="O100" s="51">
        <v>2</v>
      </c>
      <c r="P100" s="51">
        <v>6</v>
      </c>
      <c r="Q100" s="55">
        <f t="shared" si="27"/>
        <v>1454</v>
      </c>
    </row>
    <row r="101" spans="1:25" s="12" customFormat="1" x14ac:dyDescent="0.3">
      <c r="A101" s="72" t="s">
        <v>95</v>
      </c>
      <c r="B101" s="35">
        <f t="shared" ref="B101:H101" si="46">SUM(B96:B100)</f>
        <v>25500</v>
      </c>
      <c r="C101" s="35">
        <f>SUM(C96:C100)</f>
        <v>29372</v>
      </c>
      <c r="D101" s="35">
        <f t="shared" si="46"/>
        <v>8674</v>
      </c>
      <c r="E101" s="35">
        <f t="shared" si="46"/>
        <v>914</v>
      </c>
      <c r="F101" s="35">
        <f t="shared" si="46"/>
        <v>131</v>
      </c>
      <c r="G101" s="35">
        <f t="shared" ref="G101" si="47">SUM(G96:G100)</f>
        <v>2336</v>
      </c>
      <c r="H101" s="35">
        <f t="shared" si="46"/>
        <v>0</v>
      </c>
      <c r="I101" s="36">
        <f t="shared" si="26"/>
        <v>66927</v>
      </c>
      <c r="J101" s="37"/>
      <c r="K101" s="35">
        <f t="shared" ref="K101:P101" si="48">SUM(K96:K100)</f>
        <v>201</v>
      </c>
      <c r="L101" s="35">
        <f t="shared" si="48"/>
        <v>5945</v>
      </c>
      <c r="M101" s="35">
        <f t="shared" si="48"/>
        <v>126</v>
      </c>
      <c r="N101" s="35">
        <f t="shared" si="48"/>
        <v>156</v>
      </c>
      <c r="O101" s="35">
        <f t="shared" si="48"/>
        <v>4</v>
      </c>
      <c r="P101" s="35">
        <f t="shared" si="48"/>
        <v>25</v>
      </c>
      <c r="Q101" s="35">
        <f t="shared" si="27"/>
        <v>6457</v>
      </c>
      <c r="S101"/>
      <c r="T101"/>
      <c r="U101"/>
      <c r="V101"/>
      <c r="W101"/>
      <c r="X101"/>
      <c r="Y101"/>
    </row>
    <row r="102" spans="1:25" x14ac:dyDescent="0.3">
      <c r="A102" s="44" t="s">
        <v>96</v>
      </c>
      <c r="B102" s="45">
        <v>889</v>
      </c>
      <c r="C102" s="45">
        <v>1137</v>
      </c>
      <c r="D102" s="45">
        <v>318</v>
      </c>
      <c r="E102" s="45">
        <v>78</v>
      </c>
      <c r="F102" s="45">
        <v>2</v>
      </c>
      <c r="G102" s="45">
        <v>128</v>
      </c>
      <c r="H102" s="48">
        <v>0</v>
      </c>
      <c r="I102" s="46">
        <f t="shared" si="26"/>
        <v>2552</v>
      </c>
      <c r="J102" s="30"/>
      <c r="K102" s="45">
        <v>11</v>
      </c>
      <c r="L102" s="45">
        <v>296</v>
      </c>
      <c r="M102" s="45">
        <v>1</v>
      </c>
      <c r="N102" s="45">
        <v>21</v>
      </c>
      <c r="O102" s="48">
        <v>0</v>
      </c>
      <c r="P102" s="45">
        <v>2</v>
      </c>
      <c r="Q102" s="53">
        <f t="shared" si="27"/>
        <v>331</v>
      </c>
    </row>
    <row r="103" spans="1:25" x14ac:dyDescent="0.3">
      <c r="A103" s="50" t="s">
        <v>97</v>
      </c>
      <c r="B103" s="51">
        <v>476</v>
      </c>
      <c r="C103" s="51">
        <v>425</v>
      </c>
      <c r="D103" s="51">
        <v>176</v>
      </c>
      <c r="E103" s="51">
        <v>6</v>
      </c>
      <c r="F103" s="51">
        <v>5</v>
      </c>
      <c r="G103" s="51">
        <v>26</v>
      </c>
      <c r="H103" s="48">
        <v>0</v>
      </c>
      <c r="I103" s="52">
        <f t="shared" si="26"/>
        <v>1114</v>
      </c>
      <c r="J103" s="30"/>
      <c r="K103" s="51">
        <v>3</v>
      </c>
      <c r="L103" s="51">
        <v>134</v>
      </c>
      <c r="M103" s="51">
        <v>1</v>
      </c>
      <c r="N103" s="51">
        <v>4</v>
      </c>
      <c r="O103" s="48">
        <v>0</v>
      </c>
      <c r="P103" s="51">
        <v>1</v>
      </c>
      <c r="Q103" s="55">
        <f t="shared" si="27"/>
        <v>143</v>
      </c>
    </row>
    <row r="104" spans="1:25" s="12" customFormat="1" x14ac:dyDescent="0.3">
      <c r="A104" s="72" t="s">
        <v>98</v>
      </c>
      <c r="B104" s="35">
        <f t="shared" ref="B104:H104" si="49">SUM(B102:B103)</f>
        <v>1365</v>
      </c>
      <c r="C104" s="35">
        <f>SUM(C102:C103)</f>
        <v>1562</v>
      </c>
      <c r="D104" s="35">
        <f t="shared" si="49"/>
        <v>494</v>
      </c>
      <c r="E104" s="35">
        <f t="shared" si="49"/>
        <v>84</v>
      </c>
      <c r="F104" s="35">
        <f t="shared" si="49"/>
        <v>7</v>
      </c>
      <c r="G104" s="35">
        <f t="shared" ref="G104" si="50">SUM(G102:G103)</f>
        <v>154</v>
      </c>
      <c r="H104" s="35">
        <f t="shared" si="49"/>
        <v>0</v>
      </c>
      <c r="I104" s="36">
        <f t="shared" si="26"/>
        <v>3666</v>
      </c>
      <c r="J104" s="37"/>
      <c r="K104" s="35">
        <f t="shared" ref="K104:P104" si="51">SUM(K102:K103)</f>
        <v>14</v>
      </c>
      <c r="L104" s="35">
        <f t="shared" si="51"/>
        <v>430</v>
      </c>
      <c r="M104" s="35">
        <f t="shared" si="51"/>
        <v>2</v>
      </c>
      <c r="N104" s="35">
        <f t="shared" si="51"/>
        <v>25</v>
      </c>
      <c r="O104" s="35">
        <f t="shared" si="51"/>
        <v>0</v>
      </c>
      <c r="P104" s="35">
        <f t="shared" si="51"/>
        <v>3</v>
      </c>
      <c r="Q104" s="35">
        <f t="shared" si="27"/>
        <v>474</v>
      </c>
      <c r="S104"/>
      <c r="T104"/>
      <c r="U104"/>
      <c r="V104"/>
      <c r="W104"/>
      <c r="X104"/>
      <c r="Y104"/>
    </row>
    <row r="105" spans="1:25" x14ac:dyDescent="0.3">
      <c r="A105" s="44" t="s">
        <v>99</v>
      </c>
      <c r="B105" s="45">
        <v>8006</v>
      </c>
      <c r="C105" s="45">
        <v>10656</v>
      </c>
      <c r="D105" s="45">
        <v>2513</v>
      </c>
      <c r="E105" s="45">
        <v>881</v>
      </c>
      <c r="F105" s="45">
        <v>85</v>
      </c>
      <c r="G105" s="45">
        <v>919</v>
      </c>
      <c r="H105" s="48">
        <v>0</v>
      </c>
      <c r="I105" s="46">
        <f t="shared" si="26"/>
        <v>23060</v>
      </c>
      <c r="J105" s="30"/>
      <c r="K105" s="45">
        <v>42</v>
      </c>
      <c r="L105" s="45">
        <v>1812</v>
      </c>
      <c r="M105" s="45">
        <v>32</v>
      </c>
      <c r="N105" s="45">
        <v>111</v>
      </c>
      <c r="O105" s="45">
        <v>14</v>
      </c>
      <c r="P105" s="45">
        <v>25</v>
      </c>
      <c r="Q105" s="53">
        <f t="shared" si="27"/>
        <v>2036</v>
      </c>
    </row>
    <row r="106" spans="1:25" x14ac:dyDescent="0.3">
      <c r="A106" s="47" t="s">
        <v>136</v>
      </c>
      <c r="B106" s="48">
        <v>1162</v>
      </c>
      <c r="C106" s="48">
        <v>1704</v>
      </c>
      <c r="D106" s="48">
        <v>238</v>
      </c>
      <c r="E106" s="48">
        <v>93</v>
      </c>
      <c r="F106" s="48">
        <v>9</v>
      </c>
      <c r="G106" s="48">
        <v>218</v>
      </c>
      <c r="H106" s="48">
        <v>0</v>
      </c>
      <c r="I106" s="49">
        <f t="shared" si="26"/>
        <v>3424</v>
      </c>
      <c r="J106" s="30"/>
      <c r="K106" s="48">
        <v>8</v>
      </c>
      <c r="L106" s="48">
        <v>254</v>
      </c>
      <c r="M106" s="48">
        <v>3</v>
      </c>
      <c r="N106" s="48">
        <v>14</v>
      </c>
      <c r="O106" s="48">
        <v>2</v>
      </c>
      <c r="P106" s="48">
        <v>6</v>
      </c>
      <c r="Q106" s="54">
        <f t="shared" si="27"/>
        <v>287</v>
      </c>
    </row>
    <row r="107" spans="1:25" x14ac:dyDescent="0.3">
      <c r="A107" s="47" t="s">
        <v>100</v>
      </c>
      <c r="B107" s="48">
        <v>1568</v>
      </c>
      <c r="C107" s="48">
        <v>2422</v>
      </c>
      <c r="D107" s="48">
        <v>542</v>
      </c>
      <c r="E107" s="48">
        <v>101</v>
      </c>
      <c r="F107" s="48">
        <v>14</v>
      </c>
      <c r="G107" s="48">
        <v>181</v>
      </c>
      <c r="H107" s="48">
        <v>0</v>
      </c>
      <c r="I107" s="49">
        <f t="shared" si="26"/>
        <v>4828</v>
      </c>
      <c r="J107" s="30"/>
      <c r="K107" s="48">
        <v>9</v>
      </c>
      <c r="L107" s="48">
        <v>338</v>
      </c>
      <c r="M107" s="48">
        <v>2</v>
      </c>
      <c r="N107" s="48">
        <v>13</v>
      </c>
      <c r="O107" s="48">
        <v>1</v>
      </c>
      <c r="P107" s="48">
        <v>13</v>
      </c>
      <c r="Q107" s="54">
        <f t="shared" si="27"/>
        <v>376</v>
      </c>
    </row>
    <row r="108" spans="1:25" x14ac:dyDescent="0.3">
      <c r="A108" s="47" t="s">
        <v>101</v>
      </c>
      <c r="B108" s="48">
        <v>1665</v>
      </c>
      <c r="C108" s="48">
        <v>3058</v>
      </c>
      <c r="D108" s="48">
        <v>557</v>
      </c>
      <c r="E108" s="48">
        <v>211</v>
      </c>
      <c r="F108" s="48">
        <v>11</v>
      </c>
      <c r="G108" s="48">
        <v>340</v>
      </c>
      <c r="H108" s="48">
        <v>0</v>
      </c>
      <c r="I108" s="49">
        <f t="shared" si="26"/>
        <v>5842</v>
      </c>
      <c r="J108" s="30"/>
      <c r="K108" s="48">
        <v>25</v>
      </c>
      <c r="L108" s="48">
        <v>563</v>
      </c>
      <c r="M108" s="48">
        <v>18</v>
      </c>
      <c r="N108" s="48">
        <v>24</v>
      </c>
      <c r="O108" s="48">
        <v>0</v>
      </c>
      <c r="P108" s="48">
        <v>8</v>
      </c>
      <c r="Q108" s="54">
        <f t="shared" si="27"/>
        <v>638</v>
      </c>
    </row>
    <row r="109" spans="1:25" x14ac:dyDescent="0.3">
      <c r="A109" s="47" t="s">
        <v>102</v>
      </c>
      <c r="B109" s="48">
        <v>4684</v>
      </c>
      <c r="C109" s="48">
        <v>7130</v>
      </c>
      <c r="D109" s="48">
        <v>1640</v>
      </c>
      <c r="E109" s="48">
        <v>317</v>
      </c>
      <c r="F109" s="48">
        <v>28</v>
      </c>
      <c r="G109" s="48">
        <v>398</v>
      </c>
      <c r="H109" s="48">
        <v>0</v>
      </c>
      <c r="I109" s="49">
        <f t="shared" si="26"/>
        <v>14197</v>
      </c>
      <c r="J109" s="30"/>
      <c r="K109" s="48">
        <v>11</v>
      </c>
      <c r="L109" s="48">
        <v>972</v>
      </c>
      <c r="M109" s="48">
        <v>13</v>
      </c>
      <c r="N109" s="48">
        <v>40</v>
      </c>
      <c r="O109" s="48">
        <v>0</v>
      </c>
      <c r="P109" s="48">
        <v>6</v>
      </c>
      <c r="Q109" s="54">
        <f t="shared" si="27"/>
        <v>1042</v>
      </c>
    </row>
    <row r="110" spans="1:25" x14ac:dyDescent="0.3">
      <c r="A110" s="50" t="s">
        <v>103</v>
      </c>
      <c r="B110" s="51">
        <v>2386</v>
      </c>
      <c r="C110" s="51">
        <v>3634</v>
      </c>
      <c r="D110" s="51">
        <v>724</v>
      </c>
      <c r="E110" s="51">
        <v>159</v>
      </c>
      <c r="F110" s="51">
        <v>13</v>
      </c>
      <c r="G110" s="51">
        <v>225</v>
      </c>
      <c r="H110" s="48">
        <v>0</v>
      </c>
      <c r="I110" s="52">
        <f t="shared" si="26"/>
        <v>7141</v>
      </c>
      <c r="J110" s="30"/>
      <c r="K110" s="51">
        <v>8</v>
      </c>
      <c r="L110" s="51">
        <v>540</v>
      </c>
      <c r="M110" s="51">
        <v>2</v>
      </c>
      <c r="N110" s="51">
        <v>9</v>
      </c>
      <c r="O110" s="48">
        <v>0</v>
      </c>
      <c r="P110" s="51">
        <v>2</v>
      </c>
      <c r="Q110" s="55">
        <f t="shared" si="27"/>
        <v>561</v>
      </c>
    </row>
    <row r="111" spans="1:25" s="12" customFormat="1" x14ac:dyDescent="0.3">
      <c r="A111" s="72" t="s">
        <v>104</v>
      </c>
      <c r="B111" s="35">
        <f t="shared" ref="B111:H111" si="52">SUM(B105:B110)</f>
        <v>19471</v>
      </c>
      <c r="C111" s="35">
        <f>SUM(C105:C110)</f>
        <v>28604</v>
      </c>
      <c r="D111" s="35">
        <f t="shared" si="52"/>
        <v>6214</v>
      </c>
      <c r="E111" s="35">
        <f t="shared" si="52"/>
        <v>1762</v>
      </c>
      <c r="F111" s="35">
        <f t="shared" si="52"/>
        <v>160</v>
      </c>
      <c r="G111" s="35">
        <f t="shared" ref="G111" si="53">SUM(G105:G110)</f>
        <v>2281</v>
      </c>
      <c r="H111" s="35">
        <f t="shared" si="52"/>
        <v>0</v>
      </c>
      <c r="I111" s="36">
        <f t="shared" si="26"/>
        <v>58492</v>
      </c>
      <c r="J111" s="37"/>
      <c r="K111" s="35">
        <f t="shared" ref="K111:P111" si="54">SUM(K105:K110)</f>
        <v>103</v>
      </c>
      <c r="L111" s="35">
        <f t="shared" si="54"/>
        <v>4479</v>
      </c>
      <c r="M111" s="35">
        <f t="shared" si="54"/>
        <v>70</v>
      </c>
      <c r="N111" s="35">
        <f t="shared" si="54"/>
        <v>211</v>
      </c>
      <c r="O111" s="35">
        <f t="shared" si="54"/>
        <v>17</v>
      </c>
      <c r="P111" s="35">
        <f t="shared" si="54"/>
        <v>60</v>
      </c>
      <c r="Q111" s="35">
        <f t="shared" si="27"/>
        <v>4940</v>
      </c>
      <c r="S111"/>
      <c r="T111"/>
      <c r="U111"/>
      <c r="V111"/>
      <c r="W111"/>
      <c r="X111"/>
      <c r="Y111"/>
    </row>
    <row r="112" spans="1:25" x14ac:dyDescent="0.3">
      <c r="A112" s="44" t="s">
        <v>105</v>
      </c>
      <c r="B112" s="45">
        <v>2685</v>
      </c>
      <c r="C112" s="45">
        <v>3506</v>
      </c>
      <c r="D112" s="45">
        <v>310</v>
      </c>
      <c r="E112" s="45">
        <v>80</v>
      </c>
      <c r="F112" s="45">
        <v>7</v>
      </c>
      <c r="G112" s="45">
        <v>215</v>
      </c>
      <c r="H112" s="48">
        <v>0</v>
      </c>
      <c r="I112" s="46">
        <f t="shared" si="26"/>
        <v>6803</v>
      </c>
      <c r="J112" s="30"/>
      <c r="K112" s="45">
        <v>9</v>
      </c>
      <c r="L112" s="45">
        <v>394</v>
      </c>
      <c r="M112" s="45">
        <v>6</v>
      </c>
      <c r="N112" s="45">
        <v>9</v>
      </c>
      <c r="O112" s="45">
        <v>1</v>
      </c>
      <c r="P112" s="45">
        <v>4</v>
      </c>
      <c r="Q112" s="53">
        <f t="shared" si="27"/>
        <v>423</v>
      </c>
    </row>
    <row r="113" spans="1:25" x14ac:dyDescent="0.3">
      <c r="A113" s="47" t="s">
        <v>106</v>
      </c>
      <c r="B113" s="48">
        <v>4201</v>
      </c>
      <c r="C113" s="48">
        <v>5981</v>
      </c>
      <c r="D113" s="48">
        <v>422</v>
      </c>
      <c r="E113" s="48">
        <v>126</v>
      </c>
      <c r="F113" s="48">
        <v>17</v>
      </c>
      <c r="G113" s="48">
        <v>269</v>
      </c>
      <c r="H113" s="48">
        <v>0</v>
      </c>
      <c r="I113" s="49">
        <f t="shared" si="26"/>
        <v>11016</v>
      </c>
      <c r="J113" s="30"/>
      <c r="K113" s="48">
        <v>15</v>
      </c>
      <c r="L113" s="48">
        <v>629</v>
      </c>
      <c r="M113" s="48">
        <v>8</v>
      </c>
      <c r="N113" s="48">
        <v>4</v>
      </c>
      <c r="O113" s="48">
        <v>0</v>
      </c>
      <c r="P113" s="48">
        <v>2</v>
      </c>
      <c r="Q113" s="54">
        <f t="shared" si="27"/>
        <v>658</v>
      </c>
    </row>
    <row r="114" spans="1:25" x14ac:dyDescent="0.3">
      <c r="A114" s="47" t="s">
        <v>107</v>
      </c>
      <c r="B114" s="48">
        <v>630</v>
      </c>
      <c r="C114" s="48">
        <v>839</v>
      </c>
      <c r="D114" s="48">
        <v>84</v>
      </c>
      <c r="E114" s="48">
        <v>6</v>
      </c>
      <c r="F114" s="48">
        <v>1</v>
      </c>
      <c r="G114" s="48">
        <v>49</v>
      </c>
      <c r="H114" s="48">
        <v>0</v>
      </c>
      <c r="I114" s="49">
        <f t="shared" si="26"/>
        <v>1609</v>
      </c>
      <c r="J114" s="30"/>
      <c r="K114" s="48">
        <v>1</v>
      </c>
      <c r="L114" s="48">
        <v>106</v>
      </c>
      <c r="M114" s="48">
        <v>0</v>
      </c>
      <c r="N114" s="48">
        <v>1</v>
      </c>
      <c r="O114" s="48">
        <v>0</v>
      </c>
      <c r="P114" s="48">
        <v>0</v>
      </c>
      <c r="Q114" s="54">
        <f t="shared" si="27"/>
        <v>108</v>
      </c>
    </row>
    <row r="115" spans="1:25" x14ac:dyDescent="0.3">
      <c r="A115" s="47" t="s">
        <v>108</v>
      </c>
      <c r="B115" s="48">
        <v>2736</v>
      </c>
      <c r="C115" s="48">
        <v>3574</v>
      </c>
      <c r="D115" s="48">
        <v>429</v>
      </c>
      <c r="E115" s="48">
        <v>39</v>
      </c>
      <c r="F115" s="48">
        <v>14</v>
      </c>
      <c r="G115" s="48">
        <v>280</v>
      </c>
      <c r="H115" s="48">
        <v>0</v>
      </c>
      <c r="I115" s="49">
        <f t="shared" si="26"/>
        <v>7072</v>
      </c>
      <c r="J115" s="30"/>
      <c r="K115" s="48">
        <v>9</v>
      </c>
      <c r="L115" s="48">
        <v>312</v>
      </c>
      <c r="M115" s="48">
        <v>0</v>
      </c>
      <c r="N115" s="48">
        <v>1</v>
      </c>
      <c r="O115" s="48">
        <v>0</v>
      </c>
      <c r="P115" s="48">
        <v>2</v>
      </c>
      <c r="Q115" s="54">
        <f t="shared" si="27"/>
        <v>324</v>
      </c>
    </row>
    <row r="116" spans="1:25" x14ac:dyDescent="0.3">
      <c r="A116" s="50" t="s">
        <v>109</v>
      </c>
      <c r="B116" s="51">
        <v>784</v>
      </c>
      <c r="C116" s="51">
        <v>1272</v>
      </c>
      <c r="D116" s="51">
        <v>92</v>
      </c>
      <c r="E116" s="51">
        <v>8</v>
      </c>
      <c r="F116" s="51">
        <v>2</v>
      </c>
      <c r="G116" s="51">
        <v>58</v>
      </c>
      <c r="H116" s="48">
        <v>0</v>
      </c>
      <c r="I116" s="52">
        <f t="shared" si="26"/>
        <v>2216</v>
      </c>
      <c r="J116" s="30"/>
      <c r="K116" s="51">
        <v>11</v>
      </c>
      <c r="L116" s="51">
        <v>127</v>
      </c>
      <c r="M116" s="51">
        <v>3</v>
      </c>
      <c r="N116" s="51">
        <v>2</v>
      </c>
      <c r="O116" s="48">
        <v>0</v>
      </c>
      <c r="P116" s="48">
        <v>0</v>
      </c>
      <c r="Q116" s="55">
        <f t="shared" si="27"/>
        <v>143</v>
      </c>
    </row>
    <row r="117" spans="1:25" s="12" customFormat="1" x14ac:dyDescent="0.3">
      <c r="A117" s="72" t="s">
        <v>110</v>
      </c>
      <c r="B117" s="35">
        <f t="shared" ref="B117:H117" si="55">SUM(B112:B116)</f>
        <v>11036</v>
      </c>
      <c r="C117" s="35">
        <f>SUM(C112:C116)</f>
        <v>15172</v>
      </c>
      <c r="D117" s="35">
        <f t="shared" si="55"/>
        <v>1337</v>
      </c>
      <c r="E117" s="35">
        <f t="shared" si="55"/>
        <v>259</v>
      </c>
      <c r="F117" s="35">
        <f t="shared" si="55"/>
        <v>41</v>
      </c>
      <c r="G117" s="35">
        <f t="shared" ref="G117" si="56">SUM(G112:G116)</f>
        <v>871</v>
      </c>
      <c r="H117" s="35">
        <f t="shared" si="55"/>
        <v>0</v>
      </c>
      <c r="I117" s="36">
        <f t="shared" si="26"/>
        <v>28716</v>
      </c>
      <c r="J117" s="37"/>
      <c r="K117" s="35">
        <f t="shared" ref="K117:P117" si="57">SUM(K112:K116)</f>
        <v>45</v>
      </c>
      <c r="L117" s="35">
        <f t="shared" si="57"/>
        <v>1568</v>
      </c>
      <c r="M117" s="35">
        <f t="shared" si="57"/>
        <v>17</v>
      </c>
      <c r="N117" s="35">
        <f t="shared" si="57"/>
        <v>17</v>
      </c>
      <c r="O117" s="35">
        <f t="shared" si="57"/>
        <v>1</v>
      </c>
      <c r="P117" s="35">
        <f t="shared" si="57"/>
        <v>8</v>
      </c>
      <c r="Q117" s="35">
        <f t="shared" si="27"/>
        <v>1656</v>
      </c>
      <c r="S117"/>
      <c r="T117"/>
      <c r="U117"/>
      <c r="V117"/>
      <c r="W117"/>
      <c r="X117"/>
      <c r="Y117"/>
    </row>
    <row r="118" spans="1:25" x14ac:dyDescent="0.3">
      <c r="A118" s="44" t="s">
        <v>111</v>
      </c>
      <c r="B118" s="45">
        <v>2317</v>
      </c>
      <c r="C118" s="45">
        <v>2455</v>
      </c>
      <c r="D118" s="45">
        <v>104</v>
      </c>
      <c r="E118" s="45">
        <v>6</v>
      </c>
      <c r="F118" s="45">
        <v>3</v>
      </c>
      <c r="G118" s="45">
        <v>112</v>
      </c>
      <c r="H118" s="48">
        <v>0</v>
      </c>
      <c r="I118" s="46">
        <f t="shared" si="26"/>
        <v>4997</v>
      </c>
      <c r="J118" s="30"/>
      <c r="K118" s="45">
        <v>18</v>
      </c>
      <c r="L118" s="45">
        <v>361</v>
      </c>
      <c r="M118" s="45">
        <v>11</v>
      </c>
      <c r="N118" s="45">
        <v>1</v>
      </c>
      <c r="O118" s="48">
        <v>0</v>
      </c>
      <c r="P118" s="45">
        <v>1</v>
      </c>
      <c r="Q118" s="53">
        <f t="shared" si="27"/>
        <v>392</v>
      </c>
    </row>
    <row r="119" spans="1:25" x14ac:dyDescent="0.3">
      <c r="A119" s="47" t="s">
        <v>112</v>
      </c>
      <c r="B119" s="48">
        <v>1127</v>
      </c>
      <c r="C119" s="48">
        <v>1354</v>
      </c>
      <c r="D119" s="48">
        <v>69</v>
      </c>
      <c r="E119" s="48">
        <v>13</v>
      </c>
      <c r="F119" s="48">
        <v>2</v>
      </c>
      <c r="G119" s="48">
        <v>54</v>
      </c>
      <c r="H119" s="48">
        <v>0</v>
      </c>
      <c r="I119" s="49">
        <f t="shared" si="26"/>
        <v>2619</v>
      </c>
      <c r="J119" s="30"/>
      <c r="K119" s="48">
        <v>18</v>
      </c>
      <c r="L119" s="48">
        <v>217</v>
      </c>
      <c r="M119" s="48">
        <v>1</v>
      </c>
      <c r="N119" s="48">
        <v>0</v>
      </c>
      <c r="O119" s="48">
        <v>0</v>
      </c>
      <c r="P119" s="48">
        <v>1</v>
      </c>
      <c r="Q119" s="54">
        <f t="shared" si="27"/>
        <v>237</v>
      </c>
    </row>
    <row r="120" spans="1:25" x14ac:dyDescent="0.3">
      <c r="A120" s="47" t="s">
        <v>113</v>
      </c>
      <c r="B120" s="48">
        <v>6132</v>
      </c>
      <c r="C120" s="48">
        <v>6670</v>
      </c>
      <c r="D120" s="48">
        <v>443</v>
      </c>
      <c r="E120" s="48">
        <v>189</v>
      </c>
      <c r="F120" s="48">
        <v>40</v>
      </c>
      <c r="G120" s="48">
        <v>569</v>
      </c>
      <c r="H120" s="48">
        <v>0</v>
      </c>
      <c r="I120" s="49">
        <f t="shared" si="26"/>
        <v>14043</v>
      </c>
      <c r="J120" s="30"/>
      <c r="K120" s="48">
        <v>30</v>
      </c>
      <c r="L120" s="48">
        <v>1176</v>
      </c>
      <c r="M120" s="48">
        <v>26</v>
      </c>
      <c r="N120" s="48">
        <v>18</v>
      </c>
      <c r="O120" s="48">
        <v>2</v>
      </c>
      <c r="P120" s="48">
        <v>23</v>
      </c>
      <c r="Q120" s="54">
        <f t="shared" si="27"/>
        <v>1275</v>
      </c>
    </row>
    <row r="121" spans="1:25" x14ac:dyDescent="0.3">
      <c r="A121" s="47" t="s">
        <v>114</v>
      </c>
      <c r="B121" s="48">
        <v>544</v>
      </c>
      <c r="C121" s="48">
        <v>711</v>
      </c>
      <c r="D121" s="48">
        <v>37</v>
      </c>
      <c r="E121" s="48">
        <v>8</v>
      </c>
      <c r="F121" s="48">
        <v>1</v>
      </c>
      <c r="G121" s="48">
        <v>27</v>
      </c>
      <c r="H121" s="48">
        <v>0</v>
      </c>
      <c r="I121" s="49">
        <f t="shared" si="26"/>
        <v>1328</v>
      </c>
      <c r="J121" s="30"/>
      <c r="K121" s="48">
        <v>7</v>
      </c>
      <c r="L121" s="48">
        <v>126</v>
      </c>
      <c r="M121" s="48">
        <v>0</v>
      </c>
      <c r="N121" s="48">
        <v>0</v>
      </c>
      <c r="O121" s="48">
        <v>0</v>
      </c>
      <c r="P121" s="48">
        <v>0</v>
      </c>
      <c r="Q121" s="54">
        <f t="shared" si="27"/>
        <v>133</v>
      </c>
    </row>
    <row r="122" spans="1:25" x14ac:dyDescent="0.3">
      <c r="A122" s="47" t="s">
        <v>115</v>
      </c>
      <c r="B122" s="48">
        <v>4538</v>
      </c>
      <c r="C122" s="48">
        <v>4266</v>
      </c>
      <c r="D122" s="48">
        <v>428</v>
      </c>
      <c r="E122" s="48">
        <v>86</v>
      </c>
      <c r="F122" s="48">
        <v>28</v>
      </c>
      <c r="G122" s="48">
        <v>240</v>
      </c>
      <c r="H122" s="48">
        <v>0</v>
      </c>
      <c r="I122" s="49">
        <f t="shared" si="26"/>
        <v>9586</v>
      </c>
      <c r="J122" s="30"/>
      <c r="K122" s="48">
        <v>24</v>
      </c>
      <c r="L122" s="48">
        <v>492</v>
      </c>
      <c r="M122" s="48">
        <v>4</v>
      </c>
      <c r="N122" s="48">
        <v>5</v>
      </c>
      <c r="O122" s="48">
        <v>1</v>
      </c>
      <c r="P122" s="48">
        <v>4</v>
      </c>
      <c r="Q122" s="54">
        <f t="shared" si="27"/>
        <v>530</v>
      </c>
    </row>
    <row r="123" spans="1:25" x14ac:dyDescent="0.3">
      <c r="A123" s="47" t="s">
        <v>116</v>
      </c>
      <c r="B123" s="48">
        <v>8731</v>
      </c>
      <c r="C123" s="48">
        <v>7621</v>
      </c>
      <c r="D123" s="48">
        <v>1713</v>
      </c>
      <c r="E123" s="48">
        <v>151</v>
      </c>
      <c r="F123" s="48">
        <v>30</v>
      </c>
      <c r="G123" s="48">
        <v>699</v>
      </c>
      <c r="H123" s="48">
        <v>0</v>
      </c>
      <c r="I123" s="49">
        <f t="shared" si="26"/>
        <v>18945</v>
      </c>
      <c r="J123" s="30"/>
      <c r="K123" s="48">
        <v>49</v>
      </c>
      <c r="L123" s="48">
        <v>880</v>
      </c>
      <c r="M123" s="48">
        <v>18</v>
      </c>
      <c r="N123" s="48">
        <v>5</v>
      </c>
      <c r="O123" s="48">
        <v>2</v>
      </c>
      <c r="P123" s="48">
        <v>9</v>
      </c>
      <c r="Q123" s="54">
        <f t="shared" si="27"/>
        <v>963</v>
      </c>
    </row>
    <row r="124" spans="1:25" x14ac:dyDescent="0.3">
      <c r="A124" s="47" t="s">
        <v>117</v>
      </c>
      <c r="B124" s="48">
        <v>2448</v>
      </c>
      <c r="C124" s="48">
        <v>2577</v>
      </c>
      <c r="D124" s="48">
        <v>195</v>
      </c>
      <c r="E124" s="48">
        <v>78</v>
      </c>
      <c r="F124" s="48">
        <v>15</v>
      </c>
      <c r="G124" s="48">
        <v>270</v>
      </c>
      <c r="H124" s="48">
        <v>0</v>
      </c>
      <c r="I124" s="49">
        <f t="shared" si="26"/>
        <v>5583</v>
      </c>
      <c r="J124" s="30"/>
      <c r="K124" s="48">
        <v>5</v>
      </c>
      <c r="L124" s="48">
        <v>404</v>
      </c>
      <c r="M124" s="48">
        <v>16</v>
      </c>
      <c r="N124" s="48">
        <v>15</v>
      </c>
      <c r="O124" s="48">
        <v>1</v>
      </c>
      <c r="P124" s="48">
        <v>2</v>
      </c>
      <c r="Q124" s="54">
        <f t="shared" si="27"/>
        <v>443</v>
      </c>
    </row>
    <row r="125" spans="1:25" x14ac:dyDescent="0.3">
      <c r="A125" s="47" t="s">
        <v>118</v>
      </c>
      <c r="B125" s="48">
        <v>2792</v>
      </c>
      <c r="C125" s="48">
        <v>2772</v>
      </c>
      <c r="D125" s="48">
        <v>242</v>
      </c>
      <c r="E125" s="48">
        <v>37</v>
      </c>
      <c r="F125" s="48">
        <v>10</v>
      </c>
      <c r="G125" s="48">
        <v>242</v>
      </c>
      <c r="H125" s="48">
        <v>0</v>
      </c>
      <c r="I125" s="49">
        <f t="shared" si="26"/>
        <v>6095</v>
      </c>
      <c r="J125" s="30"/>
      <c r="K125" s="48">
        <v>17</v>
      </c>
      <c r="L125" s="48">
        <v>355</v>
      </c>
      <c r="M125" s="48">
        <v>8</v>
      </c>
      <c r="N125" s="48">
        <v>1</v>
      </c>
      <c r="O125" s="48">
        <v>1</v>
      </c>
      <c r="P125" s="48">
        <v>0</v>
      </c>
      <c r="Q125" s="54">
        <f t="shared" si="27"/>
        <v>382</v>
      </c>
    </row>
    <row r="126" spans="1:25" x14ac:dyDescent="0.3">
      <c r="A126" s="50" t="s">
        <v>119</v>
      </c>
      <c r="B126" s="51">
        <v>2370</v>
      </c>
      <c r="C126" s="51">
        <v>2074</v>
      </c>
      <c r="D126" s="51">
        <v>178</v>
      </c>
      <c r="E126" s="51">
        <v>17</v>
      </c>
      <c r="F126" s="51">
        <v>6</v>
      </c>
      <c r="G126" s="51">
        <v>184</v>
      </c>
      <c r="H126" s="48">
        <v>0</v>
      </c>
      <c r="I126" s="52">
        <f t="shared" si="26"/>
        <v>4829</v>
      </c>
      <c r="J126" s="30"/>
      <c r="K126" s="51">
        <v>14</v>
      </c>
      <c r="L126" s="51">
        <v>346</v>
      </c>
      <c r="M126" s="51">
        <v>6</v>
      </c>
      <c r="N126" s="51">
        <v>1</v>
      </c>
      <c r="O126" s="48">
        <v>0</v>
      </c>
      <c r="P126" s="51">
        <v>9</v>
      </c>
      <c r="Q126" s="55">
        <f t="shared" si="27"/>
        <v>376</v>
      </c>
    </row>
    <row r="127" spans="1:25" s="12" customFormat="1" x14ac:dyDescent="0.3">
      <c r="A127" s="72" t="s">
        <v>120</v>
      </c>
      <c r="B127" s="35">
        <f t="shared" ref="B127:H127" si="58">SUM(B118:B126)</f>
        <v>30999</v>
      </c>
      <c r="C127" s="35">
        <f>SUM(C118:C126)</f>
        <v>30500</v>
      </c>
      <c r="D127" s="35">
        <f t="shared" si="58"/>
        <v>3409</v>
      </c>
      <c r="E127" s="35">
        <f t="shared" si="58"/>
        <v>585</v>
      </c>
      <c r="F127" s="35">
        <f t="shared" si="58"/>
        <v>135</v>
      </c>
      <c r="G127" s="35">
        <f t="shared" ref="G127" si="59">SUM(G118:G126)</f>
        <v>2397</v>
      </c>
      <c r="H127" s="35">
        <f t="shared" si="58"/>
        <v>0</v>
      </c>
      <c r="I127" s="36">
        <f t="shared" si="26"/>
        <v>68025</v>
      </c>
      <c r="J127" s="37"/>
      <c r="K127" s="35">
        <f t="shared" ref="K127:Q127" si="60">SUM(K118:K126)</f>
        <v>182</v>
      </c>
      <c r="L127" s="35">
        <f t="shared" si="60"/>
        <v>4357</v>
      </c>
      <c r="M127" s="35">
        <f t="shared" si="60"/>
        <v>90</v>
      </c>
      <c r="N127" s="35">
        <f t="shared" si="60"/>
        <v>46</v>
      </c>
      <c r="O127" s="35">
        <f t="shared" si="60"/>
        <v>7</v>
      </c>
      <c r="P127" s="35">
        <f t="shared" si="60"/>
        <v>49</v>
      </c>
      <c r="Q127" s="35">
        <f t="shared" si="60"/>
        <v>4731</v>
      </c>
      <c r="S127"/>
      <c r="T127"/>
      <c r="U127"/>
      <c r="V127"/>
      <c r="W127"/>
      <c r="X127"/>
      <c r="Y127"/>
    </row>
    <row r="128" spans="1:25" x14ac:dyDescent="0.3">
      <c r="A128" s="44" t="s">
        <v>121</v>
      </c>
      <c r="B128" s="45">
        <v>6228</v>
      </c>
      <c r="C128" s="45">
        <v>4111</v>
      </c>
      <c r="D128" s="45">
        <v>123</v>
      </c>
      <c r="E128" s="45">
        <v>2</v>
      </c>
      <c r="F128" s="45">
        <v>36</v>
      </c>
      <c r="G128" s="45">
        <v>506</v>
      </c>
      <c r="H128" s="48">
        <v>0</v>
      </c>
      <c r="I128" s="46">
        <f t="shared" si="26"/>
        <v>11006</v>
      </c>
      <c r="J128" s="30"/>
      <c r="K128" s="45">
        <v>37</v>
      </c>
      <c r="L128" s="45">
        <v>679</v>
      </c>
      <c r="M128" s="45">
        <v>18</v>
      </c>
      <c r="N128" s="45">
        <v>1</v>
      </c>
      <c r="O128" s="45">
        <v>4</v>
      </c>
      <c r="P128" s="45">
        <v>7</v>
      </c>
      <c r="Q128" s="53">
        <f t="shared" si="27"/>
        <v>746</v>
      </c>
    </row>
    <row r="129" spans="1:25" x14ac:dyDescent="0.3">
      <c r="A129" s="47" t="s">
        <v>123</v>
      </c>
      <c r="B129" s="48">
        <v>1127</v>
      </c>
      <c r="C129" s="48">
        <v>1234</v>
      </c>
      <c r="D129" s="48">
        <v>47</v>
      </c>
      <c r="E129" s="48">
        <v>0</v>
      </c>
      <c r="F129" s="48">
        <v>14</v>
      </c>
      <c r="G129" s="48">
        <v>130</v>
      </c>
      <c r="H129" s="48">
        <v>0</v>
      </c>
      <c r="I129" s="49">
        <f t="shared" si="26"/>
        <v>2552</v>
      </c>
      <c r="J129" s="30"/>
      <c r="K129" s="48">
        <v>3</v>
      </c>
      <c r="L129" s="48">
        <v>239</v>
      </c>
      <c r="M129" s="48">
        <v>0</v>
      </c>
      <c r="N129" s="48">
        <v>0</v>
      </c>
      <c r="O129" s="48">
        <v>1</v>
      </c>
      <c r="P129" s="48">
        <v>1</v>
      </c>
      <c r="Q129" s="54">
        <f t="shared" si="27"/>
        <v>244</v>
      </c>
    </row>
    <row r="130" spans="1:25" x14ac:dyDescent="0.3">
      <c r="A130" s="47" t="s">
        <v>125</v>
      </c>
      <c r="B130" s="48">
        <v>920</v>
      </c>
      <c r="C130" s="48">
        <v>947</v>
      </c>
      <c r="D130" s="48">
        <v>31</v>
      </c>
      <c r="E130" s="48">
        <v>0</v>
      </c>
      <c r="F130" s="48">
        <v>11</v>
      </c>
      <c r="G130" s="48">
        <v>51</v>
      </c>
      <c r="H130" s="48">
        <v>0</v>
      </c>
      <c r="I130" s="49">
        <f t="shared" si="26"/>
        <v>1960</v>
      </c>
      <c r="J130" s="30"/>
      <c r="K130" s="48">
        <v>14</v>
      </c>
      <c r="L130" s="48">
        <v>193</v>
      </c>
      <c r="M130" s="48">
        <v>0</v>
      </c>
      <c r="N130" s="48">
        <v>0</v>
      </c>
      <c r="O130" s="48">
        <v>0</v>
      </c>
      <c r="P130" s="48">
        <v>0</v>
      </c>
      <c r="Q130" s="54">
        <f t="shared" si="27"/>
        <v>207</v>
      </c>
    </row>
    <row r="131" spans="1:25" x14ac:dyDescent="0.3">
      <c r="A131" s="47" t="s">
        <v>126</v>
      </c>
      <c r="B131" s="48">
        <v>4674</v>
      </c>
      <c r="C131" s="48">
        <v>4075</v>
      </c>
      <c r="D131" s="48">
        <v>149</v>
      </c>
      <c r="E131" s="48">
        <v>3</v>
      </c>
      <c r="F131" s="48">
        <v>24</v>
      </c>
      <c r="G131" s="48">
        <v>307</v>
      </c>
      <c r="H131" s="48">
        <v>0</v>
      </c>
      <c r="I131" s="54">
        <f>SUM(B131:H131)</f>
        <v>9232</v>
      </c>
      <c r="J131" s="30"/>
      <c r="K131" s="48">
        <v>27</v>
      </c>
      <c r="L131" s="48">
        <v>785</v>
      </c>
      <c r="M131" s="48">
        <v>7</v>
      </c>
      <c r="N131" s="48">
        <v>0</v>
      </c>
      <c r="O131" s="48">
        <v>2</v>
      </c>
      <c r="P131" s="48">
        <v>2</v>
      </c>
      <c r="Q131" s="54">
        <f>SUM(K131:P131)</f>
        <v>823</v>
      </c>
    </row>
    <row r="132" spans="1:25" x14ac:dyDescent="0.3">
      <c r="A132" s="50" t="s">
        <v>143</v>
      </c>
      <c r="B132" s="51">
        <v>4279</v>
      </c>
      <c r="C132" s="51">
        <v>3218</v>
      </c>
      <c r="D132" s="51">
        <v>59</v>
      </c>
      <c r="E132" s="48">
        <v>0</v>
      </c>
      <c r="F132" s="51">
        <v>9</v>
      </c>
      <c r="G132" s="51">
        <v>118</v>
      </c>
      <c r="H132" s="48">
        <v>0</v>
      </c>
      <c r="I132" s="55">
        <f>SUM(B132:H132)</f>
        <v>7683</v>
      </c>
      <c r="J132" s="30"/>
      <c r="K132" s="51">
        <v>35</v>
      </c>
      <c r="L132" s="51">
        <v>363</v>
      </c>
      <c r="M132" s="51">
        <v>1</v>
      </c>
      <c r="N132" s="48">
        <v>0</v>
      </c>
      <c r="O132" s="51">
        <v>1</v>
      </c>
      <c r="P132" s="51">
        <v>1</v>
      </c>
      <c r="Q132" s="55">
        <f>SUM(K132:P132)</f>
        <v>401</v>
      </c>
    </row>
    <row r="133" spans="1:25" s="12" customFormat="1" x14ac:dyDescent="0.3">
      <c r="A133" s="72" t="s">
        <v>127</v>
      </c>
      <c r="B133" s="41">
        <f t="shared" ref="B133:H133" si="61">SUM(B128:B132)</f>
        <v>17228</v>
      </c>
      <c r="C133" s="41">
        <f t="shared" si="61"/>
        <v>13585</v>
      </c>
      <c r="D133" s="41">
        <f t="shared" si="61"/>
        <v>409</v>
      </c>
      <c r="E133" s="41">
        <f t="shared" si="61"/>
        <v>5</v>
      </c>
      <c r="F133" s="41">
        <f t="shared" si="61"/>
        <v>94</v>
      </c>
      <c r="G133" s="41">
        <f t="shared" ref="G133" si="62">SUM(G128:G132)</f>
        <v>1112</v>
      </c>
      <c r="H133" s="41">
        <f t="shared" si="61"/>
        <v>0</v>
      </c>
      <c r="I133" s="42">
        <f>SUM(B133:H133)</f>
        <v>32433</v>
      </c>
      <c r="J133" s="30"/>
      <c r="K133" s="41">
        <f t="shared" ref="K133:Q133" si="63">SUM(K128:K132)</f>
        <v>116</v>
      </c>
      <c r="L133" s="41">
        <f t="shared" si="63"/>
        <v>2259</v>
      </c>
      <c r="M133" s="41">
        <f t="shared" si="63"/>
        <v>26</v>
      </c>
      <c r="N133" s="41">
        <f t="shared" si="63"/>
        <v>1</v>
      </c>
      <c r="O133" s="41">
        <f t="shared" si="63"/>
        <v>8</v>
      </c>
      <c r="P133" s="41">
        <f t="shared" si="63"/>
        <v>11</v>
      </c>
      <c r="Q133" s="41">
        <f t="shared" si="63"/>
        <v>2421</v>
      </c>
      <c r="S133"/>
      <c r="T133"/>
      <c r="U133"/>
      <c r="V133"/>
      <c r="W133"/>
      <c r="X133"/>
      <c r="Y133"/>
    </row>
    <row r="134" spans="1:25" s="12" customFormat="1" ht="23.1" customHeight="1" x14ac:dyDescent="0.3">
      <c r="A134" s="22" t="s">
        <v>151</v>
      </c>
      <c r="B134" s="43">
        <f t="shared" ref="B134:I134" si="64">SUM(B15,B17,B22,B35,B40,B43,B51,B61,B72,B75,B81,B87,B92,B95,B101,B104,B111,B117,B127,B133)</f>
        <v>852798</v>
      </c>
      <c r="C134" s="43">
        <f t="shared" si="64"/>
        <v>763097</v>
      </c>
      <c r="D134" s="43">
        <f t="shared" si="64"/>
        <v>135493</v>
      </c>
      <c r="E134" s="43">
        <f t="shared" si="64"/>
        <v>38622</v>
      </c>
      <c r="F134" s="43">
        <f t="shared" si="64"/>
        <v>10668</v>
      </c>
      <c r="G134" s="43">
        <f t="shared" ref="G134" si="65">SUM(G15,G17,G22,G35,G40,G43,G51,G61,G72,G75,G81,G87,G92,G95,G101,G104,G111,G117,G127,G133)</f>
        <v>116411</v>
      </c>
      <c r="H134" s="43">
        <f t="shared" si="64"/>
        <v>17</v>
      </c>
      <c r="I134" s="43">
        <f t="shared" si="64"/>
        <v>1917106</v>
      </c>
      <c r="J134" s="37"/>
      <c r="K134" s="43">
        <f t="shared" ref="K134:Q134" si="66">SUM(K15,K17,K22,K35,K40,K43,K51,K61,K72,K75,K81,K87,K92,K95,K101,K104,K111,K117,K127,K133)</f>
        <v>9176</v>
      </c>
      <c r="L134" s="43">
        <f t="shared" si="66"/>
        <v>166150</v>
      </c>
      <c r="M134" s="43">
        <f t="shared" si="66"/>
        <v>3827</v>
      </c>
      <c r="N134" s="43">
        <f t="shared" si="66"/>
        <v>6297</v>
      </c>
      <c r="O134" s="43">
        <f t="shared" si="66"/>
        <v>1040</v>
      </c>
      <c r="P134" s="43">
        <f t="shared" si="66"/>
        <v>1333</v>
      </c>
      <c r="Q134" s="43">
        <f t="shared" si="66"/>
        <v>187823</v>
      </c>
      <c r="S134"/>
      <c r="T134"/>
      <c r="U134"/>
      <c r="V134"/>
      <c r="W134"/>
      <c r="X134"/>
      <c r="Y134"/>
    </row>
    <row r="135" spans="1:25" s="5" customFormat="1" ht="20.25" customHeight="1" x14ac:dyDescent="0.3">
      <c r="A135" s="97" t="s">
        <v>162</v>
      </c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17"/>
      <c r="S135" s="17"/>
      <c r="T135" s="17"/>
      <c r="U135" s="17"/>
      <c r="V135" s="17"/>
      <c r="W135" s="17"/>
    </row>
    <row r="136" spans="1:25" s="5" customFormat="1" ht="26.25" customHeight="1" x14ac:dyDescent="0.3">
      <c r="A136" s="90" t="s">
        <v>176</v>
      </c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</row>
    <row r="137" spans="1:25" s="5" customFormat="1" ht="15.75" customHeight="1" x14ac:dyDescent="0.3">
      <c r="A137" s="91" t="s">
        <v>177</v>
      </c>
      <c r="B137" s="91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33"/>
      <c r="S137" s="33"/>
      <c r="T137" s="33"/>
      <c r="U137" s="33"/>
      <c r="V137" s="33"/>
      <c r="W137" s="33"/>
    </row>
    <row r="138" spans="1:25" x14ac:dyDescent="0.3">
      <c r="B138" s="13"/>
      <c r="C138" s="13"/>
      <c r="D138" s="13"/>
      <c r="E138" s="13"/>
      <c r="F138" s="13"/>
      <c r="G138" s="13"/>
      <c r="H138" s="13"/>
      <c r="I138" s="14"/>
      <c r="N138" s="13"/>
      <c r="O138" s="4"/>
      <c r="P138" s="6"/>
      <c r="Q138"/>
      <c r="R138"/>
    </row>
    <row r="139" spans="1:25" x14ac:dyDescent="0.3">
      <c r="B139" s="13"/>
      <c r="C139" s="13"/>
      <c r="D139" s="13"/>
      <c r="E139" s="13"/>
      <c r="F139" s="13"/>
      <c r="G139" s="13"/>
      <c r="H139" s="13"/>
      <c r="I139" s="14"/>
      <c r="N139" s="13"/>
      <c r="O139" s="4"/>
      <c r="P139" s="6"/>
      <c r="Q139"/>
      <c r="R139"/>
    </row>
    <row r="140" spans="1:25" x14ac:dyDescent="0.3">
      <c r="B140" s="13"/>
      <c r="C140" s="13"/>
      <c r="D140" s="13"/>
      <c r="E140" s="13"/>
      <c r="F140" s="13"/>
      <c r="G140" s="13"/>
      <c r="H140" s="13"/>
      <c r="I140" s="14"/>
      <c r="N140" s="13"/>
      <c r="O140" s="4"/>
      <c r="P140" s="6"/>
      <c r="Q140"/>
      <c r="R140"/>
      <c r="X140" s="6"/>
      <c r="Y140" s="6"/>
    </row>
    <row r="141" spans="1:25" x14ac:dyDescent="0.3">
      <c r="B141" s="13"/>
      <c r="C141" s="13"/>
      <c r="D141" s="13"/>
      <c r="E141" s="13"/>
      <c r="F141" s="13"/>
      <c r="G141" s="13"/>
      <c r="H141" s="13"/>
      <c r="I141" s="14"/>
      <c r="N141" s="13"/>
      <c r="O141" s="4"/>
      <c r="P141" s="6"/>
      <c r="Q141"/>
      <c r="R141"/>
      <c r="X141" s="6"/>
      <c r="Y141" s="6"/>
    </row>
    <row r="142" spans="1:25" s="4" customFormat="1" x14ac:dyDescent="0.3">
      <c r="A142" s="9"/>
      <c r="B142" s="13"/>
      <c r="C142" s="13"/>
      <c r="D142" s="13"/>
      <c r="E142" s="13"/>
      <c r="F142" s="13"/>
      <c r="G142" s="13"/>
      <c r="H142" s="13"/>
      <c r="I142" s="14"/>
      <c r="K142" s="5"/>
      <c r="L142" s="5"/>
      <c r="M142" s="5"/>
      <c r="N142" s="13"/>
      <c r="P142" s="6"/>
      <c r="Q142"/>
      <c r="R142"/>
      <c r="S142"/>
      <c r="T142"/>
      <c r="U142"/>
      <c r="V142"/>
      <c r="W142"/>
    </row>
    <row r="143" spans="1:25" s="4" customFormat="1" x14ac:dyDescent="0.3">
      <c r="A143" s="9"/>
      <c r="B143" s="13"/>
      <c r="C143" s="13"/>
      <c r="D143" s="13"/>
      <c r="E143" s="13"/>
      <c r="F143" s="13"/>
      <c r="G143" s="13"/>
      <c r="H143" s="13"/>
      <c r="I143" s="14"/>
      <c r="K143" s="5"/>
      <c r="L143" s="5"/>
      <c r="M143" s="5"/>
      <c r="N143" s="13"/>
      <c r="P143" s="6"/>
      <c r="Q143"/>
      <c r="R143"/>
      <c r="S143"/>
      <c r="T143"/>
      <c r="U143"/>
      <c r="V143"/>
      <c r="W143"/>
    </row>
    <row r="144" spans="1:25" s="4" customFormat="1" x14ac:dyDescent="0.3">
      <c r="A144" s="9"/>
      <c r="B144" s="13"/>
      <c r="C144" s="13"/>
      <c r="D144" s="13"/>
      <c r="E144" s="13"/>
      <c r="F144" s="13"/>
      <c r="G144" s="13"/>
      <c r="H144" s="13"/>
      <c r="I144" s="14"/>
      <c r="K144" s="5"/>
      <c r="L144" s="5"/>
      <c r="M144" s="5"/>
      <c r="N144" s="13"/>
      <c r="P144" s="6"/>
      <c r="Q144"/>
      <c r="R144"/>
      <c r="S144"/>
      <c r="T144"/>
      <c r="U144"/>
      <c r="V144"/>
      <c r="W144"/>
    </row>
    <row r="145" spans="1:25" s="4" customFormat="1" x14ac:dyDescent="0.3">
      <c r="A145" s="9"/>
      <c r="B145" s="13"/>
      <c r="C145" s="13"/>
      <c r="D145" s="13"/>
      <c r="E145" s="13"/>
      <c r="F145" s="13"/>
      <c r="G145" s="13"/>
      <c r="H145" s="13"/>
      <c r="I145" s="14"/>
      <c r="K145" s="5"/>
      <c r="L145" s="5"/>
      <c r="M145" s="5"/>
      <c r="N145" s="13"/>
      <c r="P145" s="6"/>
      <c r="Q145"/>
      <c r="R145"/>
      <c r="S145"/>
      <c r="T145"/>
      <c r="U145"/>
      <c r="V145"/>
      <c r="W145"/>
    </row>
    <row r="146" spans="1:25" s="4" customFormat="1" x14ac:dyDescent="0.3">
      <c r="A146" s="9"/>
      <c r="B146" s="13"/>
      <c r="C146" s="13"/>
      <c r="D146" s="13"/>
      <c r="E146" s="13"/>
      <c r="F146" s="13"/>
      <c r="G146" s="13"/>
      <c r="H146" s="13"/>
      <c r="I146" s="14"/>
      <c r="K146" s="5"/>
      <c r="L146" s="5"/>
      <c r="M146" s="5"/>
      <c r="N146" s="13"/>
      <c r="P146" s="6"/>
      <c r="Q146"/>
      <c r="R146"/>
      <c r="S146"/>
      <c r="T146"/>
      <c r="U146"/>
      <c r="V146"/>
      <c r="W146"/>
    </row>
    <row r="147" spans="1:25" s="4" customFormat="1" x14ac:dyDescent="0.3">
      <c r="A147" s="9"/>
      <c r="B147" s="13"/>
      <c r="C147" s="13"/>
      <c r="D147" s="13"/>
      <c r="E147" s="13"/>
      <c r="F147" s="13"/>
      <c r="G147" s="13"/>
      <c r="H147" s="13"/>
      <c r="I147" s="14"/>
      <c r="K147" s="5"/>
      <c r="L147" s="5"/>
      <c r="M147" s="5"/>
      <c r="N147" s="5"/>
      <c r="O147" s="5"/>
      <c r="P147" s="13"/>
      <c r="R147" s="6"/>
      <c r="S147"/>
      <c r="T147"/>
      <c r="U147"/>
      <c r="V147"/>
      <c r="W147"/>
    </row>
    <row r="148" spans="1:25" s="4" customFormat="1" x14ac:dyDescent="0.3">
      <c r="A148" s="9"/>
      <c r="B148" s="13"/>
      <c r="C148" s="13"/>
      <c r="D148" s="13"/>
      <c r="E148" s="13"/>
      <c r="F148" s="13"/>
      <c r="G148" s="13"/>
      <c r="H148" s="13"/>
      <c r="I148" s="14"/>
      <c r="K148" s="5"/>
      <c r="L148" s="5"/>
      <c r="M148" s="5"/>
      <c r="N148" s="5"/>
      <c r="O148" s="5"/>
      <c r="P148" s="13"/>
      <c r="R148" s="6"/>
      <c r="S148"/>
      <c r="T148"/>
      <c r="U148"/>
      <c r="V148"/>
      <c r="W148"/>
    </row>
    <row r="149" spans="1:25" s="4" customFormat="1" x14ac:dyDescent="0.3">
      <c r="A149" s="9"/>
      <c r="B149" s="13"/>
      <c r="C149" s="13"/>
      <c r="D149" s="13"/>
      <c r="E149" s="13"/>
      <c r="F149" s="13"/>
      <c r="G149" s="13"/>
      <c r="H149" s="13"/>
      <c r="I149" s="14"/>
      <c r="K149" s="5"/>
      <c r="L149" s="5"/>
      <c r="M149" s="5"/>
      <c r="N149" s="5"/>
      <c r="O149" s="5"/>
      <c r="P149" s="13"/>
      <c r="R149" s="6"/>
      <c r="S149"/>
      <c r="T149"/>
      <c r="U149"/>
      <c r="V149"/>
      <c r="W149"/>
      <c r="X149"/>
      <c r="Y149"/>
    </row>
    <row r="150" spans="1:25" s="4" customFormat="1" x14ac:dyDescent="0.3">
      <c r="A150" s="9"/>
      <c r="B150" s="13"/>
      <c r="C150" s="13"/>
      <c r="D150" s="13"/>
      <c r="E150" s="13"/>
      <c r="F150" s="13"/>
      <c r="G150" s="13"/>
      <c r="H150" s="13"/>
      <c r="I150" s="14"/>
      <c r="K150" s="5"/>
      <c r="L150" s="5"/>
      <c r="M150" s="5"/>
      <c r="N150" s="5"/>
      <c r="O150" s="5"/>
      <c r="P150" s="13"/>
      <c r="R150" s="6"/>
      <c r="S150"/>
      <c r="T150"/>
      <c r="U150"/>
      <c r="V150"/>
      <c r="W150"/>
      <c r="X150"/>
      <c r="Y150"/>
    </row>
    <row r="151" spans="1:25" s="4" customFormat="1" x14ac:dyDescent="0.3">
      <c r="A151" s="9"/>
      <c r="B151" s="13"/>
      <c r="C151" s="13"/>
      <c r="D151" s="13"/>
      <c r="E151" s="13"/>
      <c r="F151" s="13"/>
      <c r="G151" s="13"/>
      <c r="H151" s="13"/>
      <c r="I151" s="14"/>
      <c r="K151" s="5"/>
      <c r="L151" s="5"/>
      <c r="M151" s="5"/>
      <c r="N151" s="5"/>
      <c r="O151" s="5"/>
      <c r="P151" s="13"/>
      <c r="R151" s="6"/>
      <c r="S151"/>
      <c r="T151"/>
      <c r="U151"/>
      <c r="V151"/>
      <c r="W151"/>
      <c r="X151"/>
      <c r="Y151"/>
    </row>
    <row r="152" spans="1:25" s="4" customFormat="1" x14ac:dyDescent="0.3">
      <c r="A152" s="9"/>
      <c r="B152" s="13"/>
      <c r="C152" s="13"/>
      <c r="D152" s="13"/>
      <c r="E152" s="13"/>
      <c r="F152" s="13"/>
      <c r="G152" s="13"/>
      <c r="H152" s="13"/>
      <c r="I152" s="14"/>
      <c r="K152" s="5"/>
      <c r="L152" s="5"/>
      <c r="M152" s="5"/>
      <c r="N152" s="5"/>
      <c r="O152" s="5"/>
      <c r="P152" s="13"/>
      <c r="R152" s="6"/>
      <c r="S152"/>
      <c r="T152"/>
      <c r="U152"/>
      <c r="V152"/>
      <c r="W152"/>
      <c r="X152"/>
      <c r="Y152"/>
    </row>
    <row r="153" spans="1:25" s="4" customFormat="1" x14ac:dyDescent="0.3">
      <c r="A153" s="9"/>
      <c r="B153" s="13"/>
      <c r="C153" s="13"/>
      <c r="D153" s="13"/>
      <c r="E153" s="13"/>
      <c r="F153" s="13"/>
      <c r="G153" s="13"/>
      <c r="H153" s="13"/>
      <c r="I153" s="14"/>
      <c r="K153" s="5"/>
      <c r="L153" s="5"/>
      <c r="M153" s="5"/>
      <c r="N153" s="5"/>
      <c r="O153" s="5"/>
      <c r="P153" s="13"/>
      <c r="R153" s="6"/>
      <c r="S153"/>
      <c r="T153"/>
      <c r="U153"/>
      <c r="V153"/>
      <c r="W153"/>
      <c r="X153"/>
      <c r="Y153"/>
    </row>
    <row r="154" spans="1:25" s="4" customFormat="1" x14ac:dyDescent="0.3">
      <c r="A154" s="9"/>
      <c r="B154" s="13"/>
      <c r="C154" s="13"/>
      <c r="D154" s="13"/>
      <c r="E154" s="13"/>
      <c r="F154" s="13"/>
      <c r="G154" s="13"/>
      <c r="H154" s="13"/>
      <c r="I154" s="14"/>
      <c r="K154" s="5"/>
      <c r="L154" s="5"/>
      <c r="M154" s="5"/>
      <c r="N154" s="5"/>
      <c r="O154" s="5"/>
      <c r="P154" s="13"/>
      <c r="R154" s="6"/>
      <c r="S154"/>
      <c r="T154"/>
      <c r="U154"/>
      <c r="V154"/>
      <c r="W154"/>
      <c r="X154"/>
      <c r="Y154"/>
    </row>
    <row r="155" spans="1:25" s="4" customFormat="1" x14ac:dyDescent="0.3">
      <c r="A155" s="9"/>
      <c r="B155" s="13"/>
      <c r="C155" s="13"/>
      <c r="D155" s="13"/>
      <c r="E155" s="13"/>
      <c r="F155" s="13"/>
      <c r="G155" s="13"/>
      <c r="H155" s="13"/>
      <c r="I155" s="14"/>
      <c r="K155" s="5"/>
      <c r="L155" s="5"/>
      <c r="M155" s="5"/>
      <c r="N155" s="5"/>
      <c r="O155" s="5"/>
      <c r="P155" s="13"/>
      <c r="R155" s="6"/>
      <c r="S155"/>
      <c r="T155"/>
      <c r="U155"/>
      <c r="V155"/>
      <c r="W155"/>
      <c r="X155"/>
      <c r="Y155"/>
    </row>
    <row r="156" spans="1:25" s="4" customFormat="1" x14ac:dyDescent="0.3">
      <c r="A156" s="9"/>
      <c r="B156" s="13"/>
      <c r="C156" s="13"/>
      <c r="D156" s="13"/>
      <c r="E156" s="13"/>
      <c r="F156" s="13"/>
      <c r="G156" s="13"/>
      <c r="H156" s="13"/>
      <c r="I156" s="14"/>
      <c r="K156" s="5"/>
      <c r="L156" s="5"/>
      <c r="M156" s="5"/>
      <c r="N156" s="5"/>
      <c r="O156" s="5"/>
      <c r="P156" s="13"/>
      <c r="R156" s="6"/>
      <c r="S156"/>
      <c r="T156"/>
      <c r="U156"/>
      <c r="V156"/>
      <c r="W156"/>
      <c r="X156"/>
      <c r="Y156"/>
    </row>
    <row r="157" spans="1:25" s="4" customFormat="1" x14ac:dyDescent="0.3">
      <c r="A157" s="9"/>
      <c r="B157" s="13"/>
      <c r="C157" s="13"/>
      <c r="D157" s="13"/>
      <c r="E157" s="13"/>
      <c r="F157" s="13"/>
      <c r="G157" s="13"/>
      <c r="H157" s="13"/>
      <c r="I157" s="14"/>
      <c r="K157" s="5"/>
      <c r="L157" s="5"/>
      <c r="M157" s="5"/>
      <c r="N157" s="5"/>
      <c r="O157" s="5"/>
      <c r="P157" s="13"/>
      <c r="R157" s="6"/>
      <c r="S157"/>
      <c r="T157"/>
      <c r="U157"/>
      <c r="V157"/>
      <c r="W157"/>
      <c r="X157"/>
      <c r="Y157"/>
    </row>
    <row r="158" spans="1:25" s="4" customFormat="1" x14ac:dyDescent="0.3">
      <c r="A158" s="9"/>
      <c r="B158" s="13"/>
      <c r="C158" s="13"/>
      <c r="D158" s="13"/>
      <c r="E158" s="13"/>
      <c r="F158" s="13"/>
      <c r="G158" s="13"/>
      <c r="H158" s="13"/>
      <c r="I158" s="14"/>
      <c r="K158" s="5"/>
      <c r="L158" s="5"/>
      <c r="M158" s="5"/>
      <c r="N158" s="5"/>
      <c r="O158" s="5"/>
      <c r="P158" s="13"/>
      <c r="R158" s="6"/>
      <c r="S158"/>
      <c r="T158"/>
      <c r="U158"/>
      <c r="V158"/>
      <c r="W158"/>
      <c r="X158"/>
      <c r="Y158"/>
    </row>
    <row r="159" spans="1:25" s="4" customFormat="1" x14ac:dyDescent="0.3">
      <c r="A159" s="9"/>
      <c r="B159" s="13"/>
      <c r="C159" s="13"/>
      <c r="D159" s="13"/>
      <c r="E159" s="13"/>
      <c r="F159" s="13"/>
      <c r="G159" s="13"/>
      <c r="H159" s="13"/>
      <c r="I159" s="14"/>
      <c r="K159" s="5"/>
      <c r="L159" s="5"/>
      <c r="M159" s="5"/>
      <c r="N159" s="5"/>
      <c r="O159" s="5"/>
      <c r="P159" s="13"/>
      <c r="R159" s="6"/>
      <c r="S159"/>
      <c r="T159"/>
      <c r="U159"/>
      <c r="V159"/>
      <c r="W159"/>
      <c r="X159"/>
      <c r="Y159"/>
    </row>
    <row r="160" spans="1:25" s="4" customFormat="1" x14ac:dyDescent="0.3">
      <c r="A160" s="9"/>
      <c r="B160" s="13"/>
      <c r="C160" s="13"/>
      <c r="D160" s="13"/>
      <c r="E160" s="13"/>
      <c r="F160" s="13"/>
      <c r="G160" s="13"/>
      <c r="H160" s="13"/>
      <c r="I160" s="14"/>
      <c r="K160" s="5"/>
      <c r="L160" s="5"/>
      <c r="M160" s="5"/>
      <c r="N160" s="5"/>
      <c r="O160" s="5"/>
      <c r="P160" s="13"/>
      <c r="R160" s="6"/>
      <c r="S160"/>
      <c r="T160"/>
      <c r="U160"/>
      <c r="V160"/>
      <c r="W160"/>
      <c r="X160"/>
      <c r="Y160"/>
    </row>
    <row r="161" spans="1:25" s="4" customFormat="1" x14ac:dyDescent="0.3">
      <c r="A161" s="9"/>
      <c r="B161" s="13"/>
      <c r="C161" s="13"/>
      <c r="D161" s="13"/>
      <c r="E161" s="13"/>
      <c r="F161" s="13"/>
      <c r="G161" s="13"/>
      <c r="H161" s="13"/>
      <c r="I161" s="14"/>
      <c r="K161" s="5"/>
      <c r="L161" s="5"/>
      <c r="M161" s="5"/>
      <c r="N161" s="5"/>
      <c r="O161" s="5"/>
      <c r="P161" s="13"/>
      <c r="R161" s="6"/>
      <c r="S161"/>
      <c r="T161"/>
      <c r="U161"/>
      <c r="V161"/>
      <c r="W161"/>
      <c r="X161"/>
      <c r="Y161"/>
    </row>
    <row r="162" spans="1:25" s="4" customFormat="1" x14ac:dyDescent="0.3">
      <c r="A162" s="9"/>
      <c r="B162" s="13"/>
      <c r="C162" s="13"/>
      <c r="D162" s="13"/>
      <c r="E162" s="13"/>
      <c r="F162" s="13"/>
      <c r="G162" s="13"/>
      <c r="H162" s="13"/>
      <c r="I162" s="14"/>
      <c r="K162" s="5"/>
      <c r="L162" s="5"/>
      <c r="M162" s="5"/>
      <c r="N162" s="5"/>
      <c r="O162" s="5"/>
      <c r="P162" s="13"/>
      <c r="R162" s="6"/>
      <c r="S162"/>
      <c r="T162"/>
      <c r="U162"/>
      <c r="V162"/>
      <c r="W162"/>
      <c r="X162"/>
      <c r="Y162"/>
    </row>
    <row r="163" spans="1:25" s="4" customFormat="1" x14ac:dyDescent="0.3">
      <c r="A163" s="9"/>
      <c r="B163" s="13"/>
      <c r="C163" s="13"/>
      <c r="D163" s="13"/>
      <c r="E163" s="13"/>
      <c r="F163" s="13"/>
      <c r="G163" s="13"/>
      <c r="H163" s="13"/>
      <c r="I163" s="14"/>
      <c r="K163" s="5"/>
      <c r="L163" s="5"/>
      <c r="M163" s="5"/>
      <c r="N163" s="5"/>
      <c r="O163" s="5"/>
      <c r="P163" s="13"/>
      <c r="R163" s="6"/>
      <c r="S163"/>
      <c r="T163"/>
      <c r="U163"/>
      <c r="V163"/>
      <c r="W163"/>
      <c r="X163"/>
      <c r="Y163"/>
    </row>
    <row r="164" spans="1:25" s="4" customFormat="1" x14ac:dyDescent="0.3">
      <c r="A164" s="9"/>
      <c r="B164" s="13"/>
      <c r="C164" s="13"/>
      <c r="D164" s="13"/>
      <c r="E164" s="13"/>
      <c r="F164" s="13"/>
      <c r="G164" s="13"/>
      <c r="H164" s="13"/>
      <c r="I164" s="14"/>
      <c r="K164" s="5"/>
      <c r="L164" s="5"/>
      <c r="M164" s="5"/>
      <c r="N164" s="5"/>
      <c r="O164" s="5"/>
      <c r="P164" s="13"/>
      <c r="R164" s="6"/>
      <c r="S164"/>
      <c r="T164"/>
      <c r="U164"/>
      <c r="V164"/>
      <c r="W164"/>
      <c r="X164"/>
      <c r="Y164"/>
    </row>
    <row r="165" spans="1:25" s="4" customFormat="1" x14ac:dyDescent="0.3">
      <c r="A165" s="9"/>
      <c r="B165" s="13"/>
      <c r="C165" s="13"/>
      <c r="D165" s="13"/>
      <c r="E165" s="13"/>
      <c r="F165" s="13"/>
      <c r="G165" s="13"/>
      <c r="H165" s="13"/>
      <c r="I165" s="14"/>
      <c r="K165" s="5"/>
      <c r="L165" s="5"/>
      <c r="M165" s="5"/>
      <c r="N165" s="5"/>
      <c r="O165" s="5"/>
      <c r="P165" s="13"/>
      <c r="R165" s="6"/>
      <c r="S165"/>
      <c r="T165"/>
      <c r="U165"/>
      <c r="V165"/>
      <c r="W165"/>
      <c r="X165"/>
      <c r="Y165"/>
    </row>
    <row r="166" spans="1:25" s="4" customFormat="1" x14ac:dyDescent="0.3">
      <c r="A166" s="9"/>
      <c r="B166" s="13"/>
      <c r="C166" s="13"/>
      <c r="D166" s="13"/>
      <c r="E166" s="13"/>
      <c r="F166" s="13"/>
      <c r="G166" s="13"/>
      <c r="H166" s="13"/>
      <c r="I166" s="14"/>
      <c r="K166" s="5"/>
      <c r="L166" s="5"/>
      <c r="M166" s="5"/>
      <c r="N166" s="5"/>
      <c r="O166" s="5"/>
      <c r="P166" s="13"/>
      <c r="R166" s="6"/>
      <c r="S166"/>
      <c r="T166"/>
      <c r="U166"/>
      <c r="V166"/>
      <c r="W166"/>
      <c r="X166"/>
      <c r="Y166"/>
    </row>
    <row r="167" spans="1:25" s="4" customFormat="1" x14ac:dyDescent="0.3">
      <c r="A167" s="9"/>
      <c r="B167" s="13"/>
      <c r="C167" s="13"/>
      <c r="D167" s="13"/>
      <c r="E167" s="13"/>
      <c r="F167" s="13"/>
      <c r="G167" s="13"/>
      <c r="H167" s="13"/>
      <c r="I167" s="14"/>
      <c r="K167" s="5"/>
      <c r="L167" s="5"/>
      <c r="M167" s="5"/>
      <c r="N167" s="5"/>
      <c r="O167" s="5"/>
      <c r="P167" s="13"/>
      <c r="R167" s="6"/>
      <c r="S167"/>
      <c r="T167"/>
      <c r="U167"/>
      <c r="V167"/>
      <c r="W167"/>
      <c r="X167"/>
      <c r="Y167"/>
    </row>
    <row r="168" spans="1:25" s="4" customFormat="1" x14ac:dyDescent="0.3">
      <c r="A168" s="9"/>
      <c r="B168" s="13"/>
      <c r="C168" s="13"/>
      <c r="D168" s="13"/>
      <c r="E168" s="13"/>
      <c r="F168" s="13"/>
      <c r="G168" s="13"/>
      <c r="H168" s="13"/>
      <c r="I168" s="14"/>
      <c r="K168" s="5"/>
      <c r="L168" s="5"/>
      <c r="M168" s="5"/>
      <c r="N168" s="5"/>
      <c r="O168" s="5"/>
      <c r="P168" s="13"/>
      <c r="R168" s="6"/>
      <c r="S168"/>
      <c r="T168"/>
      <c r="U168"/>
      <c r="V168"/>
      <c r="W168"/>
      <c r="X168"/>
      <c r="Y168"/>
    </row>
    <row r="169" spans="1:25" s="4" customFormat="1" x14ac:dyDescent="0.3">
      <c r="A169" s="9"/>
      <c r="B169" s="13"/>
      <c r="C169" s="13"/>
      <c r="D169" s="13"/>
      <c r="E169" s="13"/>
      <c r="F169" s="13"/>
      <c r="G169" s="13"/>
      <c r="H169" s="13"/>
      <c r="I169" s="14"/>
      <c r="K169" s="5"/>
      <c r="L169" s="5"/>
      <c r="M169" s="5"/>
      <c r="N169" s="5"/>
      <c r="O169" s="5"/>
      <c r="P169" s="13"/>
      <c r="R169" s="6"/>
      <c r="S169"/>
      <c r="T169"/>
      <c r="U169"/>
      <c r="V169"/>
      <c r="W169"/>
      <c r="X169"/>
      <c r="Y169"/>
    </row>
    <row r="170" spans="1:25" s="4" customFormat="1" x14ac:dyDescent="0.3">
      <c r="A170" s="9"/>
      <c r="B170" s="13"/>
      <c r="C170" s="13"/>
      <c r="D170" s="13"/>
      <c r="E170" s="13"/>
      <c r="F170" s="13"/>
      <c r="G170" s="13"/>
      <c r="H170" s="13"/>
      <c r="I170" s="14"/>
      <c r="K170" s="5"/>
      <c r="L170" s="5"/>
      <c r="M170" s="5"/>
      <c r="N170" s="5"/>
      <c r="O170" s="5"/>
      <c r="P170" s="13"/>
      <c r="R170" s="6"/>
      <c r="S170"/>
      <c r="T170"/>
      <c r="U170"/>
      <c r="V170"/>
      <c r="W170"/>
      <c r="X170"/>
      <c r="Y170"/>
    </row>
    <row r="171" spans="1:25" s="4" customFormat="1" x14ac:dyDescent="0.3">
      <c r="A171" s="9"/>
      <c r="B171" s="13"/>
      <c r="C171" s="13"/>
      <c r="D171" s="13"/>
      <c r="E171" s="13"/>
      <c r="F171" s="13"/>
      <c r="G171" s="13"/>
      <c r="H171" s="13"/>
      <c r="I171" s="14"/>
      <c r="K171" s="5"/>
      <c r="L171" s="5"/>
      <c r="M171" s="5"/>
      <c r="N171" s="5"/>
      <c r="O171" s="5"/>
      <c r="P171" s="13"/>
      <c r="R171" s="6"/>
      <c r="S171"/>
      <c r="T171"/>
      <c r="U171"/>
      <c r="V171"/>
      <c r="W171"/>
      <c r="X171"/>
      <c r="Y171"/>
    </row>
    <row r="172" spans="1:25" s="4" customFormat="1" x14ac:dyDescent="0.3">
      <c r="A172" s="9"/>
      <c r="B172" s="13"/>
      <c r="C172" s="13"/>
      <c r="D172" s="13"/>
      <c r="E172" s="13"/>
      <c r="F172" s="13"/>
      <c r="G172" s="13"/>
      <c r="H172" s="13"/>
      <c r="I172" s="14"/>
      <c r="K172" s="5"/>
      <c r="L172" s="5"/>
      <c r="M172" s="5"/>
      <c r="N172" s="5"/>
      <c r="O172" s="5"/>
      <c r="P172" s="13"/>
      <c r="R172" s="6"/>
      <c r="S172"/>
      <c r="T172"/>
      <c r="U172"/>
      <c r="V172"/>
      <c r="W172"/>
      <c r="X172"/>
      <c r="Y172"/>
    </row>
    <row r="173" spans="1:25" s="4" customFormat="1" x14ac:dyDescent="0.3">
      <c r="A173" s="9"/>
      <c r="B173" s="13"/>
      <c r="C173" s="13"/>
      <c r="D173" s="13"/>
      <c r="E173" s="13"/>
      <c r="F173" s="13"/>
      <c r="G173" s="13"/>
      <c r="H173" s="13"/>
      <c r="I173" s="14"/>
      <c r="K173" s="5"/>
      <c r="L173" s="5"/>
      <c r="M173" s="5"/>
      <c r="N173" s="5"/>
      <c r="O173" s="5"/>
      <c r="P173" s="13"/>
      <c r="R173" s="6"/>
      <c r="S173"/>
      <c r="T173"/>
      <c r="U173"/>
      <c r="V173"/>
      <c r="W173"/>
      <c r="X173"/>
      <c r="Y173"/>
    </row>
    <row r="174" spans="1:25" s="4" customFormat="1" x14ac:dyDescent="0.3">
      <c r="A174" s="9"/>
      <c r="B174" s="13"/>
      <c r="C174" s="13"/>
      <c r="D174" s="13"/>
      <c r="E174" s="13"/>
      <c r="F174" s="13"/>
      <c r="G174" s="13"/>
      <c r="H174" s="13"/>
      <c r="I174" s="14"/>
      <c r="K174" s="5"/>
      <c r="L174" s="5"/>
      <c r="M174" s="5"/>
      <c r="N174" s="5"/>
      <c r="O174" s="5"/>
      <c r="P174" s="13"/>
      <c r="R174" s="6"/>
      <c r="S174"/>
      <c r="T174"/>
      <c r="U174"/>
      <c r="V174"/>
      <c r="W174"/>
      <c r="X174"/>
      <c r="Y174"/>
    </row>
    <row r="175" spans="1:25" s="4" customFormat="1" x14ac:dyDescent="0.3">
      <c r="A175" s="9"/>
      <c r="B175" s="13"/>
      <c r="C175" s="13"/>
      <c r="D175" s="13"/>
      <c r="E175" s="13"/>
      <c r="F175" s="13"/>
      <c r="G175" s="13"/>
      <c r="H175" s="13"/>
      <c r="I175" s="14"/>
      <c r="K175" s="5"/>
      <c r="L175" s="5"/>
      <c r="M175" s="5"/>
      <c r="N175" s="5"/>
      <c r="O175" s="5"/>
      <c r="P175" s="13"/>
      <c r="R175" s="6"/>
      <c r="S175"/>
      <c r="T175"/>
      <c r="U175"/>
      <c r="V175"/>
      <c r="W175"/>
      <c r="X175"/>
      <c r="Y175"/>
    </row>
    <row r="176" spans="1:25" s="4" customFormat="1" x14ac:dyDescent="0.3">
      <c r="A176" s="9"/>
      <c r="B176" s="13"/>
      <c r="C176" s="13"/>
      <c r="D176" s="13"/>
      <c r="E176" s="13"/>
      <c r="F176" s="13"/>
      <c r="G176" s="13"/>
      <c r="H176" s="13"/>
      <c r="I176" s="14"/>
      <c r="K176" s="5"/>
      <c r="L176" s="5"/>
      <c r="M176" s="5"/>
      <c r="N176" s="5"/>
      <c r="O176" s="5"/>
      <c r="P176" s="13"/>
      <c r="R176" s="6"/>
      <c r="S176"/>
      <c r="T176"/>
      <c r="U176"/>
      <c r="V176"/>
      <c r="W176"/>
      <c r="X176"/>
      <c r="Y176"/>
    </row>
    <row r="177" spans="1:25" s="4" customFormat="1" x14ac:dyDescent="0.3">
      <c r="A177" s="9"/>
      <c r="B177" s="13"/>
      <c r="C177" s="13"/>
      <c r="D177" s="13"/>
      <c r="E177" s="13"/>
      <c r="F177" s="13"/>
      <c r="G177" s="13"/>
      <c r="H177" s="13"/>
      <c r="I177" s="14"/>
      <c r="K177" s="5"/>
      <c r="L177" s="5"/>
      <c r="M177" s="5"/>
      <c r="N177" s="5"/>
      <c r="O177" s="5"/>
      <c r="P177" s="13"/>
      <c r="R177" s="6"/>
      <c r="S177"/>
      <c r="T177"/>
      <c r="U177"/>
      <c r="V177"/>
      <c r="W177"/>
      <c r="X177"/>
      <c r="Y177"/>
    </row>
    <row r="178" spans="1:25" s="4" customFormat="1" x14ac:dyDescent="0.3">
      <c r="A178" s="9"/>
      <c r="B178" s="13"/>
      <c r="C178" s="13"/>
      <c r="D178" s="13"/>
      <c r="E178" s="13"/>
      <c r="F178" s="13"/>
      <c r="G178" s="13"/>
      <c r="H178" s="13"/>
      <c r="I178" s="14"/>
      <c r="K178" s="5"/>
      <c r="L178" s="5"/>
      <c r="M178" s="5"/>
      <c r="N178" s="5"/>
      <c r="O178" s="5"/>
      <c r="P178" s="13"/>
      <c r="R178" s="6"/>
      <c r="S178"/>
      <c r="T178"/>
      <c r="U178"/>
      <c r="V178"/>
      <c r="W178"/>
      <c r="X178"/>
      <c r="Y178"/>
    </row>
    <row r="179" spans="1:25" s="4" customFormat="1" x14ac:dyDescent="0.3">
      <c r="A179" s="9"/>
      <c r="B179" s="13"/>
      <c r="C179" s="13"/>
      <c r="D179" s="13"/>
      <c r="E179" s="13"/>
      <c r="F179" s="13"/>
      <c r="G179" s="13"/>
      <c r="H179" s="13"/>
      <c r="I179" s="14"/>
      <c r="K179" s="5"/>
      <c r="L179" s="5"/>
      <c r="M179" s="5"/>
      <c r="N179" s="5"/>
      <c r="O179" s="5"/>
      <c r="P179" s="13"/>
      <c r="R179" s="6"/>
      <c r="S179"/>
      <c r="T179"/>
      <c r="U179"/>
      <c r="V179"/>
      <c r="W179"/>
      <c r="X179"/>
      <c r="Y179"/>
    </row>
    <row r="180" spans="1:25" s="4" customFormat="1" x14ac:dyDescent="0.3">
      <c r="A180" s="9"/>
      <c r="B180" s="13"/>
      <c r="C180" s="13"/>
      <c r="D180" s="13"/>
      <c r="E180" s="13"/>
      <c r="F180" s="13"/>
      <c r="G180" s="13"/>
      <c r="H180" s="13"/>
      <c r="I180" s="14"/>
      <c r="K180" s="5"/>
      <c r="L180" s="5"/>
      <c r="M180" s="5"/>
      <c r="N180" s="5"/>
      <c r="O180" s="5"/>
      <c r="P180" s="13"/>
      <c r="R180" s="6"/>
      <c r="S180"/>
      <c r="T180"/>
      <c r="U180"/>
      <c r="V180"/>
      <c r="W180"/>
      <c r="X180"/>
      <c r="Y180"/>
    </row>
    <row r="181" spans="1:25" s="4" customFormat="1" x14ac:dyDescent="0.3">
      <c r="A181" s="9"/>
      <c r="B181" s="13"/>
      <c r="C181" s="13"/>
      <c r="D181" s="13"/>
      <c r="E181" s="13"/>
      <c r="F181" s="13"/>
      <c r="G181" s="13"/>
      <c r="H181" s="13"/>
      <c r="I181" s="14"/>
      <c r="K181" s="5"/>
      <c r="L181" s="5"/>
      <c r="M181" s="5"/>
      <c r="N181" s="5"/>
      <c r="O181" s="5"/>
      <c r="P181" s="13"/>
      <c r="R181" s="6"/>
      <c r="S181"/>
      <c r="T181"/>
      <c r="U181"/>
      <c r="V181"/>
      <c r="W181"/>
      <c r="X181"/>
      <c r="Y181"/>
    </row>
    <row r="182" spans="1:25" s="4" customFormat="1" x14ac:dyDescent="0.3">
      <c r="A182" s="9"/>
      <c r="B182" s="13"/>
      <c r="C182" s="13"/>
      <c r="D182" s="13"/>
      <c r="E182" s="13"/>
      <c r="F182" s="13"/>
      <c r="G182" s="13"/>
      <c r="H182" s="13"/>
      <c r="I182" s="14"/>
      <c r="K182" s="5"/>
      <c r="L182" s="5"/>
      <c r="M182" s="5"/>
      <c r="N182" s="5"/>
      <c r="O182" s="5"/>
      <c r="P182" s="13"/>
      <c r="R182" s="6"/>
      <c r="S182"/>
      <c r="T182"/>
      <c r="U182"/>
      <c r="V182"/>
      <c r="W182"/>
      <c r="X182"/>
      <c r="Y182"/>
    </row>
    <row r="183" spans="1:25" s="4" customFormat="1" x14ac:dyDescent="0.3">
      <c r="A183" s="9"/>
      <c r="B183" s="13"/>
      <c r="C183" s="13"/>
      <c r="D183" s="13"/>
      <c r="E183" s="13"/>
      <c r="F183" s="13"/>
      <c r="G183" s="13"/>
      <c r="H183" s="13"/>
      <c r="I183" s="14"/>
      <c r="K183" s="5"/>
      <c r="L183" s="5"/>
      <c r="M183" s="5"/>
      <c r="N183" s="5"/>
      <c r="O183" s="5"/>
      <c r="P183" s="13"/>
      <c r="R183" s="6"/>
      <c r="S183"/>
      <c r="T183"/>
      <c r="U183"/>
      <c r="V183"/>
      <c r="W183"/>
      <c r="X183"/>
      <c r="Y183"/>
    </row>
    <row r="184" spans="1:25" s="4" customFormat="1" x14ac:dyDescent="0.3">
      <c r="A184" s="9"/>
      <c r="B184" s="13"/>
      <c r="C184" s="13"/>
      <c r="D184" s="13"/>
      <c r="E184" s="13"/>
      <c r="F184" s="13"/>
      <c r="G184" s="13"/>
      <c r="H184" s="13"/>
      <c r="I184" s="14"/>
      <c r="K184" s="5"/>
      <c r="L184" s="5"/>
      <c r="M184" s="5"/>
      <c r="N184" s="5"/>
      <c r="O184" s="5"/>
      <c r="P184" s="13"/>
      <c r="R184" s="6"/>
      <c r="S184"/>
      <c r="T184"/>
      <c r="U184"/>
      <c r="V184"/>
      <c r="W184"/>
      <c r="X184"/>
      <c r="Y184"/>
    </row>
    <row r="185" spans="1:25" s="4" customFormat="1" x14ac:dyDescent="0.3">
      <c r="A185" s="9"/>
      <c r="B185" s="13"/>
      <c r="C185" s="13"/>
      <c r="D185" s="13"/>
      <c r="E185" s="13"/>
      <c r="F185" s="13"/>
      <c r="G185" s="13"/>
      <c r="H185" s="13"/>
      <c r="I185" s="14"/>
      <c r="K185" s="5"/>
      <c r="L185" s="5"/>
      <c r="M185" s="5"/>
      <c r="N185" s="5"/>
      <c r="O185" s="5"/>
      <c r="P185" s="13"/>
      <c r="R185" s="6"/>
      <c r="S185"/>
      <c r="T185"/>
      <c r="U185"/>
      <c r="V185"/>
      <c r="W185"/>
      <c r="X185"/>
      <c r="Y185"/>
    </row>
    <row r="186" spans="1:25" s="4" customFormat="1" x14ac:dyDescent="0.3">
      <c r="A186" s="9"/>
      <c r="B186" s="13"/>
      <c r="C186" s="13"/>
      <c r="D186" s="13"/>
      <c r="E186" s="13"/>
      <c r="F186" s="13"/>
      <c r="G186" s="13"/>
      <c r="H186" s="13"/>
      <c r="I186" s="14"/>
      <c r="K186" s="5"/>
      <c r="L186" s="5"/>
      <c r="M186" s="5"/>
      <c r="N186" s="5"/>
      <c r="O186" s="5"/>
      <c r="P186" s="13"/>
      <c r="R186" s="6"/>
      <c r="S186"/>
      <c r="T186"/>
      <c r="U186"/>
      <c r="V186"/>
      <c r="W186"/>
      <c r="X186"/>
      <c r="Y186"/>
    </row>
    <row r="187" spans="1:25" s="4" customFormat="1" x14ac:dyDescent="0.3">
      <c r="A187" s="9"/>
      <c r="B187" s="13"/>
      <c r="C187" s="13"/>
      <c r="D187" s="13"/>
      <c r="E187" s="13"/>
      <c r="F187" s="13"/>
      <c r="G187" s="13"/>
      <c r="H187" s="13"/>
      <c r="I187" s="14"/>
      <c r="K187" s="5"/>
      <c r="L187" s="5"/>
      <c r="M187" s="5"/>
      <c r="N187" s="5"/>
      <c r="O187" s="5"/>
      <c r="P187" s="13"/>
      <c r="R187" s="6"/>
      <c r="S187"/>
      <c r="T187"/>
      <c r="U187"/>
      <c r="V187"/>
      <c r="W187"/>
      <c r="X187"/>
      <c r="Y187"/>
    </row>
    <row r="188" spans="1:25" s="4" customFormat="1" x14ac:dyDescent="0.3">
      <c r="A188" s="9"/>
      <c r="B188" s="13"/>
      <c r="C188" s="13"/>
      <c r="D188" s="13"/>
      <c r="E188" s="13"/>
      <c r="F188" s="13"/>
      <c r="G188" s="13"/>
      <c r="H188" s="13"/>
      <c r="I188" s="14"/>
      <c r="K188" s="5"/>
      <c r="L188" s="5"/>
      <c r="M188" s="5"/>
      <c r="N188" s="5"/>
      <c r="O188" s="5"/>
      <c r="P188" s="13"/>
      <c r="R188" s="6"/>
      <c r="S188"/>
      <c r="T188"/>
      <c r="U188"/>
      <c r="V188"/>
      <c r="W188"/>
      <c r="X188"/>
      <c r="Y188"/>
    </row>
    <row r="189" spans="1:25" s="4" customFormat="1" x14ac:dyDescent="0.3">
      <c r="A189" s="9"/>
      <c r="B189" s="13"/>
      <c r="C189" s="13"/>
      <c r="D189" s="13"/>
      <c r="E189" s="13"/>
      <c r="F189" s="13"/>
      <c r="G189" s="13"/>
      <c r="H189" s="13"/>
      <c r="I189" s="14"/>
      <c r="K189" s="5"/>
      <c r="L189" s="5"/>
      <c r="M189" s="5"/>
      <c r="N189" s="5"/>
      <c r="O189" s="5"/>
      <c r="P189" s="13"/>
      <c r="R189" s="6"/>
      <c r="S189"/>
      <c r="T189"/>
      <c r="U189"/>
      <c r="V189"/>
      <c r="W189"/>
      <c r="X189"/>
      <c r="Y189"/>
    </row>
    <row r="190" spans="1:25" s="4" customFormat="1" x14ac:dyDescent="0.3">
      <c r="A190" s="9"/>
      <c r="B190" s="13"/>
      <c r="C190" s="13"/>
      <c r="D190" s="13"/>
      <c r="E190" s="13"/>
      <c r="F190" s="13"/>
      <c r="G190" s="13"/>
      <c r="H190" s="13"/>
      <c r="I190" s="14"/>
      <c r="K190" s="5"/>
      <c r="L190" s="5"/>
      <c r="M190" s="5"/>
      <c r="N190" s="5"/>
      <c r="O190" s="5"/>
      <c r="P190" s="13"/>
      <c r="R190" s="6"/>
      <c r="S190"/>
      <c r="T190"/>
      <c r="U190"/>
      <c r="V190"/>
      <c r="W190"/>
      <c r="X190"/>
      <c r="Y190"/>
    </row>
    <row r="191" spans="1:25" s="4" customFormat="1" x14ac:dyDescent="0.3">
      <c r="A191" s="9"/>
      <c r="B191" s="13"/>
      <c r="C191" s="13"/>
      <c r="D191" s="13"/>
      <c r="E191" s="13"/>
      <c r="F191" s="13"/>
      <c r="G191" s="13"/>
      <c r="H191" s="13"/>
      <c r="I191" s="14"/>
      <c r="K191" s="5"/>
      <c r="L191" s="5"/>
      <c r="M191" s="5"/>
      <c r="N191" s="5"/>
      <c r="O191" s="5"/>
      <c r="P191" s="13"/>
      <c r="R191" s="6"/>
      <c r="S191"/>
      <c r="T191"/>
      <c r="U191"/>
      <c r="V191"/>
      <c r="W191"/>
      <c r="X191"/>
      <c r="Y191"/>
    </row>
    <row r="192" spans="1:25" s="4" customFormat="1" x14ac:dyDescent="0.3">
      <c r="A192" s="9"/>
      <c r="B192" s="13"/>
      <c r="C192" s="13"/>
      <c r="D192" s="13"/>
      <c r="E192" s="13"/>
      <c r="F192" s="13"/>
      <c r="G192" s="13"/>
      <c r="H192" s="13"/>
      <c r="I192" s="14"/>
      <c r="K192" s="5"/>
      <c r="L192" s="5"/>
      <c r="M192" s="5"/>
      <c r="N192" s="5"/>
      <c r="O192" s="5"/>
      <c r="P192" s="13"/>
      <c r="R192" s="6"/>
      <c r="S192"/>
      <c r="T192"/>
      <c r="U192"/>
      <c r="V192"/>
      <c r="W192"/>
      <c r="X192"/>
      <c r="Y192"/>
    </row>
    <row r="193" spans="1:25" s="4" customFormat="1" x14ac:dyDescent="0.3">
      <c r="A193" s="9"/>
      <c r="B193" s="13"/>
      <c r="C193" s="13"/>
      <c r="D193" s="13"/>
      <c r="E193" s="13"/>
      <c r="F193" s="13"/>
      <c r="G193" s="13"/>
      <c r="H193" s="13"/>
      <c r="I193" s="14"/>
      <c r="K193" s="5"/>
      <c r="L193" s="5"/>
      <c r="M193" s="5"/>
      <c r="N193" s="5"/>
      <c r="O193" s="5"/>
      <c r="P193" s="13"/>
      <c r="R193" s="6"/>
      <c r="S193"/>
      <c r="T193"/>
      <c r="U193"/>
      <c r="V193"/>
      <c r="W193"/>
      <c r="X193"/>
      <c r="Y193"/>
    </row>
    <row r="194" spans="1:25" s="4" customFormat="1" x14ac:dyDescent="0.3">
      <c r="A194" s="9"/>
      <c r="B194" s="13"/>
      <c r="C194" s="13"/>
      <c r="D194" s="13"/>
      <c r="E194" s="13"/>
      <c r="F194" s="13"/>
      <c r="G194" s="13"/>
      <c r="H194" s="13"/>
      <c r="I194" s="14"/>
      <c r="K194" s="5"/>
      <c r="L194" s="5"/>
      <c r="M194" s="5"/>
      <c r="N194" s="5"/>
      <c r="O194" s="5"/>
      <c r="P194" s="13"/>
      <c r="R194" s="6"/>
      <c r="S194"/>
      <c r="T194"/>
      <c r="U194"/>
      <c r="V194"/>
      <c r="W194"/>
      <c r="X194"/>
      <c r="Y194"/>
    </row>
    <row r="195" spans="1:25" s="4" customFormat="1" x14ac:dyDescent="0.3">
      <c r="A195" s="9"/>
      <c r="B195" s="13"/>
      <c r="C195" s="13"/>
      <c r="D195" s="13"/>
      <c r="E195" s="13"/>
      <c r="F195" s="13"/>
      <c r="G195" s="13"/>
      <c r="H195" s="13"/>
      <c r="I195" s="14"/>
      <c r="K195" s="5"/>
      <c r="L195" s="5"/>
      <c r="M195" s="5"/>
      <c r="N195" s="5"/>
      <c r="O195" s="5"/>
      <c r="P195" s="13"/>
      <c r="R195" s="6"/>
      <c r="S195"/>
      <c r="T195"/>
      <c r="U195"/>
      <c r="V195"/>
      <c r="W195"/>
      <c r="X195"/>
      <c r="Y195"/>
    </row>
    <row r="196" spans="1:25" s="4" customFormat="1" x14ac:dyDescent="0.3">
      <c r="A196" s="9"/>
      <c r="B196" s="13"/>
      <c r="C196" s="13"/>
      <c r="D196" s="13"/>
      <c r="E196" s="13"/>
      <c r="F196" s="13"/>
      <c r="G196" s="13"/>
      <c r="H196" s="13"/>
      <c r="I196" s="14"/>
      <c r="K196" s="5"/>
      <c r="L196" s="5"/>
      <c r="M196" s="5"/>
      <c r="N196" s="5"/>
      <c r="O196" s="5"/>
      <c r="P196" s="13"/>
      <c r="R196" s="6"/>
      <c r="S196"/>
      <c r="T196"/>
      <c r="U196"/>
      <c r="V196"/>
      <c r="W196"/>
      <c r="X196"/>
      <c r="Y196"/>
    </row>
    <row r="197" spans="1:25" s="4" customFormat="1" x14ac:dyDescent="0.3">
      <c r="A197" s="9"/>
      <c r="B197" s="13"/>
      <c r="C197" s="13"/>
      <c r="D197" s="13"/>
      <c r="E197" s="13"/>
      <c r="F197" s="13"/>
      <c r="G197" s="13"/>
      <c r="H197" s="13"/>
      <c r="I197" s="14"/>
      <c r="K197" s="5"/>
      <c r="L197" s="5"/>
      <c r="M197" s="5"/>
      <c r="N197" s="5"/>
      <c r="O197" s="5"/>
      <c r="P197" s="13"/>
      <c r="R197" s="6"/>
      <c r="S197"/>
      <c r="T197"/>
      <c r="U197"/>
      <c r="V197"/>
      <c r="W197"/>
      <c r="X197"/>
      <c r="Y197"/>
    </row>
    <row r="198" spans="1:25" s="4" customFormat="1" x14ac:dyDescent="0.3">
      <c r="A198" s="9"/>
      <c r="B198" s="13"/>
      <c r="C198" s="13"/>
      <c r="D198" s="13"/>
      <c r="E198" s="13"/>
      <c r="F198" s="13"/>
      <c r="G198" s="13"/>
      <c r="H198" s="13"/>
      <c r="I198" s="14"/>
      <c r="K198" s="5"/>
      <c r="L198" s="5"/>
      <c r="M198" s="5"/>
      <c r="N198" s="5"/>
      <c r="O198" s="5"/>
      <c r="P198" s="13"/>
      <c r="R198" s="6"/>
      <c r="S198"/>
      <c r="T198"/>
      <c r="U198"/>
      <c r="V198"/>
      <c r="W198"/>
      <c r="X198"/>
      <c r="Y198"/>
    </row>
    <row r="199" spans="1:25" s="4" customFormat="1" x14ac:dyDescent="0.3">
      <c r="A199" s="9"/>
      <c r="B199" s="13"/>
      <c r="C199" s="13"/>
      <c r="D199" s="13"/>
      <c r="E199" s="13"/>
      <c r="F199" s="13"/>
      <c r="G199" s="13"/>
      <c r="H199" s="13"/>
      <c r="I199" s="14"/>
      <c r="K199" s="5"/>
      <c r="L199" s="5"/>
      <c r="M199" s="5"/>
      <c r="N199" s="5"/>
      <c r="O199" s="5"/>
      <c r="P199" s="13"/>
      <c r="R199" s="6"/>
      <c r="S199"/>
      <c r="T199"/>
      <c r="U199"/>
      <c r="V199"/>
      <c r="W199"/>
      <c r="X199"/>
      <c r="Y199"/>
    </row>
    <row r="200" spans="1:25" s="4" customFormat="1" x14ac:dyDescent="0.3">
      <c r="A200" s="9"/>
      <c r="B200" s="13"/>
      <c r="C200" s="13"/>
      <c r="D200" s="13"/>
      <c r="E200" s="13"/>
      <c r="F200" s="13"/>
      <c r="G200" s="13"/>
      <c r="H200" s="13"/>
      <c r="I200" s="14"/>
      <c r="K200" s="5"/>
      <c r="L200" s="5"/>
      <c r="M200" s="5"/>
      <c r="N200" s="5"/>
      <c r="O200" s="5"/>
      <c r="P200" s="13"/>
      <c r="R200" s="6"/>
      <c r="S200"/>
      <c r="T200"/>
      <c r="U200"/>
      <c r="V200"/>
      <c r="W200"/>
      <c r="X200"/>
      <c r="Y200"/>
    </row>
    <row r="201" spans="1:25" s="4" customFormat="1" x14ac:dyDescent="0.3">
      <c r="A201" s="9"/>
      <c r="B201" s="13"/>
      <c r="C201" s="13"/>
      <c r="D201" s="13"/>
      <c r="E201" s="13"/>
      <c r="F201" s="13"/>
      <c r="G201" s="13"/>
      <c r="H201" s="13"/>
      <c r="I201" s="14"/>
      <c r="K201" s="5"/>
      <c r="L201" s="5"/>
      <c r="M201" s="5"/>
      <c r="N201" s="5"/>
      <c r="O201" s="5"/>
      <c r="P201" s="13"/>
      <c r="R201" s="6"/>
      <c r="S201"/>
      <c r="T201"/>
      <c r="U201"/>
      <c r="V201"/>
      <c r="W201"/>
      <c r="X201"/>
      <c r="Y201"/>
    </row>
    <row r="202" spans="1:25" s="4" customFormat="1" x14ac:dyDescent="0.3">
      <c r="A202" s="9"/>
      <c r="B202" s="13"/>
      <c r="C202" s="13"/>
      <c r="D202" s="13"/>
      <c r="E202" s="13"/>
      <c r="F202" s="13"/>
      <c r="G202" s="13"/>
      <c r="H202" s="13"/>
      <c r="I202" s="14"/>
      <c r="K202" s="5"/>
      <c r="L202" s="5"/>
      <c r="M202" s="5"/>
      <c r="N202" s="5"/>
      <c r="O202" s="5"/>
      <c r="P202" s="13"/>
      <c r="R202" s="6"/>
      <c r="S202"/>
      <c r="T202"/>
      <c r="U202"/>
      <c r="V202"/>
      <c r="W202"/>
      <c r="X202"/>
      <c r="Y202"/>
    </row>
    <row r="203" spans="1:25" s="4" customFormat="1" x14ac:dyDescent="0.3">
      <c r="A203" s="9"/>
      <c r="B203" s="13"/>
      <c r="C203" s="13"/>
      <c r="D203" s="13"/>
      <c r="E203" s="13"/>
      <c r="F203" s="13"/>
      <c r="G203" s="13"/>
      <c r="H203" s="13"/>
      <c r="I203" s="14"/>
      <c r="K203" s="5"/>
      <c r="L203" s="5"/>
      <c r="M203" s="5"/>
      <c r="N203" s="5"/>
      <c r="O203" s="5"/>
      <c r="P203" s="13"/>
      <c r="R203" s="6"/>
      <c r="S203"/>
      <c r="T203"/>
      <c r="U203"/>
      <c r="V203"/>
      <c r="W203"/>
      <c r="X203"/>
      <c r="Y203"/>
    </row>
    <row r="204" spans="1:25" s="4" customFormat="1" x14ac:dyDescent="0.3">
      <c r="A204" s="9"/>
      <c r="B204" s="13"/>
      <c r="C204" s="13"/>
      <c r="D204" s="13"/>
      <c r="E204" s="13"/>
      <c r="F204" s="13"/>
      <c r="G204" s="13"/>
      <c r="H204" s="13"/>
      <c r="I204" s="14"/>
      <c r="K204" s="5"/>
      <c r="L204" s="5"/>
      <c r="M204" s="5"/>
      <c r="N204" s="5"/>
      <c r="O204" s="5"/>
      <c r="P204" s="13"/>
      <c r="R204" s="6"/>
      <c r="S204"/>
      <c r="T204"/>
      <c r="U204"/>
      <c r="V204"/>
      <c r="W204"/>
      <c r="X204"/>
      <c r="Y204"/>
    </row>
    <row r="205" spans="1:25" s="4" customFormat="1" x14ac:dyDescent="0.3">
      <c r="A205" s="9"/>
      <c r="B205" s="13"/>
      <c r="C205" s="13"/>
      <c r="D205" s="13"/>
      <c r="E205" s="13"/>
      <c r="F205" s="13"/>
      <c r="G205" s="13"/>
      <c r="H205" s="13"/>
      <c r="I205" s="14"/>
      <c r="K205" s="5"/>
      <c r="L205" s="5"/>
      <c r="M205" s="5"/>
      <c r="N205" s="5"/>
      <c r="O205" s="5"/>
      <c r="P205" s="13"/>
      <c r="R205" s="6"/>
      <c r="S205"/>
      <c r="T205"/>
      <c r="U205"/>
      <c r="V205"/>
      <c r="W205"/>
      <c r="X205"/>
      <c r="Y205"/>
    </row>
    <row r="206" spans="1:25" s="4" customFormat="1" x14ac:dyDescent="0.3">
      <c r="A206" s="9"/>
      <c r="B206" s="13"/>
      <c r="C206" s="13"/>
      <c r="D206" s="13"/>
      <c r="E206" s="13"/>
      <c r="F206" s="13"/>
      <c r="G206" s="13"/>
      <c r="H206" s="13"/>
      <c r="I206" s="14"/>
      <c r="K206" s="5"/>
      <c r="L206" s="5"/>
      <c r="M206" s="5"/>
      <c r="N206" s="5"/>
      <c r="O206" s="5"/>
      <c r="P206" s="3"/>
      <c r="R206" s="6"/>
      <c r="S206"/>
      <c r="T206"/>
      <c r="U206"/>
      <c r="V206"/>
      <c r="W206"/>
      <c r="X206"/>
      <c r="Y206"/>
    </row>
    <row r="207" spans="1:25" s="4" customFormat="1" x14ac:dyDescent="0.3">
      <c r="A207" s="9"/>
      <c r="B207" s="13"/>
      <c r="C207" s="13"/>
      <c r="D207" s="13"/>
      <c r="E207" s="13"/>
      <c r="F207" s="13"/>
      <c r="G207" s="13"/>
      <c r="H207" s="13"/>
      <c r="I207" s="14"/>
      <c r="K207" s="5"/>
      <c r="L207" s="5"/>
      <c r="M207" s="5"/>
      <c r="N207" s="5"/>
      <c r="O207" s="5"/>
      <c r="P207" s="3"/>
      <c r="R207" s="6"/>
      <c r="S207"/>
      <c r="T207"/>
      <c r="U207"/>
      <c r="V207"/>
      <c r="W207"/>
      <c r="X207"/>
      <c r="Y207"/>
    </row>
  </sheetData>
  <mergeCells count="8">
    <mergeCell ref="A136:Q136"/>
    <mergeCell ref="A137:Q137"/>
    <mergeCell ref="B2:Q2"/>
    <mergeCell ref="B3:Q3"/>
    <mergeCell ref="A5:A6"/>
    <mergeCell ref="B5:I5"/>
    <mergeCell ref="K5:Q5"/>
    <mergeCell ref="A135:Q135"/>
  </mergeCells>
  <pageMargins left="0.78740157480314965" right="0.47244094488188981" top="0.39370078740157483" bottom="0.62992125984251968" header="0.31496062992125984" footer="0.31496062992125984"/>
  <pageSetup paperSize="9" scale="4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ignoredErrors>
    <ignoredError sqref="Q127 G17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207"/>
  <sheetViews>
    <sheetView showGridLines="0" zoomScaleNormal="100" workbookViewId="0">
      <pane ySplit="6" topLeftCell="A7" activePane="bottomLeft" state="frozen"/>
      <selection activeCell="A5" sqref="A5:A6"/>
      <selection pane="bottomLeft" activeCell="A5" sqref="A5:A6"/>
    </sheetView>
  </sheetViews>
  <sheetFormatPr defaultColWidth="9.140625" defaultRowHeight="15" x14ac:dyDescent="0.3"/>
  <cols>
    <col min="1" max="1" width="23.7109375" style="9" customWidth="1"/>
    <col min="2" max="7" width="10.7109375" style="3" customWidth="1"/>
    <col min="8" max="8" width="12.140625" style="4" customWidth="1"/>
    <col min="9" max="9" width="1.28515625" style="4" customWidth="1"/>
    <col min="10" max="14" width="10.7109375" style="5" customWidth="1"/>
    <col min="15" max="15" width="10.7109375" style="3" customWidth="1"/>
    <col min="16" max="16" width="12.140625" style="4" customWidth="1"/>
    <col min="17" max="17" width="9.140625" style="6"/>
    <col min="18" max="18" width="23.140625" customWidth="1"/>
    <col min="19" max="19" width="8.42578125" customWidth="1"/>
    <col min="20" max="20" width="7.140625" customWidth="1"/>
    <col min="21" max="21" width="7.85546875" customWidth="1"/>
    <col min="22" max="22" width="11.85546875" customWidth="1"/>
    <col min="23" max="23" width="10.5703125" customWidth="1"/>
    <col min="24" max="24" width="6.85546875" customWidth="1"/>
    <col min="25" max="16384" width="9.140625" style="6"/>
  </cols>
  <sheetData>
    <row r="1" spans="1:24" ht="15" customHeight="1" x14ac:dyDescent="0.35">
      <c r="A1" s="1"/>
      <c r="C1" s="2"/>
      <c r="D1" s="2"/>
      <c r="E1" s="2"/>
      <c r="F1" s="2"/>
      <c r="G1" s="2"/>
      <c r="J1" s="2"/>
      <c r="O1" s="2"/>
    </row>
    <row r="2" spans="1:24" ht="15" customHeight="1" x14ac:dyDescent="0.35">
      <c r="A2" s="7"/>
      <c r="B2" s="92" t="s">
        <v>148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</row>
    <row r="3" spans="1:24" ht="15" customHeight="1" x14ac:dyDescent="0.35">
      <c r="A3" s="8"/>
      <c r="B3" s="93" t="s">
        <v>149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24" ht="15" customHeight="1" x14ac:dyDescent="0.3">
      <c r="H4" s="10"/>
      <c r="I4" s="25"/>
      <c r="P4" s="10"/>
    </row>
    <row r="5" spans="1:24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26"/>
      <c r="J5" s="96" t="s">
        <v>153</v>
      </c>
      <c r="K5" s="96"/>
      <c r="L5" s="96"/>
      <c r="M5" s="96"/>
      <c r="N5" s="96"/>
      <c r="O5" s="96"/>
      <c r="P5" s="96"/>
      <c r="Q5" s="11"/>
      <c r="R5"/>
      <c r="S5"/>
      <c r="T5"/>
      <c r="U5"/>
      <c r="V5"/>
      <c r="W5"/>
      <c r="X5"/>
    </row>
    <row r="6" spans="1:24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3" t="s">
        <v>159</v>
      </c>
      <c r="I6" s="27"/>
      <c r="J6" s="24" t="s">
        <v>156</v>
      </c>
      <c r="K6" s="24" t="s">
        <v>157</v>
      </c>
      <c r="L6" s="24" t="s">
        <v>155</v>
      </c>
      <c r="M6" s="24" t="s">
        <v>154</v>
      </c>
      <c r="N6" s="24" t="s">
        <v>160</v>
      </c>
      <c r="O6" s="24" t="s">
        <v>158</v>
      </c>
      <c r="P6" s="23" t="s">
        <v>159</v>
      </c>
      <c r="R6"/>
      <c r="S6"/>
      <c r="T6"/>
      <c r="U6"/>
      <c r="V6"/>
      <c r="W6"/>
      <c r="X6"/>
    </row>
    <row r="7" spans="1:24" x14ac:dyDescent="0.3">
      <c r="A7" s="44" t="s">
        <v>5</v>
      </c>
      <c r="B7" s="45">
        <v>4784</v>
      </c>
      <c r="C7" s="45">
        <v>5913</v>
      </c>
      <c r="D7" s="45">
        <v>948</v>
      </c>
      <c r="E7" s="45">
        <v>156</v>
      </c>
      <c r="F7" s="45">
        <v>31</v>
      </c>
      <c r="G7" s="45">
        <v>527</v>
      </c>
      <c r="H7" s="46">
        <f t="shared" ref="H7:H70" si="0">SUM(B7:G7)</f>
        <v>12359</v>
      </c>
      <c r="I7" s="30"/>
      <c r="J7" s="74">
        <v>22</v>
      </c>
      <c r="K7" s="74">
        <v>1314</v>
      </c>
      <c r="L7" s="74">
        <v>20</v>
      </c>
      <c r="M7" s="74">
        <v>9</v>
      </c>
      <c r="N7" s="74">
        <v>16</v>
      </c>
      <c r="O7" s="74">
        <v>3</v>
      </c>
      <c r="P7" s="75">
        <f t="shared" ref="P7:P70" si="1">SUM(J7:O7)</f>
        <v>1384</v>
      </c>
    </row>
    <row r="8" spans="1:24" x14ac:dyDescent="0.3">
      <c r="A8" s="47" t="s">
        <v>6</v>
      </c>
      <c r="B8" s="48">
        <v>1700</v>
      </c>
      <c r="C8" s="48">
        <v>3063</v>
      </c>
      <c r="D8" s="48">
        <v>446</v>
      </c>
      <c r="E8" s="48">
        <v>51</v>
      </c>
      <c r="F8" s="48">
        <v>5</v>
      </c>
      <c r="G8" s="48">
        <v>177</v>
      </c>
      <c r="H8" s="49">
        <f t="shared" si="0"/>
        <v>5442</v>
      </c>
      <c r="I8" s="30"/>
      <c r="J8" s="76">
        <v>10</v>
      </c>
      <c r="K8" s="76">
        <v>656</v>
      </c>
      <c r="L8" s="76">
        <v>18</v>
      </c>
      <c r="M8" s="76">
        <v>16</v>
      </c>
      <c r="N8" s="76">
        <v>4</v>
      </c>
      <c r="O8" s="76">
        <v>0</v>
      </c>
      <c r="P8" s="77">
        <f t="shared" si="1"/>
        <v>704</v>
      </c>
    </row>
    <row r="9" spans="1:24" x14ac:dyDescent="0.3">
      <c r="A9" s="47" t="s">
        <v>7</v>
      </c>
      <c r="B9" s="48">
        <v>2444</v>
      </c>
      <c r="C9" s="48">
        <v>2280</v>
      </c>
      <c r="D9" s="48">
        <v>350</v>
      </c>
      <c r="E9" s="48">
        <v>31</v>
      </c>
      <c r="F9" s="48">
        <v>3</v>
      </c>
      <c r="G9" s="48">
        <v>287</v>
      </c>
      <c r="H9" s="49">
        <f t="shared" si="0"/>
        <v>5395</v>
      </c>
      <c r="I9" s="30"/>
      <c r="J9" s="76">
        <v>13</v>
      </c>
      <c r="K9" s="76">
        <v>470</v>
      </c>
      <c r="L9" s="76">
        <v>9</v>
      </c>
      <c r="M9" s="76">
        <v>3</v>
      </c>
      <c r="N9" s="76">
        <v>0</v>
      </c>
      <c r="O9" s="76">
        <v>1</v>
      </c>
      <c r="P9" s="77">
        <f t="shared" si="1"/>
        <v>496</v>
      </c>
    </row>
    <row r="10" spans="1:24" x14ac:dyDescent="0.3">
      <c r="A10" s="47" t="s">
        <v>8</v>
      </c>
      <c r="B10" s="48">
        <v>6622</v>
      </c>
      <c r="C10" s="48">
        <v>9105</v>
      </c>
      <c r="D10" s="48">
        <v>2080</v>
      </c>
      <c r="E10" s="48">
        <v>79</v>
      </c>
      <c r="F10" s="48">
        <v>24</v>
      </c>
      <c r="G10" s="48">
        <v>813</v>
      </c>
      <c r="H10" s="49">
        <f t="shared" si="0"/>
        <v>18723</v>
      </c>
      <c r="I10" s="30"/>
      <c r="J10" s="76">
        <v>38</v>
      </c>
      <c r="K10" s="76">
        <v>2502</v>
      </c>
      <c r="L10" s="76">
        <v>24</v>
      </c>
      <c r="M10" s="76">
        <v>6</v>
      </c>
      <c r="N10" s="76">
        <v>4</v>
      </c>
      <c r="O10" s="76">
        <v>3</v>
      </c>
      <c r="P10" s="77">
        <f t="shared" si="1"/>
        <v>2577</v>
      </c>
    </row>
    <row r="11" spans="1:24" x14ac:dyDescent="0.3">
      <c r="A11" s="47" t="s">
        <v>9</v>
      </c>
      <c r="B11" s="48">
        <v>4959</v>
      </c>
      <c r="C11" s="48">
        <v>4898</v>
      </c>
      <c r="D11" s="48">
        <v>714</v>
      </c>
      <c r="E11" s="48">
        <v>129</v>
      </c>
      <c r="F11" s="48">
        <v>9</v>
      </c>
      <c r="G11" s="48">
        <v>752</v>
      </c>
      <c r="H11" s="49">
        <f t="shared" si="0"/>
        <v>11461</v>
      </c>
      <c r="I11" s="30"/>
      <c r="J11" s="76">
        <v>25</v>
      </c>
      <c r="K11" s="76">
        <v>1058</v>
      </c>
      <c r="L11" s="76">
        <v>22</v>
      </c>
      <c r="M11" s="76">
        <v>7</v>
      </c>
      <c r="N11" s="76">
        <v>1</v>
      </c>
      <c r="O11" s="76">
        <v>3</v>
      </c>
      <c r="P11" s="77">
        <f t="shared" si="1"/>
        <v>1116</v>
      </c>
    </row>
    <row r="12" spans="1:24" x14ac:dyDescent="0.3">
      <c r="A12" s="47" t="s">
        <v>10</v>
      </c>
      <c r="B12" s="48">
        <v>47106</v>
      </c>
      <c r="C12" s="48">
        <v>44662</v>
      </c>
      <c r="D12" s="48">
        <v>18148</v>
      </c>
      <c r="E12" s="48">
        <v>1829</v>
      </c>
      <c r="F12" s="48">
        <v>111</v>
      </c>
      <c r="G12" s="48">
        <v>4159</v>
      </c>
      <c r="H12" s="49">
        <f t="shared" si="0"/>
        <v>116015</v>
      </c>
      <c r="I12" s="30"/>
      <c r="J12" s="76">
        <v>220</v>
      </c>
      <c r="K12" s="76">
        <v>5266</v>
      </c>
      <c r="L12" s="76">
        <v>350</v>
      </c>
      <c r="M12" s="76">
        <v>740</v>
      </c>
      <c r="N12" s="76">
        <v>12</v>
      </c>
      <c r="O12" s="76">
        <v>23</v>
      </c>
      <c r="P12" s="77">
        <f t="shared" si="1"/>
        <v>6611</v>
      </c>
    </row>
    <row r="13" spans="1:24" x14ac:dyDescent="0.3">
      <c r="A13" s="47" t="s">
        <v>11</v>
      </c>
      <c r="B13" s="48">
        <v>2235</v>
      </c>
      <c r="C13" s="48">
        <v>1548</v>
      </c>
      <c r="D13" s="48">
        <v>136</v>
      </c>
      <c r="E13" s="48">
        <v>29</v>
      </c>
      <c r="F13" s="48">
        <v>2</v>
      </c>
      <c r="G13" s="48">
        <v>188</v>
      </c>
      <c r="H13" s="49">
        <f t="shared" si="0"/>
        <v>4138</v>
      </c>
      <c r="I13" s="30"/>
      <c r="J13" s="76">
        <v>35</v>
      </c>
      <c r="K13" s="76">
        <v>391</v>
      </c>
      <c r="L13" s="76">
        <v>8</v>
      </c>
      <c r="M13" s="76">
        <v>5</v>
      </c>
      <c r="N13" s="76">
        <v>0</v>
      </c>
      <c r="O13" s="76">
        <v>1</v>
      </c>
      <c r="P13" s="77">
        <f t="shared" si="1"/>
        <v>440</v>
      </c>
    </row>
    <row r="14" spans="1:24" x14ac:dyDescent="0.3">
      <c r="A14" s="50" t="s">
        <v>12</v>
      </c>
      <c r="B14" s="51">
        <v>1880</v>
      </c>
      <c r="C14" s="51">
        <v>1996</v>
      </c>
      <c r="D14" s="51">
        <v>391</v>
      </c>
      <c r="E14" s="51">
        <v>18</v>
      </c>
      <c r="F14" s="51">
        <v>7</v>
      </c>
      <c r="G14" s="51">
        <v>235</v>
      </c>
      <c r="H14" s="52">
        <f t="shared" si="0"/>
        <v>4527</v>
      </c>
      <c r="I14" s="30"/>
      <c r="J14" s="78">
        <v>12</v>
      </c>
      <c r="K14" s="78">
        <v>400</v>
      </c>
      <c r="L14" s="78">
        <v>4</v>
      </c>
      <c r="M14" s="78">
        <v>1</v>
      </c>
      <c r="N14" s="78">
        <v>2</v>
      </c>
      <c r="O14" s="78"/>
      <c r="P14" s="79">
        <f t="shared" si="1"/>
        <v>419</v>
      </c>
    </row>
    <row r="15" spans="1:24" s="12" customFormat="1" x14ac:dyDescent="0.3">
      <c r="A15" s="72" t="s">
        <v>13</v>
      </c>
      <c r="B15" s="35">
        <f t="shared" ref="B15:G15" si="2">SUM(B7:B14)</f>
        <v>71730</v>
      </c>
      <c r="C15" s="35">
        <f>SUM(C7:C14)</f>
        <v>73465</v>
      </c>
      <c r="D15" s="35">
        <f t="shared" si="2"/>
        <v>23213</v>
      </c>
      <c r="E15" s="35">
        <f t="shared" si="2"/>
        <v>2322</v>
      </c>
      <c r="F15" s="35">
        <f t="shared" si="2"/>
        <v>192</v>
      </c>
      <c r="G15" s="35">
        <f t="shared" si="2"/>
        <v>7138</v>
      </c>
      <c r="H15" s="36">
        <f t="shared" si="0"/>
        <v>178060</v>
      </c>
      <c r="I15" s="37"/>
      <c r="J15" s="80">
        <f t="shared" ref="J15:O15" si="3">SUM(J7:J14)</f>
        <v>375</v>
      </c>
      <c r="K15" s="80">
        <f t="shared" si="3"/>
        <v>12057</v>
      </c>
      <c r="L15" s="80">
        <f t="shared" si="3"/>
        <v>455</v>
      </c>
      <c r="M15" s="80">
        <f t="shared" si="3"/>
        <v>787</v>
      </c>
      <c r="N15" s="80">
        <f t="shared" si="3"/>
        <v>39</v>
      </c>
      <c r="O15" s="80">
        <f t="shared" si="3"/>
        <v>34</v>
      </c>
      <c r="P15" s="80">
        <f t="shared" si="1"/>
        <v>13747</v>
      </c>
      <c r="R15"/>
      <c r="S15"/>
      <c r="T15"/>
      <c r="U15"/>
      <c r="V15"/>
      <c r="W15"/>
      <c r="X15"/>
    </row>
    <row r="16" spans="1:24" x14ac:dyDescent="0.3">
      <c r="A16" s="34" t="s">
        <v>14</v>
      </c>
      <c r="B16" s="38">
        <v>20524</v>
      </c>
      <c r="C16" s="38">
        <v>38370</v>
      </c>
      <c r="D16" s="38">
        <v>501</v>
      </c>
      <c r="E16" s="38">
        <v>20</v>
      </c>
      <c r="F16" s="38">
        <v>3</v>
      </c>
      <c r="G16" s="38">
        <v>305</v>
      </c>
      <c r="H16" s="39">
        <f t="shared" si="0"/>
        <v>59723</v>
      </c>
      <c r="I16" s="30"/>
      <c r="J16" s="81">
        <v>371</v>
      </c>
      <c r="K16" s="81">
        <v>7531</v>
      </c>
      <c r="L16" s="81">
        <v>16</v>
      </c>
      <c r="M16" s="81">
        <v>31</v>
      </c>
      <c r="N16" s="81">
        <v>2</v>
      </c>
      <c r="O16" s="76">
        <v>0</v>
      </c>
      <c r="P16" s="82">
        <f t="shared" si="1"/>
        <v>7951</v>
      </c>
    </row>
    <row r="17" spans="1:24" s="12" customFormat="1" x14ac:dyDescent="0.3">
      <c r="A17" s="72" t="s">
        <v>15</v>
      </c>
      <c r="B17" s="35">
        <f t="shared" ref="B17:G17" si="4">SUM(B16)</f>
        <v>20524</v>
      </c>
      <c r="C17" s="35">
        <f>SUM(C16)</f>
        <v>38370</v>
      </c>
      <c r="D17" s="35">
        <f t="shared" si="4"/>
        <v>501</v>
      </c>
      <c r="E17" s="35">
        <f t="shared" si="4"/>
        <v>20</v>
      </c>
      <c r="F17" s="35">
        <f t="shared" si="4"/>
        <v>3</v>
      </c>
      <c r="G17" s="35">
        <f t="shared" si="4"/>
        <v>305</v>
      </c>
      <c r="H17" s="36">
        <f t="shared" si="0"/>
        <v>59723</v>
      </c>
      <c r="I17" s="37"/>
      <c r="J17" s="80">
        <f t="shared" ref="J17:O17" si="5">SUM(J16)</f>
        <v>371</v>
      </c>
      <c r="K17" s="80">
        <f t="shared" si="5"/>
        <v>7531</v>
      </c>
      <c r="L17" s="80">
        <f t="shared" si="5"/>
        <v>16</v>
      </c>
      <c r="M17" s="80">
        <f t="shared" si="5"/>
        <v>31</v>
      </c>
      <c r="N17" s="80">
        <f t="shared" si="5"/>
        <v>2</v>
      </c>
      <c r="O17" s="80">
        <f t="shared" si="5"/>
        <v>0</v>
      </c>
      <c r="P17" s="80">
        <f t="shared" si="1"/>
        <v>7951</v>
      </c>
      <c r="R17"/>
      <c r="S17"/>
      <c r="T17"/>
      <c r="U17"/>
      <c r="V17"/>
      <c r="W17"/>
      <c r="X17"/>
    </row>
    <row r="18" spans="1:24" x14ac:dyDescent="0.3">
      <c r="A18" s="44" t="s">
        <v>16</v>
      </c>
      <c r="B18" s="45">
        <v>8679</v>
      </c>
      <c r="C18" s="45">
        <v>7108</v>
      </c>
      <c r="D18" s="45">
        <v>537</v>
      </c>
      <c r="E18" s="45">
        <v>142</v>
      </c>
      <c r="F18" s="45">
        <v>47</v>
      </c>
      <c r="G18" s="45">
        <v>962</v>
      </c>
      <c r="H18" s="46">
        <f t="shared" si="0"/>
        <v>17475</v>
      </c>
      <c r="I18" s="30"/>
      <c r="J18" s="74">
        <v>169</v>
      </c>
      <c r="K18" s="74">
        <v>1271</v>
      </c>
      <c r="L18" s="74">
        <v>32</v>
      </c>
      <c r="M18" s="74">
        <v>38</v>
      </c>
      <c r="N18" s="74">
        <v>31</v>
      </c>
      <c r="O18" s="74">
        <v>7</v>
      </c>
      <c r="P18" s="75">
        <f t="shared" si="1"/>
        <v>1548</v>
      </c>
    </row>
    <row r="19" spans="1:24" x14ac:dyDescent="0.3">
      <c r="A19" s="47" t="s">
        <v>17</v>
      </c>
      <c r="B19" s="48">
        <v>1982</v>
      </c>
      <c r="C19" s="48">
        <v>1423</v>
      </c>
      <c r="D19" s="48">
        <v>71</v>
      </c>
      <c r="E19" s="48">
        <v>5</v>
      </c>
      <c r="F19" s="48">
        <v>5</v>
      </c>
      <c r="G19" s="48">
        <v>207</v>
      </c>
      <c r="H19" s="49">
        <f t="shared" si="0"/>
        <v>3693</v>
      </c>
      <c r="I19" s="30"/>
      <c r="J19" s="76">
        <v>41</v>
      </c>
      <c r="K19" s="76">
        <v>356</v>
      </c>
      <c r="L19" s="76">
        <v>5</v>
      </c>
      <c r="M19" s="76">
        <v>0</v>
      </c>
      <c r="N19" s="76">
        <v>0</v>
      </c>
      <c r="O19" s="76">
        <v>0</v>
      </c>
      <c r="P19" s="77">
        <f t="shared" si="1"/>
        <v>402</v>
      </c>
    </row>
    <row r="20" spans="1:24" x14ac:dyDescent="0.3">
      <c r="A20" s="47" t="s">
        <v>18</v>
      </c>
      <c r="B20" s="48">
        <v>2427</v>
      </c>
      <c r="C20" s="48">
        <v>2499</v>
      </c>
      <c r="D20" s="48">
        <v>522</v>
      </c>
      <c r="E20" s="48">
        <v>222</v>
      </c>
      <c r="F20" s="48">
        <v>2</v>
      </c>
      <c r="G20" s="48">
        <v>149</v>
      </c>
      <c r="H20" s="49">
        <f t="shared" si="0"/>
        <v>5821</v>
      </c>
      <c r="I20" s="30"/>
      <c r="J20" s="48">
        <v>30</v>
      </c>
      <c r="K20" s="48">
        <v>303</v>
      </c>
      <c r="L20" s="48">
        <v>6</v>
      </c>
      <c r="M20" s="48">
        <v>2</v>
      </c>
      <c r="N20" s="76">
        <v>0</v>
      </c>
      <c r="O20" s="48">
        <v>1</v>
      </c>
      <c r="P20" s="54">
        <f t="shared" si="1"/>
        <v>342</v>
      </c>
    </row>
    <row r="21" spans="1:24" x14ac:dyDescent="0.3">
      <c r="A21" s="50" t="s">
        <v>19</v>
      </c>
      <c r="B21" s="51">
        <v>3209</v>
      </c>
      <c r="C21" s="51">
        <v>2904</v>
      </c>
      <c r="D21" s="51">
        <v>366</v>
      </c>
      <c r="E21" s="51">
        <v>42</v>
      </c>
      <c r="F21" s="51">
        <v>3</v>
      </c>
      <c r="G21" s="51">
        <v>299</v>
      </c>
      <c r="H21" s="52">
        <f t="shared" si="0"/>
        <v>6823</v>
      </c>
      <c r="I21" s="30"/>
      <c r="J21" s="51">
        <v>66</v>
      </c>
      <c r="K21" s="51">
        <v>631</v>
      </c>
      <c r="L21" s="51">
        <v>9</v>
      </c>
      <c r="M21" s="51">
        <v>4</v>
      </c>
      <c r="N21" s="51">
        <v>2</v>
      </c>
      <c r="O21" s="51">
        <v>2</v>
      </c>
      <c r="P21" s="55">
        <f t="shared" si="1"/>
        <v>714</v>
      </c>
    </row>
    <row r="22" spans="1:24" s="12" customFormat="1" x14ac:dyDescent="0.3">
      <c r="A22" s="72" t="s">
        <v>20</v>
      </c>
      <c r="B22" s="35">
        <f t="shared" ref="B22:G22" si="6">SUM(B18:B21)</f>
        <v>16297</v>
      </c>
      <c r="C22" s="35">
        <f>SUM(C18:C21)</f>
        <v>13934</v>
      </c>
      <c r="D22" s="35">
        <f t="shared" si="6"/>
        <v>1496</v>
      </c>
      <c r="E22" s="35">
        <f t="shared" si="6"/>
        <v>411</v>
      </c>
      <c r="F22" s="35">
        <f t="shared" si="6"/>
        <v>57</v>
      </c>
      <c r="G22" s="35">
        <f t="shared" si="6"/>
        <v>1617</v>
      </c>
      <c r="H22" s="36">
        <f t="shared" si="0"/>
        <v>33812</v>
      </c>
      <c r="I22" s="37"/>
      <c r="J22" s="35">
        <f t="shared" ref="J22:O22" si="7">SUM(J18:J21)</f>
        <v>306</v>
      </c>
      <c r="K22" s="35">
        <f t="shared" si="7"/>
        <v>2561</v>
      </c>
      <c r="L22" s="35">
        <f t="shared" si="7"/>
        <v>52</v>
      </c>
      <c r="M22" s="35">
        <f t="shared" si="7"/>
        <v>44</v>
      </c>
      <c r="N22" s="35">
        <f t="shared" si="7"/>
        <v>33</v>
      </c>
      <c r="O22" s="35">
        <f t="shared" si="7"/>
        <v>10</v>
      </c>
      <c r="P22" s="35">
        <f t="shared" si="1"/>
        <v>3006</v>
      </c>
      <c r="R22"/>
      <c r="S22"/>
      <c r="T22"/>
      <c r="U22"/>
      <c r="V22"/>
      <c r="W22"/>
      <c r="X22"/>
    </row>
    <row r="23" spans="1:24" x14ac:dyDescent="0.3">
      <c r="A23" s="44" t="s">
        <v>21</v>
      </c>
      <c r="B23" s="45">
        <v>16413</v>
      </c>
      <c r="C23" s="45">
        <v>11671</v>
      </c>
      <c r="D23" s="45">
        <v>1965</v>
      </c>
      <c r="E23" s="45">
        <v>484</v>
      </c>
      <c r="F23" s="45">
        <v>50</v>
      </c>
      <c r="G23" s="45">
        <v>1990</v>
      </c>
      <c r="H23" s="46">
        <f t="shared" si="0"/>
        <v>32573</v>
      </c>
      <c r="I23" s="30"/>
      <c r="J23" s="45">
        <v>95</v>
      </c>
      <c r="K23" s="45">
        <v>4653</v>
      </c>
      <c r="L23" s="45">
        <v>109</v>
      </c>
      <c r="M23" s="45">
        <v>86</v>
      </c>
      <c r="N23" s="45">
        <v>7</v>
      </c>
      <c r="O23" s="45">
        <v>23</v>
      </c>
      <c r="P23" s="53">
        <f t="shared" si="1"/>
        <v>4973</v>
      </c>
    </row>
    <row r="24" spans="1:24" x14ac:dyDescent="0.3">
      <c r="A24" s="47" t="s">
        <v>22</v>
      </c>
      <c r="B24" s="48">
        <v>15308</v>
      </c>
      <c r="C24" s="48">
        <v>17155</v>
      </c>
      <c r="D24" s="48">
        <v>2908</v>
      </c>
      <c r="E24" s="48">
        <v>788</v>
      </c>
      <c r="F24" s="48">
        <v>88</v>
      </c>
      <c r="G24" s="48">
        <v>1940</v>
      </c>
      <c r="H24" s="49">
        <f t="shared" si="0"/>
        <v>38187</v>
      </c>
      <c r="I24" s="30"/>
      <c r="J24" s="48">
        <v>110</v>
      </c>
      <c r="K24" s="48">
        <v>4871</v>
      </c>
      <c r="L24" s="48">
        <v>141</v>
      </c>
      <c r="M24" s="48">
        <v>124</v>
      </c>
      <c r="N24" s="48">
        <v>43</v>
      </c>
      <c r="O24" s="48">
        <v>21</v>
      </c>
      <c r="P24" s="54">
        <f t="shared" si="1"/>
        <v>5310</v>
      </c>
    </row>
    <row r="25" spans="1:24" x14ac:dyDescent="0.3">
      <c r="A25" s="47" t="s">
        <v>23</v>
      </c>
      <c r="B25" s="48">
        <v>12654</v>
      </c>
      <c r="C25" s="48">
        <v>6650</v>
      </c>
      <c r="D25" s="48">
        <v>414</v>
      </c>
      <c r="E25" s="48">
        <v>78</v>
      </c>
      <c r="F25" s="48">
        <v>32</v>
      </c>
      <c r="G25" s="48">
        <v>1337</v>
      </c>
      <c r="H25" s="49">
        <f t="shared" si="0"/>
        <v>21165</v>
      </c>
      <c r="I25" s="30"/>
      <c r="J25" s="48">
        <v>100</v>
      </c>
      <c r="K25" s="48">
        <v>1693</v>
      </c>
      <c r="L25" s="48">
        <v>18</v>
      </c>
      <c r="M25" s="48">
        <v>20</v>
      </c>
      <c r="N25" s="48">
        <v>4</v>
      </c>
      <c r="O25" s="48">
        <v>6</v>
      </c>
      <c r="P25" s="54">
        <f t="shared" si="1"/>
        <v>1841</v>
      </c>
    </row>
    <row r="26" spans="1:24" x14ac:dyDescent="0.3">
      <c r="A26" s="47" t="s">
        <v>24</v>
      </c>
      <c r="B26" s="48">
        <v>4193</v>
      </c>
      <c r="C26" s="48">
        <v>5109</v>
      </c>
      <c r="D26" s="48">
        <v>715</v>
      </c>
      <c r="E26" s="48">
        <v>153</v>
      </c>
      <c r="F26" s="48">
        <v>12</v>
      </c>
      <c r="G26" s="48">
        <v>573</v>
      </c>
      <c r="H26" s="49">
        <f t="shared" si="0"/>
        <v>10755</v>
      </c>
      <c r="I26" s="30"/>
      <c r="J26" s="48">
        <v>14</v>
      </c>
      <c r="K26" s="48">
        <v>1102</v>
      </c>
      <c r="L26" s="48">
        <v>22</v>
      </c>
      <c r="M26" s="48">
        <v>25</v>
      </c>
      <c r="N26" s="48">
        <v>6</v>
      </c>
      <c r="O26" s="48">
        <v>6</v>
      </c>
      <c r="P26" s="54">
        <f t="shared" si="1"/>
        <v>1175</v>
      </c>
    </row>
    <row r="27" spans="1:24" x14ac:dyDescent="0.3">
      <c r="A27" s="47" t="s">
        <v>25</v>
      </c>
      <c r="B27" s="48">
        <v>5879</v>
      </c>
      <c r="C27" s="48">
        <v>3559</v>
      </c>
      <c r="D27" s="48">
        <v>288</v>
      </c>
      <c r="E27" s="48">
        <v>52</v>
      </c>
      <c r="F27" s="48">
        <v>17</v>
      </c>
      <c r="G27" s="48">
        <v>642</v>
      </c>
      <c r="H27" s="49">
        <f t="shared" si="0"/>
        <v>10437</v>
      </c>
      <c r="I27" s="30"/>
      <c r="J27" s="48">
        <v>65</v>
      </c>
      <c r="K27" s="48">
        <v>1032</v>
      </c>
      <c r="L27" s="48">
        <v>16</v>
      </c>
      <c r="M27" s="48">
        <v>4</v>
      </c>
      <c r="N27" s="48">
        <v>2</v>
      </c>
      <c r="O27" s="48">
        <v>4</v>
      </c>
      <c r="P27" s="54">
        <f t="shared" si="1"/>
        <v>1123</v>
      </c>
    </row>
    <row r="28" spans="1:24" x14ac:dyDescent="0.3">
      <c r="A28" s="47" t="s">
        <v>26</v>
      </c>
      <c r="B28" s="48">
        <v>3069</v>
      </c>
      <c r="C28" s="48">
        <v>3275</v>
      </c>
      <c r="D28" s="48">
        <v>466</v>
      </c>
      <c r="E28" s="48">
        <v>96</v>
      </c>
      <c r="F28" s="48">
        <v>5</v>
      </c>
      <c r="G28" s="48">
        <v>223</v>
      </c>
      <c r="H28" s="49">
        <f t="shared" si="0"/>
        <v>7134</v>
      </c>
      <c r="I28" s="30"/>
      <c r="J28" s="48">
        <v>12</v>
      </c>
      <c r="K28" s="48">
        <v>545</v>
      </c>
      <c r="L28" s="48">
        <v>14</v>
      </c>
      <c r="M28" s="48">
        <v>16</v>
      </c>
      <c r="N28" s="56">
        <v>1</v>
      </c>
      <c r="O28" s="48">
        <v>2</v>
      </c>
      <c r="P28" s="54">
        <f t="shared" si="1"/>
        <v>590</v>
      </c>
    </row>
    <row r="29" spans="1:24" x14ac:dyDescent="0.3">
      <c r="A29" s="47" t="s">
        <v>27</v>
      </c>
      <c r="B29" s="48">
        <v>4103</v>
      </c>
      <c r="C29" s="48">
        <v>5172</v>
      </c>
      <c r="D29" s="48">
        <v>842</v>
      </c>
      <c r="E29" s="48">
        <v>268</v>
      </c>
      <c r="F29" s="48">
        <v>14</v>
      </c>
      <c r="G29" s="48">
        <v>473</v>
      </c>
      <c r="H29" s="49">
        <f t="shared" si="0"/>
        <v>10872</v>
      </c>
      <c r="I29" s="30"/>
      <c r="J29" s="48">
        <v>14</v>
      </c>
      <c r="K29" s="48">
        <v>1242</v>
      </c>
      <c r="L29" s="48">
        <v>22</v>
      </c>
      <c r="M29" s="48">
        <v>70</v>
      </c>
      <c r="N29" s="48">
        <v>3</v>
      </c>
      <c r="O29" s="48">
        <v>6</v>
      </c>
      <c r="P29" s="54">
        <f t="shared" si="1"/>
        <v>1357</v>
      </c>
    </row>
    <row r="30" spans="1:24" x14ac:dyDescent="0.3">
      <c r="A30" s="47" t="s">
        <v>28</v>
      </c>
      <c r="B30" s="48">
        <v>53430</v>
      </c>
      <c r="C30" s="48">
        <v>37748</v>
      </c>
      <c r="D30" s="48">
        <v>3923</v>
      </c>
      <c r="E30" s="48">
        <v>750</v>
      </c>
      <c r="F30" s="48">
        <v>315</v>
      </c>
      <c r="G30" s="48">
        <v>7695</v>
      </c>
      <c r="H30" s="49">
        <f t="shared" si="0"/>
        <v>103861</v>
      </c>
      <c r="I30" s="30"/>
      <c r="J30" s="48">
        <v>312</v>
      </c>
      <c r="K30" s="48">
        <v>8849</v>
      </c>
      <c r="L30" s="48">
        <v>235</v>
      </c>
      <c r="M30" s="48">
        <v>169</v>
      </c>
      <c r="N30" s="48">
        <v>74</v>
      </c>
      <c r="O30" s="48">
        <v>48</v>
      </c>
      <c r="P30" s="54">
        <f t="shared" si="1"/>
        <v>9687</v>
      </c>
    </row>
    <row r="31" spans="1:24" x14ac:dyDescent="0.3">
      <c r="A31" s="47" t="s">
        <v>134</v>
      </c>
      <c r="B31" s="48">
        <v>16689</v>
      </c>
      <c r="C31" s="48">
        <v>9671</v>
      </c>
      <c r="D31" s="48">
        <v>1140</v>
      </c>
      <c r="E31" s="48">
        <v>173</v>
      </c>
      <c r="F31" s="48">
        <v>34</v>
      </c>
      <c r="G31" s="48">
        <v>1989</v>
      </c>
      <c r="H31" s="49">
        <f t="shared" si="0"/>
        <v>29696</v>
      </c>
      <c r="I31" s="30"/>
      <c r="J31" s="48">
        <v>85</v>
      </c>
      <c r="K31" s="48">
        <v>2493</v>
      </c>
      <c r="L31" s="48">
        <v>57</v>
      </c>
      <c r="M31" s="48">
        <v>48</v>
      </c>
      <c r="N31" s="48">
        <v>6</v>
      </c>
      <c r="O31" s="48">
        <v>13</v>
      </c>
      <c r="P31" s="54">
        <f t="shared" si="1"/>
        <v>2702</v>
      </c>
    </row>
    <row r="32" spans="1:24" x14ac:dyDescent="0.3">
      <c r="A32" s="47" t="s">
        <v>29</v>
      </c>
      <c r="B32" s="48">
        <v>8188</v>
      </c>
      <c r="C32" s="48">
        <v>7905</v>
      </c>
      <c r="D32" s="48">
        <v>943</v>
      </c>
      <c r="E32" s="48">
        <v>170</v>
      </c>
      <c r="F32" s="48">
        <v>13</v>
      </c>
      <c r="G32" s="48">
        <v>740</v>
      </c>
      <c r="H32" s="49">
        <f t="shared" si="0"/>
        <v>17959</v>
      </c>
      <c r="I32" s="30"/>
      <c r="J32" s="48">
        <v>42</v>
      </c>
      <c r="K32" s="48">
        <v>1319</v>
      </c>
      <c r="L32" s="48">
        <v>31</v>
      </c>
      <c r="M32" s="48">
        <v>24</v>
      </c>
      <c r="N32" s="48">
        <v>0</v>
      </c>
      <c r="O32" s="48">
        <v>3</v>
      </c>
      <c r="P32" s="54">
        <f t="shared" si="1"/>
        <v>1419</v>
      </c>
    </row>
    <row r="33" spans="1:24" x14ac:dyDescent="0.3">
      <c r="A33" s="47" t="s">
        <v>30</v>
      </c>
      <c r="B33" s="48">
        <v>2829</v>
      </c>
      <c r="C33" s="48">
        <v>2124</v>
      </c>
      <c r="D33" s="48">
        <v>38</v>
      </c>
      <c r="E33" s="48">
        <v>8</v>
      </c>
      <c r="F33" s="48">
        <v>10</v>
      </c>
      <c r="G33" s="48">
        <v>190</v>
      </c>
      <c r="H33" s="49">
        <f t="shared" si="0"/>
        <v>5199</v>
      </c>
      <c r="I33" s="30"/>
      <c r="J33" s="48">
        <v>25</v>
      </c>
      <c r="K33" s="48">
        <v>564</v>
      </c>
      <c r="L33" s="48">
        <v>1</v>
      </c>
      <c r="M33" s="48">
        <v>2</v>
      </c>
      <c r="N33" s="48">
        <v>0</v>
      </c>
      <c r="O33" s="48">
        <v>1</v>
      </c>
      <c r="P33" s="54">
        <f t="shared" si="1"/>
        <v>593</v>
      </c>
    </row>
    <row r="34" spans="1:24" x14ac:dyDescent="0.3">
      <c r="A34" s="50" t="s">
        <v>31</v>
      </c>
      <c r="B34" s="51">
        <v>17216</v>
      </c>
      <c r="C34" s="51">
        <v>9263</v>
      </c>
      <c r="D34" s="51">
        <v>623</v>
      </c>
      <c r="E34" s="51">
        <v>156</v>
      </c>
      <c r="F34" s="51">
        <v>30</v>
      </c>
      <c r="G34" s="51">
        <v>2340</v>
      </c>
      <c r="H34" s="52">
        <f t="shared" si="0"/>
        <v>29628</v>
      </c>
      <c r="I34" s="30"/>
      <c r="J34" s="51">
        <v>128</v>
      </c>
      <c r="K34" s="51">
        <v>2371</v>
      </c>
      <c r="L34" s="51">
        <v>60</v>
      </c>
      <c r="M34" s="51">
        <v>13</v>
      </c>
      <c r="N34" s="51">
        <v>2</v>
      </c>
      <c r="O34" s="51">
        <v>16</v>
      </c>
      <c r="P34" s="55">
        <f t="shared" si="1"/>
        <v>2590</v>
      </c>
    </row>
    <row r="35" spans="1:24" s="12" customFormat="1" x14ac:dyDescent="0.3">
      <c r="A35" s="72" t="s">
        <v>32</v>
      </c>
      <c r="B35" s="35">
        <f t="shared" ref="B35:G35" si="8">SUM(B23:B34)</f>
        <v>159971</v>
      </c>
      <c r="C35" s="35">
        <f>SUM(C23:C34)</f>
        <v>119302</v>
      </c>
      <c r="D35" s="35">
        <f t="shared" si="8"/>
        <v>14265</v>
      </c>
      <c r="E35" s="35">
        <f t="shared" si="8"/>
        <v>3176</v>
      </c>
      <c r="F35" s="35">
        <f t="shared" si="8"/>
        <v>620</v>
      </c>
      <c r="G35" s="35">
        <f t="shared" si="8"/>
        <v>20132</v>
      </c>
      <c r="H35" s="36">
        <f t="shared" si="0"/>
        <v>317466</v>
      </c>
      <c r="I35" s="37"/>
      <c r="J35" s="35">
        <f t="shared" ref="J35:O35" si="9">SUM(J23:J34)</f>
        <v>1002</v>
      </c>
      <c r="K35" s="35">
        <f t="shared" si="9"/>
        <v>30734</v>
      </c>
      <c r="L35" s="35">
        <f t="shared" si="9"/>
        <v>726</v>
      </c>
      <c r="M35" s="35">
        <f t="shared" si="9"/>
        <v>601</v>
      </c>
      <c r="N35" s="35">
        <f t="shared" si="9"/>
        <v>148</v>
      </c>
      <c r="O35" s="35">
        <f t="shared" si="9"/>
        <v>149</v>
      </c>
      <c r="P35" s="35">
        <f t="shared" si="1"/>
        <v>33360</v>
      </c>
      <c r="R35"/>
      <c r="S35"/>
      <c r="T35"/>
      <c r="U35"/>
      <c r="V35"/>
      <c r="W35"/>
      <c r="X35"/>
    </row>
    <row r="36" spans="1:24" x14ac:dyDescent="0.3">
      <c r="A36" s="44" t="s">
        <v>33</v>
      </c>
      <c r="B36" s="45">
        <v>2027</v>
      </c>
      <c r="C36" s="45">
        <v>1168</v>
      </c>
      <c r="D36" s="45">
        <v>29</v>
      </c>
      <c r="E36" s="45">
        <v>1</v>
      </c>
      <c r="F36" s="45">
        <v>5</v>
      </c>
      <c r="G36" s="45">
        <v>157</v>
      </c>
      <c r="H36" s="46">
        <f t="shared" si="0"/>
        <v>3387</v>
      </c>
      <c r="I36" s="30"/>
      <c r="J36" s="45">
        <v>13</v>
      </c>
      <c r="K36" s="45">
        <v>387</v>
      </c>
      <c r="L36" s="45">
        <v>3</v>
      </c>
      <c r="M36" s="45">
        <v>3</v>
      </c>
      <c r="N36" s="48">
        <v>0</v>
      </c>
      <c r="O36" s="45">
        <v>2</v>
      </c>
      <c r="P36" s="53">
        <f t="shared" si="1"/>
        <v>408</v>
      </c>
    </row>
    <row r="37" spans="1:24" x14ac:dyDescent="0.3">
      <c r="A37" s="47" t="s">
        <v>34</v>
      </c>
      <c r="B37" s="48">
        <v>4149</v>
      </c>
      <c r="C37" s="48">
        <v>4747</v>
      </c>
      <c r="D37" s="48">
        <v>417</v>
      </c>
      <c r="E37" s="48">
        <v>101</v>
      </c>
      <c r="F37" s="48">
        <v>14</v>
      </c>
      <c r="G37" s="48">
        <v>563</v>
      </c>
      <c r="H37" s="49">
        <f t="shared" si="0"/>
        <v>9991</v>
      </c>
      <c r="I37" s="30"/>
      <c r="J37" s="48">
        <v>10</v>
      </c>
      <c r="K37" s="48">
        <v>1208</v>
      </c>
      <c r="L37" s="48">
        <v>2</v>
      </c>
      <c r="M37" s="48">
        <v>6</v>
      </c>
      <c r="N37" s="48">
        <v>0</v>
      </c>
      <c r="O37" s="48">
        <v>0</v>
      </c>
      <c r="P37" s="54">
        <f t="shared" si="1"/>
        <v>1226</v>
      </c>
    </row>
    <row r="38" spans="1:24" x14ac:dyDescent="0.3">
      <c r="A38" s="47" t="s">
        <v>35</v>
      </c>
      <c r="B38" s="48">
        <v>3322</v>
      </c>
      <c r="C38" s="48">
        <v>2286</v>
      </c>
      <c r="D38" s="48">
        <v>72</v>
      </c>
      <c r="E38" s="48">
        <v>9</v>
      </c>
      <c r="F38" s="48">
        <v>7</v>
      </c>
      <c r="G38" s="48">
        <v>306</v>
      </c>
      <c r="H38" s="49">
        <f t="shared" si="0"/>
        <v>6002</v>
      </c>
      <c r="I38" s="30"/>
      <c r="J38" s="48">
        <v>59</v>
      </c>
      <c r="K38" s="48">
        <v>360</v>
      </c>
      <c r="L38" s="48">
        <v>9</v>
      </c>
      <c r="M38" s="48">
        <v>5</v>
      </c>
      <c r="N38" s="48">
        <v>0</v>
      </c>
      <c r="O38" s="48">
        <v>0</v>
      </c>
      <c r="P38" s="54">
        <f t="shared" si="1"/>
        <v>433</v>
      </c>
    </row>
    <row r="39" spans="1:24" x14ac:dyDescent="0.3">
      <c r="A39" s="50" t="s">
        <v>36</v>
      </c>
      <c r="B39" s="51">
        <v>7956</v>
      </c>
      <c r="C39" s="51">
        <v>7317</v>
      </c>
      <c r="D39" s="51">
        <v>204</v>
      </c>
      <c r="E39" s="51">
        <v>43</v>
      </c>
      <c r="F39" s="51">
        <v>23</v>
      </c>
      <c r="G39" s="51">
        <v>736</v>
      </c>
      <c r="H39" s="52">
        <f t="shared" si="0"/>
        <v>16279</v>
      </c>
      <c r="I39" s="30"/>
      <c r="J39" s="51">
        <v>25</v>
      </c>
      <c r="K39" s="51">
        <v>1269</v>
      </c>
      <c r="L39" s="51">
        <v>5</v>
      </c>
      <c r="M39" s="51">
        <v>5</v>
      </c>
      <c r="N39" s="51">
        <v>3</v>
      </c>
      <c r="O39" s="51">
        <v>3</v>
      </c>
      <c r="P39" s="55">
        <f t="shared" si="1"/>
        <v>1310</v>
      </c>
    </row>
    <row r="40" spans="1:24" x14ac:dyDescent="0.3">
      <c r="A40" s="72" t="s">
        <v>37</v>
      </c>
      <c r="B40" s="35">
        <f t="shared" ref="B40:G40" si="10">SUM(B36:B39)</f>
        <v>17454</v>
      </c>
      <c r="C40" s="35">
        <f>SUM(C36:C39)</f>
        <v>15518</v>
      </c>
      <c r="D40" s="35">
        <f t="shared" si="10"/>
        <v>722</v>
      </c>
      <c r="E40" s="35">
        <f t="shared" si="10"/>
        <v>154</v>
      </c>
      <c r="F40" s="35">
        <f t="shared" si="10"/>
        <v>49</v>
      </c>
      <c r="G40" s="35">
        <f t="shared" si="10"/>
        <v>1762</v>
      </c>
      <c r="H40" s="36">
        <f t="shared" si="0"/>
        <v>35659</v>
      </c>
      <c r="I40" s="37"/>
      <c r="J40" s="35">
        <f t="shared" ref="J40:O40" si="11">SUM(J36:J39)</f>
        <v>107</v>
      </c>
      <c r="K40" s="35">
        <f t="shared" si="11"/>
        <v>3224</v>
      </c>
      <c r="L40" s="35">
        <f t="shared" si="11"/>
        <v>19</v>
      </c>
      <c r="M40" s="35">
        <f t="shared" si="11"/>
        <v>19</v>
      </c>
      <c r="N40" s="35">
        <f t="shared" si="11"/>
        <v>3</v>
      </c>
      <c r="O40" s="35">
        <f t="shared" si="11"/>
        <v>5</v>
      </c>
      <c r="P40" s="35">
        <f t="shared" si="1"/>
        <v>3377</v>
      </c>
    </row>
    <row r="41" spans="1:24" x14ac:dyDescent="0.3">
      <c r="A41" s="44" t="s">
        <v>38</v>
      </c>
      <c r="B41" s="45">
        <v>41064</v>
      </c>
      <c r="C41" s="45">
        <v>96723</v>
      </c>
      <c r="D41" s="45">
        <v>343</v>
      </c>
      <c r="E41" s="45">
        <v>549</v>
      </c>
      <c r="F41" s="45">
        <v>307</v>
      </c>
      <c r="G41" s="45">
        <v>1890</v>
      </c>
      <c r="H41" s="46">
        <f t="shared" si="0"/>
        <v>140876</v>
      </c>
      <c r="I41" s="30"/>
      <c r="J41" s="45">
        <v>85</v>
      </c>
      <c r="K41" s="45">
        <v>7043</v>
      </c>
      <c r="L41" s="45">
        <v>47</v>
      </c>
      <c r="M41" s="45">
        <v>145</v>
      </c>
      <c r="N41" s="45">
        <v>19</v>
      </c>
      <c r="O41" s="45">
        <v>2</v>
      </c>
      <c r="P41" s="53">
        <f t="shared" si="1"/>
        <v>7341</v>
      </c>
    </row>
    <row r="42" spans="1:24" x14ac:dyDescent="0.3">
      <c r="A42" s="50" t="s">
        <v>39</v>
      </c>
      <c r="B42" s="51">
        <v>23702</v>
      </c>
      <c r="C42" s="51">
        <v>108267</v>
      </c>
      <c r="D42" s="51">
        <v>4229</v>
      </c>
      <c r="E42" s="51">
        <v>1506</v>
      </c>
      <c r="F42" s="51">
        <v>1633</v>
      </c>
      <c r="G42" s="51">
        <v>12301</v>
      </c>
      <c r="H42" s="52">
        <f t="shared" si="0"/>
        <v>151638</v>
      </c>
      <c r="I42" s="30"/>
      <c r="J42" s="51">
        <v>281</v>
      </c>
      <c r="K42" s="51">
        <v>20650</v>
      </c>
      <c r="L42" s="51">
        <v>144</v>
      </c>
      <c r="M42" s="51">
        <v>423</v>
      </c>
      <c r="N42" s="51">
        <v>178</v>
      </c>
      <c r="O42" s="51">
        <v>43</v>
      </c>
      <c r="P42" s="55">
        <f t="shared" si="1"/>
        <v>21719</v>
      </c>
    </row>
    <row r="43" spans="1:24" x14ac:dyDescent="0.3">
      <c r="A43" s="72" t="s">
        <v>40</v>
      </c>
      <c r="B43" s="35">
        <f t="shared" ref="B43:G43" si="12">SUM(B41:B42)</f>
        <v>64766</v>
      </c>
      <c r="C43" s="35">
        <f>SUM(C41:C42)</f>
        <v>204990</v>
      </c>
      <c r="D43" s="35">
        <f t="shared" si="12"/>
        <v>4572</v>
      </c>
      <c r="E43" s="35">
        <f t="shared" si="12"/>
        <v>2055</v>
      </c>
      <c r="F43" s="35">
        <f t="shared" si="12"/>
        <v>1940</v>
      </c>
      <c r="G43" s="35">
        <f t="shared" si="12"/>
        <v>14191</v>
      </c>
      <c r="H43" s="36">
        <f t="shared" si="0"/>
        <v>292514</v>
      </c>
      <c r="I43" s="37"/>
      <c r="J43" s="35">
        <f t="shared" ref="J43:O43" si="13">SUM(J41:J42)</f>
        <v>366</v>
      </c>
      <c r="K43" s="35">
        <f t="shared" si="13"/>
        <v>27693</v>
      </c>
      <c r="L43" s="35">
        <f t="shared" si="13"/>
        <v>191</v>
      </c>
      <c r="M43" s="35">
        <f t="shared" si="13"/>
        <v>568</v>
      </c>
      <c r="N43" s="35">
        <f t="shared" si="13"/>
        <v>197</v>
      </c>
      <c r="O43" s="35">
        <f t="shared" si="13"/>
        <v>45</v>
      </c>
      <c r="P43" s="35">
        <f t="shared" si="1"/>
        <v>29060</v>
      </c>
    </row>
    <row r="44" spans="1:24" x14ac:dyDescent="0.3">
      <c r="A44" s="44" t="s">
        <v>41</v>
      </c>
      <c r="B44" s="45">
        <v>3214</v>
      </c>
      <c r="C44" s="45">
        <v>3680</v>
      </c>
      <c r="D44" s="45">
        <v>285</v>
      </c>
      <c r="E44" s="45">
        <v>48</v>
      </c>
      <c r="F44" s="45">
        <v>5</v>
      </c>
      <c r="G44" s="45">
        <v>245</v>
      </c>
      <c r="H44" s="46">
        <f t="shared" si="0"/>
        <v>7477</v>
      </c>
      <c r="I44" s="30"/>
      <c r="J44" s="45">
        <v>25</v>
      </c>
      <c r="K44" s="45">
        <v>663</v>
      </c>
      <c r="L44" s="45">
        <v>7</v>
      </c>
      <c r="M44" s="45">
        <v>5</v>
      </c>
      <c r="N44" s="45">
        <v>2</v>
      </c>
      <c r="O44" s="45">
        <v>1</v>
      </c>
      <c r="P44" s="53">
        <f t="shared" si="1"/>
        <v>703</v>
      </c>
    </row>
    <row r="45" spans="1:24" x14ac:dyDescent="0.3">
      <c r="A45" s="47" t="s">
        <v>42</v>
      </c>
      <c r="B45" s="48">
        <v>10046</v>
      </c>
      <c r="C45" s="48">
        <v>12809</v>
      </c>
      <c r="D45" s="48">
        <v>3051</v>
      </c>
      <c r="E45" s="48">
        <v>863</v>
      </c>
      <c r="F45" s="48">
        <v>57</v>
      </c>
      <c r="G45" s="48">
        <v>1720</v>
      </c>
      <c r="H45" s="49">
        <f t="shared" si="0"/>
        <v>28546</v>
      </c>
      <c r="I45" s="30"/>
      <c r="J45" s="48">
        <v>25</v>
      </c>
      <c r="K45" s="48">
        <v>2529</v>
      </c>
      <c r="L45" s="48">
        <v>42</v>
      </c>
      <c r="M45" s="48">
        <v>105</v>
      </c>
      <c r="N45" s="48">
        <v>5</v>
      </c>
      <c r="O45" s="48">
        <v>3</v>
      </c>
      <c r="P45" s="54">
        <f t="shared" si="1"/>
        <v>2709</v>
      </c>
    </row>
    <row r="46" spans="1:24" x14ac:dyDescent="0.3">
      <c r="A46" s="47" t="s">
        <v>43</v>
      </c>
      <c r="B46" s="48">
        <v>1487</v>
      </c>
      <c r="C46" s="48">
        <v>3190</v>
      </c>
      <c r="D46" s="48">
        <v>590</v>
      </c>
      <c r="E46" s="48">
        <v>473</v>
      </c>
      <c r="F46" s="48">
        <v>5</v>
      </c>
      <c r="G46" s="48">
        <v>274</v>
      </c>
      <c r="H46" s="49">
        <f t="shared" si="0"/>
        <v>6019</v>
      </c>
      <c r="I46" s="30"/>
      <c r="J46" s="48">
        <v>9</v>
      </c>
      <c r="K46" s="48">
        <v>522</v>
      </c>
      <c r="L46" s="48">
        <v>8</v>
      </c>
      <c r="M46" s="48">
        <v>57</v>
      </c>
      <c r="N46" s="48">
        <v>0</v>
      </c>
      <c r="O46" s="48">
        <v>4</v>
      </c>
      <c r="P46" s="54">
        <f t="shared" si="1"/>
        <v>600</v>
      </c>
    </row>
    <row r="47" spans="1:24" x14ac:dyDescent="0.3">
      <c r="A47" s="47" t="s">
        <v>44</v>
      </c>
      <c r="B47" s="48">
        <v>8370</v>
      </c>
      <c r="C47" s="48">
        <v>10634</v>
      </c>
      <c r="D47" s="48">
        <v>1383</v>
      </c>
      <c r="E47" s="48">
        <v>437</v>
      </c>
      <c r="F47" s="48">
        <v>61</v>
      </c>
      <c r="G47" s="48">
        <v>1550</v>
      </c>
      <c r="H47" s="49">
        <f t="shared" si="0"/>
        <v>22435</v>
      </c>
      <c r="I47" s="30"/>
      <c r="J47" s="48">
        <v>27</v>
      </c>
      <c r="K47" s="48">
        <v>2567</v>
      </c>
      <c r="L47" s="48">
        <v>26</v>
      </c>
      <c r="M47" s="48">
        <v>57</v>
      </c>
      <c r="N47" s="48">
        <v>2</v>
      </c>
      <c r="O47" s="48">
        <v>10</v>
      </c>
      <c r="P47" s="54">
        <f t="shared" si="1"/>
        <v>2689</v>
      </c>
    </row>
    <row r="48" spans="1:24" x14ac:dyDescent="0.3">
      <c r="A48" s="47" t="s">
        <v>45</v>
      </c>
      <c r="B48" s="48">
        <v>7877</v>
      </c>
      <c r="C48" s="48">
        <v>10174</v>
      </c>
      <c r="D48" s="48">
        <v>2335</v>
      </c>
      <c r="E48" s="48">
        <v>475</v>
      </c>
      <c r="F48" s="48">
        <v>36</v>
      </c>
      <c r="G48" s="48">
        <v>1033</v>
      </c>
      <c r="H48" s="49">
        <f t="shared" si="0"/>
        <v>21930</v>
      </c>
      <c r="I48" s="30"/>
      <c r="J48" s="48">
        <v>53</v>
      </c>
      <c r="K48" s="48">
        <v>1777</v>
      </c>
      <c r="L48" s="48">
        <v>23</v>
      </c>
      <c r="M48" s="48">
        <v>47</v>
      </c>
      <c r="N48" s="48">
        <v>1</v>
      </c>
      <c r="O48" s="48">
        <v>0</v>
      </c>
      <c r="P48" s="54">
        <f t="shared" si="1"/>
        <v>1901</v>
      </c>
    </row>
    <row r="49" spans="1:16" x14ac:dyDescent="0.3">
      <c r="A49" s="47" t="s">
        <v>46</v>
      </c>
      <c r="B49" s="48">
        <v>9649</v>
      </c>
      <c r="C49" s="48">
        <v>14270</v>
      </c>
      <c r="D49" s="48">
        <v>2123</v>
      </c>
      <c r="E49" s="48">
        <v>1384</v>
      </c>
      <c r="F49" s="48">
        <v>60</v>
      </c>
      <c r="G49" s="48">
        <v>1488</v>
      </c>
      <c r="H49" s="49">
        <f t="shared" si="0"/>
        <v>28974</v>
      </c>
      <c r="I49" s="30"/>
      <c r="J49" s="48">
        <v>39</v>
      </c>
      <c r="K49" s="48">
        <v>2726</v>
      </c>
      <c r="L49" s="48">
        <v>36</v>
      </c>
      <c r="M49" s="48">
        <v>111</v>
      </c>
      <c r="N49" s="48">
        <v>6</v>
      </c>
      <c r="O49" s="48">
        <v>2</v>
      </c>
      <c r="P49" s="54">
        <f t="shared" si="1"/>
        <v>2920</v>
      </c>
    </row>
    <row r="50" spans="1:16" x14ac:dyDescent="0.3">
      <c r="A50" s="50" t="s">
        <v>47</v>
      </c>
      <c r="B50" s="51">
        <v>13724</v>
      </c>
      <c r="C50" s="51">
        <v>13494</v>
      </c>
      <c r="D50" s="51">
        <v>2607</v>
      </c>
      <c r="E50" s="51">
        <v>639</v>
      </c>
      <c r="F50" s="51">
        <v>55</v>
      </c>
      <c r="G50" s="51">
        <v>1868</v>
      </c>
      <c r="H50" s="52">
        <f t="shared" si="0"/>
        <v>32387</v>
      </c>
      <c r="I50" s="30"/>
      <c r="J50" s="51">
        <v>53</v>
      </c>
      <c r="K50" s="51">
        <v>2690</v>
      </c>
      <c r="L50" s="51">
        <v>32</v>
      </c>
      <c r="M50" s="51">
        <v>67</v>
      </c>
      <c r="N50" s="51">
        <v>6</v>
      </c>
      <c r="O50" s="51">
        <v>5</v>
      </c>
      <c r="P50" s="55">
        <f t="shared" si="1"/>
        <v>2853</v>
      </c>
    </row>
    <row r="51" spans="1:16" x14ac:dyDescent="0.3">
      <c r="A51" s="72" t="s">
        <v>48</v>
      </c>
      <c r="B51" s="35">
        <f t="shared" ref="B51:G51" si="14">SUM(B44:B50)</f>
        <v>54367</v>
      </c>
      <c r="C51" s="35">
        <f>SUM(C44:C50)</f>
        <v>68251</v>
      </c>
      <c r="D51" s="35">
        <f t="shared" si="14"/>
        <v>12374</v>
      </c>
      <c r="E51" s="35">
        <f t="shared" si="14"/>
        <v>4319</v>
      </c>
      <c r="F51" s="35">
        <f t="shared" si="14"/>
        <v>279</v>
      </c>
      <c r="G51" s="35">
        <f t="shared" si="14"/>
        <v>8178</v>
      </c>
      <c r="H51" s="36">
        <f t="shared" si="0"/>
        <v>147768</v>
      </c>
      <c r="I51" s="37"/>
      <c r="J51" s="35">
        <f t="shared" ref="J51:O51" si="15">SUM(J44:J50)</f>
        <v>231</v>
      </c>
      <c r="K51" s="35">
        <f t="shared" si="15"/>
        <v>13474</v>
      </c>
      <c r="L51" s="35">
        <f t="shared" si="15"/>
        <v>174</v>
      </c>
      <c r="M51" s="35">
        <f t="shared" si="15"/>
        <v>449</v>
      </c>
      <c r="N51" s="35">
        <f t="shared" si="15"/>
        <v>22</v>
      </c>
      <c r="O51" s="35">
        <f t="shared" si="15"/>
        <v>25</v>
      </c>
      <c r="P51" s="35">
        <f t="shared" si="1"/>
        <v>14375</v>
      </c>
    </row>
    <row r="52" spans="1:16" x14ac:dyDescent="0.3">
      <c r="A52" s="44" t="s">
        <v>49</v>
      </c>
      <c r="B52" s="45">
        <v>12192</v>
      </c>
      <c r="C52" s="45">
        <v>16821</v>
      </c>
      <c r="D52" s="45">
        <v>3705</v>
      </c>
      <c r="E52" s="45">
        <v>1786</v>
      </c>
      <c r="F52" s="45">
        <v>71</v>
      </c>
      <c r="G52" s="45">
        <v>2826</v>
      </c>
      <c r="H52" s="46">
        <f t="shared" si="0"/>
        <v>37401</v>
      </c>
      <c r="I52" s="30"/>
      <c r="J52" s="45">
        <v>99</v>
      </c>
      <c r="K52" s="45">
        <v>3202</v>
      </c>
      <c r="L52" s="45">
        <v>172</v>
      </c>
      <c r="M52" s="45">
        <v>230</v>
      </c>
      <c r="N52" s="45">
        <v>7</v>
      </c>
      <c r="O52" s="45">
        <v>8</v>
      </c>
      <c r="P52" s="53">
        <f t="shared" si="1"/>
        <v>3718</v>
      </c>
    </row>
    <row r="53" spans="1:16" x14ac:dyDescent="0.3">
      <c r="A53" s="47" t="s">
        <v>50</v>
      </c>
      <c r="B53" s="48">
        <v>3062</v>
      </c>
      <c r="C53" s="48">
        <v>4993</v>
      </c>
      <c r="D53" s="48">
        <v>1141</v>
      </c>
      <c r="E53" s="48">
        <v>564</v>
      </c>
      <c r="F53" s="48">
        <v>6</v>
      </c>
      <c r="G53" s="48">
        <v>496</v>
      </c>
      <c r="H53" s="49">
        <f t="shared" si="0"/>
        <v>10262</v>
      </c>
      <c r="I53" s="30"/>
      <c r="J53" s="48">
        <v>14</v>
      </c>
      <c r="K53" s="48">
        <v>787</v>
      </c>
      <c r="L53" s="48">
        <v>19</v>
      </c>
      <c r="M53" s="48">
        <v>58</v>
      </c>
      <c r="N53" s="48">
        <v>2</v>
      </c>
      <c r="O53" s="48">
        <v>2</v>
      </c>
      <c r="P53" s="54">
        <f t="shared" si="1"/>
        <v>882</v>
      </c>
    </row>
    <row r="54" spans="1:16" x14ac:dyDescent="0.3">
      <c r="A54" s="47" t="s">
        <v>128</v>
      </c>
      <c r="B54" s="48">
        <v>3553</v>
      </c>
      <c r="C54" s="48">
        <v>5602</v>
      </c>
      <c r="D54" s="48">
        <v>1408</v>
      </c>
      <c r="E54" s="48">
        <v>581</v>
      </c>
      <c r="F54" s="48">
        <v>20</v>
      </c>
      <c r="G54" s="48">
        <v>392</v>
      </c>
      <c r="H54" s="49">
        <f t="shared" si="0"/>
        <v>11556</v>
      </c>
      <c r="I54" s="30"/>
      <c r="J54" s="48">
        <v>60</v>
      </c>
      <c r="K54" s="48">
        <v>1224</v>
      </c>
      <c r="L54" s="48">
        <v>23</v>
      </c>
      <c r="M54" s="48">
        <v>52</v>
      </c>
      <c r="N54" s="48">
        <v>3</v>
      </c>
      <c r="O54" s="48">
        <v>2</v>
      </c>
      <c r="P54" s="54">
        <f t="shared" si="1"/>
        <v>1364</v>
      </c>
    </row>
    <row r="55" spans="1:16" x14ac:dyDescent="0.3">
      <c r="A55" s="47" t="s">
        <v>51</v>
      </c>
      <c r="B55" s="48">
        <v>9056</v>
      </c>
      <c r="C55" s="48">
        <v>11540</v>
      </c>
      <c r="D55" s="48">
        <v>2903</v>
      </c>
      <c r="E55" s="48">
        <v>887</v>
      </c>
      <c r="F55" s="48">
        <v>29</v>
      </c>
      <c r="G55" s="48">
        <v>1558</v>
      </c>
      <c r="H55" s="49">
        <f t="shared" si="0"/>
        <v>25973</v>
      </c>
      <c r="I55" s="30"/>
      <c r="J55" s="48">
        <v>36</v>
      </c>
      <c r="K55" s="48">
        <v>2359</v>
      </c>
      <c r="L55" s="48">
        <v>54</v>
      </c>
      <c r="M55" s="48">
        <v>96</v>
      </c>
      <c r="N55" s="48">
        <v>5</v>
      </c>
      <c r="O55" s="48">
        <v>12</v>
      </c>
      <c r="P55" s="54">
        <f t="shared" si="1"/>
        <v>2562</v>
      </c>
    </row>
    <row r="56" spans="1:16" x14ac:dyDescent="0.3">
      <c r="A56" s="47" t="s">
        <v>52</v>
      </c>
      <c r="B56" s="48">
        <v>5255</v>
      </c>
      <c r="C56" s="48">
        <v>6167</v>
      </c>
      <c r="D56" s="48">
        <v>1876</v>
      </c>
      <c r="E56" s="48">
        <v>1144</v>
      </c>
      <c r="F56" s="48">
        <v>27</v>
      </c>
      <c r="G56" s="48">
        <v>704</v>
      </c>
      <c r="H56" s="49">
        <f t="shared" si="0"/>
        <v>15173</v>
      </c>
      <c r="I56" s="30"/>
      <c r="J56" s="48">
        <v>9</v>
      </c>
      <c r="K56" s="48">
        <v>1468</v>
      </c>
      <c r="L56" s="48">
        <v>41</v>
      </c>
      <c r="M56" s="48">
        <v>139</v>
      </c>
      <c r="N56" s="48">
        <v>0</v>
      </c>
      <c r="O56" s="48">
        <v>4</v>
      </c>
      <c r="P56" s="54">
        <f t="shared" si="1"/>
        <v>1661</v>
      </c>
    </row>
    <row r="57" spans="1:16" x14ac:dyDescent="0.3">
      <c r="A57" s="47" t="s">
        <v>53</v>
      </c>
      <c r="B57" s="48">
        <v>3756</v>
      </c>
      <c r="C57" s="48">
        <v>4053</v>
      </c>
      <c r="D57" s="48">
        <v>1151</v>
      </c>
      <c r="E57" s="48">
        <v>300</v>
      </c>
      <c r="F57" s="48">
        <v>5</v>
      </c>
      <c r="G57" s="48">
        <v>421</v>
      </c>
      <c r="H57" s="49">
        <f t="shared" si="0"/>
        <v>9686</v>
      </c>
      <c r="I57" s="30"/>
      <c r="J57" s="48">
        <v>14</v>
      </c>
      <c r="K57" s="48">
        <v>879</v>
      </c>
      <c r="L57" s="48">
        <v>40</v>
      </c>
      <c r="M57" s="48">
        <v>32</v>
      </c>
      <c r="N57" s="48">
        <v>2</v>
      </c>
      <c r="O57" s="48">
        <v>5</v>
      </c>
      <c r="P57" s="54">
        <f t="shared" si="1"/>
        <v>972</v>
      </c>
    </row>
    <row r="58" spans="1:16" x14ac:dyDescent="0.3">
      <c r="A58" s="47" t="s">
        <v>54</v>
      </c>
      <c r="B58" s="48">
        <v>3590</v>
      </c>
      <c r="C58" s="48">
        <v>6359</v>
      </c>
      <c r="D58" s="48">
        <v>1338</v>
      </c>
      <c r="E58" s="48">
        <v>794</v>
      </c>
      <c r="F58" s="48">
        <v>11</v>
      </c>
      <c r="G58" s="48">
        <v>509</v>
      </c>
      <c r="H58" s="49">
        <f t="shared" si="0"/>
        <v>12601</v>
      </c>
      <c r="I58" s="30"/>
      <c r="J58" s="48">
        <v>10</v>
      </c>
      <c r="K58" s="48">
        <v>1165</v>
      </c>
      <c r="L58" s="48">
        <v>27</v>
      </c>
      <c r="M58" s="48">
        <v>51</v>
      </c>
      <c r="N58" s="48">
        <v>0</v>
      </c>
      <c r="O58" s="48">
        <v>6</v>
      </c>
      <c r="P58" s="54">
        <f t="shared" si="1"/>
        <v>1259</v>
      </c>
    </row>
    <row r="59" spans="1:16" x14ac:dyDescent="0.3">
      <c r="A59" s="47" t="s">
        <v>55</v>
      </c>
      <c r="B59" s="48">
        <v>6911</v>
      </c>
      <c r="C59" s="48">
        <v>8579</v>
      </c>
      <c r="D59" s="48">
        <v>2048</v>
      </c>
      <c r="E59" s="48">
        <v>811</v>
      </c>
      <c r="F59" s="48">
        <v>23</v>
      </c>
      <c r="G59" s="48">
        <v>931</v>
      </c>
      <c r="H59" s="49">
        <f t="shared" si="0"/>
        <v>19303</v>
      </c>
      <c r="I59" s="30"/>
      <c r="J59" s="48">
        <v>21</v>
      </c>
      <c r="K59" s="48">
        <v>2041</v>
      </c>
      <c r="L59" s="48">
        <v>28</v>
      </c>
      <c r="M59" s="48">
        <v>87</v>
      </c>
      <c r="N59" s="48">
        <v>17</v>
      </c>
      <c r="O59" s="48">
        <v>5</v>
      </c>
      <c r="P59" s="54">
        <f t="shared" si="1"/>
        <v>2199</v>
      </c>
    </row>
    <row r="60" spans="1:16" x14ac:dyDescent="0.3">
      <c r="A60" s="50" t="s">
        <v>56</v>
      </c>
      <c r="B60" s="51">
        <v>3140</v>
      </c>
      <c r="C60" s="51">
        <v>3805</v>
      </c>
      <c r="D60" s="51">
        <v>1120</v>
      </c>
      <c r="E60" s="51">
        <v>552</v>
      </c>
      <c r="F60" s="51">
        <v>13</v>
      </c>
      <c r="G60" s="51">
        <v>409</v>
      </c>
      <c r="H60" s="52">
        <f t="shared" si="0"/>
        <v>9039</v>
      </c>
      <c r="I60" s="30"/>
      <c r="J60" s="51">
        <v>11</v>
      </c>
      <c r="K60" s="51">
        <v>887</v>
      </c>
      <c r="L60" s="51">
        <v>19</v>
      </c>
      <c r="M60" s="51">
        <v>26</v>
      </c>
      <c r="N60" s="51">
        <v>1</v>
      </c>
      <c r="O60" s="51">
        <v>6</v>
      </c>
      <c r="P60" s="55">
        <f t="shared" si="1"/>
        <v>950</v>
      </c>
    </row>
    <row r="61" spans="1:16" x14ac:dyDescent="0.3">
      <c r="A61" s="72" t="s">
        <v>57</v>
      </c>
      <c r="B61" s="35">
        <f t="shared" ref="B61:G61" si="16">SUM(B52:B60)</f>
        <v>50515</v>
      </c>
      <c r="C61" s="35">
        <f>SUM(C52:C60)</f>
        <v>67919</v>
      </c>
      <c r="D61" s="35">
        <f t="shared" si="16"/>
        <v>16690</v>
      </c>
      <c r="E61" s="35">
        <f t="shared" si="16"/>
        <v>7419</v>
      </c>
      <c r="F61" s="35">
        <f t="shared" si="16"/>
        <v>205</v>
      </c>
      <c r="G61" s="35">
        <f t="shared" si="16"/>
        <v>8246</v>
      </c>
      <c r="H61" s="36">
        <f t="shared" si="0"/>
        <v>150994</v>
      </c>
      <c r="I61" s="37"/>
      <c r="J61" s="35">
        <f t="shared" ref="J61:O61" si="17">SUM(J52:J60)</f>
        <v>274</v>
      </c>
      <c r="K61" s="35">
        <f t="shared" si="17"/>
        <v>14012</v>
      </c>
      <c r="L61" s="35">
        <f t="shared" si="17"/>
        <v>423</v>
      </c>
      <c r="M61" s="35">
        <f t="shared" si="17"/>
        <v>771</v>
      </c>
      <c r="N61" s="35">
        <f t="shared" si="17"/>
        <v>37</v>
      </c>
      <c r="O61" s="35">
        <f t="shared" si="17"/>
        <v>50</v>
      </c>
      <c r="P61" s="35">
        <f t="shared" si="1"/>
        <v>15567</v>
      </c>
    </row>
    <row r="62" spans="1:16" x14ac:dyDescent="0.3">
      <c r="A62" s="44" t="s">
        <v>58</v>
      </c>
      <c r="B62" s="45">
        <v>3332</v>
      </c>
      <c r="C62" s="45">
        <v>5546</v>
      </c>
      <c r="D62" s="45">
        <v>959</v>
      </c>
      <c r="E62" s="45">
        <v>518</v>
      </c>
      <c r="F62" s="45">
        <v>7</v>
      </c>
      <c r="G62" s="45">
        <v>279</v>
      </c>
      <c r="H62" s="46">
        <f t="shared" si="0"/>
        <v>10641</v>
      </c>
      <c r="I62" s="30"/>
      <c r="J62" s="45">
        <v>18</v>
      </c>
      <c r="K62" s="45">
        <v>871</v>
      </c>
      <c r="L62" s="45">
        <v>25</v>
      </c>
      <c r="M62" s="45">
        <v>44</v>
      </c>
      <c r="N62" s="45">
        <v>1</v>
      </c>
      <c r="O62" s="45">
        <v>1</v>
      </c>
      <c r="P62" s="53">
        <f t="shared" si="1"/>
        <v>960</v>
      </c>
    </row>
    <row r="63" spans="1:16" x14ac:dyDescent="0.3">
      <c r="A63" s="47" t="s">
        <v>59</v>
      </c>
      <c r="B63" s="48">
        <v>18197</v>
      </c>
      <c r="C63" s="48">
        <v>54136</v>
      </c>
      <c r="D63" s="48">
        <v>3176</v>
      </c>
      <c r="E63" s="48">
        <v>1827</v>
      </c>
      <c r="F63" s="48">
        <v>886</v>
      </c>
      <c r="G63" s="48">
        <v>4700</v>
      </c>
      <c r="H63" s="49">
        <f t="shared" si="0"/>
        <v>82922</v>
      </c>
      <c r="I63" s="30"/>
      <c r="J63" s="48">
        <v>1231</v>
      </c>
      <c r="K63" s="48">
        <v>11739</v>
      </c>
      <c r="L63" s="48">
        <v>184</v>
      </c>
      <c r="M63" s="48">
        <v>495</v>
      </c>
      <c r="N63" s="48">
        <v>44</v>
      </c>
      <c r="O63" s="48">
        <v>14</v>
      </c>
      <c r="P63" s="54">
        <f t="shared" si="1"/>
        <v>13707</v>
      </c>
    </row>
    <row r="64" spans="1:16" x14ac:dyDescent="0.3">
      <c r="A64" s="47" t="s">
        <v>60</v>
      </c>
      <c r="B64" s="48">
        <v>1876</v>
      </c>
      <c r="C64" s="48">
        <v>2606</v>
      </c>
      <c r="D64" s="48">
        <v>248</v>
      </c>
      <c r="E64" s="48">
        <v>112</v>
      </c>
      <c r="F64" s="48">
        <v>4</v>
      </c>
      <c r="G64" s="48">
        <v>120</v>
      </c>
      <c r="H64" s="49">
        <f t="shared" si="0"/>
        <v>4966</v>
      </c>
      <c r="I64" s="30"/>
      <c r="J64" s="48">
        <v>34</v>
      </c>
      <c r="K64" s="48">
        <v>408</v>
      </c>
      <c r="L64" s="48">
        <v>10</v>
      </c>
      <c r="M64" s="48">
        <v>5</v>
      </c>
      <c r="N64" s="48">
        <v>0</v>
      </c>
      <c r="O64" s="48">
        <v>2</v>
      </c>
      <c r="P64" s="54">
        <f t="shared" si="1"/>
        <v>459</v>
      </c>
    </row>
    <row r="65" spans="1:24" x14ac:dyDescent="0.3">
      <c r="A65" s="47" t="s">
        <v>61</v>
      </c>
      <c r="B65" s="48">
        <v>4300</v>
      </c>
      <c r="C65" s="48">
        <v>5189</v>
      </c>
      <c r="D65" s="48">
        <v>589</v>
      </c>
      <c r="E65" s="48">
        <v>185</v>
      </c>
      <c r="F65" s="48">
        <v>3</v>
      </c>
      <c r="G65" s="48">
        <v>251</v>
      </c>
      <c r="H65" s="49">
        <f t="shared" si="0"/>
        <v>10517</v>
      </c>
      <c r="I65" s="30"/>
      <c r="J65" s="48">
        <v>50</v>
      </c>
      <c r="K65" s="48">
        <v>593</v>
      </c>
      <c r="L65" s="48">
        <v>12</v>
      </c>
      <c r="M65" s="48">
        <v>7</v>
      </c>
      <c r="N65" s="48">
        <v>0</v>
      </c>
      <c r="O65" s="48">
        <v>3</v>
      </c>
      <c r="P65" s="54">
        <f t="shared" si="1"/>
        <v>665</v>
      </c>
    </row>
    <row r="66" spans="1:24" x14ac:dyDescent="0.3">
      <c r="A66" s="47" t="s">
        <v>62</v>
      </c>
      <c r="B66" s="48">
        <v>5691</v>
      </c>
      <c r="C66" s="48">
        <v>6788</v>
      </c>
      <c r="D66" s="48">
        <v>1356</v>
      </c>
      <c r="E66" s="48">
        <v>429</v>
      </c>
      <c r="F66" s="48">
        <v>9</v>
      </c>
      <c r="G66" s="48">
        <v>415</v>
      </c>
      <c r="H66" s="49">
        <f t="shared" si="0"/>
        <v>14688</v>
      </c>
      <c r="I66" s="30"/>
      <c r="J66" s="48">
        <v>63</v>
      </c>
      <c r="K66" s="48">
        <v>884</v>
      </c>
      <c r="L66" s="48">
        <v>46</v>
      </c>
      <c r="M66" s="48">
        <v>16</v>
      </c>
      <c r="N66" s="48">
        <v>0</v>
      </c>
      <c r="O66" s="48">
        <v>0</v>
      </c>
      <c r="P66" s="54">
        <f t="shared" si="1"/>
        <v>1009</v>
      </c>
    </row>
    <row r="67" spans="1:24" x14ac:dyDescent="0.3">
      <c r="A67" s="47" t="s">
        <v>63</v>
      </c>
      <c r="B67" s="48">
        <v>2463</v>
      </c>
      <c r="C67" s="48">
        <v>2812</v>
      </c>
      <c r="D67" s="48">
        <v>512</v>
      </c>
      <c r="E67" s="48">
        <v>151</v>
      </c>
      <c r="F67" s="48">
        <v>3</v>
      </c>
      <c r="G67" s="48">
        <v>139</v>
      </c>
      <c r="H67" s="49">
        <f t="shared" si="0"/>
        <v>6080</v>
      </c>
      <c r="I67" s="30"/>
      <c r="J67" s="48">
        <v>20</v>
      </c>
      <c r="K67" s="48">
        <v>312</v>
      </c>
      <c r="L67" s="48">
        <v>20</v>
      </c>
      <c r="M67" s="48">
        <v>5</v>
      </c>
      <c r="N67" s="48">
        <v>0</v>
      </c>
      <c r="O67" s="48">
        <v>0</v>
      </c>
      <c r="P67" s="54">
        <f t="shared" si="1"/>
        <v>357</v>
      </c>
    </row>
    <row r="68" spans="1:24" x14ac:dyDescent="0.3">
      <c r="A68" s="47" t="s">
        <v>64</v>
      </c>
      <c r="B68" s="48">
        <v>5561</v>
      </c>
      <c r="C68" s="48">
        <v>7985</v>
      </c>
      <c r="D68" s="48">
        <v>1408</v>
      </c>
      <c r="E68" s="48">
        <v>509</v>
      </c>
      <c r="F68" s="48">
        <v>8</v>
      </c>
      <c r="G68" s="48">
        <v>396</v>
      </c>
      <c r="H68" s="49">
        <f t="shared" si="0"/>
        <v>15867</v>
      </c>
      <c r="I68" s="30"/>
      <c r="J68" s="48">
        <v>39</v>
      </c>
      <c r="K68" s="48">
        <v>987</v>
      </c>
      <c r="L68" s="48">
        <v>46</v>
      </c>
      <c r="M68" s="48">
        <v>16</v>
      </c>
      <c r="N68" s="48">
        <v>6</v>
      </c>
      <c r="O68" s="48">
        <v>3</v>
      </c>
      <c r="P68" s="54">
        <f t="shared" si="1"/>
        <v>1097</v>
      </c>
    </row>
    <row r="69" spans="1:24" x14ac:dyDescent="0.3">
      <c r="A69" s="47" t="s">
        <v>65</v>
      </c>
      <c r="B69" s="48">
        <v>3444</v>
      </c>
      <c r="C69" s="48">
        <v>5600</v>
      </c>
      <c r="D69" s="48">
        <v>776</v>
      </c>
      <c r="E69" s="48">
        <v>306</v>
      </c>
      <c r="F69" s="48">
        <v>10</v>
      </c>
      <c r="G69" s="48">
        <v>212</v>
      </c>
      <c r="H69" s="49">
        <f t="shared" si="0"/>
        <v>10348</v>
      </c>
      <c r="I69" s="30"/>
      <c r="J69" s="48">
        <v>51</v>
      </c>
      <c r="K69" s="48">
        <v>691</v>
      </c>
      <c r="L69" s="48">
        <v>31</v>
      </c>
      <c r="M69" s="48">
        <v>3</v>
      </c>
      <c r="N69" s="48">
        <v>0</v>
      </c>
      <c r="O69" s="48">
        <v>2</v>
      </c>
      <c r="P69" s="54">
        <f t="shared" si="1"/>
        <v>778</v>
      </c>
    </row>
    <row r="70" spans="1:24" x14ac:dyDescent="0.3">
      <c r="A70" s="47" t="s">
        <v>66</v>
      </c>
      <c r="B70" s="48">
        <v>4306</v>
      </c>
      <c r="C70" s="48">
        <v>5106</v>
      </c>
      <c r="D70" s="48">
        <v>742</v>
      </c>
      <c r="E70" s="48">
        <v>168</v>
      </c>
      <c r="F70" s="48">
        <v>5</v>
      </c>
      <c r="G70" s="48">
        <v>322</v>
      </c>
      <c r="H70" s="49">
        <f t="shared" si="0"/>
        <v>10649</v>
      </c>
      <c r="I70" s="30"/>
      <c r="J70" s="48">
        <v>22</v>
      </c>
      <c r="K70" s="48">
        <v>894</v>
      </c>
      <c r="L70" s="48">
        <v>17</v>
      </c>
      <c r="M70" s="48">
        <v>15</v>
      </c>
      <c r="N70" s="48">
        <v>0</v>
      </c>
      <c r="O70" s="48">
        <v>6</v>
      </c>
      <c r="P70" s="54">
        <f t="shared" si="1"/>
        <v>954</v>
      </c>
    </row>
    <row r="71" spans="1:24" x14ac:dyDescent="0.3">
      <c r="A71" s="50" t="s">
        <v>67</v>
      </c>
      <c r="B71" s="51">
        <v>2736</v>
      </c>
      <c r="C71" s="51">
        <v>4990</v>
      </c>
      <c r="D71" s="51">
        <v>457</v>
      </c>
      <c r="E71" s="51">
        <v>324</v>
      </c>
      <c r="F71" s="51">
        <v>8</v>
      </c>
      <c r="G71" s="51">
        <v>283</v>
      </c>
      <c r="H71" s="52">
        <f t="shared" ref="H71:H130" si="18">SUM(B71:G71)</f>
        <v>8798</v>
      </c>
      <c r="I71" s="30"/>
      <c r="J71" s="51">
        <v>47</v>
      </c>
      <c r="K71" s="51">
        <v>835</v>
      </c>
      <c r="L71" s="51">
        <v>18</v>
      </c>
      <c r="M71" s="51">
        <v>15</v>
      </c>
      <c r="N71" s="51">
        <v>10</v>
      </c>
      <c r="O71" s="51">
        <v>1</v>
      </c>
      <c r="P71" s="55">
        <f t="shared" ref="P71:P130" si="19">SUM(J71:O71)</f>
        <v>926</v>
      </c>
    </row>
    <row r="72" spans="1:24" x14ac:dyDescent="0.3">
      <c r="A72" s="72" t="s">
        <v>68</v>
      </c>
      <c r="B72" s="35">
        <f t="shared" ref="B72:G72" si="20">SUM(B62:B71)</f>
        <v>51906</v>
      </c>
      <c r="C72" s="35">
        <f>SUM(C62:C71)</f>
        <v>100758</v>
      </c>
      <c r="D72" s="35">
        <f t="shared" si="20"/>
        <v>10223</v>
      </c>
      <c r="E72" s="35">
        <f t="shared" si="20"/>
        <v>4529</v>
      </c>
      <c r="F72" s="35">
        <f t="shared" si="20"/>
        <v>943</v>
      </c>
      <c r="G72" s="35">
        <f t="shared" si="20"/>
        <v>7117</v>
      </c>
      <c r="H72" s="36">
        <f t="shared" si="18"/>
        <v>175476</v>
      </c>
      <c r="I72" s="37"/>
      <c r="J72" s="35">
        <f t="shared" ref="J72:O72" si="21">SUM(J62:J71)</f>
        <v>1575</v>
      </c>
      <c r="K72" s="35">
        <f t="shared" si="21"/>
        <v>18214</v>
      </c>
      <c r="L72" s="35">
        <f t="shared" si="21"/>
        <v>409</v>
      </c>
      <c r="M72" s="35">
        <f t="shared" si="21"/>
        <v>621</v>
      </c>
      <c r="N72" s="35">
        <f t="shared" si="21"/>
        <v>61</v>
      </c>
      <c r="O72" s="35">
        <f t="shared" si="21"/>
        <v>32</v>
      </c>
      <c r="P72" s="35">
        <f t="shared" si="19"/>
        <v>20912</v>
      </c>
    </row>
    <row r="73" spans="1:24" x14ac:dyDescent="0.3">
      <c r="A73" s="44" t="s">
        <v>69</v>
      </c>
      <c r="B73" s="45">
        <v>5487</v>
      </c>
      <c r="C73" s="45">
        <v>10828</v>
      </c>
      <c r="D73" s="45">
        <v>1747</v>
      </c>
      <c r="E73" s="45">
        <v>1628</v>
      </c>
      <c r="F73" s="45">
        <v>22</v>
      </c>
      <c r="G73" s="45">
        <v>644</v>
      </c>
      <c r="H73" s="46">
        <f t="shared" si="18"/>
        <v>20356</v>
      </c>
      <c r="I73" s="30"/>
      <c r="J73" s="45">
        <v>21</v>
      </c>
      <c r="K73" s="45">
        <v>1614</v>
      </c>
      <c r="L73" s="45">
        <v>23</v>
      </c>
      <c r="M73" s="45">
        <v>76</v>
      </c>
      <c r="N73" s="45">
        <v>2</v>
      </c>
      <c r="O73" s="45">
        <v>3</v>
      </c>
      <c r="P73" s="53">
        <f t="shared" si="19"/>
        <v>1739</v>
      </c>
    </row>
    <row r="74" spans="1:24" x14ac:dyDescent="0.3">
      <c r="A74" s="50" t="s">
        <v>70</v>
      </c>
      <c r="B74" s="51">
        <v>1716</v>
      </c>
      <c r="C74" s="51">
        <v>2529</v>
      </c>
      <c r="D74" s="51">
        <v>581</v>
      </c>
      <c r="E74" s="51">
        <v>253</v>
      </c>
      <c r="F74" s="51">
        <v>3</v>
      </c>
      <c r="G74" s="51">
        <v>176</v>
      </c>
      <c r="H74" s="52">
        <f t="shared" si="18"/>
        <v>5258</v>
      </c>
      <c r="I74" s="30"/>
      <c r="J74" s="51">
        <v>11</v>
      </c>
      <c r="K74" s="51">
        <v>436</v>
      </c>
      <c r="L74" s="51">
        <v>15</v>
      </c>
      <c r="M74" s="51">
        <v>20</v>
      </c>
      <c r="N74" s="48">
        <v>0</v>
      </c>
      <c r="O74" s="48">
        <v>0</v>
      </c>
      <c r="P74" s="55">
        <f t="shared" si="19"/>
        <v>482</v>
      </c>
    </row>
    <row r="75" spans="1:24" s="12" customFormat="1" x14ac:dyDescent="0.3">
      <c r="A75" s="72" t="s">
        <v>71</v>
      </c>
      <c r="B75" s="35">
        <f t="shared" ref="B75:G75" si="22">SUM(B73:B74)</f>
        <v>7203</v>
      </c>
      <c r="C75" s="35">
        <f>SUM(C73:C74)</f>
        <v>13357</v>
      </c>
      <c r="D75" s="35">
        <f t="shared" si="22"/>
        <v>2328</v>
      </c>
      <c r="E75" s="35">
        <f t="shared" si="22"/>
        <v>1881</v>
      </c>
      <c r="F75" s="35">
        <f t="shared" si="22"/>
        <v>25</v>
      </c>
      <c r="G75" s="35">
        <f t="shared" si="22"/>
        <v>820</v>
      </c>
      <c r="H75" s="36">
        <f t="shared" si="18"/>
        <v>25614</v>
      </c>
      <c r="I75" s="37"/>
      <c r="J75" s="35">
        <f t="shared" ref="J75:O75" si="23">SUM(J73:J74)</f>
        <v>32</v>
      </c>
      <c r="K75" s="35">
        <f t="shared" si="23"/>
        <v>2050</v>
      </c>
      <c r="L75" s="35">
        <f t="shared" si="23"/>
        <v>38</v>
      </c>
      <c r="M75" s="35">
        <f t="shared" si="23"/>
        <v>96</v>
      </c>
      <c r="N75" s="35">
        <f t="shared" si="23"/>
        <v>2</v>
      </c>
      <c r="O75" s="35">
        <f t="shared" si="23"/>
        <v>3</v>
      </c>
      <c r="P75" s="35">
        <f t="shared" si="19"/>
        <v>2221</v>
      </c>
      <c r="R75"/>
      <c r="S75"/>
      <c r="T75"/>
      <c r="U75"/>
      <c r="V75"/>
      <c r="W75"/>
      <c r="X75"/>
    </row>
    <row r="76" spans="1:24" x14ac:dyDescent="0.3">
      <c r="A76" s="44" t="s">
        <v>72</v>
      </c>
      <c r="B76" s="45">
        <v>3725</v>
      </c>
      <c r="C76" s="45">
        <v>6783</v>
      </c>
      <c r="D76" s="45">
        <v>1459</v>
      </c>
      <c r="E76" s="45">
        <v>2068</v>
      </c>
      <c r="F76" s="45">
        <v>12</v>
      </c>
      <c r="G76" s="45">
        <v>502</v>
      </c>
      <c r="H76" s="46">
        <f t="shared" si="18"/>
        <v>14549</v>
      </c>
      <c r="I76" s="30"/>
      <c r="J76" s="45">
        <v>15</v>
      </c>
      <c r="K76" s="45">
        <v>913</v>
      </c>
      <c r="L76" s="45">
        <v>23</v>
      </c>
      <c r="M76" s="45">
        <v>98</v>
      </c>
      <c r="N76" s="45">
        <v>4</v>
      </c>
      <c r="O76" s="45">
        <v>2</v>
      </c>
      <c r="P76" s="53">
        <f t="shared" si="19"/>
        <v>1055</v>
      </c>
    </row>
    <row r="77" spans="1:24" x14ac:dyDescent="0.3">
      <c r="A77" s="47" t="s">
        <v>73</v>
      </c>
      <c r="B77" s="48">
        <v>1376</v>
      </c>
      <c r="C77" s="48">
        <v>2878</v>
      </c>
      <c r="D77" s="48">
        <v>540</v>
      </c>
      <c r="E77" s="48">
        <v>334</v>
      </c>
      <c r="F77" s="48">
        <v>4</v>
      </c>
      <c r="G77" s="48">
        <v>144</v>
      </c>
      <c r="H77" s="49">
        <f t="shared" si="18"/>
        <v>5276</v>
      </c>
      <c r="I77" s="30"/>
      <c r="J77" s="48">
        <v>16</v>
      </c>
      <c r="K77" s="48">
        <v>390</v>
      </c>
      <c r="L77" s="48">
        <v>6</v>
      </c>
      <c r="M77" s="48">
        <v>24</v>
      </c>
      <c r="N77" s="48">
        <v>0</v>
      </c>
      <c r="O77" s="48">
        <v>1</v>
      </c>
      <c r="P77" s="54">
        <f t="shared" si="19"/>
        <v>437</v>
      </c>
    </row>
    <row r="78" spans="1:24" x14ac:dyDescent="0.3">
      <c r="A78" s="47" t="s">
        <v>74</v>
      </c>
      <c r="B78" s="48">
        <v>725</v>
      </c>
      <c r="C78" s="48">
        <v>1715</v>
      </c>
      <c r="D78" s="48">
        <v>320</v>
      </c>
      <c r="E78" s="48">
        <v>462</v>
      </c>
      <c r="F78" s="48">
        <v>5</v>
      </c>
      <c r="G78" s="48">
        <v>150</v>
      </c>
      <c r="H78" s="49">
        <f t="shared" si="18"/>
        <v>3377</v>
      </c>
      <c r="I78" s="30"/>
      <c r="J78" s="48">
        <v>5</v>
      </c>
      <c r="K78" s="48">
        <v>253</v>
      </c>
      <c r="L78" s="48">
        <v>2</v>
      </c>
      <c r="M78" s="48">
        <v>34</v>
      </c>
      <c r="N78" s="48">
        <v>0</v>
      </c>
      <c r="O78" s="48">
        <v>1</v>
      </c>
      <c r="P78" s="54">
        <f t="shared" si="19"/>
        <v>295</v>
      </c>
    </row>
    <row r="79" spans="1:24" x14ac:dyDescent="0.3">
      <c r="A79" s="47" t="s">
        <v>75</v>
      </c>
      <c r="B79" s="48">
        <v>1571</v>
      </c>
      <c r="C79" s="48">
        <v>4217</v>
      </c>
      <c r="D79" s="48">
        <v>550</v>
      </c>
      <c r="E79" s="48">
        <v>1259</v>
      </c>
      <c r="F79" s="48">
        <v>6</v>
      </c>
      <c r="G79" s="48">
        <v>242</v>
      </c>
      <c r="H79" s="49">
        <f t="shared" si="18"/>
        <v>7845</v>
      </c>
      <c r="I79" s="30"/>
      <c r="J79" s="48">
        <v>13</v>
      </c>
      <c r="K79" s="48">
        <v>724</v>
      </c>
      <c r="L79" s="48">
        <v>10</v>
      </c>
      <c r="M79" s="48">
        <v>82</v>
      </c>
      <c r="N79" s="48">
        <v>5</v>
      </c>
      <c r="O79" s="48">
        <v>0</v>
      </c>
      <c r="P79" s="54">
        <f t="shared" si="19"/>
        <v>834</v>
      </c>
    </row>
    <row r="80" spans="1:24" x14ac:dyDescent="0.3">
      <c r="A80" s="50" t="s">
        <v>135</v>
      </c>
      <c r="B80" s="51">
        <v>3217</v>
      </c>
      <c r="C80" s="51">
        <v>5230</v>
      </c>
      <c r="D80" s="51">
        <v>1095</v>
      </c>
      <c r="E80" s="51">
        <v>877</v>
      </c>
      <c r="F80" s="51">
        <v>10</v>
      </c>
      <c r="G80" s="51">
        <v>323</v>
      </c>
      <c r="H80" s="52">
        <f t="shared" si="18"/>
        <v>10752</v>
      </c>
      <c r="I80" s="30"/>
      <c r="J80" s="51">
        <v>11</v>
      </c>
      <c r="K80" s="51">
        <v>763</v>
      </c>
      <c r="L80" s="51">
        <v>37</v>
      </c>
      <c r="M80" s="51">
        <v>57</v>
      </c>
      <c r="N80" s="48">
        <v>0</v>
      </c>
      <c r="O80" s="48">
        <v>0</v>
      </c>
      <c r="P80" s="55">
        <f t="shared" si="19"/>
        <v>868</v>
      </c>
    </row>
    <row r="81" spans="1:24" s="12" customFormat="1" x14ac:dyDescent="0.3">
      <c r="A81" s="72" t="s">
        <v>76</v>
      </c>
      <c r="B81" s="35">
        <f t="shared" ref="B81:G81" si="24">SUM(B76:B80)</f>
        <v>10614</v>
      </c>
      <c r="C81" s="35">
        <f>SUM(C76:C80)</f>
        <v>20823</v>
      </c>
      <c r="D81" s="35">
        <f t="shared" si="24"/>
        <v>3964</v>
      </c>
      <c r="E81" s="35">
        <f t="shared" si="24"/>
        <v>5000</v>
      </c>
      <c r="F81" s="35">
        <f t="shared" si="24"/>
        <v>37</v>
      </c>
      <c r="G81" s="35">
        <f t="shared" si="24"/>
        <v>1361</v>
      </c>
      <c r="H81" s="36">
        <f t="shared" si="18"/>
        <v>41799</v>
      </c>
      <c r="I81" s="37"/>
      <c r="J81" s="35">
        <f t="shared" ref="J81:O81" si="25">SUM(J76:J80)</f>
        <v>60</v>
      </c>
      <c r="K81" s="35">
        <f t="shared" si="25"/>
        <v>3043</v>
      </c>
      <c r="L81" s="35">
        <f t="shared" si="25"/>
        <v>78</v>
      </c>
      <c r="M81" s="35">
        <f t="shared" si="25"/>
        <v>295</v>
      </c>
      <c r="N81" s="35">
        <f t="shared" si="25"/>
        <v>9</v>
      </c>
      <c r="O81" s="35">
        <f t="shared" si="25"/>
        <v>4</v>
      </c>
      <c r="P81" s="35">
        <f t="shared" si="19"/>
        <v>3489</v>
      </c>
      <c r="R81"/>
      <c r="S81"/>
      <c r="T81"/>
      <c r="U81"/>
      <c r="V81"/>
      <c r="W81"/>
      <c r="X81"/>
    </row>
    <row r="82" spans="1:24" x14ac:dyDescent="0.3">
      <c r="A82" s="44" t="s">
        <v>133</v>
      </c>
      <c r="B82" s="45">
        <v>2509</v>
      </c>
      <c r="C82" s="45">
        <v>4962</v>
      </c>
      <c r="D82" s="45">
        <v>1127</v>
      </c>
      <c r="E82" s="45">
        <v>196</v>
      </c>
      <c r="F82" s="45">
        <v>1</v>
      </c>
      <c r="G82" s="45">
        <v>252</v>
      </c>
      <c r="H82" s="46">
        <f t="shared" si="18"/>
        <v>9047</v>
      </c>
      <c r="I82" s="30"/>
      <c r="J82" s="45">
        <v>14</v>
      </c>
      <c r="K82" s="45">
        <v>587</v>
      </c>
      <c r="L82" s="45">
        <v>9</v>
      </c>
      <c r="M82" s="45">
        <v>16</v>
      </c>
      <c r="N82" s="45">
        <v>1</v>
      </c>
      <c r="O82" s="48">
        <v>0</v>
      </c>
      <c r="P82" s="53">
        <f t="shared" si="19"/>
        <v>627</v>
      </c>
    </row>
    <row r="83" spans="1:24" x14ac:dyDescent="0.3">
      <c r="A83" s="47" t="s">
        <v>77</v>
      </c>
      <c r="B83" s="48">
        <v>3615</v>
      </c>
      <c r="C83" s="48">
        <v>5578</v>
      </c>
      <c r="D83" s="48">
        <v>938</v>
      </c>
      <c r="E83" s="48">
        <v>88</v>
      </c>
      <c r="F83" s="48">
        <v>12</v>
      </c>
      <c r="G83" s="48">
        <v>433</v>
      </c>
      <c r="H83" s="49">
        <f t="shared" si="18"/>
        <v>10664</v>
      </c>
      <c r="I83" s="30"/>
      <c r="J83" s="48">
        <v>33</v>
      </c>
      <c r="K83" s="48">
        <v>758</v>
      </c>
      <c r="L83" s="48">
        <v>44</v>
      </c>
      <c r="M83" s="48">
        <v>12</v>
      </c>
      <c r="N83" s="48">
        <v>1</v>
      </c>
      <c r="O83" s="48">
        <v>2</v>
      </c>
      <c r="P83" s="54">
        <f t="shared" si="19"/>
        <v>850</v>
      </c>
    </row>
    <row r="84" spans="1:24" x14ac:dyDescent="0.3">
      <c r="A84" s="47" t="s">
        <v>78</v>
      </c>
      <c r="B84" s="48">
        <v>886</v>
      </c>
      <c r="C84" s="48">
        <v>1453</v>
      </c>
      <c r="D84" s="48">
        <v>337</v>
      </c>
      <c r="E84" s="48">
        <v>39</v>
      </c>
      <c r="F84" s="48">
        <v>3</v>
      </c>
      <c r="G84" s="48">
        <v>74</v>
      </c>
      <c r="H84" s="49">
        <f t="shared" si="18"/>
        <v>2792</v>
      </c>
      <c r="I84" s="30"/>
      <c r="J84" s="48">
        <v>5</v>
      </c>
      <c r="K84" s="48">
        <v>292</v>
      </c>
      <c r="L84" s="48">
        <v>5</v>
      </c>
      <c r="M84" s="48">
        <v>3</v>
      </c>
      <c r="N84" s="48">
        <v>0</v>
      </c>
      <c r="O84" s="48">
        <v>0</v>
      </c>
      <c r="P84" s="54">
        <f t="shared" si="19"/>
        <v>305</v>
      </c>
    </row>
    <row r="85" spans="1:24" x14ac:dyDescent="0.3">
      <c r="A85" s="47" t="s">
        <v>79</v>
      </c>
      <c r="B85" s="48">
        <v>47888</v>
      </c>
      <c r="C85" s="48">
        <v>52130</v>
      </c>
      <c r="D85" s="48">
        <v>11671</v>
      </c>
      <c r="E85" s="48">
        <v>1151</v>
      </c>
      <c r="F85" s="48">
        <v>432</v>
      </c>
      <c r="G85" s="48">
        <v>8008</v>
      </c>
      <c r="H85" s="49">
        <f t="shared" si="18"/>
        <v>121280</v>
      </c>
      <c r="I85" s="30"/>
      <c r="J85" s="48">
        <v>123</v>
      </c>
      <c r="K85" s="48">
        <v>7898</v>
      </c>
      <c r="L85" s="48">
        <v>312</v>
      </c>
      <c r="M85" s="48">
        <v>167</v>
      </c>
      <c r="N85" s="48">
        <v>52</v>
      </c>
      <c r="O85" s="48">
        <v>22</v>
      </c>
      <c r="P85" s="54">
        <f t="shared" si="19"/>
        <v>8574</v>
      </c>
    </row>
    <row r="86" spans="1:24" x14ac:dyDescent="0.3">
      <c r="A86" s="50" t="s">
        <v>80</v>
      </c>
      <c r="B86" s="51">
        <v>2149</v>
      </c>
      <c r="C86" s="51">
        <v>3554</v>
      </c>
      <c r="D86" s="51">
        <v>582</v>
      </c>
      <c r="E86" s="51">
        <v>67</v>
      </c>
      <c r="F86" s="51">
        <v>4</v>
      </c>
      <c r="G86" s="51">
        <v>237</v>
      </c>
      <c r="H86" s="52">
        <f t="shared" si="18"/>
        <v>6593</v>
      </c>
      <c r="I86" s="30"/>
      <c r="J86" s="51">
        <v>15</v>
      </c>
      <c r="K86" s="51">
        <v>461</v>
      </c>
      <c r="L86" s="51">
        <v>18</v>
      </c>
      <c r="M86" s="51">
        <v>2</v>
      </c>
      <c r="N86" s="48">
        <v>0</v>
      </c>
      <c r="O86" s="51">
        <v>3</v>
      </c>
      <c r="P86" s="55">
        <f t="shared" si="19"/>
        <v>499</v>
      </c>
    </row>
    <row r="87" spans="1:24" s="12" customFormat="1" x14ac:dyDescent="0.3">
      <c r="A87" s="72" t="s">
        <v>81</v>
      </c>
      <c r="B87" s="35">
        <f t="shared" ref="B87:G87" si="26">SUM(B82:B86)</f>
        <v>57047</v>
      </c>
      <c r="C87" s="35">
        <f>SUM(C82:C86)</f>
        <v>67677</v>
      </c>
      <c r="D87" s="35">
        <f t="shared" si="26"/>
        <v>14655</v>
      </c>
      <c r="E87" s="35">
        <f t="shared" si="26"/>
        <v>1541</v>
      </c>
      <c r="F87" s="35">
        <f t="shared" si="26"/>
        <v>452</v>
      </c>
      <c r="G87" s="35">
        <f t="shared" si="26"/>
        <v>9004</v>
      </c>
      <c r="H87" s="36">
        <f t="shared" si="18"/>
        <v>150376</v>
      </c>
      <c r="I87" s="37"/>
      <c r="J87" s="35">
        <f t="shared" ref="J87:O87" si="27">SUM(J82:J86)</f>
        <v>190</v>
      </c>
      <c r="K87" s="35">
        <f t="shared" si="27"/>
        <v>9996</v>
      </c>
      <c r="L87" s="35">
        <f t="shared" si="27"/>
        <v>388</v>
      </c>
      <c r="M87" s="35">
        <f t="shared" si="27"/>
        <v>200</v>
      </c>
      <c r="N87" s="35">
        <f t="shared" si="27"/>
        <v>54</v>
      </c>
      <c r="O87" s="35">
        <f t="shared" si="27"/>
        <v>27</v>
      </c>
      <c r="P87" s="35">
        <f t="shared" si="19"/>
        <v>10855</v>
      </c>
      <c r="R87"/>
      <c r="S87"/>
      <c r="T87"/>
      <c r="U87"/>
      <c r="V87"/>
      <c r="W87"/>
      <c r="X87"/>
    </row>
    <row r="88" spans="1:24" x14ac:dyDescent="0.3">
      <c r="A88" s="44" t="s">
        <v>82</v>
      </c>
      <c r="B88" s="45">
        <v>2782</v>
      </c>
      <c r="C88" s="45">
        <v>4784</v>
      </c>
      <c r="D88" s="45">
        <v>819</v>
      </c>
      <c r="E88" s="45">
        <v>243</v>
      </c>
      <c r="F88" s="45">
        <v>6</v>
      </c>
      <c r="G88" s="45">
        <v>250</v>
      </c>
      <c r="H88" s="46">
        <f t="shared" si="18"/>
        <v>8884</v>
      </c>
      <c r="I88" s="30"/>
      <c r="J88" s="45">
        <v>7</v>
      </c>
      <c r="K88" s="45">
        <v>783</v>
      </c>
      <c r="L88" s="45">
        <v>6</v>
      </c>
      <c r="M88" s="45">
        <v>16</v>
      </c>
      <c r="N88" s="45">
        <v>1</v>
      </c>
      <c r="O88" s="45">
        <v>2</v>
      </c>
      <c r="P88" s="53">
        <f t="shared" si="19"/>
        <v>815</v>
      </c>
    </row>
    <row r="89" spans="1:24" x14ac:dyDescent="0.3">
      <c r="A89" s="47" t="s">
        <v>83</v>
      </c>
      <c r="B89" s="48">
        <v>2069</v>
      </c>
      <c r="C89" s="48">
        <v>3096</v>
      </c>
      <c r="D89" s="48">
        <v>510</v>
      </c>
      <c r="E89" s="48">
        <v>99</v>
      </c>
      <c r="F89" s="48">
        <v>3</v>
      </c>
      <c r="G89" s="48">
        <v>189</v>
      </c>
      <c r="H89" s="49">
        <f t="shared" si="18"/>
        <v>5966</v>
      </c>
      <c r="I89" s="30"/>
      <c r="J89" s="48">
        <v>8</v>
      </c>
      <c r="K89" s="48">
        <v>487</v>
      </c>
      <c r="L89" s="48">
        <v>4</v>
      </c>
      <c r="M89" s="48">
        <v>6</v>
      </c>
      <c r="N89" s="48">
        <v>1</v>
      </c>
      <c r="O89" s="48">
        <v>1</v>
      </c>
      <c r="P89" s="54">
        <f t="shared" si="19"/>
        <v>507</v>
      </c>
    </row>
    <row r="90" spans="1:24" x14ac:dyDescent="0.3">
      <c r="A90" s="47" t="s">
        <v>84</v>
      </c>
      <c r="B90" s="48">
        <v>2556</v>
      </c>
      <c r="C90" s="48">
        <v>4133</v>
      </c>
      <c r="D90" s="48">
        <v>751</v>
      </c>
      <c r="E90" s="48">
        <v>190</v>
      </c>
      <c r="F90" s="48">
        <v>6</v>
      </c>
      <c r="G90" s="48">
        <v>260</v>
      </c>
      <c r="H90" s="49">
        <f t="shared" si="18"/>
        <v>7896</v>
      </c>
      <c r="I90" s="30"/>
      <c r="J90" s="48">
        <v>9</v>
      </c>
      <c r="K90" s="48">
        <v>617</v>
      </c>
      <c r="L90" s="48">
        <v>4</v>
      </c>
      <c r="M90" s="48">
        <v>16</v>
      </c>
      <c r="N90" s="48">
        <v>0</v>
      </c>
      <c r="O90" s="48">
        <v>4</v>
      </c>
      <c r="P90" s="54">
        <f t="shared" si="19"/>
        <v>650</v>
      </c>
    </row>
    <row r="91" spans="1:24" x14ac:dyDescent="0.3">
      <c r="A91" s="50" t="s">
        <v>85</v>
      </c>
      <c r="B91" s="51">
        <v>2019</v>
      </c>
      <c r="C91" s="51">
        <v>4191</v>
      </c>
      <c r="D91" s="51">
        <v>702</v>
      </c>
      <c r="E91" s="51">
        <v>344</v>
      </c>
      <c r="F91" s="51">
        <v>6</v>
      </c>
      <c r="G91" s="51">
        <v>198</v>
      </c>
      <c r="H91" s="52">
        <f t="shared" si="18"/>
        <v>7460</v>
      </c>
      <c r="I91" s="30"/>
      <c r="J91" s="51">
        <v>2</v>
      </c>
      <c r="K91" s="51">
        <v>812</v>
      </c>
      <c r="L91" s="51">
        <v>7</v>
      </c>
      <c r="M91" s="51">
        <v>11</v>
      </c>
      <c r="N91" s="48">
        <v>0</v>
      </c>
      <c r="O91" s="48">
        <v>0</v>
      </c>
      <c r="P91" s="55">
        <f t="shared" si="19"/>
        <v>832</v>
      </c>
    </row>
    <row r="92" spans="1:24" s="12" customFormat="1" x14ac:dyDescent="0.3">
      <c r="A92" s="72" t="s">
        <v>86</v>
      </c>
      <c r="B92" s="35">
        <f t="shared" ref="B92:G92" si="28">SUM(B88:B91)</f>
        <v>9426</v>
      </c>
      <c r="C92" s="35">
        <f>SUM(C88:C91)</f>
        <v>16204</v>
      </c>
      <c r="D92" s="35">
        <f t="shared" si="28"/>
        <v>2782</v>
      </c>
      <c r="E92" s="35">
        <f t="shared" si="28"/>
        <v>876</v>
      </c>
      <c r="F92" s="35">
        <f t="shared" si="28"/>
        <v>21</v>
      </c>
      <c r="G92" s="35">
        <f t="shared" si="28"/>
        <v>897</v>
      </c>
      <c r="H92" s="36">
        <f t="shared" si="18"/>
        <v>30206</v>
      </c>
      <c r="I92" s="37"/>
      <c r="J92" s="35">
        <f t="shared" ref="J92:O92" si="29">SUM(J88:J91)</f>
        <v>26</v>
      </c>
      <c r="K92" s="35">
        <f t="shared" si="29"/>
        <v>2699</v>
      </c>
      <c r="L92" s="35">
        <f t="shared" si="29"/>
        <v>21</v>
      </c>
      <c r="M92" s="35">
        <f t="shared" si="29"/>
        <v>49</v>
      </c>
      <c r="N92" s="35">
        <f t="shared" si="29"/>
        <v>2</v>
      </c>
      <c r="O92" s="35">
        <f t="shared" si="29"/>
        <v>7</v>
      </c>
      <c r="P92" s="35">
        <f t="shared" si="19"/>
        <v>2804</v>
      </c>
      <c r="R92"/>
      <c r="S92"/>
      <c r="T92"/>
      <c r="U92"/>
      <c r="V92"/>
      <c r="W92"/>
      <c r="X92"/>
    </row>
    <row r="93" spans="1:24" x14ac:dyDescent="0.3">
      <c r="A93" s="44" t="s">
        <v>87</v>
      </c>
      <c r="B93" s="45">
        <v>900</v>
      </c>
      <c r="C93" s="45">
        <v>1836</v>
      </c>
      <c r="D93" s="45">
        <v>270</v>
      </c>
      <c r="E93" s="45">
        <v>66</v>
      </c>
      <c r="F93" s="45">
        <v>3</v>
      </c>
      <c r="G93" s="45">
        <v>53</v>
      </c>
      <c r="H93" s="46">
        <f t="shared" si="18"/>
        <v>3128</v>
      </c>
      <c r="I93" s="30"/>
      <c r="J93" s="45">
        <v>19</v>
      </c>
      <c r="K93" s="45">
        <v>293</v>
      </c>
      <c r="L93" s="45"/>
      <c r="M93" s="45">
        <v>8</v>
      </c>
      <c r="N93" s="48">
        <v>0</v>
      </c>
      <c r="O93" s="48">
        <v>0</v>
      </c>
      <c r="P93" s="53">
        <f t="shared" si="19"/>
        <v>320</v>
      </c>
    </row>
    <row r="94" spans="1:24" x14ac:dyDescent="0.3">
      <c r="A94" s="50" t="s">
        <v>88</v>
      </c>
      <c r="B94" s="51">
        <v>1544</v>
      </c>
      <c r="C94" s="51">
        <v>3490</v>
      </c>
      <c r="D94" s="51">
        <v>538</v>
      </c>
      <c r="E94" s="51">
        <v>236</v>
      </c>
      <c r="F94" s="51">
        <v>3</v>
      </c>
      <c r="G94" s="51">
        <v>97</v>
      </c>
      <c r="H94" s="52">
        <f t="shared" si="18"/>
        <v>5908</v>
      </c>
      <c r="I94" s="30"/>
      <c r="J94" s="51">
        <v>10</v>
      </c>
      <c r="K94" s="51">
        <v>525</v>
      </c>
      <c r="L94" s="51">
        <v>2</v>
      </c>
      <c r="M94" s="51">
        <v>16</v>
      </c>
      <c r="N94" s="48">
        <v>0</v>
      </c>
      <c r="O94" s="51">
        <v>1</v>
      </c>
      <c r="P94" s="55">
        <f t="shared" si="19"/>
        <v>554</v>
      </c>
    </row>
    <row r="95" spans="1:24" s="12" customFormat="1" x14ac:dyDescent="0.3">
      <c r="A95" s="72" t="s">
        <v>89</v>
      </c>
      <c r="B95" s="35">
        <f t="shared" ref="B95:G95" si="30">SUM(B93:B94)</f>
        <v>2444</v>
      </c>
      <c r="C95" s="35">
        <f>SUM(C93:C94)</f>
        <v>5326</v>
      </c>
      <c r="D95" s="35">
        <f t="shared" si="30"/>
        <v>808</v>
      </c>
      <c r="E95" s="35">
        <f t="shared" si="30"/>
        <v>302</v>
      </c>
      <c r="F95" s="35">
        <f t="shared" si="30"/>
        <v>6</v>
      </c>
      <c r="G95" s="35">
        <f t="shared" si="30"/>
        <v>150</v>
      </c>
      <c r="H95" s="36">
        <f t="shared" si="18"/>
        <v>9036</v>
      </c>
      <c r="I95" s="37"/>
      <c r="J95" s="35">
        <f t="shared" ref="J95:O95" si="31">SUM(J93:J94)</f>
        <v>29</v>
      </c>
      <c r="K95" s="35">
        <f t="shared" si="31"/>
        <v>818</v>
      </c>
      <c r="L95" s="35">
        <f t="shared" si="31"/>
        <v>2</v>
      </c>
      <c r="M95" s="35">
        <f t="shared" si="31"/>
        <v>24</v>
      </c>
      <c r="N95" s="35">
        <f t="shared" si="31"/>
        <v>0</v>
      </c>
      <c r="O95" s="35">
        <f t="shared" si="31"/>
        <v>1</v>
      </c>
      <c r="P95" s="35">
        <f t="shared" si="19"/>
        <v>874</v>
      </c>
      <c r="R95"/>
      <c r="S95"/>
      <c r="T95"/>
      <c r="U95"/>
      <c r="V95"/>
      <c r="W95"/>
      <c r="X95"/>
    </row>
    <row r="96" spans="1:24" x14ac:dyDescent="0.3">
      <c r="A96" s="44" t="s">
        <v>90</v>
      </c>
      <c r="B96" s="45">
        <v>1312</v>
      </c>
      <c r="C96" s="45">
        <v>3144</v>
      </c>
      <c r="D96" s="45">
        <v>629</v>
      </c>
      <c r="E96" s="45">
        <v>150</v>
      </c>
      <c r="F96" s="45">
        <v>3</v>
      </c>
      <c r="G96" s="45">
        <v>103</v>
      </c>
      <c r="H96" s="46">
        <f t="shared" si="18"/>
        <v>5341</v>
      </c>
      <c r="I96" s="30"/>
      <c r="J96" s="45">
        <v>6</v>
      </c>
      <c r="K96" s="45">
        <v>420</v>
      </c>
      <c r="L96" s="45">
        <v>6</v>
      </c>
      <c r="M96" s="45">
        <v>7</v>
      </c>
      <c r="N96" s="48">
        <v>0</v>
      </c>
      <c r="O96" s="45">
        <v>2</v>
      </c>
      <c r="P96" s="53">
        <f t="shared" si="19"/>
        <v>441</v>
      </c>
    </row>
    <row r="97" spans="1:24" x14ac:dyDescent="0.3">
      <c r="A97" s="47" t="s">
        <v>91</v>
      </c>
      <c r="B97" s="48">
        <v>897</v>
      </c>
      <c r="C97" s="48">
        <v>2094</v>
      </c>
      <c r="D97" s="48">
        <v>316</v>
      </c>
      <c r="E97" s="48">
        <v>71</v>
      </c>
      <c r="F97" s="48">
        <v>3</v>
      </c>
      <c r="G97" s="48">
        <v>60</v>
      </c>
      <c r="H97" s="49">
        <f t="shared" si="18"/>
        <v>3441</v>
      </c>
      <c r="I97" s="30"/>
      <c r="J97" s="48">
        <v>3</v>
      </c>
      <c r="K97" s="48">
        <v>257</v>
      </c>
      <c r="L97" s="48">
        <v>12</v>
      </c>
      <c r="M97" s="48">
        <v>2</v>
      </c>
      <c r="N97" s="48">
        <v>0</v>
      </c>
      <c r="O97" s="48">
        <v>0</v>
      </c>
      <c r="P97" s="54">
        <f t="shared" si="19"/>
        <v>274</v>
      </c>
    </row>
    <row r="98" spans="1:24" x14ac:dyDescent="0.3">
      <c r="A98" s="47" t="s">
        <v>92</v>
      </c>
      <c r="B98" s="48">
        <v>2696</v>
      </c>
      <c r="C98" s="48">
        <v>6557</v>
      </c>
      <c r="D98" s="48">
        <v>1125</v>
      </c>
      <c r="E98" s="48">
        <v>109</v>
      </c>
      <c r="F98" s="48">
        <v>4</v>
      </c>
      <c r="G98" s="48">
        <v>176</v>
      </c>
      <c r="H98" s="49">
        <f t="shared" si="18"/>
        <v>10667</v>
      </c>
      <c r="I98" s="30"/>
      <c r="J98" s="48">
        <v>13</v>
      </c>
      <c r="K98" s="48">
        <v>752</v>
      </c>
      <c r="L98" s="48">
        <v>12</v>
      </c>
      <c r="M98" s="48">
        <v>14</v>
      </c>
      <c r="N98" s="48">
        <v>0</v>
      </c>
      <c r="O98" s="48">
        <v>1</v>
      </c>
      <c r="P98" s="54">
        <f t="shared" si="19"/>
        <v>792</v>
      </c>
    </row>
    <row r="99" spans="1:24" x14ac:dyDescent="0.3">
      <c r="A99" s="47" t="s">
        <v>93</v>
      </c>
      <c r="B99" s="48">
        <v>10190</v>
      </c>
      <c r="C99" s="48">
        <v>16673</v>
      </c>
      <c r="D99" s="48">
        <v>3127</v>
      </c>
      <c r="E99" s="48">
        <v>297</v>
      </c>
      <c r="F99" s="48">
        <v>17</v>
      </c>
      <c r="G99" s="48">
        <v>645</v>
      </c>
      <c r="H99" s="49">
        <f t="shared" si="18"/>
        <v>30949</v>
      </c>
      <c r="I99" s="30"/>
      <c r="J99" s="48">
        <v>116</v>
      </c>
      <c r="K99" s="48">
        <v>2789</v>
      </c>
      <c r="L99" s="48">
        <v>44</v>
      </c>
      <c r="M99" s="48">
        <v>35</v>
      </c>
      <c r="N99" s="48">
        <v>1</v>
      </c>
      <c r="O99" s="48">
        <v>5</v>
      </c>
      <c r="P99" s="54">
        <f t="shared" si="19"/>
        <v>2990</v>
      </c>
    </row>
    <row r="100" spans="1:24" x14ac:dyDescent="0.3">
      <c r="A100" s="50" t="s">
        <v>94</v>
      </c>
      <c r="B100" s="51">
        <v>4352</v>
      </c>
      <c r="C100" s="51">
        <v>9445</v>
      </c>
      <c r="D100" s="51">
        <v>1386</v>
      </c>
      <c r="E100" s="51">
        <v>328</v>
      </c>
      <c r="F100" s="51">
        <v>11</v>
      </c>
      <c r="G100" s="51">
        <v>256</v>
      </c>
      <c r="H100" s="52">
        <f t="shared" si="18"/>
        <v>15778</v>
      </c>
      <c r="I100" s="30"/>
      <c r="J100" s="51">
        <v>41</v>
      </c>
      <c r="K100" s="51">
        <v>1112</v>
      </c>
      <c r="L100" s="51">
        <v>42</v>
      </c>
      <c r="M100" s="51">
        <v>26</v>
      </c>
      <c r="N100" s="51">
        <v>1</v>
      </c>
      <c r="O100" s="51">
        <v>1</v>
      </c>
      <c r="P100" s="55">
        <f t="shared" si="19"/>
        <v>1223</v>
      </c>
    </row>
    <row r="101" spans="1:24" s="12" customFormat="1" x14ac:dyDescent="0.3">
      <c r="A101" s="72" t="s">
        <v>95</v>
      </c>
      <c r="B101" s="35">
        <f t="shared" ref="B101:G101" si="32">SUM(B96:B100)</f>
        <v>19447</v>
      </c>
      <c r="C101" s="35">
        <f>SUM(C96:C100)</f>
        <v>37913</v>
      </c>
      <c r="D101" s="35">
        <f t="shared" si="32"/>
        <v>6583</v>
      </c>
      <c r="E101" s="35">
        <f t="shared" si="32"/>
        <v>955</v>
      </c>
      <c r="F101" s="35">
        <f t="shared" si="32"/>
        <v>38</v>
      </c>
      <c r="G101" s="35">
        <f t="shared" si="32"/>
        <v>1240</v>
      </c>
      <c r="H101" s="36">
        <f t="shared" si="18"/>
        <v>66176</v>
      </c>
      <c r="I101" s="37"/>
      <c r="J101" s="35">
        <f t="shared" ref="J101:O101" si="33">SUM(J96:J100)</f>
        <v>179</v>
      </c>
      <c r="K101" s="35">
        <f t="shared" si="33"/>
        <v>5330</v>
      </c>
      <c r="L101" s="35">
        <f t="shared" si="33"/>
        <v>116</v>
      </c>
      <c r="M101" s="35">
        <f t="shared" si="33"/>
        <v>84</v>
      </c>
      <c r="N101" s="35">
        <f t="shared" si="33"/>
        <v>2</v>
      </c>
      <c r="O101" s="35">
        <f t="shared" si="33"/>
        <v>9</v>
      </c>
      <c r="P101" s="35">
        <f t="shared" si="19"/>
        <v>5720</v>
      </c>
      <c r="R101"/>
      <c r="S101"/>
      <c r="T101"/>
      <c r="U101"/>
      <c r="V101"/>
      <c r="W101"/>
      <c r="X101"/>
    </row>
    <row r="102" spans="1:24" x14ac:dyDescent="0.3">
      <c r="A102" s="44" t="s">
        <v>96</v>
      </c>
      <c r="B102" s="45">
        <v>706</v>
      </c>
      <c r="C102" s="45">
        <v>1663</v>
      </c>
      <c r="D102" s="45">
        <v>322</v>
      </c>
      <c r="E102" s="45">
        <v>78</v>
      </c>
      <c r="F102" s="45">
        <v>2</v>
      </c>
      <c r="G102" s="45">
        <v>81</v>
      </c>
      <c r="H102" s="46">
        <f t="shared" si="18"/>
        <v>2852</v>
      </c>
      <c r="I102" s="30"/>
      <c r="J102" s="45">
        <v>27</v>
      </c>
      <c r="K102" s="45">
        <v>281</v>
      </c>
      <c r="L102" s="45">
        <v>4</v>
      </c>
      <c r="M102" s="45">
        <v>16</v>
      </c>
      <c r="N102" s="48">
        <v>0</v>
      </c>
      <c r="O102" s="45">
        <v>2</v>
      </c>
      <c r="P102" s="53">
        <f t="shared" si="19"/>
        <v>330</v>
      </c>
    </row>
    <row r="103" spans="1:24" x14ac:dyDescent="0.3">
      <c r="A103" s="50" t="s">
        <v>97</v>
      </c>
      <c r="B103" s="51">
        <v>262</v>
      </c>
      <c r="C103" s="51">
        <v>572</v>
      </c>
      <c r="D103" s="51">
        <v>93</v>
      </c>
      <c r="E103" s="51">
        <v>11</v>
      </c>
      <c r="F103" s="51">
        <v>0</v>
      </c>
      <c r="G103" s="51">
        <v>21</v>
      </c>
      <c r="H103" s="52">
        <f t="shared" si="18"/>
        <v>959</v>
      </c>
      <c r="I103" s="30"/>
      <c r="J103" s="51">
        <v>10</v>
      </c>
      <c r="K103" s="51">
        <v>185</v>
      </c>
      <c r="L103" s="51">
        <v>5</v>
      </c>
      <c r="M103" s="48">
        <v>0</v>
      </c>
      <c r="N103" s="48">
        <v>0</v>
      </c>
      <c r="O103" s="48">
        <v>0</v>
      </c>
      <c r="P103" s="55">
        <f t="shared" si="19"/>
        <v>200</v>
      </c>
    </row>
    <row r="104" spans="1:24" s="12" customFormat="1" x14ac:dyDescent="0.3">
      <c r="A104" s="72" t="s">
        <v>98</v>
      </c>
      <c r="B104" s="35">
        <f t="shared" ref="B104:G104" si="34">SUM(B102:B103)</f>
        <v>968</v>
      </c>
      <c r="C104" s="35">
        <f>SUM(C102:C103)</f>
        <v>2235</v>
      </c>
      <c r="D104" s="35">
        <f t="shared" si="34"/>
        <v>415</v>
      </c>
      <c r="E104" s="35">
        <f t="shared" si="34"/>
        <v>89</v>
      </c>
      <c r="F104" s="35">
        <f t="shared" si="34"/>
        <v>2</v>
      </c>
      <c r="G104" s="35">
        <f t="shared" si="34"/>
        <v>102</v>
      </c>
      <c r="H104" s="36">
        <f t="shared" si="18"/>
        <v>3811</v>
      </c>
      <c r="I104" s="37"/>
      <c r="J104" s="35">
        <f t="shared" ref="J104:O104" si="35">SUM(J102:J103)</f>
        <v>37</v>
      </c>
      <c r="K104" s="35">
        <f t="shared" si="35"/>
        <v>466</v>
      </c>
      <c r="L104" s="35">
        <f t="shared" si="35"/>
        <v>9</v>
      </c>
      <c r="M104" s="35">
        <f t="shared" si="35"/>
        <v>16</v>
      </c>
      <c r="N104" s="35">
        <f t="shared" si="35"/>
        <v>0</v>
      </c>
      <c r="O104" s="35">
        <f t="shared" si="35"/>
        <v>2</v>
      </c>
      <c r="P104" s="35">
        <f t="shared" si="19"/>
        <v>530</v>
      </c>
      <c r="R104"/>
      <c r="S104"/>
      <c r="T104"/>
      <c r="U104"/>
      <c r="V104"/>
      <c r="W104"/>
      <c r="X104"/>
    </row>
    <row r="105" spans="1:24" x14ac:dyDescent="0.3">
      <c r="A105" s="44" t="s">
        <v>99</v>
      </c>
      <c r="B105" s="45">
        <v>6525</v>
      </c>
      <c r="C105" s="45">
        <v>14113</v>
      </c>
      <c r="D105" s="45">
        <v>2085</v>
      </c>
      <c r="E105" s="45">
        <v>823</v>
      </c>
      <c r="F105" s="45">
        <v>12</v>
      </c>
      <c r="G105" s="45">
        <v>562</v>
      </c>
      <c r="H105" s="46">
        <f t="shared" si="18"/>
        <v>24120</v>
      </c>
      <c r="I105" s="30"/>
      <c r="J105" s="45">
        <v>34</v>
      </c>
      <c r="K105" s="45">
        <v>1757</v>
      </c>
      <c r="L105" s="45">
        <v>12</v>
      </c>
      <c r="M105" s="45">
        <v>93</v>
      </c>
      <c r="N105" s="45">
        <v>3</v>
      </c>
      <c r="O105" s="45">
        <v>5</v>
      </c>
      <c r="P105" s="53">
        <f t="shared" si="19"/>
        <v>1904</v>
      </c>
    </row>
    <row r="106" spans="1:24" x14ac:dyDescent="0.3">
      <c r="A106" s="47" t="s">
        <v>136</v>
      </c>
      <c r="B106" s="48">
        <v>958</v>
      </c>
      <c r="C106" s="48">
        <v>2049</v>
      </c>
      <c r="D106" s="48">
        <v>177</v>
      </c>
      <c r="E106" s="48">
        <v>79</v>
      </c>
      <c r="F106" s="48">
        <v>3</v>
      </c>
      <c r="G106" s="48">
        <v>198</v>
      </c>
      <c r="H106" s="49">
        <f t="shared" si="18"/>
        <v>3464</v>
      </c>
      <c r="I106" s="30"/>
      <c r="J106" s="48">
        <v>6</v>
      </c>
      <c r="K106" s="48">
        <v>262</v>
      </c>
      <c r="L106" s="48">
        <v>0</v>
      </c>
      <c r="M106" s="48">
        <v>11</v>
      </c>
      <c r="N106" s="48">
        <v>0</v>
      </c>
      <c r="O106" s="48">
        <v>1</v>
      </c>
      <c r="P106" s="54">
        <f t="shared" si="19"/>
        <v>280</v>
      </c>
    </row>
    <row r="107" spans="1:24" x14ac:dyDescent="0.3">
      <c r="A107" s="47" t="s">
        <v>100</v>
      </c>
      <c r="B107" s="48">
        <v>1340</v>
      </c>
      <c r="C107" s="48">
        <v>3075</v>
      </c>
      <c r="D107" s="48">
        <v>445</v>
      </c>
      <c r="E107" s="48">
        <v>120</v>
      </c>
      <c r="F107" s="48">
        <v>3</v>
      </c>
      <c r="G107" s="48">
        <v>88</v>
      </c>
      <c r="H107" s="49">
        <f t="shared" si="18"/>
        <v>5071</v>
      </c>
      <c r="I107" s="30"/>
      <c r="J107" s="48">
        <v>12</v>
      </c>
      <c r="K107" s="48">
        <v>356</v>
      </c>
      <c r="L107" s="48">
        <v>6</v>
      </c>
      <c r="M107" s="48">
        <v>13</v>
      </c>
      <c r="N107" s="48">
        <v>0</v>
      </c>
      <c r="O107" s="48">
        <v>1</v>
      </c>
      <c r="P107" s="54">
        <f t="shared" si="19"/>
        <v>388</v>
      </c>
    </row>
    <row r="108" spans="1:24" x14ac:dyDescent="0.3">
      <c r="A108" s="47" t="s">
        <v>101</v>
      </c>
      <c r="B108" s="48">
        <v>1368</v>
      </c>
      <c r="C108" s="48">
        <v>3313</v>
      </c>
      <c r="D108" s="48">
        <v>480</v>
      </c>
      <c r="E108" s="48">
        <v>183</v>
      </c>
      <c r="F108" s="48">
        <v>3</v>
      </c>
      <c r="G108" s="48">
        <v>267</v>
      </c>
      <c r="H108" s="49">
        <f t="shared" si="18"/>
        <v>5614</v>
      </c>
      <c r="I108" s="30"/>
      <c r="J108" s="48">
        <v>17</v>
      </c>
      <c r="K108" s="48">
        <v>579</v>
      </c>
      <c r="L108" s="48">
        <v>3</v>
      </c>
      <c r="M108" s="48">
        <v>18</v>
      </c>
      <c r="N108" s="48">
        <v>0</v>
      </c>
      <c r="O108" s="48">
        <v>3</v>
      </c>
      <c r="P108" s="54">
        <f t="shared" si="19"/>
        <v>620</v>
      </c>
    </row>
    <row r="109" spans="1:24" x14ac:dyDescent="0.3">
      <c r="A109" s="47" t="s">
        <v>102</v>
      </c>
      <c r="B109" s="48">
        <v>3290</v>
      </c>
      <c r="C109" s="48">
        <v>8835</v>
      </c>
      <c r="D109" s="48">
        <v>1613</v>
      </c>
      <c r="E109" s="48">
        <v>351</v>
      </c>
      <c r="F109" s="48">
        <v>9</v>
      </c>
      <c r="G109" s="48">
        <v>168</v>
      </c>
      <c r="H109" s="49">
        <f t="shared" si="18"/>
        <v>14266</v>
      </c>
      <c r="I109" s="30"/>
      <c r="J109" s="48">
        <v>16</v>
      </c>
      <c r="K109" s="48">
        <v>966</v>
      </c>
      <c r="L109" s="48">
        <v>28</v>
      </c>
      <c r="M109" s="48">
        <v>48</v>
      </c>
      <c r="N109" s="48">
        <v>0</v>
      </c>
      <c r="O109" s="48">
        <v>3</v>
      </c>
      <c r="P109" s="54">
        <f t="shared" si="19"/>
        <v>1061</v>
      </c>
    </row>
    <row r="110" spans="1:24" x14ac:dyDescent="0.3">
      <c r="A110" s="50" t="s">
        <v>103</v>
      </c>
      <c r="B110" s="51">
        <v>2070</v>
      </c>
      <c r="C110" s="51">
        <v>4399</v>
      </c>
      <c r="D110" s="51">
        <v>633</v>
      </c>
      <c r="E110" s="51">
        <v>180</v>
      </c>
      <c r="F110" s="51">
        <v>2</v>
      </c>
      <c r="G110" s="51">
        <v>116</v>
      </c>
      <c r="H110" s="52">
        <f t="shared" si="18"/>
        <v>7400</v>
      </c>
      <c r="I110" s="30"/>
      <c r="J110" s="51">
        <v>6</v>
      </c>
      <c r="K110" s="51">
        <v>464</v>
      </c>
      <c r="L110" s="51">
        <v>3</v>
      </c>
      <c r="M110" s="51">
        <v>16</v>
      </c>
      <c r="N110" s="48">
        <v>0</v>
      </c>
      <c r="O110" s="48">
        <v>0</v>
      </c>
      <c r="P110" s="55">
        <f t="shared" si="19"/>
        <v>489</v>
      </c>
    </row>
    <row r="111" spans="1:24" s="12" customFormat="1" x14ac:dyDescent="0.3">
      <c r="A111" s="72" t="s">
        <v>104</v>
      </c>
      <c r="B111" s="35">
        <f t="shared" ref="B111:G111" si="36">SUM(B105:B110)</f>
        <v>15551</v>
      </c>
      <c r="C111" s="35">
        <f>SUM(C105:C110)</f>
        <v>35784</v>
      </c>
      <c r="D111" s="35">
        <f t="shared" si="36"/>
        <v>5433</v>
      </c>
      <c r="E111" s="35">
        <f t="shared" si="36"/>
        <v>1736</v>
      </c>
      <c r="F111" s="35">
        <f t="shared" si="36"/>
        <v>32</v>
      </c>
      <c r="G111" s="35">
        <f t="shared" si="36"/>
        <v>1399</v>
      </c>
      <c r="H111" s="36">
        <f t="shared" si="18"/>
        <v>59935</v>
      </c>
      <c r="I111" s="37"/>
      <c r="J111" s="35">
        <f t="shared" ref="J111:P111" si="37">SUM(J105:J110)</f>
        <v>91</v>
      </c>
      <c r="K111" s="35">
        <f t="shared" si="37"/>
        <v>4384</v>
      </c>
      <c r="L111" s="35">
        <f t="shared" si="37"/>
        <v>52</v>
      </c>
      <c r="M111" s="35">
        <f t="shared" si="37"/>
        <v>199</v>
      </c>
      <c r="N111" s="35">
        <f t="shared" si="37"/>
        <v>3</v>
      </c>
      <c r="O111" s="35">
        <f t="shared" si="37"/>
        <v>13</v>
      </c>
      <c r="P111" s="35">
        <f t="shared" si="37"/>
        <v>4742</v>
      </c>
      <c r="R111"/>
      <c r="S111"/>
      <c r="T111"/>
      <c r="U111"/>
      <c r="V111"/>
      <c r="W111"/>
      <c r="X111"/>
    </row>
    <row r="112" spans="1:24" x14ac:dyDescent="0.3">
      <c r="A112" s="44" t="s">
        <v>105</v>
      </c>
      <c r="B112" s="45">
        <v>2333</v>
      </c>
      <c r="C112" s="45">
        <v>4932</v>
      </c>
      <c r="D112" s="45">
        <v>194</v>
      </c>
      <c r="E112" s="45">
        <v>54</v>
      </c>
      <c r="F112" s="45">
        <v>5</v>
      </c>
      <c r="G112" s="45">
        <v>126</v>
      </c>
      <c r="H112" s="46">
        <f t="shared" si="18"/>
        <v>7644</v>
      </c>
      <c r="I112" s="30"/>
      <c r="J112" s="45">
        <v>5</v>
      </c>
      <c r="K112" s="45">
        <v>409</v>
      </c>
      <c r="L112" s="45">
        <v>2</v>
      </c>
      <c r="M112" s="45">
        <v>1</v>
      </c>
      <c r="N112" s="48">
        <v>0</v>
      </c>
      <c r="O112" s="45">
        <v>1</v>
      </c>
      <c r="P112" s="53">
        <f t="shared" si="19"/>
        <v>418</v>
      </c>
    </row>
    <row r="113" spans="1:24" x14ac:dyDescent="0.3">
      <c r="A113" s="47" t="s">
        <v>106</v>
      </c>
      <c r="B113" s="48">
        <v>2990</v>
      </c>
      <c r="C113" s="48">
        <v>8432</v>
      </c>
      <c r="D113" s="48">
        <v>271</v>
      </c>
      <c r="E113" s="48">
        <v>100</v>
      </c>
      <c r="F113" s="48">
        <v>7</v>
      </c>
      <c r="G113" s="48">
        <v>159</v>
      </c>
      <c r="H113" s="49">
        <f t="shared" si="18"/>
        <v>11959</v>
      </c>
      <c r="I113" s="30"/>
      <c r="J113" s="48">
        <v>7</v>
      </c>
      <c r="K113" s="48">
        <v>593</v>
      </c>
      <c r="L113" s="48">
        <v>4</v>
      </c>
      <c r="M113" s="48">
        <v>6</v>
      </c>
      <c r="N113" s="48">
        <v>0</v>
      </c>
      <c r="O113" s="48">
        <v>0</v>
      </c>
      <c r="P113" s="54">
        <f t="shared" si="19"/>
        <v>610</v>
      </c>
    </row>
    <row r="114" spans="1:24" x14ac:dyDescent="0.3">
      <c r="A114" s="47" t="s">
        <v>107</v>
      </c>
      <c r="B114" s="48">
        <v>535</v>
      </c>
      <c r="C114" s="48">
        <v>1079</v>
      </c>
      <c r="D114" s="48">
        <v>40</v>
      </c>
      <c r="E114" s="48">
        <v>4</v>
      </c>
      <c r="F114" s="48">
        <v>2</v>
      </c>
      <c r="G114" s="48">
        <v>41</v>
      </c>
      <c r="H114" s="49">
        <f t="shared" si="18"/>
        <v>1701</v>
      </c>
      <c r="I114" s="30"/>
      <c r="J114" s="48">
        <v>1</v>
      </c>
      <c r="K114" s="48">
        <v>113</v>
      </c>
      <c r="L114" s="48">
        <v>0</v>
      </c>
      <c r="M114" s="48">
        <v>1</v>
      </c>
      <c r="N114" s="48">
        <v>0</v>
      </c>
      <c r="O114" s="48">
        <v>1</v>
      </c>
      <c r="P114" s="54">
        <f t="shared" si="19"/>
        <v>116</v>
      </c>
    </row>
    <row r="115" spans="1:24" x14ac:dyDescent="0.3">
      <c r="A115" s="47" t="s">
        <v>108</v>
      </c>
      <c r="B115" s="48">
        <v>2282</v>
      </c>
      <c r="C115" s="48">
        <v>4622</v>
      </c>
      <c r="D115" s="48">
        <v>224</v>
      </c>
      <c r="E115" s="48">
        <v>38</v>
      </c>
      <c r="F115" s="48">
        <v>3</v>
      </c>
      <c r="G115" s="48">
        <v>244</v>
      </c>
      <c r="H115" s="49">
        <f t="shared" si="18"/>
        <v>7413</v>
      </c>
      <c r="I115" s="30"/>
      <c r="J115" s="48">
        <v>19</v>
      </c>
      <c r="K115" s="48">
        <v>324</v>
      </c>
      <c r="L115" s="48">
        <v>3</v>
      </c>
      <c r="M115" s="48">
        <v>0</v>
      </c>
      <c r="N115" s="48">
        <v>0</v>
      </c>
      <c r="O115" s="48">
        <v>0</v>
      </c>
      <c r="P115" s="54">
        <f t="shared" si="19"/>
        <v>346</v>
      </c>
    </row>
    <row r="116" spans="1:24" x14ac:dyDescent="0.3">
      <c r="A116" s="50" t="s">
        <v>109</v>
      </c>
      <c r="B116" s="51">
        <v>656</v>
      </c>
      <c r="C116" s="51">
        <v>1629</v>
      </c>
      <c r="D116" s="51">
        <v>52</v>
      </c>
      <c r="E116" s="51">
        <v>6</v>
      </c>
      <c r="F116" s="51">
        <v>0</v>
      </c>
      <c r="G116" s="51">
        <v>38</v>
      </c>
      <c r="H116" s="52">
        <f t="shared" si="18"/>
        <v>2381</v>
      </c>
      <c r="I116" s="30"/>
      <c r="J116" s="51">
        <v>2</v>
      </c>
      <c r="K116" s="51">
        <v>150</v>
      </c>
      <c r="L116" s="51">
        <v>1</v>
      </c>
      <c r="M116" s="48">
        <v>0</v>
      </c>
      <c r="N116" s="48">
        <v>0</v>
      </c>
      <c r="O116" s="48">
        <v>0</v>
      </c>
      <c r="P116" s="55">
        <f t="shared" si="19"/>
        <v>153</v>
      </c>
    </row>
    <row r="117" spans="1:24" s="12" customFormat="1" x14ac:dyDescent="0.3">
      <c r="A117" s="72" t="s">
        <v>110</v>
      </c>
      <c r="B117" s="35">
        <f t="shared" ref="B117:G117" si="38">SUM(B112:B116)</f>
        <v>8796</v>
      </c>
      <c r="C117" s="35">
        <f>SUM(C112:C116)</f>
        <v>20694</v>
      </c>
      <c r="D117" s="35">
        <f t="shared" si="38"/>
        <v>781</v>
      </c>
      <c r="E117" s="35">
        <f t="shared" si="38"/>
        <v>202</v>
      </c>
      <c r="F117" s="35">
        <f t="shared" si="38"/>
        <v>17</v>
      </c>
      <c r="G117" s="35">
        <f t="shared" si="38"/>
        <v>608</v>
      </c>
      <c r="H117" s="36">
        <f t="shared" si="18"/>
        <v>31098</v>
      </c>
      <c r="I117" s="37"/>
      <c r="J117" s="35">
        <f t="shared" ref="J117:O117" si="39">SUM(J112:J116)</f>
        <v>34</v>
      </c>
      <c r="K117" s="35">
        <f t="shared" si="39"/>
        <v>1589</v>
      </c>
      <c r="L117" s="35">
        <f t="shared" si="39"/>
        <v>10</v>
      </c>
      <c r="M117" s="35">
        <f t="shared" si="39"/>
        <v>8</v>
      </c>
      <c r="N117" s="35">
        <f t="shared" si="39"/>
        <v>0</v>
      </c>
      <c r="O117" s="35">
        <f t="shared" si="39"/>
        <v>2</v>
      </c>
      <c r="P117" s="35">
        <f t="shared" si="19"/>
        <v>1643</v>
      </c>
      <c r="R117"/>
      <c r="S117"/>
      <c r="T117"/>
      <c r="U117"/>
      <c r="V117"/>
      <c r="W117"/>
      <c r="X117"/>
    </row>
    <row r="118" spans="1:24" x14ac:dyDescent="0.3">
      <c r="A118" s="44" t="s">
        <v>111</v>
      </c>
      <c r="B118" s="45">
        <v>1641</v>
      </c>
      <c r="C118" s="45">
        <v>3184</v>
      </c>
      <c r="D118" s="45">
        <v>76</v>
      </c>
      <c r="E118" s="48">
        <v>0</v>
      </c>
      <c r="F118" s="45">
        <v>2</v>
      </c>
      <c r="G118" s="45">
        <v>58</v>
      </c>
      <c r="H118" s="46">
        <f t="shared" si="18"/>
        <v>4961</v>
      </c>
      <c r="I118" s="30"/>
      <c r="J118" s="45">
        <v>16</v>
      </c>
      <c r="K118" s="45">
        <v>430</v>
      </c>
      <c r="L118" s="45">
        <v>7</v>
      </c>
      <c r="M118" s="48">
        <v>0</v>
      </c>
      <c r="N118" s="45">
        <v>3</v>
      </c>
      <c r="O118" s="48">
        <v>0</v>
      </c>
      <c r="P118" s="53">
        <f t="shared" si="19"/>
        <v>456</v>
      </c>
    </row>
    <row r="119" spans="1:24" x14ac:dyDescent="0.3">
      <c r="A119" s="47" t="s">
        <v>112</v>
      </c>
      <c r="B119" s="48">
        <v>930</v>
      </c>
      <c r="C119" s="48">
        <v>1626</v>
      </c>
      <c r="D119" s="48">
        <v>38</v>
      </c>
      <c r="E119" s="48">
        <v>8</v>
      </c>
      <c r="F119" s="48">
        <v>0</v>
      </c>
      <c r="G119" s="48">
        <v>49</v>
      </c>
      <c r="H119" s="49">
        <f t="shared" si="18"/>
        <v>2651</v>
      </c>
      <c r="I119" s="30"/>
      <c r="J119" s="48">
        <v>15</v>
      </c>
      <c r="K119" s="48">
        <v>226</v>
      </c>
      <c r="L119" s="48">
        <v>6</v>
      </c>
      <c r="M119" s="48">
        <v>1</v>
      </c>
      <c r="N119" s="48">
        <v>3</v>
      </c>
      <c r="O119" s="48">
        <v>0</v>
      </c>
      <c r="P119" s="54">
        <f t="shared" si="19"/>
        <v>251</v>
      </c>
    </row>
    <row r="120" spans="1:24" x14ac:dyDescent="0.3">
      <c r="A120" s="47" t="s">
        <v>113</v>
      </c>
      <c r="B120" s="48">
        <v>5333</v>
      </c>
      <c r="C120" s="48">
        <v>8379</v>
      </c>
      <c r="D120" s="48">
        <v>265</v>
      </c>
      <c r="E120" s="48">
        <v>138</v>
      </c>
      <c r="F120" s="48">
        <v>8</v>
      </c>
      <c r="G120" s="48">
        <v>369</v>
      </c>
      <c r="H120" s="49">
        <f t="shared" si="18"/>
        <v>14492</v>
      </c>
      <c r="I120" s="30"/>
      <c r="J120" s="48">
        <v>20</v>
      </c>
      <c r="K120" s="48">
        <v>1255</v>
      </c>
      <c r="L120" s="48">
        <v>3</v>
      </c>
      <c r="M120" s="48">
        <v>5</v>
      </c>
      <c r="N120" s="48">
        <v>2</v>
      </c>
      <c r="O120" s="48">
        <v>2</v>
      </c>
      <c r="P120" s="54">
        <f t="shared" si="19"/>
        <v>1287</v>
      </c>
    </row>
    <row r="121" spans="1:24" x14ac:dyDescent="0.3">
      <c r="A121" s="47" t="s">
        <v>114</v>
      </c>
      <c r="B121" s="48">
        <v>423</v>
      </c>
      <c r="C121" s="48">
        <v>997</v>
      </c>
      <c r="D121" s="48">
        <v>26</v>
      </c>
      <c r="E121" s="48">
        <v>3</v>
      </c>
      <c r="F121" s="48">
        <v>0</v>
      </c>
      <c r="G121" s="48">
        <v>18</v>
      </c>
      <c r="H121" s="49">
        <f t="shared" si="18"/>
        <v>1467</v>
      </c>
      <c r="I121" s="30"/>
      <c r="J121" s="48">
        <v>11</v>
      </c>
      <c r="K121" s="48">
        <v>139</v>
      </c>
      <c r="L121" s="48">
        <v>1</v>
      </c>
      <c r="M121" s="48">
        <v>0</v>
      </c>
      <c r="N121" s="48">
        <v>0</v>
      </c>
      <c r="O121" s="48">
        <v>0</v>
      </c>
      <c r="P121" s="54">
        <f t="shared" si="19"/>
        <v>151</v>
      </c>
    </row>
    <row r="122" spans="1:24" x14ac:dyDescent="0.3">
      <c r="A122" s="47" t="s">
        <v>115</v>
      </c>
      <c r="B122" s="48">
        <v>4175</v>
      </c>
      <c r="C122" s="48">
        <v>5530</v>
      </c>
      <c r="D122" s="48">
        <v>329</v>
      </c>
      <c r="E122" s="48">
        <v>62</v>
      </c>
      <c r="F122" s="48">
        <v>5</v>
      </c>
      <c r="G122" s="48">
        <v>155</v>
      </c>
      <c r="H122" s="49">
        <f t="shared" si="18"/>
        <v>10256</v>
      </c>
      <c r="I122" s="30"/>
      <c r="J122" s="48">
        <v>30</v>
      </c>
      <c r="K122" s="48">
        <v>474</v>
      </c>
      <c r="L122" s="48">
        <v>21</v>
      </c>
      <c r="M122" s="48">
        <v>5</v>
      </c>
      <c r="N122" s="48">
        <v>0</v>
      </c>
      <c r="O122" s="48">
        <v>0</v>
      </c>
      <c r="P122" s="54">
        <f t="shared" si="19"/>
        <v>530</v>
      </c>
    </row>
    <row r="123" spans="1:24" x14ac:dyDescent="0.3">
      <c r="A123" s="47" t="s">
        <v>116</v>
      </c>
      <c r="B123" s="48">
        <v>7041</v>
      </c>
      <c r="C123" s="48">
        <v>9396</v>
      </c>
      <c r="D123" s="48">
        <v>1437</v>
      </c>
      <c r="E123" s="48">
        <v>125</v>
      </c>
      <c r="F123" s="48">
        <v>11</v>
      </c>
      <c r="G123" s="48">
        <v>505</v>
      </c>
      <c r="H123" s="49">
        <f t="shared" si="18"/>
        <v>18515</v>
      </c>
      <c r="I123" s="30"/>
      <c r="J123" s="48">
        <v>30</v>
      </c>
      <c r="K123" s="48">
        <v>795</v>
      </c>
      <c r="L123" s="48">
        <v>10</v>
      </c>
      <c r="M123" s="48">
        <v>65</v>
      </c>
      <c r="N123" s="48">
        <v>3</v>
      </c>
      <c r="O123" s="48">
        <v>1</v>
      </c>
      <c r="P123" s="54">
        <f t="shared" si="19"/>
        <v>904</v>
      </c>
    </row>
    <row r="124" spans="1:24" x14ac:dyDescent="0.3">
      <c r="A124" s="47" t="s">
        <v>117</v>
      </c>
      <c r="B124" s="48">
        <v>1974</v>
      </c>
      <c r="C124" s="48">
        <v>3275</v>
      </c>
      <c r="D124" s="48">
        <v>131</v>
      </c>
      <c r="E124" s="48">
        <v>50</v>
      </c>
      <c r="F124" s="48">
        <v>12</v>
      </c>
      <c r="G124" s="48">
        <v>165</v>
      </c>
      <c r="H124" s="49">
        <f t="shared" si="18"/>
        <v>5607</v>
      </c>
      <c r="I124" s="30"/>
      <c r="J124" s="48">
        <v>7</v>
      </c>
      <c r="K124" s="48">
        <v>360</v>
      </c>
      <c r="L124" s="48">
        <v>17</v>
      </c>
      <c r="M124" s="48">
        <v>20</v>
      </c>
      <c r="N124" s="48">
        <v>2</v>
      </c>
      <c r="O124" s="48">
        <v>0</v>
      </c>
      <c r="P124" s="54">
        <f t="shared" si="19"/>
        <v>406</v>
      </c>
    </row>
    <row r="125" spans="1:24" x14ac:dyDescent="0.3">
      <c r="A125" s="47" t="s">
        <v>118</v>
      </c>
      <c r="B125" s="48">
        <v>2301</v>
      </c>
      <c r="C125" s="48">
        <v>3420</v>
      </c>
      <c r="D125" s="48">
        <v>140</v>
      </c>
      <c r="E125" s="48">
        <v>22</v>
      </c>
      <c r="F125" s="48">
        <v>3</v>
      </c>
      <c r="G125" s="48">
        <v>199</v>
      </c>
      <c r="H125" s="49">
        <f t="shared" si="18"/>
        <v>6085</v>
      </c>
      <c r="I125" s="30"/>
      <c r="J125" s="48">
        <v>20</v>
      </c>
      <c r="K125" s="48">
        <v>354</v>
      </c>
      <c r="L125" s="48">
        <v>7</v>
      </c>
      <c r="M125" s="48">
        <v>0</v>
      </c>
      <c r="N125" s="48">
        <v>0</v>
      </c>
      <c r="O125" s="48">
        <v>2</v>
      </c>
      <c r="P125" s="54">
        <f t="shared" si="19"/>
        <v>383</v>
      </c>
    </row>
    <row r="126" spans="1:24" x14ac:dyDescent="0.3">
      <c r="A126" s="50" t="s">
        <v>119</v>
      </c>
      <c r="B126" s="51">
        <v>1959</v>
      </c>
      <c r="C126" s="51">
        <v>2561</v>
      </c>
      <c r="D126" s="51">
        <v>110</v>
      </c>
      <c r="E126" s="51">
        <v>13</v>
      </c>
      <c r="F126" s="51">
        <v>7</v>
      </c>
      <c r="G126" s="51">
        <v>130</v>
      </c>
      <c r="H126" s="52">
        <f t="shared" si="18"/>
        <v>4780</v>
      </c>
      <c r="I126" s="30"/>
      <c r="J126" s="51">
        <v>21</v>
      </c>
      <c r="K126" s="51">
        <v>364</v>
      </c>
      <c r="L126" s="51">
        <v>2</v>
      </c>
      <c r="M126" s="51">
        <v>1</v>
      </c>
      <c r="N126" s="48">
        <v>0</v>
      </c>
      <c r="O126" s="51">
        <v>5</v>
      </c>
      <c r="P126" s="55">
        <f t="shared" si="19"/>
        <v>393</v>
      </c>
    </row>
    <row r="127" spans="1:24" s="12" customFormat="1" x14ac:dyDescent="0.3">
      <c r="A127" s="72" t="s">
        <v>120</v>
      </c>
      <c r="B127" s="35">
        <f t="shared" ref="B127:G127" si="40">SUM(B118:B126)</f>
        <v>25777</v>
      </c>
      <c r="C127" s="35">
        <f>SUM(C118:C126)</f>
        <v>38368</v>
      </c>
      <c r="D127" s="35">
        <f t="shared" si="40"/>
        <v>2552</v>
      </c>
      <c r="E127" s="35">
        <f t="shared" si="40"/>
        <v>421</v>
      </c>
      <c r="F127" s="35">
        <f t="shared" si="40"/>
        <v>48</v>
      </c>
      <c r="G127" s="35">
        <f t="shared" si="40"/>
        <v>1648</v>
      </c>
      <c r="H127" s="36">
        <f t="shared" si="18"/>
        <v>68814</v>
      </c>
      <c r="I127" s="37"/>
      <c r="J127" s="35">
        <f t="shared" ref="J127:P127" si="41">SUM(J118:J126)</f>
        <v>170</v>
      </c>
      <c r="K127" s="35">
        <f t="shared" si="41"/>
        <v>4397</v>
      </c>
      <c r="L127" s="35">
        <f t="shared" si="41"/>
        <v>74</v>
      </c>
      <c r="M127" s="35">
        <f t="shared" si="41"/>
        <v>97</v>
      </c>
      <c r="N127" s="35">
        <f t="shared" si="41"/>
        <v>13</v>
      </c>
      <c r="O127" s="35">
        <f t="shared" si="41"/>
        <v>10</v>
      </c>
      <c r="P127" s="35">
        <f t="shared" si="41"/>
        <v>4761</v>
      </c>
      <c r="R127"/>
      <c r="S127"/>
      <c r="T127"/>
      <c r="U127"/>
      <c r="V127"/>
      <c r="W127"/>
      <c r="X127"/>
    </row>
    <row r="128" spans="1:24" x14ac:dyDescent="0.3">
      <c r="A128" s="44" t="s">
        <v>121</v>
      </c>
      <c r="B128" s="45">
        <v>4516</v>
      </c>
      <c r="C128" s="45">
        <v>5521</v>
      </c>
      <c r="D128" s="45">
        <v>67</v>
      </c>
      <c r="E128" s="48">
        <v>0</v>
      </c>
      <c r="F128" s="45">
        <v>17</v>
      </c>
      <c r="G128" s="45">
        <v>368</v>
      </c>
      <c r="H128" s="46">
        <f t="shared" si="18"/>
        <v>10489</v>
      </c>
      <c r="I128" s="30"/>
      <c r="J128" s="45">
        <v>16</v>
      </c>
      <c r="K128" s="45">
        <v>710</v>
      </c>
      <c r="L128" s="45">
        <v>2</v>
      </c>
      <c r="M128" s="48">
        <v>0</v>
      </c>
      <c r="N128" s="45">
        <v>3</v>
      </c>
      <c r="O128" s="45">
        <v>6</v>
      </c>
      <c r="P128" s="53">
        <f t="shared" si="19"/>
        <v>737</v>
      </c>
    </row>
    <row r="129" spans="1:24" x14ac:dyDescent="0.3">
      <c r="A129" s="47" t="s">
        <v>123</v>
      </c>
      <c r="B129" s="48">
        <v>911</v>
      </c>
      <c r="C129" s="48">
        <v>1612</v>
      </c>
      <c r="D129" s="48">
        <v>21</v>
      </c>
      <c r="E129" s="48">
        <v>2</v>
      </c>
      <c r="F129" s="48">
        <v>2</v>
      </c>
      <c r="G129" s="48">
        <v>124</v>
      </c>
      <c r="H129" s="49">
        <f t="shared" si="18"/>
        <v>2672</v>
      </c>
      <c r="I129" s="30"/>
      <c r="J129" s="48">
        <v>15</v>
      </c>
      <c r="K129" s="48">
        <v>229</v>
      </c>
      <c r="L129" s="48">
        <v>1</v>
      </c>
      <c r="M129" s="48">
        <v>0</v>
      </c>
      <c r="N129" s="48">
        <v>0</v>
      </c>
      <c r="O129" s="48">
        <v>0</v>
      </c>
      <c r="P129" s="54">
        <f t="shared" si="19"/>
        <v>245</v>
      </c>
    </row>
    <row r="130" spans="1:24" x14ac:dyDescent="0.3">
      <c r="A130" s="47" t="s">
        <v>125</v>
      </c>
      <c r="B130" s="48">
        <v>738</v>
      </c>
      <c r="C130" s="48">
        <v>1183</v>
      </c>
      <c r="D130" s="48">
        <v>21</v>
      </c>
      <c r="E130" s="48">
        <v>0</v>
      </c>
      <c r="F130" s="48">
        <v>1</v>
      </c>
      <c r="G130" s="48">
        <v>47</v>
      </c>
      <c r="H130" s="49">
        <f t="shared" si="18"/>
        <v>1990</v>
      </c>
      <c r="I130" s="30"/>
      <c r="J130" s="48">
        <v>9</v>
      </c>
      <c r="K130" s="48">
        <v>208</v>
      </c>
      <c r="L130" s="48">
        <v>0</v>
      </c>
      <c r="M130" s="48">
        <v>0</v>
      </c>
      <c r="N130" s="48">
        <v>1</v>
      </c>
      <c r="O130" s="48">
        <v>0</v>
      </c>
      <c r="P130" s="54">
        <f t="shared" si="19"/>
        <v>218</v>
      </c>
    </row>
    <row r="131" spans="1:24" x14ac:dyDescent="0.3">
      <c r="A131" s="47" t="s">
        <v>126</v>
      </c>
      <c r="B131" s="48">
        <v>4142</v>
      </c>
      <c r="C131" s="48">
        <v>5381</v>
      </c>
      <c r="D131" s="48">
        <v>85</v>
      </c>
      <c r="E131" s="48">
        <v>3</v>
      </c>
      <c r="F131" s="48">
        <v>10</v>
      </c>
      <c r="G131" s="48">
        <v>220</v>
      </c>
      <c r="H131" s="54">
        <f>SUM(B131:G131)</f>
        <v>9841</v>
      </c>
      <c r="I131" s="30"/>
      <c r="J131" s="48">
        <v>18</v>
      </c>
      <c r="K131" s="48">
        <v>812</v>
      </c>
      <c r="L131" s="48">
        <v>5</v>
      </c>
      <c r="M131" s="48">
        <v>0</v>
      </c>
      <c r="N131" s="48">
        <v>1</v>
      </c>
      <c r="O131" s="48">
        <v>1</v>
      </c>
      <c r="P131" s="54">
        <f>SUM(J131:O131)</f>
        <v>837</v>
      </c>
    </row>
    <row r="132" spans="1:24" x14ac:dyDescent="0.3">
      <c r="A132" s="50" t="s">
        <v>143</v>
      </c>
      <c r="B132" s="51">
        <v>3371</v>
      </c>
      <c r="C132" s="51">
        <v>4224</v>
      </c>
      <c r="D132" s="51">
        <v>35</v>
      </c>
      <c r="E132" s="51">
        <v>1</v>
      </c>
      <c r="F132" s="51">
        <v>3</v>
      </c>
      <c r="G132" s="51">
        <v>93</v>
      </c>
      <c r="H132" s="55">
        <f>SUM(B132:G132)</f>
        <v>7727</v>
      </c>
      <c r="I132" s="30"/>
      <c r="J132" s="51">
        <v>20</v>
      </c>
      <c r="K132" s="51">
        <v>442</v>
      </c>
      <c r="L132" s="51">
        <v>2</v>
      </c>
      <c r="M132" s="48">
        <v>0</v>
      </c>
      <c r="N132" s="51">
        <v>11</v>
      </c>
      <c r="O132" s="51">
        <v>2</v>
      </c>
      <c r="P132" s="55">
        <f>SUM(J132:O132)</f>
        <v>477</v>
      </c>
    </row>
    <row r="133" spans="1:24" s="12" customFormat="1" x14ac:dyDescent="0.3">
      <c r="A133" s="72" t="s">
        <v>127</v>
      </c>
      <c r="B133" s="41">
        <f t="shared" ref="B133:G133" si="42">SUM(B128:B132)</f>
        <v>13678</v>
      </c>
      <c r="C133" s="41">
        <f t="shared" si="42"/>
        <v>17921</v>
      </c>
      <c r="D133" s="41">
        <f t="shared" si="42"/>
        <v>229</v>
      </c>
      <c r="E133" s="41">
        <f t="shared" si="42"/>
        <v>6</v>
      </c>
      <c r="F133" s="41">
        <f t="shared" si="42"/>
        <v>33</v>
      </c>
      <c r="G133" s="41">
        <f t="shared" si="42"/>
        <v>852</v>
      </c>
      <c r="H133" s="42">
        <f>SUM(B133:G133)</f>
        <v>32719</v>
      </c>
      <c r="I133" s="30"/>
      <c r="J133" s="41">
        <f t="shared" ref="J133:P133" si="43">SUM(J128:J132)</f>
        <v>78</v>
      </c>
      <c r="K133" s="41">
        <f t="shared" si="43"/>
        <v>2401</v>
      </c>
      <c r="L133" s="41">
        <f t="shared" si="43"/>
        <v>10</v>
      </c>
      <c r="M133" s="41">
        <f t="shared" si="43"/>
        <v>0</v>
      </c>
      <c r="N133" s="41">
        <f t="shared" si="43"/>
        <v>16</v>
      </c>
      <c r="O133" s="41">
        <f t="shared" si="43"/>
        <v>9</v>
      </c>
      <c r="P133" s="41">
        <f t="shared" si="43"/>
        <v>2514</v>
      </c>
      <c r="R133"/>
      <c r="S133"/>
      <c r="T133"/>
      <c r="U133"/>
      <c r="V133"/>
      <c r="W133"/>
      <c r="X133"/>
    </row>
    <row r="134" spans="1:24" s="12" customFormat="1" ht="23.1" customHeight="1" x14ac:dyDescent="0.3">
      <c r="A134" s="22" t="s">
        <v>151</v>
      </c>
      <c r="B134" s="43">
        <f t="shared" ref="B134:G134" si="44">SUM(B15,B17,B22,B35,B40,B43,B51,B61,B72,B75,B81,B87,B92,B95,B101,B104,B111,B117,B127,B133)</f>
        <v>678481</v>
      </c>
      <c r="C134" s="43">
        <f t="shared" si="44"/>
        <v>978809</v>
      </c>
      <c r="D134" s="43">
        <f t="shared" si="44"/>
        <v>124586</v>
      </c>
      <c r="E134" s="43">
        <f t="shared" si="44"/>
        <v>37414</v>
      </c>
      <c r="F134" s="43">
        <f t="shared" si="44"/>
        <v>4999</v>
      </c>
      <c r="G134" s="43">
        <f t="shared" si="44"/>
        <v>86767</v>
      </c>
      <c r="H134" s="43">
        <f>SUM(H15,H17,H22,H35,H40,H43,H51,H61,H72,H75,H81,H87,H92,H95,H101,H104,H111,H117,H127,H133)</f>
        <v>1911056</v>
      </c>
      <c r="I134" s="37"/>
      <c r="J134" s="43">
        <f t="shared" ref="J134:P134" si="45">SUM(J15,J17,J22,J35,J40,J43,J51,J61,J72,J75,J81,J87,J92,J95,J101,J104,J111,J117,J127,J133)</f>
        <v>5533</v>
      </c>
      <c r="K134" s="43">
        <f t="shared" si="45"/>
        <v>166673</v>
      </c>
      <c r="L134" s="43">
        <f t="shared" si="45"/>
        <v>3263</v>
      </c>
      <c r="M134" s="43">
        <f t="shared" si="45"/>
        <v>4959</v>
      </c>
      <c r="N134" s="43">
        <f t="shared" si="45"/>
        <v>643</v>
      </c>
      <c r="O134" s="43">
        <f t="shared" si="45"/>
        <v>437</v>
      </c>
      <c r="P134" s="43">
        <f t="shared" si="45"/>
        <v>181508</v>
      </c>
      <c r="R134"/>
      <c r="S134"/>
      <c r="T134"/>
      <c r="U134"/>
      <c r="V134"/>
      <c r="W134"/>
      <c r="X134"/>
    </row>
    <row r="135" spans="1:24" s="5" customFormat="1" ht="13.5" x14ac:dyDescent="0.3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17"/>
      <c r="R135" s="17"/>
      <c r="S135" s="17"/>
      <c r="T135" s="17"/>
      <c r="U135" s="17"/>
      <c r="V135" s="17"/>
    </row>
    <row r="136" spans="1:24" s="5" customFormat="1" ht="13.5" x14ac:dyDescent="0.3">
      <c r="A136" s="90" t="s">
        <v>176</v>
      </c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</row>
    <row r="137" spans="1:24" s="5" customFormat="1" ht="15.75" customHeight="1" x14ac:dyDescent="0.3">
      <c r="A137" s="91" t="s">
        <v>177</v>
      </c>
      <c r="B137" s="91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33"/>
      <c r="R137" s="33"/>
      <c r="S137" s="33"/>
      <c r="T137" s="33"/>
      <c r="U137" s="33"/>
      <c r="V137" s="33"/>
    </row>
    <row r="138" spans="1:24" x14ac:dyDescent="0.3">
      <c r="B138" s="13"/>
      <c r="C138" s="13"/>
      <c r="D138" s="13"/>
      <c r="E138" s="13"/>
      <c r="F138" s="13"/>
      <c r="G138" s="13"/>
      <c r="H138" s="14"/>
      <c r="M138" s="13"/>
      <c r="N138" s="4"/>
      <c r="O138" s="6"/>
      <c r="P138"/>
      <c r="Q138"/>
    </row>
    <row r="139" spans="1:24" x14ac:dyDescent="0.3">
      <c r="B139" s="73"/>
      <c r="C139" s="73"/>
      <c r="D139" s="73"/>
      <c r="E139" s="73"/>
      <c r="F139" s="73"/>
      <c r="G139" s="73"/>
      <c r="H139" s="73"/>
      <c r="M139" s="13"/>
      <c r="N139" s="4"/>
      <c r="O139" s="6"/>
      <c r="P139"/>
      <c r="Q139"/>
    </row>
    <row r="140" spans="1:24" x14ac:dyDescent="0.3">
      <c r="B140" s="13"/>
      <c r="C140" s="13"/>
      <c r="D140" s="13"/>
      <c r="E140" s="13"/>
      <c r="F140" s="13"/>
      <c r="G140" s="13"/>
      <c r="H140" s="14"/>
      <c r="M140" s="13"/>
      <c r="N140" s="4"/>
      <c r="O140" s="6"/>
      <c r="P140"/>
      <c r="Q140"/>
      <c r="W140" s="6"/>
      <c r="X140" s="6"/>
    </row>
    <row r="141" spans="1:24" x14ac:dyDescent="0.3">
      <c r="B141" s="13"/>
      <c r="C141" s="13"/>
      <c r="D141" s="13"/>
      <c r="E141" s="13"/>
      <c r="F141" s="13"/>
      <c r="G141" s="13"/>
      <c r="H141" s="14"/>
      <c r="M141" s="13"/>
      <c r="N141" s="4"/>
      <c r="O141" s="6"/>
      <c r="P141"/>
      <c r="Q141"/>
      <c r="W141" s="6"/>
      <c r="X141" s="6"/>
    </row>
    <row r="142" spans="1:24" s="4" customFormat="1" x14ac:dyDescent="0.3">
      <c r="A142" s="9"/>
      <c r="B142" s="13"/>
      <c r="C142" s="13"/>
      <c r="D142" s="13"/>
      <c r="E142" s="13"/>
      <c r="F142" s="13"/>
      <c r="G142" s="13"/>
      <c r="H142" s="14"/>
      <c r="J142" s="5"/>
      <c r="K142" s="5"/>
      <c r="L142" s="5"/>
      <c r="M142" s="13"/>
      <c r="O142" s="6"/>
      <c r="P142"/>
      <c r="Q142"/>
      <c r="R142"/>
      <c r="S142"/>
      <c r="T142"/>
      <c r="U142"/>
      <c r="V142"/>
    </row>
    <row r="143" spans="1:24" s="4" customFormat="1" x14ac:dyDescent="0.3">
      <c r="A143" s="9"/>
      <c r="B143" s="13"/>
      <c r="C143" s="13"/>
      <c r="D143" s="13"/>
      <c r="E143" s="13"/>
      <c r="F143" s="13"/>
      <c r="G143" s="13"/>
      <c r="H143" s="14"/>
      <c r="J143" s="5"/>
      <c r="K143" s="5"/>
      <c r="L143" s="5"/>
      <c r="M143" s="13"/>
      <c r="O143" s="6"/>
      <c r="P143"/>
      <c r="Q143"/>
      <c r="R143"/>
      <c r="S143"/>
      <c r="T143"/>
      <c r="U143"/>
      <c r="V143"/>
    </row>
    <row r="144" spans="1:24" s="4" customFormat="1" x14ac:dyDescent="0.3">
      <c r="A144" s="9"/>
      <c r="B144" s="13"/>
      <c r="C144" s="13"/>
      <c r="D144" s="13"/>
      <c r="E144" s="13"/>
      <c r="F144" s="13"/>
      <c r="G144" s="13"/>
      <c r="H144" s="14"/>
      <c r="J144" s="5"/>
      <c r="K144" s="5"/>
      <c r="L144" s="5"/>
      <c r="M144" s="13"/>
      <c r="O144" s="6"/>
      <c r="P144"/>
      <c r="Q144"/>
      <c r="R144"/>
      <c r="S144"/>
      <c r="T144"/>
      <c r="U144"/>
      <c r="V144"/>
    </row>
    <row r="145" spans="1:24" s="4" customFormat="1" x14ac:dyDescent="0.3">
      <c r="A145" s="9"/>
      <c r="B145" s="13"/>
      <c r="C145" s="13"/>
      <c r="D145" s="13"/>
      <c r="E145" s="13"/>
      <c r="F145" s="13"/>
      <c r="G145" s="13"/>
      <c r="H145" s="14"/>
      <c r="J145" s="5"/>
      <c r="K145" s="5"/>
      <c r="L145" s="5"/>
      <c r="M145" s="13"/>
      <c r="O145" s="6"/>
      <c r="P145"/>
      <c r="Q145"/>
      <c r="R145"/>
      <c r="S145"/>
      <c r="T145"/>
      <c r="U145"/>
      <c r="V145"/>
    </row>
    <row r="146" spans="1:24" s="4" customFormat="1" x14ac:dyDescent="0.3">
      <c r="A146" s="9"/>
      <c r="B146" s="13"/>
      <c r="C146" s="13"/>
      <c r="D146" s="13"/>
      <c r="E146" s="13"/>
      <c r="F146" s="13"/>
      <c r="G146" s="13"/>
      <c r="H146" s="14"/>
      <c r="J146" s="5"/>
      <c r="K146" s="5"/>
      <c r="L146" s="5"/>
      <c r="M146" s="13"/>
      <c r="O146" s="6"/>
      <c r="P146"/>
      <c r="Q146"/>
      <c r="R146"/>
      <c r="S146"/>
      <c r="T146"/>
      <c r="U146"/>
      <c r="V146"/>
    </row>
    <row r="147" spans="1:24" s="4" customFormat="1" x14ac:dyDescent="0.3">
      <c r="A147" s="9"/>
      <c r="B147" s="13"/>
      <c r="C147" s="13"/>
      <c r="D147" s="13"/>
      <c r="E147" s="13"/>
      <c r="F147" s="13"/>
      <c r="G147" s="13"/>
      <c r="H147" s="14"/>
      <c r="J147" s="5"/>
      <c r="K147" s="5"/>
      <c r="L147" s="5"/>
      <c r="M147" s="5"/>
      <c r="N147" s="5"/>
      <c r="O147" s="13"/>
      <c r="Q147" s="6"/>
      <c r="R147"/>
      <c r="S147"/>
      <c r="T147"/>
      <c r="U147"/>
      <c r="V147"/>
    </row>
    <row r="148" spans="1:24" s="4" customFormat="1" x14ac:dyDescent="0.3">
      <c r="A148" s="9"/>
      <c r="B148" s="13"/>
      <c r="C148" s="13"/>
      <c r="D148" s="13"/>
      <c r="E148" s="13"/>
      <c r="F148" s="13"/>
      <c r="G148" s="13"/>
      <c r="H148" s="14"/>
      <c r="J148" s="5"/>
      <c r="K148" s="5"/>
      <c r="L148" s="5"/>
      <c r="M148" s="5"/>
      <c r="N148" s="5"/>
      <c r="O148" s="13"/>
      <c r="Q148" s="6"/>
      <c r="R148"/>
      <c r="S148"/>
      <c r="T148"/>
      <c r="U148"/>
      <c r="V148"/>
    </row>
    <row r="149" spans="1:24" s="4" customFormat="1" x14ac:dyDescent="0.3">
      <c r="A149" s="9"/>
      <c r="B149" s="13"/>
      <c r="C149" s="13"/>
      <c r="D149" s="13"/>
      <c r="E149" s="13"/>
      <c r="F149" s="13"/>
      <c r="G149" s="13"/>
      <c r="H149" s="14"/>
      <c r="J149" s="5"/>
      <c r="K149" s="5"/>
      <c r="L149" s="5"/>
      <c r="M149" s="5"/>
      <c r="N149" s="5"/>
      <c r="O149" s="13"/>
      <c r="Q149" s="6"/>
      <c r="R149"/>
      <c r="S149"/>
      <c r="T149"/>
      <c r="U149"/>
      <c r="V149"/>
      <c r="W149"/>
      <c r="X149"/>
    </row>
    <row r="150" spans="1:24" s="4" customFormat="1" x14ac:dyDescent="0.3">
      <c r="A150" s="9"/>
      <c r="B150" s="13"/>
      <c r="C150" s="13"/>
      <c r="D150" s="13"/>
      <c r="E150" s="13"/>
      <c r="F150" s="13"/>
      <c r="G150" s="13"/>
      <c r="H150" s="14"/>
      <c r="J150" s="5"/>
      <c r="K150" s="5"/>
      <c r="L150" s="5"/>
      <c r="M150" s="5"/>
      <c r="N150" s="5"/>
      <c r="O150" s="13"/>
      <c r="Q150" s="6"/>
      <c r="R150"/>
      <c r="S150"/>
      <c r="T150"/>
      <c r="U150"/>
      <c r="V150"/>
      <c r="W150"/>
      <c r="X150"/>
    </row>
    <row r="151" spans="1:24" s="4" customFormat="1" x14ac:dyDescent="0.3">
      <c r="A151" s="9"/>
      <c r="B151" s="13"/>
      <c r="C151" s="13"/>
      <c r="D151" s="13"/>
      <c r="E151" s="13"/>
      <c r="F151" s="13"/>
      <c r="G151" s="13"/>
      <c r="H151" s="14"/>
      <c r="J151" s="5"/>
      <c r="K151" s="5"/>
      <c r="L151" s="5"/>
      <c r="M151" s="5"/>
      <c r="N151" s="5"/>
      <c r="O151" s="13"/>
      <c r="Q151" s="6"/>
      <c r="R151"/>
      <c r="S151"/>
      <c r="T151"/>
      <c r="U151"/>
      <c r="V151"/>
      <c r="W151"/>
      <c r="X151"/>
    </row>
    <row r="152" spans="1:24" s="4" customFormat="1" x14ac:dyDescent="0.3">
      <c r="A152" s="9"/>
      <c r="B152" s="13"/>
      <c r="C152" s="13"/>
      <c r="D152" s="13"/>
      <c r="E152" s="13"/>
      <c r="F152" s="13"/>
      <c r="G152" s="13"/>
      <c r="H152" s="14"/>
      <c r="J152" s="5"/>
      <c r="K152" s="5"/>
      <c r="L152" s="5"/>
      <c r="M152" s="5"/>
      <c r="N152" s="5"/>
      <c r="O152" s="13"/>
      <c r="Q152" s="6"/>
      <c r="R152"/>
      <c r="S152"/>
      <c r="T152"/>
      <c r="U152"/>
      <c r="V152"/>
      <c r="W152"/>
      <c r="X152"/>
    </row>
    <row r="153" spans="1:24" s="4" customFormat="1" x14ac:dyDescent="0.3">
      <c r="A153" s="9"/>
      <c r="B153" s="13"/>
      <c r="C153" s="13"/>
      <c r="D153" s="13"/>
      <c r="E153" s="13"/>
      <c r="F153" s="13"/>
      <c r="G153" s="13"/>
      <c r="H153" s="14"/>
      <c r="J153" s="5"/>
      <c r="K153" s="5"/>
      <c r="L153" s="5"/>
      <c r="M153" s="5"/>
      <c r="N153" s="5"/>
      <c r="O153" s="13"/>
      <c r="Q153" s="6"/>
      <c r="R153"/>
      <c r="S153"/>
      <c r="T153"/>
      <c r="U153"/>
      <c r="V153"/>
      <c r="W153"/>
      <c r="X153"/>
    </row>
    <row r="154" spans="1:24" s="4" customFormat="1" x14ac:dyDescent="0.3">
      <c r="A154" s="9"/>
      <c r="B154" s="13"/>
      <c r="C154" s="13"/>
      <c r="D154" s="13"/>
      <c r="E154" s="13"/>
      <c r="F154" s="13"/>
      <c r="G154" s="13"/>
      <c r="H154" s="14"/>
      <c r="J154" s="5"/>
      <c r="K154" s="5"/>
      <c r="L154" s="5"/>
      <c r="M154" s="5"/>
      <c r="N154" s="5"/>
      <c r="O154" s="13"/>
      <c r="Q154" s="6"/>
      <c r="R154"/>
      <c r="S154"/>
      <c r="T154"/>
      <c r="U154"/>
      <c r="V154"/>
      <c r="W154"/>
      <c r="X154"/>
    </row>
    <row r="155" spans="1:24" s="4" customFormat="1" x14ac:dyDescent="0.3">
      <c r="A155" s="9"/>
      <c r="B155" s="13"/>
      <c r="C155" s="13"/>
      <c r="D155" s="13"/>
      <c r="E155" s="13"/>
      <c r="F155" s="13"/>
      <c r="G155" s="13"/>
      <c r="H155" s="14"/>
      <c r="J155" s="5"/>
      <c r="K155" s="5"/>
      <c r="L155" s="5"/>
      <c r="M155" s="5"/>
      <c r="N155" s="5"/>
      <c r="O155" s="13"/>
      <c r="Q155" s="6"/>
      <c r="R155"/>
      <c r="S155"/>
      <c r="T155"/>
      <c r="U155"/>
      <c r="V155"/>
      <c r="W155"/>
      <c r="X155"/>
    </row>
    <row r="156" spans="1:24" s="4" customFormat="1" x14ac:dyDescent="0.3">
      <c r="A156" s="9"/>
      <c r="B156" s="13"/>
      <c r="C156" s="13"/>
      <c r="D156" s="13"/>
      <c r="E156" s="13"/>
      <c r="F156" s="13"/>
      <c r="G156" s="13"/>
      <c r="H156" s="14"/>
      <c r="J156" s="5"/>
      <c r="K156" s="5"/>
      <c r="L156" s="5"/>
      <c r="M156" s="5"/>
      <c r="N156" s="5"/>
      <c r="O156" s="13"/>
      <c r="Q156" s="6"/>
      <c r="R156"/>
      <c r="S156"/>
      <c r="T156"/>
      <c r="U156"/>
      <c r="V156"/>
      <c r="W156"/>
      <c r="X156"/>
    </row>
    <row r="157" spans="1:24" s="4" customFormat="1" x14ac:dyDescent="0.3">
      <c r="A157" s="9"/>
      <c r="B157" s="13"/>
      <c r="C157" s="13"/>
      <c r="D157" s="13"/>
      <c r="E157" s="13"/>
      <c r="F157" s="13"/>
      <c r="G157" s="13"/>
      <c r="H157" s="14"/>
      <c r="J157" s="5"/>
      <c r="K157" s="5"/>
      <c r="L157" s="5"/>
      <c r="M157" s="5"/>
      <c r="N157" s="5"/>
      <c r="O157" s="13"/>
      <c r="Q157" s="6"/>
      <c r="R157"/>
      <c r="S157"/>
      <c r="T157"/>
      <c r="U157"/>
      <c r="V157"/>
      <c r="W157"/>
      <c r="X157"/>
    </row>
    <row r="158" spans="1:24" s="4" customFormat="1" x14ac:dyDescent="0.3">
      <c r="A158" s="9"/>
      <c r="B158" s="13"/>
      <c r="C158" s="13"/>
      <c r="D158" s="13"/>
      <c r="E158" s="13"/>
      <c r="F158" s="13"/>
      <c r="G158" s="13"/>
      <c r="H158" s="14"/>
      <c r="J158" s="5"/>
      <c r="K158" s="5"/>
      <c r="L158" s="5"/>
      <c r="M158" s="5"/>
      <c r="N158" s="5"/>
      <c r="O158" s="13"/>
      <c r="Q158" s="6"/>
      <c r="R158"/>
      <c r="S158"/>
      <c r="T158"/>
      <c r="U158"/>
      <c r="V158"/>
      <c r="W158"/>
      <c r="X158"/>
    </row>
    <row r="159" spans="1:24" s="4" customFormat="1" x14ac:dyDescent="0.3">
      <c r="A159" s="9"/>
      <c r="B159" s="13"/>
      <c r="C159" s="13"/>
      <c r="D159" s="13"/>
      <c r="E159" s="13"/>
      <c r="F159" s="13"/>
      <c r="G159" s="13"/>
      <c r="H159" s="14"/>
      <c r="J159" s="5"/>
      <c r="K159" s="5"/>
      <c r="L159" s="5"/>
      <c r="M159" s="5"/>
      <c r="N159" s="5"/>
      <c r="O159" s="13"/>
      <c r="Q159" s="6"/>
      <c r="R159"/>
      <c r="S159"/>
      <c r="T159"/>
      <c r="U159"/>
      <c r="V159"/>
      <c r="W159"/>
      <c r="X159"/>
    </row>
    <row r="160" spans="1:24" s="4" customFormat="1" x14ac:dyDescent="0.3">
      <c r="A160" s="9"/>
      <c r="B160" s="13"/>
      <c r="C160" s="13"/>
      <c r="D160" s="13"/>
      <c r="E160" s="13"/>
      <c r="F160" s="13"/>
      <c r="G160" s="13"/>
      <c r="H160" s="14"/>
      <c r="J160" s="5"/>
      <c r="K160" s="5"/>
      <c r="L160" s="5"/>
      <c r="M160" s="5"/>
      <c r="N160" s="5"/>
      <c r="O160" s="13"/>
      <c r="Q160" s="6"/>
      <c r="R160"/>
      <c r="S160"/>
      <c r="T160"/>
      <c r="U160"/>
      <c r="V160"/>
      <c r="W160"/>
      <c r="X160"/>
    </row>
    <row r="161" spans="1:24" s="4" customFormat="1" x14ac:dyDescent="0.3">
      <c r="A161" s="9"/>
      <c r="B161" s="13"/>
      <c r="C161" s="13"/>
      <c r="D161" s="13"/>
      <c r="E161" s="13"/>
      <c r="F161" s="13"/>
      <c r="G161" s="13"/>
      <c r="H161" s="14"/>
      <c r="J161" s="5"/>
      <c r="K161" s="5"/>
      <c r="L161" s="5"/>
      <c r="M161" s="5"/>
      <c r="N161" s="5"/>
      <c r="O161" s="13"/>
      <c r="Q161" s="6"/>
      <c r="R161"/>
      <c r="S161"/>
      <c r="T161"/>
      <c r="U161"/>
      <c r="V161"/>
      <c r="W161"/>
      <c r="X161"/>
    </row>
    <row r="162" spans="1:24" s="4" customFormat="1" x14ac:dyDescent="0.3">
      <c r="A162" s="9"/>
      <c r="B162" s="13"/>
      <c r="C162" s="13"/>
      <c r="D162" s="13"/>
      <c r="E162" s="13"/>
      <c r="F162" s="13"/>
      <c r="G162" s="13"/>
      <c r="H162" s="14"/>
      <c r="J162" s="5"/>
      <c r="K162" s="5"/>
      <c r="L162" s="5"/>
      <c r="M162" s="5"/>
      <c r="N162" s="5"/>
      <c r="O162" s="13"/>
      <c r="Q162" s="6"/>
      <c r="R162"/>
      <c r="S162"/>
      <c r="T162"/>
      <c r="U162"/>
      <c r="V162"/>
      <c r="W162"/>
      <c r="X162"/>
    </row>
    <row r="163" spans="1:24" s="4" customFormat="1" x14ac:dyDescent="0.3">
      <c r="A163" s="9"/>
      <c r="B163" s="13"/>
      <c r="C163" s="13"/>
      <c r="D163" s="13"/>
      <c r="E163" s="13"/>
      <c r="F163" s="13"/>
      <c r="G163" s="13"/>
      <c r="H163" s="14"/>
      <c r="J163" s="5"/>
      <c r="K163" s="5"/>
      <c r="L163" s="5"/>
      <c r="M163" s="5"/>
      <c r="N163" s="5"/>
      <c r="O163" s="13"/>
      <c r="Q163" s="6"/>
      <c r="R163"/>
      <c r="S163"/>
      <c r="T163"/>
      <c r="U163"/>
      <c r="V163"/>
      <c r="W163"/>
      <c r="X163"/>
    </row>
    <row r="164" spans="1:24" s="4" customFormat="1" x14ac:dyDescent="0.3">
      <c r="A164" s="9"/>
      <c r="B164" s="13"/>
      <c r="C164" s="13"/>
      <c r="D164" s="13"/>
      <c r="E164" s="13"/>
      <c r="F164" s="13"/>
      <c r="G164" s="13"/>
      <c r="H164" s="14"/>
      <c r="J164" s="5"/>
      <c r="K164" s="5"/>
      <c r="L164" s="5"/>
      <c r="M164" s="5"/>
      <c r="N164" s="5"/>
      <c r="O164" s="13"/>
      <c r="Q164" s="6"/>
      <c r="R164"/>
      <c r="S164"/>
      <c r="T164"/>
      <c r="U164"/>
      <c r="V164"/>
      <c r="W164"/>
      <c r="X164"/>
    </row>
    <row r="165" spans="1:24" s="4" customFormat="1" x14ac:dyDescent="0.3">
      <c r="A165" s="9"/>
      <c r="B165" s="13"/>
      <c r="C165" s="13"/>
      <c r="D165" s="13"/>
      <c r="E165" s="13"/>
      <c r="F165" s="13"/>
      <c r="G165" s="13"/>
      <c r="H165" s="14"/>
      <c r="J165" s="5"/>
      <c r="K165" s="5"/>
      <c r="L165" s="5"/>
      <c r="M165" s="5"/>
      <c r="N165" s="5"/>
      <c r="O165" s="13"/>
      <c r="Q165" s="6"/>
      <c r="R165"/>
      <c r="S165"/>
      <c r="T165"/>
      <c r="U165"/>
      <c r="V165"/>
      <c r="W165"/>
      <c r="X165"/>
    </row>
    <row r="166" spans="1:24" s="4" customFormat="1" x14ac:dyDescent="0.3">
      <c r="A166" s="9"/>
      <c r="B166" s="13"/>
      <c r="C166" s="13"/>
      <c r="D166" s="13"/>
      <c r="E166" s="13"/>
      <c r="F166" s="13"/>
      <c r="G166" s="13"/>
      <c r="H166" s="14"/>
      <c r="J166" s="5"/>
      <c r="K166" s="5"/>
      <c r="L166" s="5"/>
      <c r="M166" s="5"/>
      <c r="N166" s="5"/>
      <c r="O166" s="13"/>
      <c r="Q166" s="6"/>
      <c r="R166"/>
      <c r="S166"/>
      <c r="T166"/>
      <c r="U166"/>
      <c r="V166"/>
      <c r="W166"/>
      <c r="X166"/>
    </row>
    <row r="167" spans="1:24" s="4" customFormat="1" x14ac:dyDescent="0.3">
      <c r="A167" s="9"/>
      <c r="B167" s="13"/>
      <c r="C167" s="13"/>
      <c r="D167" s="13"/>
      <c r="E167" s="13"/>
      <c r="F167" s="13"/>
      <c r="G167" s="13"/>
      <c r="H167" s="14"/>
      <c r="J167" s="5"/>
      <c r="K167" s="5"/>
      <c r="L167" s="5"/>
      <c r="M167" s="5"/>
      <c r="N167" s="5"/>
      <c r="O167" s="13"/>
      <c r="Q167" s="6"/>
      <c r="R167"/>
      <c r="S167"/>
      <c r="T167"/>
      <c r="U167"/>
      <c r="V167"/>
      <c r="W167"/>
      <c r="X167"/>
    </row>
    <row r="168" spans="1:24" s="4" customFormat="1" x14ac:dyDescent="0.3">
      <c r="A168" s="9"/>
      <c r="B168" s="13"/>
      <c r="C168" s="13"/>
      <c r="D168" s="13"/>
      <c r="E168" s="13"/>
      <c r="F168" s="13"/>
      <c r="G168" s="13"/>
      <c r="H168" s="14"/>
      <c r="J168" s="5"/>
      <c r="K168" s="5"/>
      <c r="L168" s="5"/>
      <c r="M168" s="5"/>
      <c r="N168" s="5"/>
      <c r="O168" s="13"/>
      <c r="Q168" s="6"/>
      <c r="R168"/>
      <c r="S168"/>
      <c r="T168"/>
      <c r="U168"/>
      <c r="V168"/>
      <c r="W168"/>
      <c r="X168"/>
    </row>
    <row r="169" spans="1:24" s="4" customFormat="1" x14ac:dyDescent="0.3">
      <c r="A169" s="9"/>
      <c r="B169" s="13"/>
      <c r="C169" s="13"/>
      <c r="D169" s="13"/>
      <c r="E169" s="13"/>
      <c r="F169" s="13"/>
      <c r="G169" s="13"/>
      <c r="H169" s="14"/>
      <c r="J169" s="5"/>
      <c r="K169" s="5"/>
      <c r="L169" s="5"/>
      <c r="M169" s="5"/>
      <c r="N169" s="5"/>
      <c r="O169" s="13"/>
      <c r="Q169" s="6"/>
      <c r="R169"/>
      <c r="S169"/>
      <c r="T169"/>
      <c r="U169"/>
      <c r="V169"/>
      <c r="W169"/>
      <c r="X169"/>
    </row>
    <row r="170" spans="1:24" s="4" customFormat="1" x14ac:dyDescent="0.3">
      <c r="A170" s="9"/>
      <c r="B170" s="13"/>
      <c r="C170" s="13"/>
      <c r="D170" s="13"/>
      <c r="E170" s="13"/>
      <c r="F170" s="13"/>
      <c r="G170" s="13"/>
      <c r="H170" s="14"/>
      <c r="J170" s="5"/>
      <c r="K170" s="5"/>
      <c r="L170" s="5"/>
      <c r="M170" s="5"/>
      <c r="N170" s="5"/>
      <c r="O170" s="13"/>
      <c r="Q170" s="6"/>
      <c r="R170"/>
      <c r="S170"/>
      <c r="T170"/>
      <c r="U170"/>
      <c r="V170"/>
      <c r="W170"/>
      <c r="X170"/>
    </row>
    <row r="171" spans="1:24" s="4" customFormat="1" x14ac:dyDescent="0.3">
      <c r="A171" s="9"/>
      <c r="B171" s="13"/>
      <c r="C171" s="13"/>
      <c r="D171" s="13"/>
      <c r="E171" s="13"/>
      <c r="F171" s="13"/>
      <c r="G171" s="13"/>
      <c r="H171" s="14"/>
      <c r="J171" s="5"/>
      <c r="K171" s="5"/>
      <c r="L171" s="5"/>
      <c r="M171" s="5"/>
      <c r="N171" s="5"/>
      <c r="O171" s="13"/>
      <c r="Q171" s="6"/>
      <c r="R171"/>
      <c r="S171"/>
      <c r="T171"/>
      <c r="U171"/>
      <c r="V171"/>
      <c r="W171"/>
      <c r="X171"/>
    </row>
    <row r="172" spans="1:24" s="4" customFormat="1" x14ac:dyDescent="0.3">
      <c r="A172" s="9"/>
      <c r="B172" s="13"/>
      <c r="C172" s="13"/>
      <c r="D172" s="13"/>
      <c r="E172" s="13"/>
      <c r="F172" s="13"/>
      <c r="G172" s="13"/>
      <c r="H172" s="14"/>
      <c r="J172" s="5"/>
      <c r="K172" s="5"/>
      <c r="L172" s="5"/>
      <c r="M172" s="5"/>
      <c r="N172" s="5"/>
      <c r="O172" s="13"/>
      <c r="Q172" s="6"/>
      <c r="R172"/>
      <c r="S172"/>
      <c r="T172"/>
      <c r="U172"/>
      <c r="V172"/>
      <c r="W172"/>
      <c r="X172"/>
    </row>
    <row r="173" spans="1:24" s="4" customFormat="1" x14ac:dyDescent="0.3">
      <c r="A173" s="9"/>
      <c r="B173" s="13"/>
      <c r="C173" s="13"/>
      <c r="D173" s="13"/>
      <c r="E173" s="13"/>
      <c r="F173" s="13"/>
      <c r="G173" s="13"/>
      <c r="H173" s="14"/>
      <c r="J173" s="5"/>
      <c r="K173" s="5"/>
      <c r="L173" s="5"/>
      <c r="M173" s="5"/>
      <c r="N173" s="5"/>
      <c r="O173" s="13"/>
      <c r="Q173" s="6"/>
      <c r="R173"/>
      <c r="S173"/>
      <c r="T173"/>
      <c r="U173"/>
      <c r="V173"/>
      <c r="W173"/>
      <c r="X173"/>
    </row>
    <row r="174" spans="1:24" s="4" customFormat="1" x14ac:dyDescent="0.3">
      <c r="A174" s="9"/>
      <c r="B174" s="13"/>
      <c r="C174" s="13"/>
      <c r="D174" s="13"/>
      <c r="E174" s="13"/>
      <c r="F174" s="13"/>
      <c r="G174" s="13"/>
      <c r="H174" s="14"/>
      <c r="J174" s="5"/>
      <c r="K174" s="5"/>
      <c r="L174" s="5"/>
      <c r="M174" s="5"/>
      <c r="N174" s="5"/>
      <c r="O174" s="13"/>
      <c r="Q174" s="6"/>
      <c r="R174"/>
      <c r="S174"/>
      <c r="T174"/>
      <c r="U174"/>
      <c r="V174"/>
      <c r="W174"/>
      <c r="X174"/>
    </row>
    <row r="175" spans="1:24" s="4" customFormat="1" x14ac:dyDescent="0.3">
      <c r="A175" s="9"/>
      <c r="B175" s="13"/>
      <c r="C175" s="13"/>
      <c r="D175" s="13"/>
      <c r="E175" s="13"/>
      <c r="F175" s="13"/>
      <c r="G175" s="13"/>
      <c r="H175" s="14"/>
      <c r="J175" s="5"/>
      <c r="K175" s="5"/>
      <c r="L175" s="5"/>
      <c r="M175" s="5"/>
      <c r="N175" s="5"/>
      <c r="O175" s="13"/>
      <c r="Q175" s="6"/>
      <c r="R175"/>
      <c r="S175"/>
      <c r="T175"/>
      <c r="U175"/>
      <c r="V175"/>
      <c r="W175"/>
      <c r="X175"/>
    </row>
    <row r="176" spans="1:24" s="4" customFormat="1" x14ac:dyDescent="0.3">
      <c r="A176" s="9"/>
      <c r="B176" s="13"/>
      <c r="C176" s="13"/>
      <c r="D176" s="13"/>
      <c r="E176" s="13"/>
      <c r="F176" s="13"/>
      <c r="G176" s="13"/>
      <c r="H176" s="14"/>
      <c r="J176" s="5"/>
      <c r="K176" s="5"/>
      <c r="L176" s="5"/>
      <c r="M176" s="5"/>
      <c r="N176" s="5"/>
      <c r="O176" s="13"/>
      <c r="Q176" s="6"/>
      <c r="R176"/>
      <c r="S176"/>
      <c r="T176"/>
      <c r="U176"/>
      <c r="V176"/>
      <c r="W176"/>
      <c r="X176"/>
    </row>
    <row r="177" spans="1:24" s="4" customFormat="1" x14ac:dyDescent="0.3">
      <c r="A177" s="9"/>
      <c r="B177" s="13"/>
      <c r="C177" s="13"/>
      <c r="D177" s="13"/>
      <c r="E177" s="13"/>
      <c r="F177" s="13"/>
      <c r="G177" s="13"/>
      <c r="H177" s="14"/>
      <c r="J177" s="5"/>
      <c r="K177" s="5"/>
      <c r="L177" s="5"/>
      <c r="M177" s="5"/>
      <c r="N177" s="5"/>
      <c r="O177" s="13"/>
      <c r="Q177" s="6"/>
      <c r="R177"/>
      <c r="S177"/>
      <c r="T177"/>
      <c r="U177"/>
      <c r="V177"/>
      <c r="W177"/>
      <c r="X177"/>
    </row>
    <row r="178" spans="1:24" s="4" customFormat="1" x14ac:dyDescent="0.3">
      <c r="A178" s="9"/>
      <c r="B178" s="13"/>
      <c r="C178" s="13"/>
      <c r="D178" s="13"/>
      <c r="E178" s="13"/>
      <c r="F178" s="13"/>
      <c r="G178" s="13"/>
      <c r="H178" s="14"/>
      <c r="J178" s="5"/>
      <c r="K178" s="5"/>
      <c r="L178" s="5"/>
      <c r="M178" s="5"/>
      <c r="N178" s="5"/>
      <c r="O178" s="13"/>
      <c r="Q178" s="6"/>
      <c r="R178"/>
      <c r="S178"/>
      <c r="T178"/>
      <c r="U178"/>
      <c r="V178"/>
      <c r="W178"/>
      <c r="X178"/>
    </row>
    <row r="179" spans="1:24" s="4" customFormat="1" x14ac:dyDescent="0.3">
      <c r="A179" s="9"/>
      <c r="B179" s="13"/>
      <c r="C179" s="13"/>
      <c r="D179" s="13"/>
      <c r="E179" s="13"/>
      <c r="F179" s="13"/>
      <c r="G179" s="13"/>
      <c r="H179" s="14"/>
      <c r="J179" s="5"/>
      <c r="K179" s="5"/>
      <c r="L179" s="5"/>
      <c r="M179" s="5"/>
      <c r="N179" s="5"/>
      <c r="O179" s="13"/>
      <c r="Q179" s="6"/>
      <c r="R179"/>
      <c r="S179"/>
      <c r="T179"/>
      <c r="U179"/>
      <c r="V179"/>
      <c r="W179"/>
      <c r="X179"/>
    </row>
    <row r="180" spans="1:24" s="4" customFormat="1" x14ac:dyDescent="0.3">
      <c r="A180" s="9"/>
      <c r="B180" s="13"/>
      <c r="C180" s="13"/>
      <c r="D180" s="13"/>
      <c r="E180" s="13"/>
      <c r="F180" s="13"/>
      <c r="G180" s="13"/>
      <c r="H180" s="14"/>
      <c r="J180" s="5"/>
      <c r="K180" s="5"/>
      <c r="L180" s="5"/>
      <c r="M180" s="5"/>
      <c r="N180" s="5"/>
      <c r="O180" s="13"/>
      <c r="Q180" s="6"/>
      <c r="R180"/>
      <c r="S180"/>
      <c r="T180"/>
      <c r="U180"/>
      <c r="V180"/>
      <c r="W180"/>
      <c r="X180"/>
    </row>
    <row r="181" spans="1:24" s="4" customFormat="1" x14ac:dyDescent="0.3">
      <c r="A181" s="9"/>
      <c r="B181" s="13"/>
      <c r="C181" s="13"/>
      <c r="D181" s="13"/>
      <c r="E181" s="13"/>
      <c r="F181" s="13"/>
      <c r="G181" s="13"/>
      <c r="H181" s="14"/>
      <c r="J181" s="5"/>
      <c r="K181" s="5"/>
      <c r="L181" s="5"/>
      <c r="M181" s="5"/>
      <c r="N181" s="5"/>
      <c r="O181" s="13"/>
      <c r="Q181" s="6"/>
      <c r="R181"/>
      <c r="S181"/>
      <c r="T181"/>
      <c r="U181"/>
      <c r="V181"/>
      <c r="W181"/>
      <c r="X181"/>
    </row>
    <row r="182" spans="1:24" s="4" customFormat="1" x14ac:dyDescent="0.3">
      <c r="A182" s="9"/>
      <c r="B182" s="13"/>
      <c r="C182" s="13"/>
      <c r="D182" s="13"/>
      <c r="E182" s="13"/>
      <c r="F182" s="13"/>
      <c r="G182" s="13"/>
      <c r="H182" s="14"/>
      <c r="J182" s="5"/>
      <c r="K182" s="5"/>
      <c r="L182" s="5"/>
      <c r="M182" s="5"/>
      <c r="N182" s="5"/>
      <c r="O182" s="13"/>
      <c r="Q182" s="6"/>
      <c r="R182"/>
      <c r="S182"/>
      <c r="T182"/>
      <c r="U182"/>
      <c r="V182"/>
      <c r="W182"/>
      <c r="X182"/>
    </row>
    <row r="183" spans="1:24" s="4" customFormat="1" x14ac:dyDescent="0.3">
      <c r="A183" s="9"/>
      <c r="B183" s="13"/>
      <c r="C183" s="13"/>
      <c r="D183" s="13"/>
      <c r="E183" s="13"/>
      <c r="F183" s="13"/>
      <c r="G183" s="13"/>
      <c r="H183" s="14"/>
      <c r="J183" s="5"/>
      <c r="K183" s="5"/>
      <c r="L183" s="5"/>
      <c r="M183" s="5"/>
      <c r="N183" s="5"/>
      <c r="O183" s="13"/>
      <c r="Q183" s="6"/>
      <c r="R183"/>
      <c r="S183"/>
      <c r="T183"/>
      <c r="U183"/>
      <c r="V183"/>
      <c r="W183"/>
      <c r="X183"/>
    </row>
    <row r="184" spans="1:24" s="4" customFormat="1" x14ac:dyDescent="0.3">
      <c r="A184" s="9"/>
      <c r="B184" s="13"/>
      <c r="C184" s="13"/>
      <c r="D184" s="13"/>
      <c r="E184" s="13"/>
      <c r="F184" s="13"/>
      <c r="G184" s="13"/>
      <c r="H184" s="14"/>
      <c r="J184" s="5"/>
      <c r="K184" s="5"/>
      <c r="L184" s="5"/>
      <c r="M184" s="5"/>
      <c r="N184" s="5"/>
      <c r="O184" s="13"/>
      <c r="Q184" s="6"/>
      <c r="R184"/>
      <c r="S184"/>
      <c r="T184"/>
      <c r="U184"/>
      <c r="V184"/>
      <c r="W184"/>
      <c r="X184"/>
    </row>
    <row r="185" spans="1:24" s="4" customFormat="1" x14ac:dyDescent="0.3">
      <c r="A185" s="9"/>
      <c r="B185" s="13"/>
      <c r="C185" s="13"/>
      <c r="D185" s="13"/>
      <c r="E185" s="13"/>
      <c r="F185" s="13"/>
      <c r="G185" s="13"/>
      <c r="H185" s="14"/>
      <c r="J185" s="5"/>
      <c r="K185" s="5"/>
      <c r="L185" s="5"/>
      <c r="M185" s="5"/>
      <c r="N185" s="5"/>
      <c r="O185" s="13"/>
      <c r="Q185" s="6"/>
      <c r="R185"/>
      <c r="S185"/>
      <c r="T185"/>
      <c r="U185"/>
      <c r="V185"/>
      <c r="W185"/>
      <c r="X185"/>
    </row>
    <row r="186" spans="1:24" s="4" customFormat="1" x14ac:dyDescent="0.3">
      <c r="A186" s="9"/>
      <c r="B186" s="13"/>
      <c r="C186" s="13"/>
      <c r="D186" s="13"/>
      <c r="E186" s="13"/>
      <c r="F186" s="13"/>
      <c r="G186" s="13"/>
      <c r="H186" s="14"/>
      <c r="J186" s="5"/>
      <c r="K186" s="5"/>
      <c r="L186" s="5"/>
      <c r="M186" s="5"/>
      <c r="N186" s="5"/>
      <c r="O186" s="13"/>
      <c r="Q186" s="6"/>
      <c r="R186"/>
      <c r="S186"/>
      <c r="T186"/>
      <c r="U186"/>
      <c r="V186"/>
      <c r="W186"/>
      <c r="X186"/>
    </row>
    <row r="187" spans="1:24" s="4" customFormat="1" x14ac:dyDescent="0.3">
      <c r="A187" s="9"/>
      <c r="B187" s="13"/>
      <c r="C187" s="13"/>
      <c r="D187" s="13"/>
      <c r="E187" s="13"/>
      <c r="F187" s="13"/>
      <c r="G187" s="13"/>
      <c r="H187" s="14"/>
      <c r="J187" s="5"/>
      <c r="K187" s="5"/>
      <c r="L187" s="5"/>
      <c r="M187" s="5"/>
      <c r="N187" s="5"/>
      <c r="O187" s="13"/>
      <c r="Q187" s="6"/>
      <c r="R187"/>
      <c r="S187"/>
      <c r="T187"/>
      <c r="U187"/>
      <c r="V187"/>
      <c r="W187"/>
      <c r="X187"/>
    </row>
    <row r="188" spans="1:24" s="4" customFormat="1" x14ac:dyDescent="0.3">
      <c r="A188" s="9"/>
      <c r="B188" s="13"/>
      <c r="C188" s="13"/>
      <c r="D188" s="13"/>
      <c r="E188" s="13"/>
      <c r="F188" s="13"/>
      <c r="G188" s="13"/>
      <c r="H188" s="14"/>
      <c r="J188" s="5"/>
      <c r="K188" s="5"/>
      <c r="L188" s="5"/>
      <c r="M188" s="5"/>
      <c r="N188" s="5"/>
      <c r="O188" s="13"/>
      <c r="Q188" s="6"/>
      <c r="R188"/>
      <c r="S188"/>
      <c r="T188"/>
      <c r="U188"/>
      <c r="V188"/>
      <c r="W188"/>
      <c r="X188"/>
    </row>
    <row r="189" spans="1:24" s="4" customFormat="1" x14ac:dyDescent="0.3">
      <c r="A189" s="9"/>
      <c r="B189" s="13"/>
      <c r="C189" s="13"/>
      <c r="D189" s="13"/>
      <c r="E189" s="13"/>
      <c r="F189" s="13"/>
      <c r="G189" s="13"/>
      <c r="H189" s="14"/>
      <c r="J189" s="5"/>
      <c r="K189" s="5"/>
      <c r="L189" s="5"/>
      <c r="M189" s="5"/>
      <c r="N189" s="5"/>
      <c r="O189" s="13"/>
      <c r="Q189" s="6"/>
      <c r="R189"/>
      <c r="S189"/>
      <c r="T189"/>
      <c r="U189"/>
      <c r="V189"/>
      <c r="W189"/>
      <c r="X189"/>
    </row>
    <row r="190" spans="1:24" s="4" customFormat="1" x14ac:dyDescent="0.3">
      <c r="A190" s="9"/>
      <c r="B190" s="13"/>
      <c r="C190" s="13"/>
      <c r="D190" s="13"/>
      <c r="E190" s="13"/>
      <c r="F190" s="13"/>
      <c r="G190" s="13"/>
      <c r="H190" s="14"/>
      <c r="J190" s="5"/>
      <c r="K190" s="5"/>
      <c r="L190" s="5"/>
      <c r="M190" s="5"/>
      <c r="N190" s="5"/>
      <c r="O190" s="13"/>
      <c r="Q190" s="6"/>
      <c r="R190"/>
      <c r="S190"/>
      <c r="T190"/>
      <c r="U190"/>
      <c r="V190"/>
      <c r="W190"/>
      <c r="X190"/>
    </row>
    <row r="191" spans="1:24" s="4" customFormat="1" x14ac:dyDescent="0.3">
      <c r="A191" s="9"/>
      <c r="B191" s="13"/>
      <c r="C191" s="13"/>
      <c r="D191" s="13"/>
      <c r="E191" s="13"/>
      <c r="F191" s="13"/>
      <c r="G191" s="13"/>
      <c r="H191" s="14"/>
      <c r="J191" s="5"/>
      <c r="K191" s="5"/>
      <c r="L191" s="5"/>
      <c r="M191" s="5"/>
      <c r="N191" s="5"/>
      <c r="O191" s="13"/>
      <c r="Q191" s="6"/>
      <c r="R191"/>
      <c r="S191"/>
      <c r="T191"/>
      <c r="U191"/>
      <c r="V191"/>
      <c r="W191"/>
      <c r="X191"/>
    </row>
    <row r="192" spans="1:24" s="4" customFormat="1" x14ac:dyDescent="0.3">
      <c r="A192" s="9"/>
      <c r="B192" s="13"/>
      <c r="C192" s="13"/>
      <c r="D192" s="13"/>
      <c r="E192" s="13"/>
      <c r="F192" s="13"/>
      <c r="G192" s="13"/>
      <c r="H192" s="14"/>
      <c r="J192" s="5"/>
      <c r="K192" s="5"/>
      <c r="L192" s="5"/>
      <c r="M192" s="5"/>
      <c r="N192" s="5"/>
      <c r="O192" s="13"/>
      <c r="Q192" s="6"/>
      <c r="R192"/>
      <c r="S192"/>
      <c r="T192"/>
      <c r="U192"/>
      <c r="V192"/>
      <c r="W192"/>
      <c r="X192"/>
    </row>
    <row r="193" spans="1:24" s="4" customFormat="1" x14ac:dyDescent="0.3">
      <c r="A193" s="9"/>
      <c r="B193" s="13"/>
      <c r="C193" s="13"/>
      <c r="D193" s="13"/>
      <c r="E193" s="13"/>
      <c r="F193" s="13"/>
      <c r="G193" s="13"/>
      <c r="H193" s="14"/>
      <c r="J193" s="5"/>
      <c r="K193" s="5"/>
      <c r="L193" s="5"/>
      <c r="M193" s="5"/>
      <c r="N193" s="5"/>
      <c r="O193" s="13"/>
      <c r="Q193" s="6"/>
      <c r="R193"/>
      <c r="S193"/>
      <c r="T193"/>
      <c r="U193"/>
      <c r="V193"/>
      <c r="W193"/>
      <c r="X193"/>
    </row>
    <row r="194" spans="1:24" s="4" customFormat="1" x14ac:dyDescent="0.3">
      <c r="A194" s="9"/>
      <c r="B194" s="13"/>
      <c r="C194" s="13"/>
      <c r="D194" s="13"/>
      <c r="E194" s="13"/>
      <c r="F194" s="13"/>
      <c r="G194" s="13"/>
      <c r="H194" s="14"/>
      <c r="J194" s="5"/>
      <c r="K194" s="5"/>
      <c r="L194" s="5"/>
      <c r="M194" s="5"/>
      <c r="N194" s="5"/>
      <c r="O194" s="13"/>
      <c r="Q194" s="6"/>
      <c r="R194"/>
      <c r="S194"/>
      <c r="T194"/>
      <c r="U194"/>
      <c r="V194"/>
      <c r="W194"/>
      <c r="X194"/>
    </row>
    <row r="195" spans="1:24" s="4" customFormat="1" x14ac:dyDescent="0.3">
      <c r="A195" s="9"/>
      <c r="B195" s="13"/>
      <c r="C195" s="13"/>
      <c r="D195" s="13"/>
      <c r="E195" s="13"/>
      <c r="F195" s="13"/>
      <c r="G195" s="13"/>
      <c r="H195" s="14"/>
      <c r="J195" s="5"/>
      <c r="K195" s="5"/>
      <c r="L195" s="5"/>
      <c r="M195" s="5"/>
      <c r="N195" s="5"/>
      <c r="O195" s="13"/>
      <c r="Q195" s="6"/>
      <c r="R195"/>
      <c r="S195"/>
      <c r="T195"/>
      <c r="U195"/>
      <c r="V195"/>
      <c r="W195"/>
      <c r="X195"/>
    </row>
    <row r="196" spans="1:24" s="4" customFormat="1" x14ac:dyDescent="0.3">
      <c r="A196" s="9"/>
      <c r="B196" s="13"/>
      <c r="C196" s="13"/>
      <c r="D196" s="13"/>
      <c r="E196" s="13"/>
      <c r="F196" s="13"/>
      <c r="G196" s="13"/>
      <c r="H196" s="14"/>
      <c r="J196" s="5"/>
      <c r="K196" s="5"/>
      <c r="L196" s="5"/>
      <c r="M196" s="5"/>
      <c r="N196" s="5"/>
      <c r="O196" s="13"/>
      <c r="Q196" s="6"/>
      <c r="R196"/>
      <c r="S196"/>
      <c r="T196"/>
      <c r="U196"/>
      <c r="V196"/>
      <c r="W196"/>
      <c r="X196"/>
    </row>
    <row r="197" spans="1:24" s="4" customFormat="1" x14ac:dyDescent="0.3">
      <c r="A197" s="9"/>
      <c r="B197" s="13"/>
      <c r="C197" s="13"/>
      <c r="D197" s="13"/>
      <c r="E197" s="13"/>
      <c r="F197" s="13"/>
      <c r="G197" s="13"/>
      <c r="H197" s="14"/>
      <c r="J197" s="5"/>
      <c r="K197" s="5"/>
      <c r="L197" s="5"/>
      <c r="M197" s="5"/>
      <c r="N197" s="5"/>
      <c r="O197" s="13"/>
      <c r="Q197" s="6"/>
      <c r="R197"/>
      <c r="S197"/>
      <c r="T197"/>
      <c r="U197"/>
      <c r="V197"/>
      <c r="W197"/>
      <c r="X197"/>
    </row>
    <row r="198" spans="1:24" s="4" customFormat="1" x14ac:dyDescent="0.3">
      <c r="A198" s="9"/>
      <c r="B198" s="13"/>
      <c r="C198" s="13"/>
      <c r="D198" s="13"/>
      <c r="E198" s="13"/>
      <c r="F198" s="13"/>
      <c r="G198" s="13"/>
      <c r="H198" s="14"/>
      <c r="J198" s="5"/>
      <c r="K198" s="5"/>
      <c r="L198" s="5"/>
      <c r="M198" s="5"/>
      <c r="N198" s="5"/>
      <c r="O198" s="13"/>
      <c r="Q198" s="6"/>
      <c r="R198"/>
      <c r="S198"/>
      <c r="T198"/>
      <c r="U198"/>
      <c r="V198"/>
      <c r="W198"/>
      <c r="X198"/>
    </row>
    <row r="199" spans="1:24" s="4" customFormat="1" x14ac:dyDescent="0.3">
      <c r="A199" s="9"/>
      <c r="B199" s="13"/>
      <c r="C199" s="13"/>
      <c r="D199" s="13"/>
      <c r="E199" s="13"/>
      <c r="F199" s="13"/>
      <c r="G199" s="13"/>
      <c r="H199" s="14"/>
      <c r="J199" s="5"/>
      <c r="K199" s="5"/>
      <c r="L199" s="5"/>
      <c r="M199" s="5"/>
      <c r="N199" s="5"/>
      <c r="O199" s="13"/>
      <c r="Q199" s="6"/>
      <c r="R199"/>
      <c r="S199"/>
      <c r="T199"/>
      <c r="U199"/>
      <c r="V199"/>
      <c r="W199"/>
      <c r="X199"/>
    </row>
    <row r="200" spans="1:24" s="4" customFormat="1" x14ac:dyDescent="0.3">
      <c r="A200" s="9"/>
      <c r="B200" s="13"/>
      <c r="C200" s="13"/>
      <c r="D200" s="13"/>
      <c r="E200" s="13"/>
      <c r="F200" s="13"/>
      <c r="G200" s="13"/>
      <c r="H200" s="14"/>
      <c r="J200" s="5"/>
      <c r="K200" s="5"/>
      <c r="L200" s="5"/>
      <c r="M200" s="5"/>
      <c r="N200" s="5"/>
      <c r="O200" s="13"/>
      <c r="Q200" s="6"/>
      <c r="R200"/>
      <c r="S200"/>
      <c r="T200"/>
      <c r="U200"/>
      <c r="V200"/>
      <c r="W200"/>
      <c r="X200"/>
    </row>
    <row r="201" spans="1:24" s="4" customFormat="1" x14ac:dyDescent="0.3">
      <c r="A201" s="9"/>
      <c r="B201" s="13"/>
      <c r="C201" s="13"/>
      <c r="D201" s="13"/>
      <c r="E201" s="13"/>
      <c r="F201" s="13"/>
      <c r="G201" s="13"/>
      <c r="H201" s="14"/>
      <c r="J201" s="5"/>
      <c r="K201" s="5"/>
      <c r="L201" s="5"/>
      <c r="M201" s="5"/>
      <c r="N201" s="5"/>
      <c r="O201" s="13"/>
      <c r="Q201" s="6"/>
      <c r="R201"/>
      <c r="S201"/>
      <c r="T201"/>
      <c r="U201"/>
      <c r="V201"/>
      <c r="W201"/>
      <c r="X201"/>
    </row>
    <row r="202" spans="1:24" s="4" customFormat="1" x14ac:dyDescent="0.3">
      <c r="A202" s="9"/>
      <c r="B202" s="13"/>
      <c r="C202" s="13"/>
      <c r="D202" s="13"/>
      <c r="E202" s="13"/>
      <c r="F202" s="13"/>
      <c r="G202" s="13"/>
      <c r="H202" s="14"/>
      <c r="J202" s="5"/>
      <c r="K202" s="5"/>
      <c r="L202" s="5"/>
      <c r="M202" s="5"/>
      <c r="N202" s="5"/>
      <c r="O202" s="13"/>
      <c r="Q202" s="6"/>
      <c r="R202"/>
      <c r="S202"/>
      <c r="T202"/>
      <c r="U202"/>
      <c r="V202"/>
      <c r="W202"/>
      <c r="X202"/>
    </row>
    <row r="203" spans="1:24" s="4" customFormat="1" x14ac:dyDescent="0.3">
      <c r="A203" s="9"/>
      <c r="B203" s="13"/>
      <c r="C203" s="13"/>
      <c r="D203" s="13"/>
      <c r="E203" s="13"/>
      <c r="F203" s="13"/>
      <c r="G203" s="13"/>
      <c r="H203" s="14"/>
      <c r="J203" s="5"/>
      <c r="K203" s="5"/>
      <c r="L203" s="5"/>
      <c r="M203" s="5"/>
      <c r="N203" s="5"/>
      <c r="O203" s="13"/>
      <c r="Q203" s="6"/>
      <c r="R203"/>
      <c r="S203"/>
      <c r="T203"/>
      <c r="U203"/>
      <c r="V203"/>
      <c r="W203"/>
      <c r="X203"/>
    </row>
    <row r="204" spans="1:24" s="4" customFormat="1" x14ac:dyDescent="0.3">
      <c r="A204" s="9"/>
      <c r="B204" s="13"/>
      <c r="C204" s="13"/>
      <c r="D204" s="13"/>
      <c r="E204" s="13"/>
      <c r="F204" s="13"/>
      <c r="G204" s="13"/>
      <c r="H204" s="14"/>
      <c r="J204" s="5"/>
      <c r="K204" s="5"/>
      <c r="L204" s="5"/>
      <c r="M204" s="5"/>
      <c r="N204" s="5"/>
      <c r="O204" s="13"/>
      <c r="Q204" s="6"/>
      <c r="R204"/>
      <c r="S204"/>
      <c r="T204"/>
      <c r="U204"/>
      <c r="V204"/>
      <c r="W204"/>
      <c r="X204"/>
    </row>
    <row r="205" spans="1:24" s="4" customFormat="1" x14ac:dyDescent="0.3">
      <c r="A205" s="9"/>
      <c r="B205" s="13"/>
      <c r="C205" s="13"/>
      <c r="D205" s="13"/>
      <c r="E205" s="13"/>
      <c r="F205" s="13"/>
      <c r="G205" s="13"/>
      <c r="H205" s="14"/>
      <c r="J205" s="5"/>
      <c r="K205" s="5"/>
      <c r="L205" s="5"/>
      <c r="M205" s="5"/>
      <c r="N205" s="5"/>
      <c r="O205" s="13"/>
      <c r="Q205" s="6"/>
      <c r="R205"/>
      <c r="S205"/>
      <c r="T205"/>
      <c r="U205"/>
      <c r="V205"/>
      <c r="W205"/>
      <c r="X205"/>
    </row>
    <row r="206" spans="1:24" s="4" customFormat="1" x14ac:dyDescent="0.3">
      <c r="A206" s="9"/>
      <c r="B206" s="13"/>
      <c r="C206" s="13"/>
      <c r="D206" s="13"/>
      <c r="E206" s="13"/>
      <c r="F206" s="13"/>
      <c r="G206" s="13"/>
      <c r="H206" s="14"/>
      <c r="J206" s="5"/>
      <c r="K206" s="5"/>
      <c r="L206" s="5"/>
      <c r="M206" s="5"/>
      <c r="N206" s="5"/>
      <c r="O206" s="3"/>
      <c r="Q206" s="6"/>
      <c r="R206"/>
      <c r="S206"/>
      <c r="T206"/>
      <c r="U206"/>
      <c r="V206"/>
      <c r="W206"/>
      <c r="X206"/>
    </row>
    <row r="207" spans="1:24" s="4" customFormat="1" x14ac:dyDescent="0.3">
      <c r="A207" s="9"/>
      <c r="B207" s="13"/>
      <c r="C207" s="13"/>
      <c r="D207" s="13"/>
      <c r="E207" s="13"/>
      <c r="F207" s="13"/>
      <c r="G207" s="13"/>
      <c r="H207" s="14"/>
      <c r="J207" s="5"/>
      <c r="K207" s="5"/>
      <c r="L207" s="5"/>
      <c r="M207" s="5"/>
      <c r="N207" s="5"/>
      <c r="O207" s="3"/>
      <c r="Q207" s="6"/>
      <c r="R207"/>
      <c r="S207"/>
      <c r="T207"/>
      <c r="U207"/>
      <c r="V207"/>
      <c r="W207"/>
      <c r="X207"/>
    </row>
  </sheetData>
  <mergeCells count="8">
    <mergeCell ref="B2:P2"/>
    <mergeCell ref="B3:P3"/>
    <mergeCell ref="A135:P135"/>
    <mergeCell ref="A136:P136"/>
    <mergeCell ref="A137:P137"/>
    <mergeCell ref="B5:H5"/>
    <mergeCell ref="J5:P5"/>
    <mergeCell ref="A5:A6"/>
  </mergeCells>
  <pageMargins left="0.78740157480314965" right="0.47244094488188981" top="0.39370078740157483" bottom="0.62992125984251968" header="0.31496062992125984" footer="0.31496062992125984"/>
  <pageSetup paperSize="9" scale="4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ignoredErrors>
    <ignoredError sqref="P127 P111" formula="1"/>
    <ignoredError sqref="J117:M117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207"/>
  <sheetViews>
    <sheetView showGridLines="0" zoomScaleNormal="100" workbookViewId="0">
      <pane ySplit="6" topLeftCell="A7" activePane="bottomLeft" state="frozen"/>
      <selection pane="bottomLeft" activeCell="A5" sqref="A5:A6"/>
    </sheetView>
  </sheetViews>
  <sheetFormatPr defaultColWidth="9.140625" defaultRowHeight="15" x14ac:dyDescent="0.3"/>
  <cols>
    <col min="1" max="1" width="23.7109375" style="9" customWidth="1"/>
    <col min="2" max="7" width="10.7109375" style="3" customWidth="1"/>
    <col min="8" max="8" width="12.140625" style="4" customWidth="1"/>
    <col min="9" max="9" width="1.28515625" style="4" customWidth="1"/>
    <col min="10" max="14" width="10.7109375" style="5" customWidth="1"/>
    <col min="15" max="15" width="10.7109375" style="3" customWidth="1"/>
    <col min="16" max="16" width="12.140625" style="4" customWidth="1"/>
    <col min="17" max="17" width="9.140625" style="6"/>
    <col min="18" max="18" width="23.140625" customWidth="1"/>
    <col min="19" max="19" width="8.42578125" customWidth="1"/>
    <col min="20" max="20" width="7.140625" customWidth="1"/>
    <col min="21" max="21" width="7.85546875" customWidth="1"/>
    <col min="22" max="22" width="11.85546875" customWidth="1"/>
    <col min="23" max="23" width="10.5703125" customWidth="1"/>
    <col min="24" max="24" width="6.85546875" customWidth="1"/>
    <col min="25" max="16384" width="9.140625" style="6"/>
  </cols>
  <sheetData>
    <row r="1" spans="1:24" ht="15" customHeight="1" x14ac:dyDescent="0.35">
      <c r="A1" s="1"/>
      <c r="C1" s="2"/>
      <c r="D1" s="2"/>
      <c r="E1" s="2"/>
      <c r="F1" s="2"/>
      <c r="G1" s="2"/>
      <c r="J1" s="2"/>
      <c r="O1" s="2"/>
    </row>
    <row r="2" spans="1:24" ht="15" customHeight="1" x14ac:dyDescent="0.35">
      <c r="A2" s="7"/>
      <c r="B2" s="92" t="s">
        <v>173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</row>
    <row r="3" spans="1:24" ht="15" customHeight="1" x14ac:dyDescent="0.35">
      <c r="A3" s="8"/>
      <c r="B3" s="93" t="s">
        <v>175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24" ht="15" customHeight="1" x14ac:dyDescent="0.3">
      <c r="H4" s="10"/>
      <c r="I4" s="25"/>
      <c r="P4" s="10"/>
    </row>
    <row r="5" spans="1:24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26"/>
      <c r="J5" s="96" t="s">
        <v>153</v>
      </c>
      <c r="K5" s="96"/>
      <c r="L5" s="96"/>
      <c r="M5" s="96"/>
      <c r="N5" s="96"/>
      <c r="O5" s="96"/>
      <c r="P5" s="96"/>
      <c r="Q5" s="11"/>
      <c r="R5"/>
      <c r="S5"/>
      <c r="T5"/>
      <c r="U5"/>
      <c r="V5"/>
      <c r="W5"/>
      <c r="X5"/>
    </row>
    <row r="6" spans="1:24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3" t="s">
        <v>159</v>
      </c>
      <c r="I6" s="27"/>
      <c r="J6" s="24" t="s">
        <v>156</v>
      </c>
      <c r="K6" s="24" t="s">
        <v>157</v>
      </c>
      <c r="L6" s="24" t="s">
        <v>155</v>
      </c>
      <c r="M6" s="24" t="s">
        <v>154</v>
      </c>
      <c r="N6" s="24" t="s">
        <v>160</v>
      </c>
      <c r="O6" s="24" t="s">
        <v>158</v>
      </c>
      <c r="P6" s="23" t="s">
        <v>159</v>
      </c>
      <c r="R6"/>
      <c r="S6"/>
      <c r="T6"/>
      <c r="U6"/>
      <c r="V6"/>
      <c r="W6"/>
      <c r="X6"/>
    </row>
    <row r="7" spans="1:24" x14ac:dyDescent="0.3">
      <c r="A7" s="44" t="s">
        <v>5</v>
      </c>
      <c r="B7" s="68">
        <v>3926</v>
      </c>
      <c r="C7" s="45">
        <v>7244</v>
      </c>
      <c r="D7" s="45">
        <v>1029</v>
      </c>
      <c r="E7" s="45">
        <v>118</v>
      </c>
      <c r="F7" s="45">
        <v>5</v>
      </c>
      <c r="G7" s="45">
        <v>324</v>
      </c>
      <c r="H7" s="46">
        <f t="shared" ref="H7:H70" si="0">SUM(B7:G7)</f>
        <v>12646</v>
      </c>
      <c r="I7" s="30"/>
      <c r="J7" s="45">
        <v>14</v>
      </c>
      <c r="K7" s="45">
        <v>1317</v>
      </c>
      <c r="L7" s="45">
        <v>22</v>
      </c>
      <c r="M7" s="45">
        <v>9</v>
      </c>
      <c r="N7" s="45">
        <v>16</v>
      </c>
      <c r="O7" s="45">
        <v>6</v>
      </c>
      <c r="P7" s="53">
        <f t="shared" ref="P7:P70" si="1">SUM(J7:O7)</f>
        <v>1384</v>
      </c>
    </row>
    <row r="8" spans="1:24" x14ac:dyDescent="0.3">
      <c r="A8" s="47" t="s">
        <v>6</v>
      </c>
      <c r="B8" s="69">
        <v>1361</v>
      </c>
      <c r="C8" s="48">
        <v>3574</v>
      </c>
      <c r="D8" s="48">
        <v>570</v>
      </c>
      <c r="E8" s="48">
        <v>22</v>
      </c>
      <c r="F8" s="48">
        <v>3</v>
      </c>
      <c r="G8" s="48">
        <v>103</v>
      </c>
      <c r="H8" s="49">
        <f t="shared" si="0"/>
        <v>5633</v>
      </c>
      <c r="I8" s="30"/>
      <c r="J8" s="48">
        <v>6</v>
      </c>
      <c r="K8" s="48">
        <v>791</v>
      </c>
      <c r="L8" s="48">
        <v>26</v>
      </c>
      <c r="M8" s="48">
        <v>8</v>
      </c>
      <c r="N8" s="48">
        <v>0</v>
      </c>
      <c r="O8" s="48">
        <v>0</v>
      </c>
      <c r="P8" s="54">
        <f t="shared" si="1"/>
        <v>831</v>
      </c>
    </row>
    <row r="9" spans="1:24" x14ac:dyDescent="0.3">
      <c r="A9" s="47" t="s">
        <v>7</v>
      </c>
      <c r="B9" s="69">
        <v>2051</v>
      </c>
      <c r="C9" s="48">
        <v>2734</v>
      </c>
      <c r="D9" s="48">
        <v>407</v>
      </c>
      <c r="E9" s="48">
        <v>11</v>
      </c>
      <c r="F9" s="48">
        <v>4</v>
      </c>
      <c r="G9" s="48">
        <v>170</v>
      </c>
      <c r="H9" s="49">
        <f t="shared" si="0"/>
        <v>5377</v>
      </c>
      <c r="I9" s="30"/>
      <c r="J9" s="48">
        <v>63</v>
      </c>
      <c r="K9" s="48">
        <v>531</v>
      </c>
      <c r="L9" s="48">
        <v>11</v>
      </c>
      <c r="M9" s="48">
        <v>4</v>
      </c>
      <c r="N9" s="48">
        <v>0</v>
      </c>
      <c r="O9" s="48">
        <v>0</v>
      </c>
      <c r="P9" s="54">
        <f t="shared" si="1"/>
        <v>609</v>
      </c>
    </row>
    <row r="10" spans="1:24" x14ac:dyDescent="0.3">
      <c r="A10" s="47" t="s">
        <v>8</v>
      </c>
      <c r="B10" s="69">
        <v>5008</v>
      </c>
      <c r="C10" s="48">
        <v>10435</v>
      </c>
      <c r="D10" s="48">
        <v>1473</v>
      </c>
      <c r="E10" s="48">
        <v>54</v>
      </c>
      <c r="F10" s="48">
        <v>12</v>
      </c>
      <c r="G10" s="48">
        <v>646</v>
      </c>
      <c r="H10" s="49">
        <f t="shared" si="0"/>
        <v>17628</v>
      </c>
      <c r="I10" s="30"/>
      <c r="J10" s="48">
        <v>26</v>
      </c>
      <c r="K10" s="48">
        <v>2476</v>
      </c>
      <c r="L10" s="48">
        <v>34</v>
      </c>
      <c r="M10" s="48">
        <v>8</v>
      </c>
      <c r="N10" s="48">
        <v>2</v>
      </c>
      <c r="O10" s="48">
        <v>1</v>
      </c>
      <c r="P10" s="54">
        <f t="shared" si="1"/>
        <v>2547</v>
      </c>
    </row>
    <row r="11" spans="1:24" x14ac:dyDescent="0.3">
      <c r="A11" s="47" t="s">
        <v>9</v>
      </c>
      <c r="B11" s="69">
        <v>4223</v>
      </c>
      <c r="C11" s="48">
        <v>5752</v>
      </c>
      <c r="D11" s="48">
        <v>896</v>
      </c>
      <c r="E11" s="48">
        <v>110</v>
      </c>
      <c r="F11" s="48">
        <v>12</v>
      </c>
      <c r="G11" s="48">
        <v>409</v>
      </c>
      <c r="H11" s="49">
        <f t="shared" si="0"/>
        <v>11402</v>
      </c>
      <c r="I11" s="30"/>
      <c r="J11" s="48">
        <v>27</v>
      </c>
      <c r="K11" s="48">
        <v>1103</v>
      </c>
      <c r="L11" s="48">
        <v>16</v>
      </c>
      <c r="M11" s="48">
        <v>8</v>
      </c>
      <c r="N11" s="48">
        <v>0</v>
      </c>
      <c r="O11" s="48">
        <v>0</v>
      </c>
      <c r="P11" s="54">
        <f t="shared" si="1"/>
        <v>1154</v>
      </c>
    </row>
    <row r="12" spans="1:24" x14ac:dyDescent="0.3">
      <c r="A12" s="47" t="s">
        <v>10</v>
      </c>
      <c r="B12" s="69">
        <v>62455</v>
      </c>
      <c r="C12" s="48">
        <v>73169</v>
      </c>
      <c r="D12" s="48">
        <v>16968</v>
      </c>
      <c r="E12" s="48">
        <v>2353</v>
      </c>
      <c r="F12" s="48">
        <v>54</v>
      </c>
      <c r="G12" s="48">
        <v>3231</v>
      </c>
      <c r="H12" s="49">
        <f t="shared" si="0"/>
        <v>158230</v>
      </c>
      <c r="I12" s="30"/>
      <c r="J12" s="48">
        <v>195</v>
      </c>
      <c r="K12" s="48">
        <v>7938</v>
      </c>
      <c r="L12" s="48">
        <v>174</v>
      </c>
      <c r="M12" s="48">
        <v>259</v>
      </c>
      <c r="N12" s="48">
        <v>6</v>
      </c>
      <c r="O12" s="48">
        <v>23</v>
      </c>
      <c r="P12" s="54">
        <f t="shared" si="1"/>
        <v>8595</v>
      </c>
    </row>
    <row r="13" spans="1:24" x14ac:dyDescent="0.3">
      <c r="A13" s="47" t="s">
        <v>11</v>
      </c>
      <c r="B13" s="69">
        <v>2024</v>
      </c>
      <c r="C13" s="48">
        <v>2155</v>
      </c>
      <c r="D13" s="48">
        <v>167</v>
      </c>
      <c r="E13" s="48">
        <v>8</v>
      </c>
      <c r="F13" s="48">
        <v>0</v>
      </c>
      <c r="G13" s="48">
        <v>91</v>
      </c>
      <c r="H13" s="49">
        <f t="shared" si="0"/>
        <v>4445</v>
      </c>
      <c r="I13" s="30"/>
      <c r="J13" s="48">
        <v>39</v>
      </c>
      <c r="K13" s="48">
        <v>482</v>
      </c>
      <c r="L13" s="48">
        <v>2</v>
      </c>
      <c r="M13" s="48">
        <v>9</v>
      </c>
      <c r="N13" s="48">
        <v>0</v>
      </c>
      <c r="O13" s="48">
        <v>0</v>
      </c>
      <c r="P13" s="54">
        <f t="shared" si="1"/>
        <v>532</v>
      </c>
    </row>
    <row r="14" spans="1:24" x14ac:dyDescent="0.3">
      <c r="A14" s="50" t="s">
        <v>12</v>
      </c>
      <c r="B14" s="70">
        <v>1650</v>
      </c>
      <c r="C14" s="51">
        <v>2373</v>
      </c>
      <c r="D14" s="51">
        <v>364</v>
      </c>
      <c r="E14" s="51">
        <v>9</v>
      </c>
      <c r="F14" s="51">
        <v>3</v>
      </c>
      <c r="G14" s="51">
        <v>175</v>
      </c>
      <c r="H14" s="52">
        <f t="shared" si="0"/>
        <v>4574</v>
      </c>
      <c r="I14" s="30"/>
      <c r="J14" s="51">
        <v>8</v>
      </c>
      <c r="K14" s="51">
        <v>488</v>
      </c>
      <c r="L14" s="51">
        <v>10</v>
      </c>
      <c r="M14" s="51">
        <v>2</v>
      </c>
      <c r="N14" s="51">
        <v>2</v>
      </c>
      <c r="O14" s="51">
        <v>0</v>
      </c>
      <c r="P14" s="55">
        <f t="shared" si="1"/>
        <v>510</v>
      </c>
    </row>
    <row r="15" spans="1:24" s="12" customFormat="1" x14ac:dyDescent="0.3">
      <c r="A15" s="72" t="s">
        <v>13</v>
      </c>
      <c r="B15" s="57">
        <f t="shared" ref="B15:G15" si="2">SUM(B7:B14)</f>
        <v>82698</v>
      </c>
      <c r="C15" s="35">
        <f>SUM(C7:C14)</f>
        <v>107436</v>
      </c>
      <c r="D15" s="35">
        <f t="shared" si="2"/>
        <v>21874</v>
      </c>
      <c r="E15" s="35">
        <f t="shared" si="2"/>
        <v>2685</v>
      </c>
      <c r="F15" s="35">
        <f t="shared" si="2"/>
        <v>93</v>
      </c>
      <c r="G15" s="35">
        <f t="shared" si="2"/>
        <v>5149</v>
      </c>
      <c r="H15" s="36">
        <f t="shared" si="0"/>
        <v>219935</v>
      </c>
      <c r="I15" s="37"/>
      <c r="J15" s="35">
        <f t="shared" ref="J15:O15" si="3">SUM(J7:J14)</f>
        <v>378</v>
      </c>
      <c r="K15" s="35">
        <f t="shared" si="3"/>
        <v>15126</v>
      </c>
      <c r="L15" s="35">
        <f t="shared" si="3"/>
        <v>295</v>
      </c>
      <c r="M15" s="35">
        <f t="shared" si="3"/>
        <v>307</v>
      </c>
      <c r="N15" s="35">
        <f t="shared" si="3"/>
        <v>26</v>
      </c>
      <c r="O15" s="35">
        <f t="shared" si="3"/>
        <v>30</v>
      </c>
      <c r="P15" s="35">
        <f t="shared" si="1"/>
        <v>16162</v>
      </c>
      <c r="R15"/>
      <c r="S15"/>
      <c r="T15"/>
      <c r="U15"/>
      <c r="V15"/>
      <c r="W15"/>
      <c r="X15"/>
    </row>
    <row r="16" spans="1:24" x14ac:dyDescent="0.3">
      <c r="A16" s="34" t="s">
        <v>14</v>
      </c>
      <c r="B16" s="58">
        <v>24921</v>
      </c>
      <c r="C16" s="38">
        <v>34420</v>
      </c>
      <c r="D16" s="38">
        <v>320</v>
      </c>
      <c r="E16" s="38">
        <v>24</v>
      </c>
      <c r="F16" s="38">
        <v>14</v>
      </c>
      <c r="G16" s="38">
        <v>260</v>
      </c>
      <c r="H16" s="39">
        <f t="shared" si="0"/>
        <v>59959</v>
      </c>
      <c r="I16" s="30"/>
      <c r="J16" s="38">
        <v>91</v>
      </c>
      <c r="K16" s="38">
        <v>8885</v>
      </c>
      <c r="L16" s="38">
        <v>8</v>
      </c>
      <c r="M16" s="38">
        <v>27</v>
      </c>
      <c r="N16" s="38">
        <v>3</v>
      </c>
      <c r="O16" s="38">
        <v>2</v>
      </c>
      <c r="P16" s="40">
        <f t="shared" si="1"/>
        <v>9016</v>
      </c>
    </row>
    <row r="17" spans="1:24" s="12" customFormat="1" x14ac:dyDescent="0.3">
      <c r="A17" s="72" t="s">
        <v>15</v>
      </c>
      <c r="B17" s="57">
        <f t="shared" ref="B17:G17" si="4">SUM(B16)</f>
        <v>24921</v>
      </c>
      <c r="C17" s="35">
        <f>SUM(C16)</f>
        <v>34420</v>
      </c>
      <c r="D17" s="35">
        <f t="shared" si="4"/>
        <v>320</v>
      </c>
      <c r="E17" s="35">
        <f t="shared" si="4"/>
        <v>24</v>
      </c>
      <c r="F17" s="35">
        <f t="shared" si="4"/>
        <v>14</v>
      </c>
      <c r="G17" s="35">
        <f t="shared" si="4"/>
        <v>260</v>
      </c>
      <c r="H17" s="36">
        <f t="shared" si="0"/>
        <v>59959</v>
      </c>
      <c r="I17" s="37"/>
      <c r="J17" s="35">
        <f t="shared" ref="J17:O17" si="5">SUM(J16)</f>
        <v>91</v>
      </c>
      <c r="K17" s="35">
        <f t="shared" si="5"/>
        <v>8885</v>
      </c>
      <c r="L17" s="35">
        <f t="shared" si="5"/>
        <v>8</v>
      </c>
      <c r="M17" s="35">
        <f t="shared" si="5"/>
        <v>27</v>
      </c>
      <c r="N17" s="35">
        <f t="shared" si="5"/>
        <v>3</v>
      </c>
      <c r="O17" s="35">
        <f t="shared" si="5"/>
        <v>2</v>
      </c>
      <c r="P17" s="35">
        <f t="shared" si="1"/>
        <v>9016</v>
      </c>
      <c r="R17"/>
      <c r="S17"/>
      <c r="T17"/>
      <c r="U17"/>
      <c r="V17"/>
      <c r="W17"/>
      <c r="X17"/>
    </row>
    <row r="18" spans="1:24" x14ac:dyDescent="0.3">
      <c r="A18" s="44" t="s">
        <v>16</v>
      </c>
      <c r="B18" s="68">
        <v>7765</v>
      </c>
      <c r="C18" s="45">
        <v>9489</v>
      </c>
      <c r="D18" s="45">
        <v>507</v>
      </c>
      <c r="E18" s="45">
        <v>127</v>
      </c>
      <c r="F18" s="45">
        <v>16</v>
      </c>
      <c r="G18" s="45">
        <v>781</v>
      </c>
      <c r="H18" s="46">
        <f t="shared" si="0"/>
        <v>18685</v>
      </c>
      <c r="I18" s="30"/>
      <c r="J18" s="45">
        <v>195</v>
      </c>
      <c r="K18" s="45">
        <v>1505</v>
      </c>
      <c r="L18" s="45">
        <v>37</v>
      </c>
      <c r="M18" s="45">
        <v>20</v>
      </c>
      <c r="N18" s="45">
        <v>0</v>
      </c>
      <c r="O18" s="45">
        <v>7</v>
      </c>
      <c r="P18" s="53">
        <f t="shared" si="1"/>
        <v>1764</v>
      </c>
    </row>
    <row r="19" spans="1:24" x14ac:dyDescent="0.3">
      <c r="A19" s="47" t="s">
        <v>17</v>
      </c>
      <c r="B19" s="69">
        <v>1790</v>
      </c>
      <c r="C19" s="48">
        <v>1859</v>
      </c>
      <c r="D19" s="48">
        <v>93</v>
      </c>
      <c r="E19" s="48">
        <v>4</v>
      </c>
      <c r="F19" s="48">
        <v>0</v>
      </c>
      <c r="G19" s="48">
        <v>209</v>
      </c>
      <c r="H19" s="49">
        <f t="shared" si="0"/>
        <v>3955</v>
      </c>
      <c r="I19" s="30"/>
      <c r="J19" s="48">
        <v>38</v>
      </c>
      <c r="K19" s="48">
        <v>411</v>
      </c>
      <c r="L19" s="48">
        <v>8</v>
      </c>
      <c r="M19" s="48">
        <v>1</v>
      </c>
      <c r="N19" s="48">
        <v>0</v>
      </c>
      <c r="O19" s="48">
        <v>6</v>
      </c>
      <c r="P19" s="54">
        <f t="shared" si="1"/>
        <v>464</v>
      </c>
    </row>
    <row r="20" spans="1:24" x14ac:dyDescent="0.3">
      <c r="A20" s="47" t="s">
        <v>18</v>
      </c>
      <c r="B20" s="69">
        <v>2272</v>
      </c>
      <c r="C20" s="48">
        <v>2860</v>
      </c>
      <c r="D20" s="48">
        <v>673</v>
      </c>
      <c r="E20" s="48">
        <v>174</v>
      </c>
      <c r="F20" s="48">
        <v>3</v>
      </c>
      <c r="G20" s="48">
        <v>168</v>
      </c>
      <c r="H20" s="49">
        <f t="shared" si="0"/>
        <v>6150</v>
      </c>
      <c r="I20" s="30"/>
      <c r="J20" s="48">
        <v>17</v>
      </c>
      <c r="K20" s="48">
        <v>341</v>
      </c>
      <c r="L20" s="48">
        <v>19</v>
      </c>
      <c r="M20" s="48">
        <v>5</v>
      </c>
      <c r="N20" s="48">
        <v>0</v>
      </c>
      <c r="O20" s="48">
        <v>3</v>
      </c>
      <c r="P20" s="54">
        <f t="shared" si="1"/>
        <v>385</v>
      </c>
    </row>
    <row r="21" spans="1:24" x14ac:dyDescent="0.3">
      <c r="A21" s="50" t="s">
        <v>19</v>
      </c>
      <c r="B21" s="70">
        <v>2550</v>
      </c>
      <c r="C21" s="51">
        <v>3748</v>
      </c>
      <c r="D21" s="51">
        <v>358</v>
      </c>
      <c r="E21" s="51">
        <v>38</v>
      </c>
      <c r="F21" s="51">
        <v>3</v>
      </c>
      <c r="G21" s="51">
        <v>179</v>
      </c>
      <c r="H21" s="52">
        <f t="shared" si="0"/>
        <v>6876</v>
      </c>
      <c r="I21" s="30"/>
      <c r="J21" s="51">
        <v>65</v>
      </c>
      <c r="K21" s="51">
        <v>719</v>
      </c>
      <c r="L21" s="51">
        <v>8</v>
      </c>
      <c r="M21" s="51">
        <v>2</v>
      </c>
      <c r="N21" s="51">
        <v>0</v>
      </c>
      <c r="O21" s="51">
        <v>3</v>
      </c>
      <c r="P21" s="55">
        <f t="shared" si="1"/>
        <v>797</v>
      </c>
    </row>
    <row r="22" spans="1:24" s="12" customFormat="1" x14ac:dyDescent="0.3">
      <c r="A22" s="72" t="s">
        <v>20</v>
      </c>
      <c r="B22" s="57">
        <f t="shared" ref="B22:G22" si="6">SUM(B18:B21)</f>
        <v>14377</v>
      </c>
      <c r="C22" s="35">
        <f>SUM(C18:C21)</f>
        <v>17956</v>
      </c>
      <c r="D22" s="35">
        <f t="shared" si="6"/>
        <v>1631</v>
      </c>
      <c r="E22" s="35">
        <f t="shared" si="6"/>
        <v>343</v>
      </c>
      <c r="F22" s="35">
        <f t="shared" si="6"/>
        <v>22</v>
      </c>
      <c r="G22" s="35">
        <f t="shared" si="6"/>
        <v>1337</v>
      </c>
      <c r="H22" s="36">
        <f t="shared" si="0"/>
        <v>35666</v>
      </c>
      <c r="I22" s="37"/>
      <c r="J22" s="35">
        <f t="shared" ref="J22:O22" si="7">SUM(J18:J21)</f>
        <v>315</v>
      </c>
      <c r="K22" s="35">
        <f t="shared" si="7"/>
        <v>2976</v>
      </c>
      <c r="L22" s="35">
        <f t="shared" si="7"/>
        <v>72</v>
      </c>
      <c r="M22" s="35">
        <f t="shared" si="7"/>
        <v>28</v>
      </c>
      <c r="N22" s="35">
        <f t="shared" si="7"/>
        <v>0</v>
      </c>
      <c r="O22" s="35">
        <f t="shared" si="7"/>
        <v>19</v>
      </c>
      <c r="P22" s="35">
        <f t="shared" si="1"/>
        <v>3410</v>
      </c>
      <c r="R22"/>
      <c r="S22"/>
      <c r="T22"/>
      <c r="U22"/>
      <c r="V22"/>
      <c r="W22"/>
      <c r="X22"/>
    </row>
    <row r="23" spans="1:24" x14ac:dyDescent="0.3">
      <c r="A23" s="44" t="s">
        <v>21</v>
      </c>
      <c r="B23" s="68">
        <v>14270</v>
      </c>
      <c r="C23" s="45">
        <v>15047</v>
      </c>
      <c r="D23" s="45">
        <v>2000</v>
      </c>
      <c r="E23" s="45">
        <v>337</v>
      </c>
      <c r="F23" s="45">
        <v>38</v>
      </c>
      <c r="G23" s="45">
        <v>1663</v>
      </c>
      <c r="H23" s="46">
        <f t="shared" si="0"/>
        <v>33355</v>
      </c>
      <c r="I23" s="30"/>
      <c r="J23" s="45">
        <v>46</v>
      </c>
      <c r="K23" s="45">
        <v>4889</v>
      </c>
      <c r="L23" s="45">
        <v>97</v>
      </c>
      <c r="M23" s="45">
        <v>98</v>
      </c>
      <c r="N23" s="45">
        <v>6</v>
      </c>
      <c r="O23" s="45">
        <v>26</v>
      </c>
      <c r="P23" s="53">
        <f t="shared" si="1"/>
        <v>5162</v>
      </c>
    </row>
    <row r="24" spans="1:24" x14ac:dyDescent="0.3">
      <c r="A24" s="47" t="s">
        <v>22</v>
      </c>
      <c r="B24" s="69">
        <v>12744</v>
      </c>
      <c r="C24" s="48">
        <v>21650</v>
      </c>
      <c r="D24" s="48">
        <v>3068</v>
      </c>
      <c r="E24" s="48">
        <v>554</v>
      </c>
      <c r="F24" s="48">
        <v>57</v>
      </c>
      <c r="G24" s="48">
        <v>1573</v>
      </c>
      <c r="H24" s="49">
        <f t="shared" si="0"/>
        <v>39646</v>
      </c>
      <c r="I24" s="30"/>
      <c r="J24" s="48">
        <v>90</v>
      </c>
      <c r="K24" s="48">
        <v>5070</v>
      </c>
      <c r="L24" s="48">
        <v>120</v>
      </c>
      <c r="M24" s="48">
        <v>122</v>
      </c>
      <c r="N24" s="48">
        <v>44</v>
      </c>
      <c r="O24" s="48">
        <v>25</v>
      </c>
      <c r="P24" s="54">
        <f t="shared" si="1"/>
        <v>5471</v>
      </c>
    </row>
    <row r="25" spans="1:24" x14ac:dyDescent="0.3">
      <c r="A25" s="47" t="s">
        <v>23</v>
      </c>
      <c r="B25" s="69">
        <v>11823</v>
      </c>
      <c r="C25" s="48">
        <v>7913</v>
      </c>
      <c r="D25" s="48">
        <v>409</v>
      </c>
      <c r="E25" s="48">
        <v>67</v>
      </c>
      <c r="F25" s="48">
        <v>9</v>
      </c>
      <c r="G25" s="48">
        <v>1135</v>
      </c>
      <c r="H25" s="49">
        <f t="shared" si="0"/>
        <v>21356</v>
      </c>
      <c r="I25" s="30"/>
      <c r="J25" s="48">
        <v>82</v>
      </c>
      <c r="K25" s="48">
        <v>1882</v>
      </c>
      <c r="L25" s="48">
        <v>16</v>
      </c>
      <c r="M25" s="48">
        <v>9</v>
      </c>
      <c r="N25" s="48">
        <v>4</v>
      </c>
      <c r="O25" s="48">
        <v>14</v>
      </c>
      <c r="P25" s="54">
        <f t="shared" si="1"/>
        <v>2007</v>
      </c>
    </row>
    <row r="26" spans="1:24" x14ac:dyDescent="0.3">
      <c r="A26" s="47" t="s">
        <v>24</v>
      </c>
      <c r="B26" s="69">
        <v>3693</v>
      </c>
      <c r="C26" s="48">
        <v>6009</v>
      </c>
      <c r="D26" s="48">
        <v>720</v>
      </c>
      <c r="E26" s="48">
        <v>156</v>
      </c>
      <c r="F26" s="48">
        <v>7</v>
      </c>
      <c r="G26" s="48">
        <v>452</v>
      </c>
      <c r="H26" s="49">
        <f t="shared" si="0"/>
        <v>11037</v>
      </c>
      <c r="I26" s="30"/>
      <c r="J26" s="48">
        <v>9</v>
      </c>
      <c r="K26" s="48">
        <v>967</v>
      </c>
      <c r="L26" s="48">
        <v>29</v>
      </c>
      <c r="M26" s="48">
        <v>13</v>
      </c>
      <c r="N26" s="48">
        <v>0</v>
      </c>
      <c r="O26" s="48">
        <v>2</v>
      </c>
      <c r="P26" s="54">
        <f t="shared" si="1"/>
        <v>1020</v>
      </c>
    </row>
    <row r="27" spans="1:24" x14ac:dyDescent="0.3">
      <c r="A27" s="47" t="s">
        <v>25</v>
      </c>
      <c r="B27" s="69">
        <v>5066</v>
      </c>
      <c r="C27" s="48">
        <v>4672</v>
      </c>
      <c r="D27" s="48">
        <v>329</v>
      </c>
      <c r="E27" s="48">
        <v>39</v>
      </c>
      <c r="F27" s="48">
        <v>12</v>
      </c>
      <c r="G27" s="48">
        <v>472</v>
      </c>
      <c r="H27" s="49">
        <f t="shared" si="0"/>
        <v>10590</v>
      </c>
      <c r="I27" s="30"/>
      <c r="J27" s="48">
        <v>37</v>
      </c>
      <c r="K27" s="48">
        <v>1099</v>
      </c>
      <c r="L27" s="48">
        <v>12</v>
      </c>
      <c r="M27" s="48">
        <v>3</v>
      </c>
      <c r="N27" s="48">
        <v>1</v>
      </c>
      <c r="O27" s="48">
        <v>8</v>
      </c>
      <c r="P27" s="54">
        <f t="shared" si="1"/>
        <v>1160</v>
      </c>
    </row>
    <row r="28" spans="1:24" x14ac:dyDescent="0.3">
      <c r="A28" s="47" t="s">
        <v>26</v>
      </c>
      <c r="B28" s="69">
        <v>2537</v>
      </c>
      <c r="C28" s="48">
        <v>4303</v>
      </c>
      <c r="D28" s="48">
        <v>546</v>
      </c>
      <c r="E28" s="48">
        <v>57</v>
      </c>
      <c r="F28" s="48">
        <v>4</v>
      </c>
      <c r="G28" s="48">
        <v>198</v>
      </c>
      <c r="H28" s="49">
        <f t="shared" si="0"/>
        <v>7645</v>
      </c>
      <c r="I28" s="30"/>
      <c r="J28" s="48">
        <v>8</v>
      </c>
      <c r="K28" s="48">
        <v>539</v>
      </c>
      <c r="L28" s="48">
        <v>14</v>
      </c>
      <c r="M28" s="48">
        <v>14</v>
      </c>
      <c r="N28" s="71">
        <v>9</v>
      </c>
      <c r="O28" s="48">
        <v>3</v>
      </c>
      <c r="P28" s="54">
        <f t="shared" si="1"/>
        <v>587</v>
      </c>
    </row>
    <row r="29" spans="1:24" x14ac:dyDescent="0.3">
      <c r="A29" s="47" t="s">
        <v>27</v>
      </c>
      <c r="B29" s="69">
        <v>3570</v>
      </c>
      <c r="C29" s="48">
        <v>6163</v>
      </c>
      <c r="D29" s="48">
        <v>1066</v>
      </c>
      <c r="E29" s="48">
        <v>211</v>
      </c>
      <c r="F29" s="48">
        <v>9</v>
      </c>
      <c r="G29" s="48">
        <v>441</v>
      </c>
      <c r="H29" s="49">
        <f t="shared" si="0"/>
        <v>11460</v>
      </c>
      <c r="I29" s="30"/>
      <c r="J29" s="48">
        <v>26</v>
      </c>
      <c r="K29" s="48">
        <v>1314</v>
      </c>
      <c r="L29" s="48">
        <v>30</v>
      </c>
      <c r="M29" s="48">
        <v>57</v>
      </c>
      <c r="N29" s="48">
        <v>0</v>
      </c>
      <c r="O29" s="48">
        <v>7</v>
      </c>
      <c r="P29" s="54">
        <f t="shared" si="1"/>
        <v>1434</v>
      </c>
    </row>
    <row r="30" spans="1:24" x14ac:dyDescent="0.3">
      <c r="A30" s="47" t="s">
        <v>28</v>
      </c>
      <c r="B30" s="69">
        <v>45291</v>
      </c>
      <c r="C30" s="48">
        <v>50788</v>
      </c>
      <c r="D30" s="48">
        <v>4652</v>
      </c>
      <c r="E30" s="48">
        <v>577</v>
      </c>
      <c r="F30" s="48">
        <v>271</v>
      </c>
      <c r="G30" s="48">
        <v>6385</v>
      </c>
      <c r="H30" s="49">
        <f t="shared" si="0"/>
        <v>107964</v>
      </c>
      <c r="I30" s="30"/>
      <c r="J30" s="48">
        <v>177</v>
      </c>
      <c r="K30" s="48">
        <v>9816</v>
      </c>
      <c r="L30" s="48">
        <v>267</v>
      </c>
      <c r="M30" s="48">
        <v>118</v>
      </c>
      <c r="N30" s="48">
        <v>59</v>
      </c>
      <c r="O30" s="48">
        <v>76</v>
      </c>
      <c r="P30" s="54">
        <f t="shared" si="1"/>
        <v>10513</v>
      </c>
    </row>
    <row r="31" spans="1:24" x14ac:dyDescent="0.3">
      <c r="A31" s="47" t="s">
        <v>134</v>
      </c>
      <c r="B31" s="69">
        <v>13748</v>
      </c>
      <c r="C31" s="48">
        <v>12000</v>
      </c>
      <c r="D31" s="48">
        <v>1209</v>
      </c>
      <c r="E31" s="48">
        <v>135</v>
      </c>
      <c r="F31" s="48">
        <v>18</v>
      </c>
      <c r="G31" s="48">
        <v>1600</v>
      </c>
      <c r="H31" s="49">
        <f t="shared" si="0"/>
        <v>28710</v>
      </c>
      <c r="I31" s="30"/>
      <c r="J31" s="48">
        <v>80</v>
      </c>
      <c r="K31" s="48">
        <v>2456</v>
      </c>
      <c r="L31" s="48">
        <v>101</v>
      </c>
      <c r="M31" s="48">
        <v>25</v>
      </c>
      <c r="N31" s="48">
        <v>1</v>
      </c>
      <c r="O31" s="48">
        <v>16</v>
      </c>
      <c r="P31" s="54">
        <f t="shared" si="1"/>
        <v>2679</v>
      </c>
    </row>
    <row r="32" spans="1:24" x14ac:dyDescent="0.3">
      <c r="A32" s="47" t="s">
        <v>29</v>
      </c>
      <c r="B32" s="69">
        <v>6143</v>
      </c>
      <c r="C32" s="48">
        <v>9252</v>
      </c>
      <c r="D32" s="48">
        <v>1047</v>
      </c>
      <c r="E32" s="48">
        <v>136</v>
      </c>
      <c r="F32" s="48">
        <v>13</v>
      </c>
      <c r="G32" s="48">
        <v>756</v>
      </c>
      <c r="H32" s="49">
        <f t="shared" si="0"/>
        <v>17347</v>
      </c>
      <c r="I32" s="30"/>
      <c r="J32" s="48">
        <v>31</v>
      </c>
      <c r="K32" s="48">
        <v>1381</v>
      </c>
      <c r="L32" s="48">
        <v>31</v>
      </c>
      <c r="M32" s="48">
        <v>17</v>
      </c>
      <c r="N32" s="48">
        <v>0</v>
      </c>
      <c r="O32" s="48">
        <v>11</v>
      </c>
      <c r="P32" s="54">
        <f t="shared" si="1"/>
        <v>1471</v>
      </c>
    </row>
    <row r="33" spans="1:24" x14ac:dyDescent="0.3">
      <c r="A33" s="47" t="s">
        <v>30</v>
      </c>
      <c r="B33" s="69">
        <v>2235</v>
      </c>
      <c r="C33" s="48">
        <v>2525</v>
      </c>
      <c r="D33" s="48">
        <v>46</v>
      </c>
      <c r="E33" s="48">
        <v>9</v>
      </c>
      <c r="F33" s="48">
        <v>5</v>
      </c>
      <c r="G33" s="48">
        <v>145</v>
      </c>
      <c r="H33" s="49">
        <f t="shared" si="0"/>
        <v>4965</v>
      </c>
      <c r="I33" s="30"/>
      <c r="J33" s="48">
        <v>28</v>
      </c>
      <c r="K33" s="48">
        <v>532</v>
      </c>
      <c r="L33" s="48">
        <v>1</v>
      </c>
      <c r="M33" s="48">
        <v>2</v>
      </c>
      <c r="N33" s="48">
        <v>0</v>
      </c>
      <c r="O33" s="48">
        <v>3</v>
      </c>
      <c r="P33" s="54">
        <f t="shared" si="1"/>
        <v>566</v>
      </c>
    </row>
    <row r="34" spans="1:24" x14ac:dyDescent="0.3">
      <c r="A34" s="50" t="s">
        <v>31</v>
      </c>
      <c r="B34" s="70">
        <v>15032</v>
      </c>
      <c r="C34" s="51">
        <v>11724</v>
      </c>
      <c r="D34" s="51">
        <v>834</v>
      </c>
      <c r="E34" s="51">
        <v>95</v>
      </c>
      <c r="F34" s="51">
        <v>22</v>
      </c>
      <c r="G34" s="51">
        <v>1904</v>
      </c>
      <c r="H34" s="52">
        <f t="shared" si="0"/>
        <v>29611</v>
      </c>
      <c r="I34" s="30"/>
      <c r="J34" s="51">
        <v>118</v>
      </c>
      <c r="K34" s="51">
        <v>2731</v>
      </c>
      <c r="L34" s="51">
        <v>45</v>
      </c>
      <c r="M34" s="51">
        <v>11</v>
      </c>
      <c r="N34" s="51">
        <v>9</v>
      </c>
      <c r="O34" s="51">
        <v>17</v>
      </c>
      <c r="P34" s="55">
        <f t="shared" si="1"/>
        <v>2931</v>
      </c>
    </row>
    <row r="35" spans="1:24" s="12" customFormat="1" x14ac:dyDescent="0.3">
      <c r="A35" s="72" t="s">
        <v>32</v>
      </c>
      <c r="B35" s="57">
        <f t="shared" ref="B35:G35" si="8">SUM(B23:B34)</f>
        <v>136152</v>
      </c>
      <c r="C35" s="35">
        <f>SUM(C23:C34)</f>
        <v>152046</v>
      </c>
      <c r="D35" s="35">
        <f t="shared" si="8"/>
        <v>15926</v>
      </c>
      <c r="E35" s="35">
        <f t="shared" si="8"/>
        <v>2373</v>
      </c>
      <c r="F35" s="35">
        <f t="shared" si="8"/>
        <v>465</v>
      </c>
      <c r="G35" s="35">
        <f t="shared" si="8"/>
        <v>16724</v>
      </c>
      <c r="H35" s="36">
        <f t="shared" si="0"/>
        <v>323686</v>
      </c>
      <c r="I35" s="37"/>
      <c r="J35" s="35">
        <f t="shared" ref="J35:O35" si="9">SUM(J23:J34)</f>
        <v>732</v>
      </c>
      <c r="K35" s="35">
        <f t="shared" si="9"/>
        <v>32676</v>
      </c>
      <c r="L35" s="35">
        <f t="shared" si="9"/>
        <v>763</v>
      </c>
      <c r="M35" s="35">
        <f t="shared" si="9"/>
        <v>489</v>
      </c>
      <c r="N35" s="35">
        <f t="shared" si="9"/>
        <v>133</v>
      </c>
      <c r="O35" s="35">
        <f t="shared" si="9"/>
        <v>208</v>
      </c>
      <c r="P35" s="35">
        <f t="shared" si="1"/>
        <v>35001</v>
      </c>
      <c r="R35"/>
      <c r="S35"/>
      <c r="T35"/>
      <c r="U35"/>
      <c r="V35"/>
      <c r="W35"/>
      <c r="X35"/>
    </row>
    <row r="36" spans="1:24" x14ac:dyDescent="0.3">
      <c r="A36" s="44" t="s">
        <v>33</v>
      </c>
      <c r="B36" s="68">
        <v>1750</v>
      </c>
      <c r="C36" s="45">
        <v>1440</v>
      </c>
      <c r="D36" s="45">
        <v>42</v>
      </c>
      <c r="E36" s="45">
        <v>3</v>
      </c>
      <c r="F36" s="45">
        <v>3</v>
      </c>
      <c r="G36" s="45">
        <v>112</v>
      </c>
      <c r="H36" s="46">
        <f t="shared" si="0"/>
        <v>3350</v>
      </c>
      <c r="I36" s="30"/>
      <c r="J36" s="45">
        <v>11</v>
      </c>
      <c r="K36" s="45">
        <v>247</v>
      </c>
      <c r="L36" s="45">
        <v>1</v>
      </c>
      <c r="M36" s="45">
        <v>1</v>
      </c>
      <c r="N36" s="45">
        <v>0</v>
      </c>
      <c r="O36" s="45">
        <v>0</v>
      </c>
      <c r="P36" s="53">
        <f t="shared" si="1"/>
        <v>260</v>
      </c>
    </row>
    <row r="37" spans="1:24" x14ac:dyDescent="0.3">
      <c r="A37" s="47" t="s">
        <v>34</v>
      </c>
      <c r="B37" s="69">
        <v>3942</v>
      </c>
      <c r="C37" s="48">
        <v>5609</v>
      </c>
      <c r="D37" s="48">
        <v>434</v>
      </c>
      <c r="E37" s="48">
        <v>67</v>
      </c>
      <c r="F37" s="48">
        <v>6</v>
      </c>
      <c r="G37" s="48">
        <v>434</v>
      </c>
      <c r="H37" s="49">
        <f t="shared" si="0"/>
        <v>10492</v>
      </c>
      <c r="I37" s="30"/>
      <c r="J37" s="48">
        <v>11</v>
      </c>
      <c r="K37" s="48">
        <v>1314</v>
      </c>
      <c r="L37" s="48">
        <v>4</v>
      </c>
      <c r="M37" s="48">
        <v>8</v>
      </c>
      <c r="N37" s="48">
        <v>0</v>
      </c>
      <c r="O37" s="48">
        <v>1</v>
      </c>
      <c r="P37" s="54">
        <f t="shared" si="1"/>
        <v>1338</v>
      </c>
    </row>
    <row r="38" spans="1:24" x14ac:dyDescent="0.3">
      <c r="A38" s="47" t="s">
        <v>35</v>
      </c>
      <c r="B38" s="69">
        <v>3180</v>
      </c>
      <c r="C38" s="48">
        <v>2533</v>
      </c>
      <c r="D38" s="48">
        <v>70</v>
      </c>
      <c r="E38" s="48">
        <v>2</v>
      </c>
      <c r="F38" s="48">
        <v>1</v>
      </c>
      <c r="G38" s="48">
        <v>221</v>
      </c>
      <c r="H38" s="49">
        <f t="shared" si="0"/>
        <v>6007</v>
      </c>
      <c r="I38" s="30"/>
      <c r="J38" s="48">
        <v>51</v>
      </c>
      <c r="K38" s="48">
        <v>335</v>
      </c>
      <c r="L38" s="48">
        <v>1</v>
      </c>
      <c r="M38" s="48">
        <v>8</v>
      </c>
      <c r="N38" s="48">
        <v>1</v>
      </c>
      <c r="O38" s="48">
        <v>11</v>
      </c>
      <c r="P38" s="54">
        <f t="shared" si="1"/>
        <v>407</v>
      </c>
    </row>
    <row r="39" spans="1:24" x14ac:dyDescent="0.3">
      <c r="A39" s="50" t="s">
        <v>36</v>
      </c>
      <c r="B39" s="70">
        <v>7399</v>
      </c>
      <c r="C39" s="51">
        <v>8546</v>
      </c>
      <c r="D39" s="51">
        <v>296</v>
      </c>
      <c r="E39" s="51">
        <v>33</v>
      </c>
      <c r="F39" s="51">
        <v>36</v>
      </c>
      <c r="G39" s="51">
        <v>566</v>
      </c>
      <c r="H39" s="52">
        <f t="shared" si="0"/>
        <v>16876</v>
      </c>
      <c r="I39" s="30"/>
      <c r="J39" s="51">
        <v>17</v>
      </c>
      <c r="K39" s="51">
        <v>1339</v>
      </c>
      <c r="L39" s="51">
        <v>8</v>
      </c>
      <c r="M39" s="51">
        <v>9</v>
      </c>
      <c r="N39" s="51">
        <v>2</v>
      </c>
      <c r="O39" s="51">
        <v>4</v>
      </c>
      <c r="P39" s="55">
        <f t="shared" si="1"/>
        <v>1379</v>
      </c>
    </row>
    <row r="40" spans="1:24" x14ac:dyDescent="0.3">
      <c r="A40" s="72" t="s">
        <v>37</v>
      </c>
      <c r="B40" s="57">
        <f t="shared" ref="B40:G40" si="10">SUM(B36:B39)</f>
        <v>16271</v>
      </c>
      <c r="C40" s="35">
        <f>SUM(C36:C39)</f>
        <v>18128</v>
      </c>
      <c r="D40" s="35">
        <f t="shared" si="10"/>
        <v>842</v>
      </c>
      <c r="E40" s="35">
        <f t="shared" si="10"/>
        <v>105</v>
      </c>
      <c r="F40" s="35">
        <f t="shared" si="10"/>
        <v>46</v>
      </c>
      <c r="G40" s="35">
        <f t="shared" si="10"/>
        <v>1333</v>
      </c>
      <c r="H40" s="36">
        <f t="shared" si="0"/>
        <v>36725</v>
      </c>
      <c r="I40" s="37"/>
      <c r="J40" s="35">
        <f t="shared" ref="J40:O40" si="11">SUM(J36:J39)</f>
        <v>90</v>
      </c>
      <c r="K40" s="35">
        <f t="shared" si="11"/>
        <v>3235</v>
      </c>
      <c r="L40" s="35">
        <f t="shared" si="11"/>
        <v>14</v>
      </c>
      <c r="M40" s="35">
        <f t="shared" si="11"/>
        <v>26</v>
      </c>
      <c r="N40" s="35">
        <f t="shared" si="11"/>
        <v>3</v>
      </c>
      <c r="O40" s="35">
        <f t="shared" si="11"/>
        <v>16</v>
      </c>
      <c r="P40" s="35">
        <f t="shared" si="1"/>
        <v>3384</v>
      </c>
    </row>
    <row r="41" spans="1:24" x14ac:dyDescent="0.3">
      <c r="A41" s="44" t="s">
        <v>38</v>
      </c>
      <c r="B41" s="68">
        <v>48946</v>
      </c>
      <c r="C41" s="45">
        <v>129002</v>
      </c>
      <c r="D41" s="45">
        <v>1024</v>
      </c>
      <c r="E41" s="45">
        <v>1035</v>
      </c>
      <c r="F41" s="45">
        <v>163</v>
      </c>
      <c r="G41" s="45">
        <v>2247</v>
      </c>
      <c r="H41" s="46">
        <f t="shared" si="0"/>
        <v>182417</v>
      </c>
      <c r="I41" s="30"/>
      <c r="J41" s="45">
        <v>80</v>
      </c>
      <c r="K41" s="45">
        <v>12514</v>
      </c>
      <c r="L41" s="45">
        <v>43</v>
      </c>
      <c r="M41" s="45">
        <v>158</v>
      </c>
      <c r="N41" s="45">
        <v>102</v>
      </c>
      <c r="O41" s="45">
        <v>6</v>
      </c>
      <c r="P41" s="53">
        <f t="shared" si="1"/>
        <v>12903</v>
      </c>
    </row>
    <row r="42" spans="1:24" x14ac:dyDescent="0.3">
      <c r="A42" s="50" t="s">
        <v>39</v>
      </c>
      <c r="B42" s="70">
        <v>26147</v>
      </c>
      <c r="C42" s="51">
        <v>82720</v>
      </c>
      <c r="D42" s="51">
        <v>2047</v>
      </c>
      <c r="E42" s="51">
        <v>865</v>
      </c>
      <c r="F42" s="51">
        <v>426</v>
      </c>
      <c r="G42" s="51">
        <v>5337</v>
      </c>
      <c r="H42" s="52">
        <f t="shared" si="0"/>
        <v>117542</v>
      </c>
      <c r="I42" s="30"/>
      <c r="J42" s="51">
        <v>206</v>
      </c>
      <c r="K42" s="51">
        <v>17007</v>
      </c>
      <c r="L42" s="51">
        <v>204</v>
      </c>
      <c r="M42" s="51">
        <v>357</v>
      </c>
      <c r="N42" s="51">
        <v>95</v>
      </c>
      <c r="O42" s="51">
        <v>36</v>
      </c>
      <c r="P42" s="55">
        <f t="shared" si="1"/>
        <v>17905</v>
      </c>
    </row>
    <row r="43" spans="1:24" x14ac:dyDescent="0.3">
      <c r="A43" s="72" t="s">
        <v>40</v>
      </c>
      <c r="B43" s="57">
        <f t="shared" ref="B43:G43" si="12">SUM(B41:B42)</f>
        <v>75093</v>
      </c>
      <c r="C43" s="35">
        <f>SUM(C41:C42)</f>
        <v>211722</v>
      </c>
      <c r="D43" s="35">
        <f t="shared" si="12"/>
        <v>3071</v>
      </c>
      <c r="E43" s="35">
        <f t="shared" si="12"/>
        <v>1900</v>
      </c>
      <c r="F43" s="35">
        <f t="shared" si="12"/>
        <v>589</v>
      </c>
      <c r="G43" s="35">
        <f t="shared" si="12"/>
        <v>7584</v>
      </c>
      <c r="H43" s="36">
        <f t="shared" si="0"/>
        <v>299959</v>
      </c>
      <c r="I43" s="37"/>
      <c r="J43" s="35">
        <f t="shared" ref="J43:O43" si="13">SUM(J41:J42)</f>
        <v>286</v>
      </c>
      <c r="K43" s="35">
        <f t="shared" si="13"/>
        <v>29521</v>
      </c>
      <c r="L43" s="35">
        <f t="shared" si="13"/>
        <v>247</v>
      </c>
      <c r="M43" s="35">
        <f t="shared" si="13"/>
        <v>515</v>
      </c>
      <c r="N43" s="35">
        <f t="shared" si="13"/>
        <v>197</v>
      </c>
      <c r="O43" s="35">
        <f t="shared" si="13"/>
        <v>42</v>
      </c>
      <c r="P43" s="35">
        <f t="shared" si="1"/>
        <v>30808</v>
      </c>
    </row>
    <row r="44" spans="1:24" x14ac:dyDescent="0.3">
      <c r="A44" s="44" t="s">
        <v>41</v>
      </c>
      <c r="B44" s="68">
        <v>2458</v>
      </c>
      <c r="C44" s="45">
        <v>3584</v>
      </c>
      <c r="D44" s="45">
        <v>216</v>
      </c>
      <c r="E44" s="45">
        <v>26</v>
      </c>
      <c r="F44" s="45">
        <v>2</v>
      </c>
      <c r="G44" s="45">
        <v>186</v>
      </c>
      <c r="H44" s="46">
        <f t="shared" si="0"/>
        <v>6472</v>
      </c>
      <c r="I44" s="30"/>
      <c r="J44" s="45">
        <v>18</v>
      </c>
      <c r="K44" s="45">
        <v>664</v>
      </c>
      <c r="L44" s="45">
        <v>3</v>
      </c>
      <c r="M44" s="45">
        <v>4</v>
      </c>
      <c r="N44" s="45">
        <v>0</v>
      </c>
      <c r="O44" s="45">
        <v>2</v>
      </c>
      <c r="P44" s="53">
        <f t="shared" si="1"/>
        <v>691</v>
      </c>
    </row>
    <row r="45" spans="1:24" x14ac:dyDescent="0.3">
      <c r="A45" s="47" t="s">
        <v>42</v>
      </c>
      <c r="B45" s="69">
        <v>8964</v>
      </c>
      <c r="C45" s="48">
        <v>15478</v>
      </c>
      <c r="D45" s="48">
        <v>3060</v>
      </c>
      <c r="E45" s="48">
        <v>766</v>
      </c>
      <c r="F45" s="48">
        <v>33</v>
      </c>
      <c r="G45" s="48">
        <v>1375</v>
      </c>
      <c r="H45" s="49">
        <f t="shared" si="0"/>
        <v>29676</v>
      </c>
      <c r="I45" s="30"/>
      <c r="J45" s="48">
        <v>19</v>
      </c>
      <c r="K45" s="48">
        <v>2778</v>
      </c>
      <c r="L45" s="48">
        <v>52</v>
      </c>
      <c r="M45" s="48">
        <v>93</v>
      </c>
      <c r="N45" s="48">
        <v>0</v>
      </c>
      <c r="O45" s="48">
        <v>3</v>
      </c>
      <c r="P45" s="54">
        <f t="shared" si="1"/>
        <v>2945</v>
      </c>
    </row>
    <row r="46" spans="1:24" x14ac:dyDescent="0.3">
      <c r="A46" s="47" t="s">
        <v>43</v>
      </c>
      <c r="B46" s="69">
        <v>1254</v>
      </c>
      <c r="C46" s="48">
        <v>3670</v>
      </c>
      <c r="D46" s="48">
        <v>668</v>
      </c>
      <c r="E46" s="48">
        <v>440</v>
      </c>
      <c r="F46" s="48">
        <v>2</v>
      </c>
      <c r="G46" s="48">
        <v>222</v>
      </c>
      <c r="H46" s="49">
        <f t="shared" si="0"/>
        <v>6256</v>
      </c>
      <c r="I46" s="30"/>
      <c r="J46" s="48">
        <v>2</v>
      </c>
      <c r="K46" s="48">
        <v>596</v>
      </c>
      <c r="L46" s="48">
        <v>16</v>
      </c>
      <c r="M46" s="48">
        <v>69</v>
      </c>
      <c r="N46" s="48">
        <v>0</v>
      </c>
      <c r="O46" s="48">
        <v>1</v>
      </c>
      <c r="P46" s="54">
        <f t="shared" si="1"/>
        <v>684</v>
      </c>
    </row>
    <row r="47" spans="1:24" x14ac:dyDescent="0.3">
      <c r="A47" s="47" t="s">
        <v>44</v>
      </c>
      <c r="B47" s="69">
        <v>7418</v>
      </c>
      <c r="C47" s="48">
        <v>13093</v>
      </c>
      <c r="D47" s="48">
        <v>1728</v>
      </c>
      <c r="E47" s="48">
        <v>335</v>
      </c>
      <c r="F47" s="48">
        <v>38</v>
      </c>
      <c r="G47" s="48">
        <v>1238</v>
      </c>
      <c r="H47" s="49">
        <f t="shared" si="0"/>
        <v>23850</v>
      </c>
      <c r="I47" s="30"/>
      <c r="J47" s="48">
        <v>32</v>
      </c>
      <c r="K47" s="48">
        <v>2676</v>
      </c>
      <c r="L47" s="48">
        <v>26</v>
      </c>
      <c r="M47" s="48">
        <v>42</v>
      </c>
      <c r="N47" s="48">
        <v>0</v>
      </c>
      <c r="O47" s="48">
        <v>5</v>
      </c>
      <c r="P47" s="54">
        <f t="shared" si="1"/>
        <v>2781</v>
      </c>
    </row>
    <row r="48" spans="1:24" x14ac:dyDescent="0.3">
      <c r="A48" s="47" t="s">
        <v>45</v>
      </c>
      <c r="B48" s="69">
        <v>6408</v>
      </c>
      <c r="C48" s="48">
        <v>11252</v>
      </c>
      <c r="D48" s="48">
        <v>2056</v>
      </c>
      <c r="E48" s="48">
        <v>336</v>
      </c>
      <c r="F48" s="48">
        <v>17</v>
      </c>
      <c r="G48" s="48">
        <v>940</v>
      </c>
      <c r="H48" s="49">
        <f t="shared" si="0"/>
        <v>21009</v>
      </c>
      <c r="I48" s="30"/>
      <c r="J48" s="48">
        <v>37</v>
      </c>
      <c r="K48" s="48">
        <v>1911</v>
      </c>
      <c r="L48" s="48">
        <v>25</v>
      </c>
      <c r="M48" s="48">
        <v>23</v>
      </c>
      <c r="N48" s="48">
        <v>0</v>
      </c>
      <c r="O48" s="48">
        <v>7</v>
      </c>
      <c r="P48" s="54">
        <f t="shared" si="1"/>
        <v>2003</v>
      </c>
    </row>
    <row r="49" spans="1:16" x14ac:dyDescent="0.3">
      <c r="A49" s="47" t="s">
        <v>46</v>
      </c>
      <c r="B49" s="69">
        <v>8082</v>
      </c>
      <c r="C49" s="48">
        <v>16292</v>
      </c>
      <c r="D49" s="48">
        <v>2383</v>
      </c>
      <c r="E49" s="48">
        <v>1025</v>
      </c>
      <c r="F49" s="48">
        <v>39</v>
      </c>
      <c r="G49" s="48">
        <v>1357</v>
      </c>
      <c r="H49" s="49">
        <f t="shared" si="0"/>
        <v>29178</v>
      </c>
      <c r="I49" s="30"/>
      <c r="J49" s="48">
        <v>33</v>
      </c>
      <c r="K49" s="48">
        <v>2876</v>
      </c>
      <c r="L49" s="48">
        <v>27</v>
      </c>
      <c r="M49" s="48">
        <v>93</v>
      </c>
      <c r="N49" s="48">
        <v>0</v>
      </c>
      <c r="O49" s="48">
        <v>8</v>
      </c>
      <c r="P49" s="54">
        <f t="shared" si="1"/>
        <v>3037</v>
      </c>
    </row>
    <row r="50" spans="1:16" x14ac:dyDescent="0.3">
      <c r="A50" s="50" t="s">
        <v>47</v>
      </c>
      <c r="B50" s="70">
        <v>10646</v>
      </c>
      <c r="C50" s="51">
        <v>14479</v>
      </c>
      <c r="D50" s="51">
        <v>2099</v>
      </c>
      <c r="E50" s="51">
        <v>478</v>
      </c>
      <c r="F50" s="51">
        <v>35</v>
      </c>
      <c r="G50" s="51">
        <v>1685</v>
      </c>
      <c r="H50" s="52">
        <f t="shared" si="0"/>
        <v>29422</v>
      </c>
      <c r="I50" s="30"/>
      <c r="J50" s="51">
        <v>54</v>
      </c>
      <c r="K50" s="51">
        <v>2913</v>
      </c>
      <c r="L50" s="51">
        <v>31</v>
      </c>
      <c r="M50" s="51">
        <v>55</v>
      </c>
      <c r="N50" s="51">
        <v>17</v>
      </c>
      <c r="O50" s="51">
        <v>9</v>
      </c>
      <c r="P50" s="55">
        <f t="shared" si="1"/>
        <v>3079</v>
      </c>
    </row>
    <row r="51" spans="1:16" x14ac:dyDescent="0.3">
      <c r="A51" s="72" t="s">
        <v>48</v>
      </c>
      <c r="B51" s="57">
        <f t="shared" ref="B51:G51" si="14">SUM(B44:B50)</f>
        <v>45230</v>
      </c>
      <c r="C51" s="35">
        <f>SUM(C44:C50)</f>
        <v>77848</v>
      </c>
      <c r="D51" s="35">
        <f t="shared" si="14"/>
        <v>12210</v>
      </c>
      <c r="E51" s="35">
        <f t="shared" si="14"/>
        <v>3406</v>
      </c>
      <c r="F51" s="35">
        <f t="shared" si="14"/>
        <v>166</v>
      </c>
      <c r="G51" s="35">
        <f t="shared" si="14"/>
        <v>7003</v>
      </c>
      <c r="H51" s="36">
        <f t="shared" si="0"/>
        <v>145863</v>
      </c>
      <c r="I51" s="37"/>
      <c r="J51" s="35">
        <f t="shared" ref="J51:O51" si="15">SUM(J44:J50)</f>
        <v>195</v>
      </c>
      <c r="K51" s="35">
        <f t="shared" si="15"/>
        <v>14414</v>
      </c>
      <c r="L51" s="35">
        <f t="shared" si="15"/>
        <v>180</v>
      </c>
      <c r="M51" s="35">
        <f t="shared" si="15"/>
        <v>379</v>
      </c>
      <c r="N51" s="35">
        <f t="shared" si="15"/>
        <v>17</v>
      </c>
      <c r="O51" s="35">
        <f t="shared" si="15"/>
        <v>35</v>
      </c>
      <c r="P51" s="35">
        <f t="shared" si="1"/>
        <v>15220</v>
      </c>
    </row>
    <row r="52" spans="1:16" x14ac:dyDescent="0.3">
      <c r="A52" s="44" t="s">
        <v>49</v>
      </c>
      <c r="B52" s="68">
        <v>10259</v>
      </c>
      <c r="C52" s="45">
        <v>20439</v>
      </c>
      <c r="D52" s="45">
        <v>4188</v>
      </c>
      <c r="E52" s="45">
        <v>1749</v>
      </c>
      <c r="F52" s="45">
        <v>28</v>
      </c>
      <c r="G52" s="45">
        <v>2681</v>
      </c>
      <c r="H52" s="46">
        <f t="shared" si="0"/>
        <v>39344</v>
      </c>
      <c r="I52" s="30"/>
      <c r="J52" s="45">
        <v>48</v>
      </c>
      <c r="K52" s="45">
        <v>3396</v>
      </c>
      <c r="L52" s="45">
        <v>121</v>
      </c>
      <c r="M52" s="45">
        <v>228</v>
      </c>
      <c r="N52" s="45">
        <v>8</v>
      </c>
      <c r="O52" s="45">
        <v>32</v>
      </c>
      <c r="P52" s="53">
        <f t="shared" si="1"/>
        <v>3833</v>
      </c>
    </row>
    <row r="53" spans="1:16" x14ac:dyDescent="0.3">
      <c r="A53" s="47" t="s">
        <v>50</v>
      </c>
      <c r="B53" s="69">
        <v>2827</v>
      </c>
      <c r="C53" s="48">
        <v>6192</v>
      </c>
      <c r="D53" s="48">
        <v>1319</v>
      </c>
      <c r="E53" s="48">
        <v>538</v>
      </c>
      <c r="F53" s="48">
        <v>5</v>
      </c>
      <c r="G53" s="48">
        <v>427</v>
      </c>
      <c r="H53" s="49">
        <f t="shared" si="0"/>
        <v>11308</v>
      </c>
      <c r="I53" s="30"/>
      <c r="J53" s="48">
        <v>11</v>
      </c>
      <c r="K53" s="48">
        <v>820</v>
      </c>
      <c r="L53" s="48">
        <v>25</v>
      </c>
      <c r="M53" s="48">
        <v>36</v>
      </c>
      <c r="N53" s="48">
        <v>1</v>
      </c>
      <c r="O53" s="48">
        <v>2</v>
      </c>
      <c r="P53" s="54">
        <f t="shared" si="1"/>
        <v>895</v>
      </c>
    </row>
    <row r="54" spans="1:16" x14ac:dyDescent="0.3">
      <c r="A54" s="47" t="s">
        <v>128</v>
      </c>
      <c r="B54" s="69">
        <v>2848</v>
      </c>
      <c r="C54" s="48">
        <v>6377</v>
      </c>
      <c r="D54" s="48">
        <v>1654</v>
      </c>
      <c r="E54" s="48">
        <v>477</v>
      </c>
      <c r="F54" s="48">
        <v>8</v>
      </c>
      <c r="G54" s="48">
        <v>303</v>
      </c>
      <c r="H54" s="49">
        <f t="shared" si="0"/>
        <v>11667</v>
      </c>
      <c r="I54" s="30"/>
      <c r="J54" s="48">
        <v>16</v>
      </c>
      <c r="K54" s="48">
        <v>1362</v>
      </c>
      <c r="L54" s="48">
        <v>32</v>
      </c>
      <c r="M54" s="48">
        <v>50</v>
      </c>
      <c r="N54" s="48">
        <v>0</v>
      </c>
      <c r="O54" s="48">
        <v>8</v>
      </c>
      <c r="P54" s="54">
        <f t="shared" si="1"/>
        <v>1468</v>
      </c>
    </row>
    <row r="55" spans="1:16" x14ac:dyDescent="0.3">
      <c r="A55" s="47" t="s">
        <v>51</v>
      </c>
      <c r="B55" s="69">
        <v>7354</v>
      </c>
      <c r="C55" s="48">
        <v>14086</v>
      </c>
      <c r="D55" s="48">
        <v>3132</v>
      </c>
      <c r="E55" s="48">
        <v>813</v>
      </c>
      <c r="F55" s="48">
        <v>18</v>
      </c>
      <c r="G55" s="48">
        <v>1154</v>
      </c>
      <c r="H55" s="49">
        <f t="shared" si="0"/>
        <v>26557</v>
      </c>
      <c r="I55" s="30"/>
      <c r="J55" s="48">
        <v>33</v>
      </c>
      <c r="K55" s="48">
        <v>2679</v>
      </c>
      <c r="L55" s="48">
        <v>75</v>
      </c>
      <c r="M55" s="48">
        <v>80</v>
      </c>
      <c r="N55" s="48">
        <v>5</v>
      </c>
      <c r="O55" s="48">
        <v>12</v>
      </c>
      <c r="P55" s="54">
        <f t="shared" si="1"/>
        <v>2884</v>
      </c>
    </row>
    <row r="56" spans="1:16" x14ac:dyDescent="0.3">
      <c r="A56" s="47" t="s">
        <v>52</v>
      </c>
      <c r="B56" s="69">
        <v>3891</v>
      </c>
      <c r="C56" s="48">
        <v>7435</v>
      </c>
      <c r="D56" s="48">
        <v>2002</v>
      </c>
      <c r="E56" s="48">
        <v>906</v>
      </c>
      <c r="F56" s="48">
        <v>10</v>
      </c>
      <c r="G56" s="48">
        <v>552</v>
      </c>
      <c r="H56" s="49">
        <f t="shared" si="0"/>
        <v>14796</v>
      </c>
      <c r="I56" s="30"/>
      <c r="J56" s="48">
        <v>12</v>
      </c>
      <c r="K56" s="48">
        <v>1416</v>
      </c>
      <c r="L56" s="48">
        <v>57</v>
      </c>
      <c r="M56" s="48">
        <v>81</v>
      </c>
      <c r="N56" s="48">
        <v>0</v>
      </c>
      <c r="O56" s="48">
        <v>3</v>
      </c>
      <c r="P56" s="54">
        <f t="shared" si="1"/>
        <v>1569</v>
      </c>
    </row>
    <row r="57" spans="1:16" x14ac:dyDescent="0.3">
      <c r="A57" s="47" t="s">
        <v>53</v>
      </c>
      <c r="B57" s="69">
        <v>2903</v>
      </c>
      <c r="C57" s="48">
        <v>5036</v>
      </c>
      <c r="D57" s="48">
        <v>1168</v>
      </c>
      <c r="E57" s="48">
        <v>253</v>
      </c>
      <c r="F57" s="48">
        <v>4</v>
      </c>
      <c r="G57" s="48">
        <v>364</v>
      </c>
      <c r="H57" s="49">
        <f t="shared" si="0"/>
        <v>9728</v>
      </c>
      <c r="I57" s="30"/>
      <c r="J57" s="48">
        <v>8</v>
      </c>
      <c r="K57" s="48">
        <v>1068</v>
      </c>
      <c r="L57" s="48">
        <v>28</v>
      </c>
      <c r="M57" s="48">
        <v>15</v>
      </c>
      <c r="N57" s="48">
        <v>0</v>
      </c>
      <c r="O57" s="48">
        <v>4</v>
      </c>
      <c r="P57" s="54">
        <f t="shared" si="1"/>
        <v>1123</v>
      </c>
    </row>
    <row r="58" spans="1:16" x14ac:dyDescent="0.3">
      <c r="A58" s="47" t="s">
        <v>54</v>
      </c>
      <c r="B58" s="69">
        <v>2998</v>
      </c>
      <c r="C58" s="48">
        <v>7441</v>
      </c>
      <c r="D58" s="48">
        <v>1549</v>
      </c>
      <c r="E58" s="48">
        <v>596</v>
      </c>
      <c r="F58" s="48">
        <v>3</v>
      </c>
      <c r="G58" s="48">
        <v>406</v>
      </c>
      <c r="H58" s="49">
        <f t="shared" si="0"/>
        <v>12993</v>
      </c>
      <c r="I58" s="30"/>
      <c r="J58" s="48">
        <v>9</v>
      </c>
      <c r="K58" s="48">
        <v>1243</v>
      </c>
      <c r="L58" s="48">
        <v>31</v>
      </c>
      <c r="M58" s="48">
        <v>67</v>
      </c>
      <c r="N58" s="48">
        <v>0</v>
      </c>
      <c r="O58" s="48">
        <v>14</v>
      </c>
      <c r="P58" s="54">
        <f t="shared" si="1"/>
        <v>1364</v>
      </c>
    </row>
    <row r="59" spans="1:16" x14ac:dyDescent="0.3">
      <c r="A59" s="47" t="s">
        <v>55</v>
      </c>
      <c r="B59" s="69">
        <v>5705</v>
      </c>
      <c r="C59" s="48">
        <v>9979</v>
      </c>
      <c r="D59" s="48">
        <v>2171</v>
      </c>
      <c r="E59" s="48">
        <v>746</v>
      </c>
      <c r="F59" s="48">
        <v>15</v>
      </c>
      <c r="G59" s="48">
        <v>824</v>
      </c>
      <c r="H59" s="49">
        <f t="shared" si="0"/>
        <v>19440</v>
      </c>
      <c r="I59" s="30"/>
      <c r="J59" s="48">
        <v>20</v>
      </c>
      <c r="K59" s="48">
        <v>2151</v>
      </c>
      <c r="L59" s="48">
        <v>39</v>
      </c>
      <c r="M59" s="48">
        <v>63</v>
      </c>
      <c r="N59" s="48">
        <v>12</v>
      </c>
      <c r="O59" s="48">
        <v>9</v>
      </c>
      <c r="P59" s="54">
        <f t="shared" si="1"/>
        <v>2294</v>
      </c>
    </row>
    <row r="60" spans="1:16" x14ac:dyDescent="0.3">
      <c r="A60" s="50" t="s">
        <v>56</v>
      </c>
      <c r="B60" s="70">
        <v>2594</v>
      </c>
      <c r="C60" s="51">
        <v>4283</v>
      </c>
      <c r="D60" s="51">
        <v>1222</v>
      </c>
      <c r="E60" s="51">
        <v>472</v>
      </c>
      <c r="F60" s="51">
        <v>6</v>
      </c>
      <c r="G60" s="51">
        <v>361</v>
      </c>
      <c r="H60" s="52">
        <f t="shared" si="0"/>
        <v>8938</v>
      </c>
      <c r="I60" s="30"/>
      <c r="J60" s="51">
        <v>16</v>
      </c>
      <c r="K60" s="51">
        <v>949</v>
      </c>
      <c r="L60" s="51">
        <v>33</v>
      </c>
      <c r="M60" s="51">
        <v>40</v>
      </c>
      <c r="N60" s="51">
        <v>1</v>
      </c>
      <c r="O60" s="51">
        <v>12</v>
      </c>
      <c r="P60" s="55">
        <f t="shared" si="1"/>
        <v>1051</v>
      </c>
    </row>
    <row r="61" spans="1:16" x14ac:dyDescent="0.3">
      <c r="A61" s="72" t="s">
        <v>57</v>
      </c>
      <c r="B61" s="57">
        <f t="shared" ref="B61:G61" si="16">SUM(B52:B60)</f>
        <v>41379</v>
      </c>
      <c r="C61" s="35">
        <f>SUM(C52:C60)</f>
        <v>81268</v>
      </c>
      <c r="D61" s="35">
        <f t="shared" si="16"/>
        <v>18405</v>
      </c>
      <c r="E61" s="35">
        <f t="shared" si="16"/>
        <v>6550</v>
      </c>
      <c r="F61" s="35">
        <f t="shared" si="16"/>
        <v>97</v>
      </c>
      <c r="G61" s="35">
        <f t="shared" si="16"/>
        <v>7072</v>
      </c>
      <c r="H61" s="36">
        <f t="shared" si="0"/>
        <v>154771</v>
      </c>
      <c r="I61" s="37"/>
      <c r="J61" s="35">
        <f t="shared" ref="J61:O61" si="17">SUM(J52:J60)</f>
        <v>173</v>
      </c>
      <c r="K61" s="35">
        <f t="shared" si="17"/>
        <v>15084</v>
      </c>
      <c r="L61" s="35">
        <f t="shared" si="17"/>
        <v>441</v>
      </c>
      <c r="M61" s="35">
        <f t="shared" si="17"/>
        <v>660</v>
      </c>
      <c r="N61" s="35">
        <f t="shared" si="17"/>
        <v>27</v>
      </c>
      <c r="O61" s="35">
        <f t="shared" si="17"/>
        <v>96</v>
      </c>
      <c r="P61" s="35">
        <f t="shared" si="1"/>
        <v>16481</v>
      </c>
    </row>
    <row r="62" spans="1:16" x14ac:dyDescent="0.3">
      <c r="A62" s="44" t="s">
        <v>58</v>
      </c>
      <c r="B62" s="68">
        <v>2895</v>
      </c>
      <c r="C62" s="45">
        <v>6180</v>
      </c>
      <c r="D62" s="45">
        <v>1007</v>
      </c>
      <c r="E62" s="45">
        <v>457</v>
      </c>
      <c r="F62" s="45">
        <v>1</v>
      </c>
      <c r="G62" s="45">
        <v>233</v>
      </c>
      <c r="H62" s="46">
        <f t="shared" si="0"/>
        <v>10773</v>
      </c>
      <c r="I62" s="30"/>
      <c r="J62" s="45">
        <v>5</v>
      </c>
      <c r="K62" s="45">
        <v>938</v>
      </c>
      <c r="L62" s="45">
        <v>35</v>
      </c>
      <c r="M62" s="45">
        <v>43</v>
      </c>
      <c r="N62" s="45">
        <v>1</v>
      </c>
      <c r="O62" s="45">
        <v>2</v>
      </c>
      <c r="P62" s="53">
        <f t="shared" si="1"/>
        <v>1024</v>
      </c>
    </row>
    <row r="63" spans="1:16" x14ac:dyDescent="0.3">
      <c r="A63" s="47" t="s">
        <v>59</v>
      </c>
      <c r="B63" s="69">
        <v>15049</v>
      </c>
      <c r="C63" s="48">
        <v>57763</v>
      </c>
      <c r="D63" s="48">
        <v>3259</v>
      </c>
      <c r="E63" s="48">
        <v>1006</v>
      </c>
      <c r="F63" s="48">
        <v>167</v>
      </c>
      <c r="G63" s="48">
        <v>2341</v>
      </c>
      <c r="H63" s="49">
        <f t="shared" si="0"/>
        <v>79585</v>
      </c>
      <c r="I63" s="30"/>
      <c r="J63" s="48">
        <v>219</v>
      </c>
      <c r="K63" s="48">
        <v>11220</v>
      </c>
      <c r="L63" s="48">
        <v>180</v>
      </c>
      <c r="M63" s="48">
        <v>284</v>
      </c>
      <c r="N63" s="48">
        <v>67</v>
      </c>
      <c r="O63" s="48">
        <v>23</v>
      </c>
      <c r="P63" s="54">
        <f t="shared" si="1"/>
        <v>11993</v>
      </c>
    </row>
    <row r="64" spans="1:16" x14ac:dyDescent="0.3">
      <c r="A64" s="47" t="s">
        <v>60</v>
      </c>
      <c r="B64" s="69">
        <v>1605</v>
      </c>
      <c r="C64" s="48">
        <v>2875</v>
      </c>
      <c r="D64" s="48">
        <v>312</v>
      </c>
      <c r="E64" s="48">
        <v>83</v>
      </c>
      <c r="F64" s="48">
        <v>0</v>
      </c>
      <c r="G64" s="48">
        <v>99</v>
      </c>
      <c r="H64" s="49">
        <f t="shared" si="0"/>
        <v>4974</v>
      </c>
      <c r="I64" s="30"/>
      <c r="J64" s="48">
        <v>20</v>
      </c>
      <c r="K64" s="48">
        <v>488</v>
      </c>
      <c r="L64" s="48">
        <v>5</v>
      </c>
      <c r="M64" s="48">
        <v>7</v>
      </c>
      <c r="N64" s="48">
        <v>1</v>
      </c>
      <c r="O64" s="48">
        <v>1</v>
      </c>
      <c r="P64" s="54">
        <f t="shared" si="1"/>
        <v>522</v>
      </c>
    </row>
    <row r="65" spans="1:24" x14ac:dyDescent="0.3">
      <c r="A65" s="47" t="s">
        <v>61</v>
      </c>
      <c r="B65" s="69">
        <v>3735</v>
      </c>
      <c r="C65" s="48">
        <v>5902</v>
      </c>
      <c r="D65" s="48">
        <v>725</v>
      </c>
      <c r="E65" s="48">
        <v>217</v>
      </c>
      <c r="F65" s="48">
        <v>3</v>
      </c>
      <c r="G65" s="48">
        <v>212</v>
      </c>
      <c r="H65" s="49">
        <f t="shared" si="0"/>
        <v>10794</v>
      </c>
      <c r="I65" s="30"/>
      <c r="J65" s="48">
        <v>46</v>
      </c>
      <c r="K65" s="48">
        <v>623</v>
      </c>
      <c r="L65" s="48">
        <v>16</v>
      </c>
      <c r="M65" s="48">
        <v>8</v>
      </c>
      <c r="N65" s="48">
        <v>1</v>
      </c>
      <c r="O65" s="48">
        <v>3</v>
      </c>
      <c r="P65" s="54">
        <f t="shared" si="1"/>
        <v>697</v>
      </c>
    </row>
    <row r="66" spans="1:24" x14ac:dyDescent="0.3">
      <c r="A66" s="47" t="s">
        <v>62</v>
      </c>
      <c r="B66" s="69">
        <v>4991</v>
      </c>
      <c r="C66" s="48">
        <v>7551</v>
      </c>
      <c r="D66" s="48">
        <v>1471</v>
      </c>
      <c r="E66" s="48">
        <v>421</v>
      </c>
      <c r="F66" s="48">
        <v>12</v>
      </c>
      <c r="G66" s="48">
        <v>328</v>
      </c>
      <c r="H66" s="49">
        <f t="shared" si="0"/>
        <v>14774</v>
      </c>
      <c r="I66" s="30"/>
      <c r="J66" s="48">
        <v>44</v>
      </c>
      <c r="K66" s="48">
        <v>936</v>
      </c>
      <c r="L66" s="48">
        <v>45</v>
      </c>
      <c r="M66" s="48">
        <v>18</v>
      </c>
      <c r="N66" s="48">
        <v>0</v>
      </c>
      <c r="O66" s="48">
        <v>3</v>
      </c>
      <c r="P66" s="54">
        <f t="shared" si="1"/>
        <v>1046</v>
      </c>
    </row>
    <row r="67" spans="1:24" x14ac:dyDescent="0.3">
      <c r="A67" s="47" t="s">
        <v>63</v>
      </c>
      <c r="B67" s="69">
        <v>2042</v>
      </c>
      <c r="C67" s="48">
        <v>3143</v>
      </c>
      <c r="D67" s="48">
        <v>694</v>
      </c>
      <c r="E67" s="48">
        <v>148</v>
      </c>
      <c r="F67" s="48">
        <v>2</v>
      </c>
      <c r="G67" s="48">
        <v>114</v>
      </c>
      <c r="H67" s="49">
        <f t="shared" si="0"/>
        <v>6143</v>
      </c>
      <c r="I67" s="30"/>
      <c r="J67" s="48">
        <v>13</v>
      </c>
      <c r="K67" s="48">
        <v>426</v>
      </c>
      <c r="L67" s="48">
        <v>15</v>
      </c>
      <c r="M67" s="48">
        <v>5</v>
      </c>
      <c r="N67" s="48">
        <v>0</v>
      </c>
      <c r="O67" s="48">
        <v>0</v>
      </c>
      <c r="P67" s="54">
        <f t="shared" si="1"/>
        <v>459</v>
      </c>
    </row>
    <row r="68" spans="1:24" x14ac:dyDescent="0.3">
      <c r="A68" s="47" t="s">
        <v>64</v>
      </c>
      <c r="B68" s="69">
        <v>4758</v>
      </c>
      <c r="C68" s="48">
        <v>8694</v>
      </c>
      <c r="D68" s="48">
        <v>1645</v>
      </c>
      <c r="E68" s="48">
        <v>420</v>
      </c>
      <c r="F68" s="48">
        <v>8</v>
      </c>
      <c r="G68" s="48">
        <v>301</v>
      </c>
      <c r="H68" s="49">
        <f t="shared" si="0"/>
        <v>15826</v>
      </c>
      <c r="I68" s="30"/>
      <c r="J68" s="48">
        <v>45</v>
      </c>
      <c r="K68" s="48">
        <v>1176</v>
      </c>
      <c r="L68" s="48">
        <v>41</v>
      </c>
      <c r="M68" s="48">
        <v>22</v>
      </c>
      <c r="N68" s="48">
        <v>7</v>
      </c>
      <c r="O68" s="48">
        <v>2</v>
      </c>
      <c r="P68" s="54">
        <f t="shared" si="1"/>
        <v>1293</v>
      </c>
    </row>
    <row r="69" spans="1:24" x14ac:dyDescent="0.3">
      <c r="A69" s="47" t="s">
        <v>65</v>
      </c>
      <c r="B69" s="69">
        <v>3009</v>
      </c>
      <c r="C69" s="48">
        <v>6250</v>
      </c>
      <c r="D69" s="48">
        <v>991</v>
      </c>
      <c r="E69" s="48">
        <v>230</v>
      </c>
      <c r="F69" s="48">
        <v>2</v>
      </c>
      <c r="G69" s="48">
        <v>167</v>
      </c>
      <c r="H69" s="49">
        <f t="shared" si="0"/>
        <v>10649</v>
      </c>
      <c r="I69" s="30"/>
      <c r="J69" s="48">
        <v>45</v>
      </c>
      <c r="K69" s="48">
        <v>828</v>
      </c>
      <c r="L69" s="48">
        <v>21</v>
      </c>
      <c r="M69" s="48">
        <v>13</v>
      </c>
      <c r="N69" s="48">
        <v>1</v>
      </c>
      <c r="O69" s="48">
        <v>1</v>
      </c>
      <c r="P69" s="54">
        <f t="shared" si="1"/>
        <v>909</v>
      </c>
    </row>
    <row r="70" spans="1:24" x14ac:dyDescent="0.3">
      <c r="A70" s="47" t="s">
        <v>66</v>
      </c>
      <c r="B70" s="69">
        <v>4058</v>
      </c>
      <c r="C70" s="48">
        <v>5598</v>
      </c>
      <c r="D70" s="48">
        <v>908</v>
      </c>
      <c r="E70" s="48">
        <v>126</v>
      </c>
      <c r="F70" s="48">
        <v>18</v>
      </c>
      <c r="G70" s="48">
        <v>279</v>
      </c>
      <c r="H70" s="49">
        <f t="shared" si="0"/>
        <v>10987</v>
      </c>
      <c r="I70" s="30"/>
      <c r="J70" s="48">
        <v>13</v>
      </c>
      <c r="K70" s="48">
        <v>950</v>
      </c>
      <c r="L70" s="48">
        <v>24</v>
      </c>
      <c r="M70" s="48">
        <v>16</v>
      </c>
      <c r="N70" s="48">
        <v>0</v>
      </c>
      <c r="O70" s="48">
        <v>1</v>
      </c>
      <c r="P70" s="54">
        <f t="shared" si="1"/>
        <v>1004</v>
      </c>
    </row>
    <row r="71" spans="1:24" x14ac:dyDescent="0.3">
      <c r="A71" s="50" t="s">
        <v>67</v>
      </c>
      <c r="B71" s="70">
        <v>2221</v>
      </c>
      <c r="C71" s="51">
        <v>5600</v>
      </c>
      <c r="D71" s="51">
        <v>546</v>
      </c>
      <c r="E71" s="51">
        <v>289</v>
      </c>
      <c r="F71" s="51">
        <v>3</v>
      </c>
      <c r="G71" s="51">
        <v>207</v>
      </c>
      <c r="H71" s="52">
        <f t="shared" ref="H71:H130" si="18">SUM(B71:G71)</f>
        <v>8866</v>
      </c>
      <c r="I71" s="30"/>
      <c r="J71" s="51">
        <v>47</v>
      </c>
      <c r="K71" s="51">
        <v>924</v>
      </c>
      <c r="L71" s="51">
        <v>18</v>
      </c>
      <c r="M71" s="51">
        <v>15</v>
      </c>
      <c r="N71" s="51">
        <v>1</v>
      </c>
      <c r="O71" s="51">
        <v>0</v>
      </c>
      <c r="P71" s="55">
        <f t="shared" ref="P71:P130" si="19">SUM(J71:O71)</f>
        <v>1005</v>
      </c>
    </row>
    <row r="72" spans="1:24" x14ac:dyDescent="0.3">
      <c r="A72" s="72" t="s">
        <v>68</v>
      </c>
      <c r="B72" s="57">
        <f t="shared" ref="B72:G72" si="20">SUM(B62:B71)</f>
        <v>44363</v>
      </c>
      <c r="C72" s="35">
        <f>SUM(C62:C71)</f>
        <v>109556</v>
      </c>
      <c r="D72" s="35">
        <f t="shared" si="20"/>
        <v>11558</v>
      </c>
      <c r="E72" s="35">
        <f t="shared" si="20"/>
        <v>3397</v>
      </c>
      <c r="F72" s="35">
        <f t="shared" si="20"/>
        <v>216</v>
      </c>
      <c r="G72" s="35">
        <f t="shared" si="20"/>
        <v>4281</v>
      </c>
      <c r="H72" s="36">
        <f t="shared" si="18"/>
        <v>173371</v>
      </c>
      <c r="I72" s="37"/>
      <c r="J72" s="35">
        <f t="shared" ref="J72:O72" si="21">SUM(J62:J71)</f>
        <v>497</v>
      </c>
      <c r="K72" s="35">
        <f t="shared" si="21"/>
        <v>18509</v>
      </c>
      <c r="L72" s="35">
        <f t="shared" si="21"/>
        <v>400</v>
      </c>
      <c r="M72" s="35">
        <f t="shared" si="21"/>
        <v>431</v>
      </c>
      <c r="N72" s="35">
        <f t="shared" si="21"/>
        <v>79</v>
      </c>
      <c r="O72" s="35">
        <f t="shared" si="21"/>
        <v>36</v>
      </c>
      <c r="P72" s="35">
        <f t="shared" si="19"/>
        <v>19952</v>
      </c>
    </row>
    <row r="73" spans="1:24" x14ac:dyDescent="0.3">
      <c r="A73" s="44" t="s">
        <v>69</v>
      </c>
      <c r="B73" s="68">
        <v>4500</v>
      </c>
      <c r="C73" s="45">
        <v>12146</v>
      </c>
      <c r="D73" s="45">
        <v>1785</v>
      </c>
      <c r="E73" s="45">
        <v>1605</v>
      </c>
      <c r="F73" s="45">
        <v>16</v>
      </c>
      <c r="G73" s="45">
        <v>554</v>
      </c>
      <c r="H73" s="46">
        <f t="shared" si="18"/>
        <v>20606</v>
      </c>
      <c r="I73" s="30"/>
      <c r="J73" s="45">
        <v>19</v>
      </c>
      <c r="K73" s="45">
        <v>1793</v>
      </c>
      <c r="L73" s="45">
        <v>25</v>
      </c>
      <c r="M73" s="45">
        <v>89</v>
      </c>
      <c r="N73" s="45">
        <v>0</v>
      </c>
      <c r="O73" s="45">
        <v>6</v>
      </c>
      <c r="P73" s="53">
        <f t="shared" si="19"/>
        <v>1932</v>
      </c>
    </row>
    <row r="74" spans="1:24" x14ac:dyDescent="0.3">
      <c r="A74" s="50" t="s">
        <v>70</v>
      </c>
      <c r="B74" s="70">
        <v>1330</v>
      </c>
      <c r="C74" s="51">
        <v>2800</v>
      </c>
      <c r="D74" s="51">
        <v>549</v>
      </c>
      <c r="E74" s="51">
        <v>208</v>
      </c>
      <c r="F74" s="51">
        <v>0</v>
      </c>
      <c r="G74" s="51">
        <v>156</v>
      </c>
      <c r="H74" s="52">
        <f t="shared" si="18"/>
        <v>5043</v>
      </c>
      <c r="I74" s="30"/>
      <c r="J74" s="51">
        <v>6</v>
      </c>
      <c r="K74" s="51">
        <v>440</v>
      </c>
      <c r="L74" s="51">
        <v>8</v>
      </c>
      <c r="M74" s="51">
        <v>20</v>
      </c>
      <c r="N74" s="51">
        <v>0</v>
      </c>
      <c r="O74" s="51">
        <v>0</v>
      </c>
      <c r="P74" s="55">
        <f t="shared" si="19"/>
        <v>474</v>
      </c>
    </row>
    <row r="75" spans="1:24" s="12" customFormat="1" x14ac:dyDescent="0.3">
      <c r="A75" s="72" t="s">
        <v>71</v>
      </c>
      <c r="B75" s="57">
        <f t="shared" ref="B75:G75" si="22">SUM(B73:B74)</f>
        <v>5830</v>
      </c>
      <c r="C75" s="35">
        <f>SUM(C73:C74)</f>
        <v>14946</v>
      </c>
      <c r="D75" s="35">
        <f t="shared" si="22"/>
        <v>2334</v>
      </c>
      <c r="E75" s="35">
        <f t="shared" si="22"/>
        <v>1813</v>
      </c>
      <c r="F75" s="35">
        <f t="shared" si="22"/>
        <v>16</v>
      </c>
      <c r="G75" s="35">
        <f t="shared" si="22"/>
        <v>710</v>
      </c>
      <c r="H75" s="36">
        <f t="shared" si="18"/>
        <v>25649</v>
      </c>
      <c r="I75" s="37"/>
      <c r="J75" s="35">
        <f t="shared" ref="J75:O75" si="23">SUM(J73:J74)</f>
        <v>25</v>
      </c>
      <c r="K75" s="35">
        <f t="shared" si="23"/>
        <v>2233</v>
      </c>
      <c r="L75" s="35">
        <f t="shared" si="23"/>
        <v>33</v>
      </c>
      <c r="M75" s="35">
        <f t="shared" si="23"/>
        <v>109</v>
      </c>
      <c r="N75" s="35">
        <f t="shared" si="23"/>
        <v>0</v>
      </c>
      <c r="O75" s="35">
        <f t="shared" si="23"/>
        <v>6</v>
      </c>
      <c r="P75" s="35">
        <f t="shared" si="19"/>
        <v>2406</v>
      </c>
      <c r="R75"/>
      <c r="S75"/>
      <c r="T75"/>
      <c r="U75"/>
      <c r="V75"/>
      <c r="W75"/>
      <c r="X75"/>
    </row>
    <row r="76" spans="1:24" x14ac:dyDescent="0.3">
      <c r="A76" s="44" t="s">
        <v>72</v>
      </c>
      <c r="B76" s="68">
        <v>3255</v>
      </c>
      <c r="C76" s="45">
        <v>7854</v>
      </c>
      <c r="D76" s="45">
        <v>1411</v>
      </c>
      <c r="E76" s="45">
        <v>2025</v>
      </c>
      <c r="F76" s="45">
        <v>4</v>
      </c>
      <c r="G76" s="45">
        <v>415</v>
      </c>
      <c r="H76" s="46">
        <f t="shared" si="18"/>
        <v>14964</v>
      </c>
      <c r="I76" s="30"/>
      <c r="J76" s="45">
        <v>10</v>
      </c>
      <c r="K76" s="45">
        <v>1116</v>
      </c>
      <c r="L76" s="45">
        <v>17</v>
      </c>
      <c r="M76" s="45">
        <v>95</v>
      </c>
      <c r="N76" s="45">
        <v>1</v>
      </c>
      <c r="O76" s="45">
        <v>2</v>
      </c>
      <c r="P76" s="53">
        <f t="shared" si="19"/>
        <v>1241</v>
      </c>
    </row>
    <row r="77" spans="1:24" x14ac:dyDescent="0.3">
      <c r="A77" s="47" t="s">
        <v>73</v>
      </c>
      <c r="B77" s="69">
        <v>1206</v>
      </c>
      <c r="C77" s="48">
        <v>3213</v>
      </c>
      <c r="D77" s="48">
        <v>623</v>
      </c>
      <c r="E77" s="48">
        <v>336</v>
      </c>
      <c r="F77" s="48">
        <v>2</v>
      </c>
      <c r="G77" s="48">
        <v>137</v>
      </c>
      <c r="H77" s="49">
        <f t="shared" si="18"/>
        <v>5517</v>
      </c>
      <c r="I77" s="30"/>
      <c r="J77" s="48">
        <v>7</v>
      </c>
      <c r="K77" s="48">
        <v>464</v>
      </c>
      <c r="L77" s="48">
        <v>4</v>
      </c>
      <c r="M77" s="48">
        <v>30</v>
      </c>
      <c r="N77" s="48">
        <v>0</v>
      </c>
      <c r="O77" s="48">
        <v>1</v>
      </c>
      <c r="P77" s="54">
        <f t="shared" si="19"/>
        <v>506</v>
      </c>
    </row>
    <row r="78" spans="1:24" x14ac:dyDescent="0.3">
      <c r="A78" s="47" t="s">
        <v>74</v>
      </c>
      <c r="B78" s="69">
        <v>634</v>
      </c>
      <c r="C78" s="48">
        <v>2043</v>
      </c>
      <c r="D78" s="48">
        <v>403</v>
      </c>
      <c r="E78" s="48">
        <v>361</v>
      </c>
      <c r="F78" s="48">
        <v>0</v>
      </c>
      <c r="G78" s="48">
        <v>73</v>
      </c>
      <c r="H78" s="49">
        <f t="shared" si="18"/>
        <v>3514</v>
      </c>
      <c r="I78" s="30"/>
      <c r="J78" s="48">
        <v>2</v>
      </c>
      <c r="K78" s="48">
        <v>358</v>
      </c>
      <c r="L78" s="48">
        <v>6</v>
      </c>
      <c r="M78" s="48">
        <v>27</v>
      </c>
      <c r="N78" s="48">
        <v>0</v>
      </c>
      <c r="O78" s="48">
        <v>0</v>
      </c>
      <c r="P78" s="54">
        <f t="shared" si="19"/>
        <v>393</v>
      </c>
    </row>
    <row r="79" spans="1:24" x14ac:dyDescent="0.3">
      <c r="A79" s="47" t="s">
        <v>75</v>
      </c>
      <c r="B79" s="69">
        <v>1354</v>
      </c>
      <c r="C79" s="48">
        <v>4838</v>
      </c>
      <c r="D79" s="48">
        <v>559</v>
      </c>
      <c r="E79" s="48">
        <v>1075</v>
      </c>
      <c r="F79" s="48">
        <v>3</v>
      </c>
      <c r="G79" s="48">
        <v>191</v>
      </c>
      <c r="H79" s="49">
        <f t="shared" si="18"/>
        <v>8020</v>
      </c>
      <c r="I79" s="30"/>
      <c r="J79" s="48">
        <v>9</v>
      </c>
      <c r="K79" s="48">
        <v>886</v>
      </c>
      <c r="L79" s="48">
        <v>14</v>
      </c>
      <c r="M79" s="48">
        <v>76</v>
      </c>
      <c r="N79" s="48">
        <v>0</v>
      </c>
      <c r="O79" s="48">
        <v>0</v>
      </c>
      <c r="P79" s="54">
        <f t="shared" si="19"/>
        <v>985</v>
      </c>
    </row>
    <row r="80" spans="1:24" x14ac:dyDescent="0.3">
      <c r="A80" s="50" t="s">
        <v>135</v>
      </c>
      <c r="B80" s="70">
        <v>2621</v>
      </c>
      <c r="C80" s="51">
        <v>5855</v>
      </c>
      <c r="D80" s="51">
        <v>1038</v>
      </c>
      <c r="E80" s="51">
        <v>921</v>
      </c>
      <c r="F80" s="51">
        <v>4</v>
      </c>
      <c r="G80" s="51">
        <v>264</v>
      </c>
      <c r="H80" s="52">
        <f t="shared" si="18"/>
        <v>10703</v>
      </c>
      <c r="I80" s="30"/>
      <c r="J80" s="51">
        <v>10</v>
      </c>
      <c r="K80" s="51">
        <v>890</v>
      </c>
      <c r="L80" s="51">
        <v>32</v>
      </c>
      <c r="M80" s="51">
        <v>71</v>
      </c>
      <c r="N80" s="51">
        <v>0</v>
      </c>
      <c r="O80" s="51">
        <v>1</v>
      </c>
      <c r="P80" s="55">
        <f t="shared" si="19"/>
        <v>1004</v>
      </c>
    </row>
    <row r="81" spans="1:24" s="12" customFormat="1" x14ac:dyDescent="0.3">
      <c r="A81" s="72" t="s">
        <v>76</v>
      </c>
      <c r="B81" s="57">
        <f t="shared" ref="B81:G81" si="24">SUM(B76:B80)</f>
        <v>9070</v>
      </c>
      <c r="C81" s="35">
        <f>SUM(C76:C80)</f>
        <v>23803</v>
      </c>
      <c r="D81" s="35">
        <f t="shared" si="24"/>
        <v>4034</v>
      </c>
      <c r="E81" s="35">
        <f t="shared" si="24"/>
        <v>4718</v>
      </c>
      <c r="F81" s="35">
        <f t="shared" si="24"/>
        <v>13</v>
      </c>
      <c r="G81" s="35">
        <f t="shared" si="24"/>
        <v>1080</v>
      </c>
      <c r="H81" s="36">
        <f t="shared" si="18"/>
        <v>42718</v>
      </c>
      <c r="I81" s="37"/>
      <c r="J81" s="35">
        <f t="shared" ref="J81:O81" si="25">SUM(J76:J80)</f>
        <v>38</v>
      </c>
      <c r="K81" s="35">
        <f t="shared" si="25"/>
        <v>3714</v>
      </c>
      <c r="L81" s="35">
        <f t="shared" si="25"/>
        <v>73</v>
      </c>
      <c r="M81" s="35">
        <f t="shared" si="25"/>
        <v>299</v>
      </c>
      <c r="N81" s="35">
        <f t="shared" si="25"/>
        <v>1</v>
      </c>
      <c r="O81" s="35">
        <f t="shared" si="25"/>
        <v>4</v>
      </c>
      <c r="P81" s="35">
        <f t="shared" si="19"/>
        <v>4129</v>
      </c>
      <c r="R81"/>
      <c r="S81"/>
      <c r="T81"/>
      <c r="U81"/>
      <c r="V81"/>
      <c r="W81"/>
      <c r="X81"/>
    </row>
    <row r="82" spans="1:24" x14ac:dyDescent="0.3">
      <c r="A82" s="44" t="s">
        <v>133</v>
      </c>
      <c r="B82" s="68">
        <v>2253</v>
      </c>
      <c r="C82" s="45">
        <v>5469</v>
      </c>
      <c r="D82" s="45">
        <v>1045</v>
      </c>
      <c r="E82" s="45">
        <v>109</v>
      </c>
      <c r="F82" s="45">
        <v>3</v>
      </c>
      <c r="G82" s="45">
        <v>189</v>
      </c>
      <c r="H82" s="46">
        <f t="shared" si="18"/>
        <v>9068</v>
      </c>
      <c r="I82" s="30"/>
      <c r="J82" s="45">
        <v>6</v>
      </c>
      <c r="K82" s="45">
        <v>661</v>
      </c>
      <c r="L82" s="45">
        <v>11</v>
      </c>
      <c r="M82" s="45">
        <v>10</v>
      </c>
      <c r="N82" s="45">
        <v>0</v>
      </c>
      <c r="O82" s="45">
        <v>5</v>
      </c>
      <c r="P82" s="53">
        <f t="shared" si="19"/>
        <v>693</v>
      </c>
    </row>
    <row r="83" spans="1:24" x14ac:dyDescent="0.3">
      <c r="A83" s="47" t="s">
        <v>77</v>
      </c>
      <c r="B83" s="69">
        <v>2963</v>
      </c>
      <c r="C83" s="48">
        <v>6044</v>
      </c>
      <c r="D83" s="48">
        <v>1009</v>
      </c>
      <c r="E83" s="48">
        <v>70</v>
      </c>
      <c r="F83" s="48">
        <v>4</v>
      </c>
      <c r="G83" s="48">
        <v>356</v>
      </c>
      <c r="H83" s="49">
        <f t="shared" si="18"/>
        <v>10446</v>
      </c>
      <c r="I83" s="30"/>
      <c r="J83" s="48">
        <v>21</v>
      </c>
      <c r="K83" s="48">
        <v>799</v>
      </c>
      <c r="L83" s="48">
        <v>14</v>
      </c>
      <c r="M83" s="48">
        <v>22</v>
      </c>
      <c r="N83" s="48">
        <v>0</v>
      </c>
      <c r="O83" s="48">
        <v>4</v>
      </c>
      <c r="P83" s="54">
        <f t="shared" si="19"/>
        <v>860</v>
      </c>
    </row>
    <row r="84" spans="1:24" x14ac:dyDescent="0.3">
      <c r="A84" s="47" t="s">
        <v>78</v>
      </c>
      <c r="B84" s="69">
        <v>744</v>
      </c>
      <c r="C84" s="48">
        <v>1741</v>
      </c>
      <c r="D84" s="48">
        <v>402</v>
      </c>
      <c r="E84" s="48">
        <v>26</v>
      </c>
      <c r="F84" s="48">
        <v>1</v>
      </c>
      <c r="G84" s="48">
        <v>47</v>
      </c>
      <c r="H84" s="49">
        <f t="shared" si="18"/>
        <v>2961</v>
      </c>
      <c r="I84" s="30"/>
      <c r="J84" s="48">
        <v>6</v>
      </c>
      <c r="K84" s="48">
        <v>259</v>
      </c>
      <c r="L84" s="48">
        <v>4</v>
      </c>
      <c r="M84" s="48">
        <v>2</v>
      </c>
      <c r="N84" s="48">
        <v>0</v>
      </c>
      <c r="O84" s="48">
        <v>1</v>
      </c>
      <c r="P84" s="54">
        <f t="shared" si="19"/>
        <v>272</v>
      </c>
    </row>
    <row r="85" spans="1:24" x14ac:dyDescent="0.3">
      <c r="A85" s="47" t="s">
        <v>79</v>
      </c>
      <c r="B85" s="69">
        <v>42234</v>
      </c>
      <c r="C85" s="48">
        <v>63801</v>
      </c>
      <c r="D85" s="48">
        <v>12885</v>
      </c>
      <c r="E85" s="48">
        <v>738</v>
      </c>
      <c r="F85" s="48">
        <v>177</v>
      </c>
      <c r="G85" s="48">
        <v>7221</v>
      </c>
      <c r="H85" s="49">
        <f t="shared" si="18"/>
        <v>127056</v>
      </c>
      <c r="I85" s="30"/>
      <c r="J85" s="48">
        <v>83</v>
      </c>
      <c r="K85" s="48">
        <v>7878</v>
      </c>
      <c r="L85" s="48">
        <v>325</v>
      </c>
      <c r="M85" s="48">
        <v>199</v>
      </c>
      <c r="N85" s="48">
        <v>22</v>
      </c>
      <c r="O85" s="48">
        <v>17</v>
      </c>
      <c r="P85" s="54">
        <f t="shared" si="19"/>
        <v>8524</v>
      </c>
    </row>
    <row r="86" spans="1:24" x14ac:dyDescent="0.3">
      <c r="A86" s="50" t="s">
        <v>80</v>
      </c>
      <c r="B86" s="70">
        <v>1868</v>
      </c>
      <c r="C86" s="51">
        <v>3668</v>
      </c>
      <c r="D86" s="51">
        <v>592</v>
      </c>
      <c r="E86" s="51">
        <v>50</v>
      </c>
      <c r="F86" s="51">
        <v>1</v>
      </c>
      <c r="G86" s="51">
        <v>217</v>
      </c>
      <c r="H86" s="52">
        <f t="shared" si="18"/>
        <v>6396</v>
      </c>
      <c r="I86" s="30"/>
      <c r="J86" s="51">
        <v>7</v>
      </c>
      <c r="K86" s="51">
        <v>560</v>
      </c>
      <c r="L86" s="51">
        <v>24</v>
      </c>
      <c r="M86" s="51">
        <v>3</v>
      </c>
      <c r="N86" s="51">
        <v>0</v>
      </c>
      <c r="O86" s="51">
        <v>2</v>
      </c>
      <c r="P86" s="55">
        <f t="shared" si="19"/>
        <v>596</v>
      </c>
    </row>
    <row r="87" spans="1:24" s="12" customFormat="1" x14ac:dyDescent="0.3">
      <c r="A87" s="72" t="s">
        <v>81</v>
      </c>
      <c r="B87" s="57">
        <f t="shared" ref="B87:G87" si="26">SUM(B82:B86)</f>
        <v>50062</v>
      </c>
      <c r="C87" s="35">
        <f>SUM(C82:C86)</f>
        <v>80723</v>
      </c>
      <c r="D87" s="35">
        <f t="shared" si="26"/>
        <v>15933</v>
      </c>
      <c r="E87" s="35">
        <f t="shared" si="26"/>
        <v>993</v>
      </c>
      <c r="F87" s="35">
        <f t="shared" si="26"/>
        <v>186</v>
      </c>
      <c r="G87" s="35">
        <f t="shared" si="26"/>
        <v>8030</v>
      </c>
      <c r="H87" s="36">
        <f t="shared" si="18"/>
        <v>155927</v>
      </c>
      <c r="I87" s="37"/>
      <c r="J87" s="35">
        <f t="shared" ref="J87:O87" si="27">SUM(J82:J86)</f>
        <v>123</v>
      </c>
      <c r="K87" s="35">
        <f t="shared" si="27"/>
        <v>10157</v>
      </c>
      <c r="L87" s="35">
        <f t="shared" si="27"/>
        <v>378</v>
      </c>
      <c r="M87" s="35">
        <f t="shared" si="27"/>
        <v>236</v>
      </c>
      <c r="N87" s="35">
        <f t="shared" si="27"/>
        <v>22</v>
      </c>
      <c r="O87" s="35">
        <f t="shared" si="27"/>
        <v>29</v>
      </c>
      <c r="P87" s="35">
        <f t="shared" si="19"/>
        <v>10945</v>
      </c>
      <c r="R87"/>
      <c r="S87"/>
      <c r="T87"/>
      <c r="U87"/>
      <c r="V87"/>
      <c r="W87"/>
      <c r="X87"/>
    </row>
    <row r="88" spans="1:24" x14ac:dyDescent="0.3">
      <c r="A88" s="44" t="s">
        <v>82</v>
      </c>
      <c r="B88" s="68">
        <v>2212</v>
      </c>
      <c r="C88" s="45">
        <v>5110</v>
      </c>
      <c r="D88" s="45">
        <v>781</v>
      </c>
      <c r="E88" s="45">
        <v>170</v>
      </c>
      <c r="F88" s="45">
        <v>4</v>
      </c>
      <c r="G88" s="45">
        <v>192</v>
      </c>
      <c r="H88" s="46">
        <f t="shared" si="18"/>
        <v>8469</v>
      </c>
      <c r="I88" s="30"/>
      <c r="J88" s="45">
        <v>25</v>
      </c>
      <c r="K88" s="45">
        <v>863</v>
      </c>
      <c r="L88" s="45">
        <v>6</v>
      </c>
      <c r="M88" s="45">
        <v>7</v>
      </c>
      <c r="N88" s="45">
        <v>0</v>
      </c>
      <c r="O88" s="45">
        <v>3</v>
      </c>
      <c r="P88" s="53">
        <f t="shared" si="19"/>
        <v>904</v>
      </c>
    </row>
    <row r="89" spans="1:24" x14ac:dyDescent="0.3">
      <c r="A89" s="47" t="s">
        <v>83</v>
      </c>
      <c r="B89" s="69">
        <v>1616</v>
      </c>
      <c r="C89" s="48">
        <v>3487</v>
      </c>
      <c r="D89" s="48">
        <v>528</v>
      </c>
      <c r="E89" s="48">
        <v>54</v>
      </c>
      <c r="F89" s="48">
        <v>0</v>
      </c>
      <c r="G89" s="48">
        <v>134</v>
      </c>
      <c r="H89" s="49">
        <f t="shared" si="18"/>
        <v>5819</v>
      </c>
      <c r="I89" s="30"/>
      <c r="J89" s="48">
        <v>22</v>
      </c>
      <c r="K89" s="48">
        <v>588</v>
      </c>
      <c r="L89" s="48">
        <v>7</v>
      </c>
      <c r="M89" s="48">
        <v>5</v>
      </c>
      <c r="N89" s="48">
        <v>1</v>
      </c>
      <c r="O89" s="48">
        <v>3</v>
      </c>
      <c r="P89" s="54">
        <f t="shared" si="19"/>
        <v>626</v>
      </c>
    </row>
    <row r="90" spans="1:24" x14ac:dyDescent="0.3">
      <c r="A90" s="47" t="s">
        <v>84</v>
      </c>
      <c r="B90" s="69">
        <v>2146</v>
      </c>
      <c r="C90" s="48">
        <v>4320</v>
      </c>
      <c r="D90" s="48">
        <v>786</v>
      </c>
      <c r="E90" s="48">
        <v>168</v>
      </c>
      <c r="F90" s="48">
        <v>3</v>
      </c>
      <c r="G90" s="48">
        <v>218</v>
      </c>
      <c r="H90" s="49">
        <f t="shared" si="18"/>
        <v>7641</v>
      </c>
      <c r="I90" s="30"/>
      <c r="J90" s="48">
        <v>7</v>
      </c>
      <c r="K90" s="48">
        <v>703</v>
      </c>
      <c r="L90" s="48">
        <v>6</v>
      </c>
      <c r="M90" s="48">
        <v>17</v>
      </c>
      <c r="N90" s="48">
        <v>0</v>
      </c>
      <c r="O90" s="48">
        <v>3</v>
      </c>
      <c r="P90" s="54">
        <f t="shared" si="19"/>
        <v>736</v>
      </c>
    </row>
    <row r="91" spans="1:24" x14ac:dyDescent="0.3">
      <c r="A91" s="50" t="s">
        <v>85</v>
      </c>
      <c r="B91" s="70">
        <v>1745</v>
      </c>
      <c r="C91" s="51">
        <v>4522</v>
      </c>
      <c r="D91" s="51">
        <v>812</v>
      </c>
      <c r="E91" s="51">
        <v>380</v>
      </c>
      <c r="F91" s="51">
        <v>1</v>
      </c>
      <c r="G91" s="51">
        <v>179</v>
      </c>
      <c r="H91" s="52">
        <f t="shared" si="18"/>
        <v>7639</v>
      </c>
      <c r="I91" s="30"/>
      <c r="J91" s="51">
        <v>6</v>
      </c>
      <c r="K91" s="51">
        <v>824</v>
      </c>
      <c r="L91" s="51">
        <v>11</v>
      </c>
      <c r="M91" s="51">
        <v>22</v>
      </c>
      <c r="N91" s="51">
        <v>0</v>
      </c>
      <c r="O91" s="51">
        <v>4</v>
      </c>
      <c r="P91" s="55">
        <f t="shared" si="19"/>
        <v>867</v>
      </c>
    </row>
    <row r="92" spans="1:24" s="12" customFormat="1" x14ac:dyDescent="0.3">
      <c r="A92" s="72" t="s">
        <v>86</v>
      </c>
      <c r="B92" s="57">
        <f t="shared" ref="B92:G92" si="28">SUM(B88:B91)</f>
        <v>7719</v>
      </c>
      <c r="C92" s="35">
        <f>SUM(C88:C91)</f>
        <v>17439</v>
      </c>
      <c r="D92" s="35">
        <f t="shared" si="28"/>
        <v>2907</v>
      </c>
      <c r="E92" s="35">
        <f t="shared" si="28"/>
        <v>772</v>
      </c>
      <c r="F92" s="35">
        <f t="shared" si="28"/>
        <v>8</v>
      </c>
      <c r="G92" s="35">
        <f t="shared" si="28"/>
        <v>723</v>
      </c>
      <c r="H92" s="36">
        <f t="shared" si="18"/>
        <v>29568</v>
      </c>
      <c r="I92" s="37"/>
      <c r="J92" s="35">
        <f t="shared" ref="J92:O92" si="29">SUM(J88:J91)</f>
        <v>60</v>
      </c>
      <c r="K92" s="35">
        <f t="shared" si="29"/>
        <v>2978</v>
      </c>
      <c r="L92" s="35">
        <f t="shared" si="29"/>
        <v>30</v>
      </c>
      <c r="M92" s="35">
        <f t="shared" si="29"/>
        <v>51</v>
      </c>
      <c r="N92" s="35">
        <f t="shared" si="29"/>
        <v>1</v>
      </c>
      <c r="O92" s="35">
        <f t="shared" si="29"/>
        <v>13</v>
      </c>
      <c r="P92" s="35">
        <f t="shared" si="19"/>
        <v>3133</v>
      </c>
      <c r="R92"/>
      <c r="S92"/>
      <c r="T92"/>
      <c r="U92"/>
      <c r="V92"/>
      <c r="W92"/>
      <c r="X92"/>
    </row>
    <row r="93" spans="1:24" x14ac:dyDescent="0.3">
      <c r="A93" s="44" t="s">
        <v>87</v>
      </c>
      <c r="B93" s="68">
        <v>777</v>
      </c>
      <c r="C93" s="45">
        <v>2115</v>
      </c>
      <c r="D93" s="45">
        <v>250</v>
      </c>
      <c r="E93" s="45">
        <v>86</v>
      </c>
      <c r="F93" s="45">
        <v>1</v>
      </c>
      <c r="G93" s="45">
        <v>45</v>
      </c>
      <c r="H93" s="46">
        <f t="shared" si="18"/>
        <v>3274</v>
      </c>
      <c r="I93" s="30"/>
      <c r="J93" s="45">
        <v>1</v>
      </c>
      <c r="K93" s="45">
        <v>288</v>
      </c>
      <c r="L93" s="45">
        <v>0</v>
      </c>
      <c r="M93" s="45">
        <v>7</v>
      </c>
      <c r="N93" s="45">
        <v>0</v>
      </c>
      <c r="O93" s="45">
        <v>2</v>
      </c>
      <c r="P93" s="53">
        <f t="shared" si="19"/>
        <v>298</v>
      </c>
    </row>
    <row r="94" spans="1:24" x14ac:dyDescent="0.3">
      <c r="A94" s="50" t="s">
        <v>88</v>
      </c>
      <c r="B94" s="70">
        <v>1241</v>
      </c>
      <c r="C94" s="51">
        <v>3380</v>
      </c>
      <c r="D94" s="51">
        <v>563</v>
      </c>
      <c r="E94" s="51">
        <v>251</v>
      </c>
      <c r="F94" s="51">
        <v>2</v>
      </c>
      <c r="G94" s="51">
        <v>50</v>
      </c>
      <c r="H94" s="52">
        <f t="shared" si="18"/>
        <v>5487</v>
      </c>
      <c r="I94" s="30"/>
      <c r="J94" s="51">
        <v>12</v>
      </c>
      <c r="K94" s="51">
        <v>597</v>
      </c>
      <c r="L94" s="51">
        <v>5</v>
      </c>
      <c r="M94" s="51">
        <v>17</v>
      </c>
      <c r="N94" s="51">
        <v>0</v>
      </c>
      <c r="O94" s="51">
        <v>0</v>
      </c>
      <c r="P94" s="55">
        <f t="shared" si="19"/>
        <v>631</v>
      </c>
    </row>
    <row r="95" spans="1:24" s="12" customFormat="1" x14ac:dyDescent="0.3">
      <c r="A95" s="72" t="s">
        <v>89</v>
      </c>
      <c r="B95" s="57">
        <f t="shared" ref="B95:G95" si="30">SUM(B93:B94)</f>
        <v>2018</v>
      </c>
      <c r="C95" s="35">
        <f>SUM(C93:C94)</f>
        <v>5495</v>
      </c>
      <c r="D95" s="35">
        <f t="shared" si="30"/>
        <v>813</v>
      </c>
      <c r="E95" s="35">
        <f t="shared" si="30"/>
        <v>337</v>
      </c>
      <c r="F95" s="35">
        <f t="shared" si="30"/>
        <v>3</v>
      </c>
      <c r="G95" s="35">
        <f t="shared" si="30"/>
        <v>95</v>
      </c>
      <c r="H95" s="36">
        <f t="shared" si="18"/>
        <v>8761</v>
      </c>
      <c r="I95" s="37"/>
      <c r="J95" s="35">
        <f t="shared" ref="J95:O95" si="31">SUM(J93:J94)</f>
        <v>13</v>
      </c>
      <c r="K95" s="35">
        <f t="shared" si="31"/>
        <v>885</v>
      </c>
      <c r="L95" s="35">
        <f t="shared" si="31"/>
        <v>5</v>
      </c>
      <c r="M95" s="35">
        <f t="shared" si="31"/>
        <v>24</v>
      </c>
      <c r="N95" s="35">
        <f t="shared" si="31"/>
        <v>0</v>
      </c>
      <c r="O95" s="35">
        <f t="shared" si="31"/>
        <v>2</v>
      </c>
      <c r="P95" s="35">
        <f t="shared" si="19"/>
        <v>929</v>
      </c>
      <c r="R95"/>
      <c r="S95"/>
      <c r="T95"/>
      <c r="U95"/>
      <c r="V95"/>
      <c r="W95"/>
      <c r="X95"/>
    </row>
    <row r="96" spans="1:24" x14ac:dyDescent="0.3">
      <c r="A96" s="44" t="s">
        <v>90</v>
      </c>
      <c r="B96" s="68">
        <v>1107</v>
      </c>
      <c r="C96" s="45">
        <v>3809</v>
      </c>
      <c r="D96" s="45">
        <v>569</v>
      </c>
      <c r="E96" s="45">
        <v>142</v>
      </c>
      <c r="F96" s="45">
        <v>3</v>
      </c>
      <c r="G96" s="45">
        <v>49</v>
      </c>
      <c r="H96" s="46">
        <f t="shared" si="18"/>
        <v>5679</v>
      </c>
      <c r="I96" s="30"/>
      <c r="J96" s="45">
        <v>12</v>
      </c>
      <c r="K96" s="45">
        <v>516</v>
      </c>
      <c r="L96" s="45">
        <v>11</v>
      </c>
      <c r="M96" s="45">
        <v>15</v>
      </c>
      <c r="N96" s="45">
        <v>0</v>
      </c>
      <c r="O96" s="45">
        <v>0</v>
      </c>
      <c r="P96" s="53">
        <f t="shared" si="19"/>
        <v>554</v>
      </c>
    </row>
    <row r="97" spans="1:24" x14ac:dyDescent="0.3">
      <c r="A97" s="47" t="s">
        <v>91</v>
      </c>
      <c r="B97" s="69">
        <v>828</v>
      </c>
      <c r="C97" s="48">
        <v>2485</v>
      </c>
      <c r="D97" s="48">
        <v>364</v>
      </c>
      <c r="E97" s="48">
        <v>71</v>
      </c>
      <c r="F97" s="48">
        <v>0</v>
      </c>
      <c r="G97" s="48">
        <v>48</v>
      </c>
      <c r="H97" s="49">
        <f t="shared" si="18"/>
        <v>3796</v>
      </c>
      <c r="I97" s="30"/>
      <c r="J97" s="48">
        <v>2</v>
      </c>
      <c r="K97" s="48">
        <v>306</v>
      </c>
      <c r="L97" s="48">
        <v>11</v>
      </c>
      <c r="M97" s="48">
        <v>8</v>
      </c>
      <c r="N97" s="48">
        <v>0</v>
      </c>
      <c r="O97" s="48">
        <v>0</v>
      </c>
      <c r="P97" s="54">
        <f t="shared" si="19"/>
        <v>327</v>
      </c>
    </row>
    <row r="98" spans="1:24" x14ac:dyDescent="0.3">
      <c r="A98" s="47" t="s">
        <v>92</v>
      </c>
      <c r="B98" s="69">
        <v>2349</v>
      </c>
      <c r="C98" s="48">
        <v>6789</v>
      </c>
      <c r="D98" s="48">
        <v>1371</v>
      </c>
      <c r="E98" s="48">
        <v>81</v>
      </c>
      <c r="F98" s="48">
        <v>0</v>
      </c>
      <c r="G98" s="48">
        <v>165</v>
      </c>
      <c r="H98" s="49">
        <f t="shared" si="18"/>
        <v>10755</v>
      </c>
      <c r="I98" s="30"/>
      <c r="J98" s="48">
        <v>17</v>
      </c>
      <c r="K98" s="48">
        <v>740</v>
      </c>
      <c r="L98" s="48">
        <v>22</v>
      </c>
      <c r="M98" s="48">
        <v>15</v>
      </c>
      <c r="N98" s="48">
        <v>0</v>
      </c>
      <c r="O98" s="48">
        <v>1</v>
      </c>
      <c r="P98" s="54">
        <f t="shared" si="19"/>
        <v>795</v>
      </c>
    </row>
    <row r="99" spans="1:24" x14ac:dyDescent="0.3">
      <c r="A99" s="47" t="s">
        <v>93</v>
      </c>
      <c r="B99" s="69">
        <v>8648</v>
      </c>
      <c r="C99" s="48">
        <v>18525</v>
      </c>
      <c r="D99" s="48">
        <v>3462</v>
      </c>
      <c r="E99" s="48">
        <v>286</v>
      </c>
      <c r="F99" s="48">
        <v>6</v>
      </c>
      <c r="G99" s="48">
        <v>564</v>
      </c>
      <c r="H99" s="49">
        <f t="shared" si="18"/>
        <v>31491</v>
      </c>
      <c r="I99" s="30"/>
      <c r="J99" s="48">
        <v>94</v>
      </c>
      <c r="K99" s="48">
        <v>2974</v>
      </c>
      <c r="L99" s="48">
        <v>55</v>
      </c>
      <c r="M99" s="48">
        <v>38</v>
      </c>
      <c r="N99" s="48">
        <v>3</v>
      </c>
      <c r="O99" s="48">
        <v>16</v>
      </c>
      <c r="P99" s="54">
        <f t="shared" si="19"/>
        <v>3180</v>
      </c>
    </row>
    <row r="100" spans="1:24" x14ac:dyDescent="0.3">
      <c r="A100" s="50" t="s">
        <v>94</v>
      </c>
      <c r="B100" s="70">
        <v>3651</v>
      </c>
      <c r="C100" s="51">
        <v>8969</v>
      </c>
      <c r="D100" s="51">
        <v>1359</v>
      </c>
      <c r="E100" s="51">
        <v>374</v>
      </c>
      <c r="F100" s="51">
        <v>6</v>
      </c>
      <c r="G100" s="51">
        <v>224</v>
      </c>
      <c r="H100" s="52">
        <f t="shared" si="18"/>
        <v>14583</v>
      </c>
      <c r="I100" s="30"/>
      <c r="J100" s="51">
        <v>34</v>
      </c>
      <c r="K100" s="51">
        <v>1507</v>
      </c>
      <c r="L100" s="51">
        <v>32</v>
      </c>
      <c r="M100" s="51">
        <v>39</v>
      </c>
      <c r="N100" s="51">
        <v>1</v>
      </c>
      <c r="O100" s="51">
        <v>1</v>
      </c>
      <c r="P100" s="55">
        <f t="shared" si="19"/>
        <v>1614</v>
      </c>
    </row>
    <row r="101" spans="1:24" s="12" customFormat="1" x14ac:dyDescent="0.3">
      <c r="A101" s="72" t="s">
        <v>95</v>
      </c>
      <c r="B101" s="57">
        <f t="shared" ref="B101:G101" si="32">SUM(B96:B100)</f>
        <v>16583</v>
      </c>
      <c r="C101" s="35">
        <f>SUM(C96:C100)</f>
        <v>40577</v>
      </c>
      <c r="D101" s="35">
        <f t="shared" si="32"/>
        <v>7125</v>
      </c>
      <c r="E101" s="35">
        <f t="shared" si="32"/>
        <v>954</v>
      </c>
      <c r="F101" s="35">
        <f t="shared" si="32"/>
        <v>15</v>
      </c>
      <c r="G101" s="35">
        <f t="shared" si="32"/>
        <v>1050</v>
      </c>
      <c r="H101" s="36">
        <f t="shared" si="18"/>
        <v>66304</v>
      </c>
      <c r="I101" s="37"/>
      <c r="J101" s="35">
        <f t="shared" ref="J101:O101" si="33">SUM(J96:J100)</f>
        <v>159</v>
      </c>
      <c r="K101" s="35">
        <f t="shared" si="33"/>
        <v>6043</v>
      </c>
      <c r="L101" s="35">
        <f t="shared" si="33"/>
        <v>131</v>
      </c>
      <c r="M101" s="35">
        <f t="shared" si="33"/>
        <v>115</v>
      </c>
      <c r="N101" s="35">
        <f t="shared" si="33"/>
        <v>4</v>
      </c>
      <c r="O101" s="35">
        <f t="shared" si="33"/>
        <v>18</v>
      </c>
      <c r="P101" s="35">
        <f t="shared" si="19"/>
        <v>6470</v>
      </c>
      <c r="R101"/>
      <c r="S101"/>
      <c r="T101"/>
      <c r="U101"/>
      <c r="V101"/>
      <c r="W101"/>
      <c r="X101"/>
    </row>
    <row r="102" spans="1:24" x14ac:dyDescent="0.3">
      <c r="A102" s="44" t="s">
        <v>96</v>
      </c>
      <c r="B102" s="68">
        <v>616</v>
      </c>
      <c r="C102" s="45">
        <v>2156</v>
      </c>
      <c r="D102" s="45">
        <v>274</v>
      </c>
      <c r="E102" s="45">
        <v>90</v>
      </c>
      <c r="F102" s="45">
        <v>0</v>
      </c>
      <c r="G102" s="45">
        <v>64</v>
      </c>
      <c r="H102" s="46">
        <f t="shared" si="18"/>
        <v>3200</v>
      </c>
      <c r="I102" s="30"/>
      <c r="J102" s="45">
        <v>14</v>
      </c>
      <c r="K102" s="45">
        <v>364</v>
      </c>
      <c r="L102" s="45">
        <v>4</v>
      </c>
      <c r="M102" s="45">
        <v>15</v>
      </c>
      <c r="N102" s="45">
        <v>0</v>
      </c>
      <c r="O102" s="45">
        <v>1</v>
      </c>
      <c r="P102" s="53">
        <f t="shared" si="19"/>
        <v>398</v>
      </c>
    </row>
    <row r="103" spans="1:24" x14ac:dyDescent="0.3">
      <c r="A103" s="50" t="s">
        <v>97</v>
      </c>
      <c r="B103" s="70">
        <v>209</v>
      </c>
      <c r="C103" s="51">
        <v>640</v>
      </c>
      <c r="D103" s="51">
        <v>56</v>
      </c>
      <c r="E103" s="51">
        <v>5</v>
      </c>
      <c r="F103" s="51">
        <v>1</v>
      </c>
      <c r="G103" s="51">
        <v>12</v>
      </c>
      <c r="H103" s="52">
        <f t="shared" si="18"/>
        <v>923</v>
      </c>
      <c r="I103" s="30"/>
      <c r="J103" s="51">
        <v>7</v>
      </c>
      <c r="K103" s="51">
        <v>187</v>
      </c>
      <c r="L103" s="51">
        <v>1</v>
      </c>
      <c r="M103" s="51">
        <v>2</v>
      </c>
      <c r="N103" s="51">
        <v>0</v>
      </c>
      <c r="O103" s="51">
        <v>0</v>
      </c>
      <c r="P103" s="55">
        <f t="shared" si="19"/>
        <v>197</v>
      </c>
    </row>
    <row r="104" spans="1:24" s="12" customFormat="1" x14ac:dyDescent="0.3">
      <c r="A104" s="72" t="s">
        <v>98</v>
      </c>
      <c r="B104" s="57">
        <f t="shared" ref="B104:G104" si="34">SUM(B102:B103)</f>
        <v>825</v>
      </c>
      <c r="C104" s="35">
        <f>SUM(C102:C103)</f>
        <v>2796</v>
      </c>
      <c r="D104" s="35">
        <f t="shared" si="34"/>
        <v>330</v>
      </c>
      <c r="E104" s="35">
        <f t="shared" si="34"/>
        <v>95</v>
      </c>
      <c r="F104" s="35">
        <f t="shared" si="34"/>
        <v>1</v>
      </c>
      <c r="G104" s="35">
        <f t="shared" si="34"/>
        <v>76</v>
      </c>
      <c r="H104" s="36">
        <f t="shared" si="18"/>
        <v>4123</v>
      </c>
      <c r="I104" s="37"/>
      <c r="J104" s="35">
        <f t="shared" ref="J104:O104" si="35">SUM(J102:J103)</f>
        <v>21</v>
      </c>
      <c r="K104" s="35">
        <f t="shared" si="35"/>
        <v>551</v>
      </c>
      <c r="L104" s="35">
        <f t="shared" si="35"/>
        <v>5</v>
      </c>
      <c r="M104" s="35">
        <f t="shared" si="35"/>
        <v>17</v>
      </c>
      <c r="N104" s="35">
        <f t="shared" si="35"/>
        <v>0</v>
      </c>
      <c r="O104" s="35">
        <f t="shared" si="35"/>
        <v>1</v>
      </c>
      <c r="P104" s="35">
        <f t="shared" si="19"/>
        <v>595</v>
      </c>
      <c r="R104"/>
      <c r="S104"/>
      <c r="T104"/>
      <c r="U104"/>
      <c r="V104"/>
      <c r="W104"/>
      <c r="X104"/>
    </row>
    <row r="105" spans="1:24" x14ac:dyDescent="0.3">
      <c r="A105" s="44" t="s">
        <v>99</v>
      </c>
      <c r="B105" s="68">
        <v>5884</v>
      </c>
      <c r="C105" s="45">
        <v>15613</v>
      </c>
      <c r="D105" s="45">
        <v>2139</v>
      </c>
      <c r="E105" s="45">
        <v>829</v>
      </c>
      <c r="F105" s="45">
        <v>4</v>
      </c>
      <c r="G105" s="45">
        <v>579</v>
      </c>
      <c r="H105" s="46">
        <f t="shared" si="18"/>
        <v>25048</v>
      </c>
      <c r="I105" s="30"/>
      <c r="J105" s="45">
        <v>41</v>
      </c>
      <c r="K105" s="45">
        <v>2029</v>
      </c>
      <c r="L105" s="45">
        <v>24</v>
      </c>
      <c r="M105" s="45">
        <v>137</v>
      </c>
      <c r="N105" s="45">
        <v>1</v>
      </c>
      <c r="O105" s="45">
        <v>5</v>
      </c>
      <c r="P105" s="53">
        <f t="shared" si="19"/>
        <v>2237</v>
      </c>
    </row>
    <row r="106" spans="1:24" x14ac:dyDescent="0.3">
      <c r="A106" s="47" t="s">
        <v>136</v>
      </c>
      <c r="B106" s="69">
        <v>229</v>
      </c>
      <c r="C106" s="48">
        <v>675</v>
      </c>
      <c r="D106" s="48">
        <v>70</v>
      </c>
      <c r="E106" s="48">
        <v>10</v>
      </c>
      <c r="F106" s="48">
        <v>0</v>
      </c>
      <c r="G106" s="48">
        <v>37</v>
      </c>
      <c r="H106" s="49">
        <f t="shared" si="18"/>
        <v>1021</v>
      </c>
      <c r="I106" s="30"/>
      <c r="J106" s="48">
        <v>6</v>
      </c>
      <c r="K106" s="48">
        <v>282</v>
      </c>
      <c r="L106" s="48">
        <v>0</v>
      </c>
      <c r="M106" s="48">
        <v>7</v>
      </c>
      <c r="N106" s="48">
        <v>0</v>
      </c>
      <c r="O106" s="48">
        <v>2</v>
      </c>
      <c r="P106" s="54">
        <f t="shared" si="19"/>
        <v>297</v>
      </c>
    </row>
    <row r="107" spans="1:24" x14ac:dyDescent="0.3">
      <c r="A107" s="47" t="s">
        <v>100</v>
      </c>
      <c r="B107" s="69">
        <v>1225</v>
      </c>
      <c r="C107" s="48">
        <v>3091</v>
      </c>
      <c r="D107" s="48">
        <v>455</v>
      </c>
      <c r="E107" s="48">
        <v>141</v>
      </c>
      <c r="F107" s="48">
        <v>3</v>
      </c>
      <c r="G107" s="48">
        <v>85</v>
      </c>
      <c r="H107" s="49">
        <f t="shared" si="18"/>
        <v>5000</v>
      </c>
      <c r="I107" s="30"/>
      <c r="J107" s="48">
        <v>4</v>
      </c>
      <c r="K107" s="48">
        <v>413</v>
      </c>
      <c r="L107" s="48">
        <v>9</v>
      </c>
      <c r="M107" s="48">
        <v>15</v>
      </c>
      <c r="N107" s="48">
        <v>0</v>
      </c>
      <c r="O107" s="48">
        <v>2</v>
      </c>
      <c r="P107" s="54">
        <f t="shared" si="19"/>
        <v>443</v>
      </c>
    </row>
    <row r="108" spans="1:24" x14ac:dyDescent="0.3">
      <c r="A108" s="47" t="s">
        <v>101</v>
      </c>
      <c r="B108" s="69">
        <v>1320</v>
      </c>
      <c r="C108" s="48">
        <v>3629</v>
      </c>
      <c r="D108" s="48">
        <v>485</v>
      </c>
      <c r="E108" s="48">
        <v>201</v>
      </c>
      <c r="F108" s="48">
        <v>5</v>
      </c>
      <c r="G108" s="48">
        <v>236</v>
      </c>
      <c r="H108" s="49">
        <f t="shared" si="18"/>
        <v>5876</v>
      </c>
      <c r="I108" s="30"/>
      <c r="J108" s="48">
        <v>10</v>
      </c>
      <c r="K108" s="48">
        <v>653</v>
      </c>
      <c r="L108" s="48">
        <v>6</v>
      </c>
      <c r="M108" s="48">
        <v>19</v>
      </c>
      <c r="N108" s="48">
        <v>0</v>
      </c>
      <c r="O108" s="48">
        <v>1</v>
      </c>
      <c r="P108" s="54">
        <f t="shared" si="19"/>
        <v>689</v>
      </c>
    </row>
    <row r="109" spans="1:24" x14ac:dyDescent="0.3">
      <c r="A109" s="47" t="s">
        <v>102</v>
      </c>
      <c r="B109" s="69">
        <v>2743</v>
      </c>
      <c r="C109" s="48">
        <v>8476</v>
      </c>
      <c r="D109" s="48">
        <v>1640</v>
      </c>
      <c r="E109" s="48">
        <v>316</v>
      </c>
      <c r="F109" s="48">
        <v>6</v>
      </c>
      <c r="G109" s="48">
        <v>124</v>
      </c>
      <c r="H109" s="49">
        <f t="shared" si="18"/>
        <v>13305</v>
      </c>
      <c r="I109" s="30"/>
      <c r="J109" s="48">
        <v>14</v>
      </c>
      <c r="K109" s="48">
        <v>1114</v>
      </c>
      <c r="L109" s="48">
        <v>48</v>
      </c>
      <c r="M109" s="48">
        <v>81</v>
      </c>
      <c r="N109" s="48">
        <v>0</v>
      </c>
      <c r="O109" s="48">
        <v>1</v>
      </c>
      <c r="P109" s="54">
        <f t="shared" si="19"/>
        <v>1258</v>
      </c>
    </row>
    <row r="110" spans="1:24" x14ac:dyDescent="0.3">
      <c r="A110" s="50" t="s">
        <v>103</v>
      </c>
      <c r="B110" s="70">
        <v>1872</v>
      </c>
      <c r="C110" s="51">
        <v>4609</v>
      </c>
      <c r="D110" s="51">
        <v>700</v>
      </c>
      <c r="E110" s="51">
        <v>187</v>
      </c>
      <c r="F110" s="51">
        <v>3</v>
      </c>
      <c r="G110" s="51">
        <v>84</v>
      </c>
      <c r="H110" s="52">
        <f t="shared" si="18"/>
        <v>7455</v>
      </c>
      <c r="I110" s="30"/>
      <c r="J110" s="51">
        <v>9</v>
      </c>
      <c r="K110" s="51">
        <v>479</v>
      </c>
      <c r="L110" s="51">
        <v>1</v>
      </c>
      <c r="M110" s="51">
        <v>9</v>
      </c>
      <c r="N110" s="51">
        <v>2</v>
      </c>
      <c r="O110" s="51">
        <v>1</v>
      </c>
      <c r="P110" s="55">
        <f t="shared" si="19"/>
        <v>501</v>
      </c>
    </row>
    <row r="111" spans="1:24" s="12" customFormat="1" x14ac:dyDescent="0.3">
      <c r="A111" s="72" t="s">
        <v>104</v>
      </c>
      <c r="B111" s="57">
        <f t="shared" ref="B111:G111" si="36">SUM(B105:B110)</f>
        <v>13273</v>
      </c>
      <c r="C111" s="35">
        <f>SUM(C105:C110)</f>
        <v>36093</v>
      </c>
      <c r="D111" s="35">
        <f t="shared" si="36"/>
        <v>5489</v>
      </c>
      <c r="E111" s="35">
        <f t="shared" si="36"/>
        <v>1684</v>
      </c>
      <c r="F111" s="35">
        <f t="shared" si="36"/>
        <v>21</v>
      </c>
      <c r="G111" s="35">
        <f t="shared" si="36"/>
        <v>1145</v>
      </c>
      <c r="H111" s="36">
        <f t="shared" si="18"/>
        <v>57705</v>
      </c>
      <c r="I111" s="37"/>
      <c r="J111" s="35">
        <f t="shared" ref="J111:O111" si="37">SUM(J105:J110)</f>
        <v>84</v>
      </c>
      <c r="K111" s="35">
        <f t="shared" si="37"/>
        <v>4970</v>
      </c>
      <c r="L111" s="35">
        <f t="shared" si="37"/>
        <v>88</v>
      </c>
      <c r="M111" s="35">
        <f t="shared" si="37"/>
        <v>268</v>
      </c>
      <c r="N111" s="35">
        <f t="shared" si="37"/>
        <v>3</v>
      </c>
      <c r="O111" s="35">
        <f t="shared" si="37"/>
        <v>12</v>
      </c>
      <c r="P111" s="35">
        <f t="shared" si="19"/>
        <v>5425</v>
      </c>
      <c r="R111"/>
      <c r="S111"/>
      <c r="T111"/>
      <c r="U111"/>
      <c r="V111"/>
      <c r="W111"/>
      <c r="X111"/>
    </row>
    <row r="112" spans="1:24" x14ac:dyDescent="0.3">
      <c r="A112" s="44" t="s">
        <v>105</v>
      </c>
      <c r="B112" s="68">
        <v>2055</v>
      </c>
      <c r="C112" s="45">
        <v>5004</v>
      </c>
      <c r="D112" s="45">
        <v>164</v>
      </c>
      <c r="E112" s="45">
        <v>34</v>
      </c>
      <c r="F112" s="45">
        <v>3</v>
      </c>
      <c r="G112" s="45">
        <v>125</v>
      </c>
      <c r="H112" s="46">
        <f t="shared" si="18"/>
        <v>7385</v>
      </c>
      <c r="I112" s="30"/>
      <c r="J112" s="45">
        <v>10</v>
      </c>
      <c r="K112" s="45">
        <v>449</v>
      </c>
      <c r="L112" s="45">
        <v>3</v>
      </c>
      <c r="M112" s="45">
        <v>5</v>
      </c>
      <c r="N112" s="45">
        <v>1</v>
      </c>
      <c r="O112" s="45">
        <v>1</v>
      </c>
      <c r="P112" s="53">
        <f t="shared" si="19"/>
        <v>469</v>
      </c>
    </row>
    <row r="113" spans="1:24" x14ac:dyDescent="0.3">
      <c r="A113" s="47" t="s">
        <v>106</v>
      </c>
      <c r="B113" s="69">
        <v>2928</v>
      </c>
      <c r="C113" s="48">
        <v>8846</v>
      </c>
      <c r="D113" s="48">
        <v>281</v>
      </c>
      <c r="E113" s="48">
        <v>99</v>
      </c>
      <c r="F113" s="48">
        <v>3</v>
      </c>
      <c r="G113" s="48">
        <v>138</v>
      </c>
      <c r="H113" s="49">
        <f t="shared" si="18"/>
        <v>12295</v>
      </c>
      <c r="I113" s="30"/>
      <c r="J113" s="48">
        <v>10</v>
      </c>
      <c r="K113" s="48">
        <v>617</v>
      </c>
      <c r="L113" s="48">
        <v>4</v>
      </c>
      <c r="M113" s="48">
        <v>9</v>
      </c>
      <c r="N113" s="48">
        <v>1</v>
      </c>
      <c r="O113" s="48">
        <v>0</v>
      </c>
      <c r="P113" s="54">
        <f t="shared" si="19"/>
        <v>641</v>
      </c>
    </row>
    <row r="114" spans="1:24" x14ac:dyDescent="0.3">
      <c r="A114" s="47" t="s">
        <v>107</v>
      </c>
      <c r="B114" s="69">
        <v>469</v>
      </c>
      <c r="C114" s="48">
        <v>1181</v>
      </c>
      <c r="D114" s="48">
        <v>52</v>
      </c>
      <c r="E114" s="48">
        <v>7</v>
      </c>
      <c r="F114" s="48">
        <v>1</v>
      </c>
      <c r="G114" s="48">
        <v>40</v>
      </c>
      <c r="H114" s="49">
        <f t="shared" si="18"/>
        <v>1750</v>
      </c>
      <c r="I114" s="30"/>
      <c r="J114" s="48">
        <v>0</v>
      </c>
      <c r="K114" s="48">
        <v>121</v>
      </c>
      <c r="L114" s="48">
        <v>0</v>
      </c>
      <c r="M114" s="48">
        <v>0</v>
      </c>
      <c r="N114" s="48">
        <v>0</v>
      </c>
      <c r="O114" s="48">
        <v>1</v>
      </c>
      <c r="P114" s="54">
        <f t="shared" si="19"/>
        <v>122</v>
      </c>
    </row>
    <row r="115" spans="1:24" x14ac:dyDescent="0.3">
      <c r="A115" s="47" t="s">
        <v>108</v>
      </c>
      <c r="B115" s="69">
        <v>1994</v>
      </c>
      <c r="C115" s="48">
        <v>4931</v>
      </c>
      <c r="D115" s="48">
        <v>194</v>
      </c>
      <c r="E115" s="48">
        <v>41</v>
      </c>
      <c r="F115" s="48">
        <v>4</v>
      </c>
      <c r="G115" s="48">
        <v>222</v>
      </c>
      <c r="H115" s="49">
        <f t="shared" si="18"/>
        <v>7386</v>
      </c>
      <c r="I115" s="30"/>
      <c r="J115" s="48">
        <v>7</v>
      </c>
      <c r="K115" s="48">
        <v>358</v>
      </c>
      <c r="L115" s="48">
        <v>4</v>
      </c>
      <c r="M115" s="48">
        <v>0</v>
      </c>
      <c r="N115" s="48">
        <v>0</v>
      </c>
      <c r="O115" s="48">
        <v>2</v>
      </c>
      <c r="P115" s="54">
        <f t="shared" si="19"/>
        <v>371</v>
      </c>
    </row>
    <row r="116" spans="1:24" x14ac:dyDescent="0.3">
      <c r="A116" s="50" t="s">
        <v>109</v>
      </c>
      <c r="B116" s="70">
        <v>521</v>
      </c>
      <c r="C116" s="51">
        <v>1608</v>
      </c>
      <c r="D116" s="51">
        <v>51</v>
      </c>
      <c r="E116" s="51">
        <v>3</v>
      </c>
      <c r="F116" s="51">
        <v>0</v>
      </c>
      <c r="G116" s="51">
        <v>23</v>
      </c>
      <c r="H116" s="52">
        <f t="shared" si="18"/>
        <v>2206</v>
      </c>
      <c r="I116" s="30"/>
      <c r="J116" s="51">
        <v>6</v>
      </c>
      <c r="K116" s="51">
        <v>155</v>
      </c>
      <c r="L116" s="51">
        <v>0</v>
      </c>
      <c r="M116" s="51">
        <v>0</v>
      </c>
      <c r="N116" s="51">
        <v>0</v>
      </c>
      <c r="O116" s="51">
        <v>0</v>
      </c>
      <c r="P116" s="55">
        <f t="shared" si="19"/>
        <v>161</v>
      </c>
    </row>
    <row r="117" spans="1:24" s="12" customFormat="1" x14ac:dyDescent="0.3">
      <c r="A117" s="72" t="s">
        <v>110</v>
      </c>
      <c r="B117" s="57">
        <f t="shared" ref="B117:G117" si="38">SUM(B112:B116)</f>
        <v>7967</v>
      </c>
      <c r="C117" s="35">
        <f>SUM(C112:C116)</f>
        <v>21570</v>
      </c>
      <c r="D117" s="35">
        <f t="shared" si="38"/>
        <v>742</v>
      </c>
      <c r="E117" s="35">
        <f t="shared" si="38"/>
        <v>184</v>
      </c>
      <c r="F117" s="35">
        <f t="shared" si="38"/>
        <v>11</v>
      </c>
      <c r="G117" s="35">
        <f t="shared" si="38"/>
        <v>548</v>
      </c>
      <c r="H117" s="36">
        <f t="shared" si="18"/>
        <v>31022</v>
      </c>
      <c r="I117" s="37"/>
      <c r="J117" s="35">
        <f t="shared" ref="J117:O117" si="39">SUM(J112:J116)</f>
        <v>33</v>
      </c>
      <c r="K117" s="35">
        <f t="shared" si="39"/>
        <v>1700</v>
      </c>
      <c r="L117" s="35">
        <f t="shared" si="39"/>
        <v>11</v>
      </c>
      <c r="M117" s="35">
        <f t="shared" si="39"/>
        <v>14</v>
      </c>
      <c r="N117" s="35">
        <f t="shared" si="39"/>
        <v>2</v>
      </c>
      <c r="O117" s="35">
        <f t="shared" si="39"/>
        <v>4</v>
      </c>
      <c r="P117" s="35">
        <f t="shared" si="19"/>
        <v>1764</v>
      </c>
      <c r="R117"/>
      <c r="S117"/>
      <c r="T117"/>
      <c r="U117"/>
      <c r="V117"/>
      <c r="W117"/>
      <c r="X117"/>
    </row>
    <row r="118" spans="1:24" x14ac:dyDescent="0.3">
      <c r="A118" s="44" t="s">
        <v>111</v>
      </c>
      <c r="B118" s="68">
        <v>1409</v>
      </c>
      <c r="C118" s="45">
        <v>3239</v>
      </c>
      <c r="D118" s="45">
        <v>60</v>
      </c>
      <c r="E118" s="45">
        <v>5</v>
      </c>
      <c r="F118" s="45">
        <v>1</v>
      </c>
      <c r="G118" s="45">
        <v>66</v>
      </c>
      <c r="H118" s="46">
        <f t="shared" si="18"/>
        <v>4780</v>
      </c>
      <c r="I118" s="30"/>
      <c r="J118" s="45">
        <v>8</v>
      </c>
      <c r="K118" s="45">
        <v>467</v>
      </c>
      <c r="L118" s="45">
        <v>3</v>
      </c>
      <c r="M118" s="45">
        <v>3</v>
      </c>
      <c r="N118" s="45">
        <v>0</v>
      </c>
      <c r="O118" s="45">
        <v>0</v>
      </c>
      <c r="P118" s="53">
        <f t="shared" si="19"/>
        <v>481</v>
      </c>
    </row>
    <row r="119" spans="1:24" x14ac:dyDescent="0.3">
      <c r="A119" s="47" t="s">
        <v>112</v>
      </c>
      <c r="B119" s="69">
        <v>837</v>
      </c>
      <c r="C119" s="48">
        <v>1880</v>
      </c>
      <c r="D119" s="48">
        <v>54</v>
      </c>
      <c r="E119" s="48">
        <v>6</v>
      </c>
      <c r="F119" s="48">
        <v>0</v>
      </c>
      <c r="G119" s="48">
        <v>39</v>
      </c>
      <c r="H119" s="49">
        <f t="shared" si="18"/>
        <v>2816</v>
      </c>
      <c r="I119" s="30"/>
      <c r="J119" s="48">
        <v>8</v>
      </c>
      <c r="K119" s="48">
        <v>238</v>
      </c>
      <c r="L119" s="48">
        <v>1</v>
      </c>
      <c r="M119" s="48">
        <v>0</v>
      </c>
      <c r="N119" s="48">
        <v>0</v>
      </c>
      <c r="O119" s="48">
        <v>0</v>
      </c>
      <c r="P119" s="54">
        <f t="shared" si="19"/>
        <v>247</v>
      </c>
    </row>
    <row r="120" spans="1:24" x14ac:dyDescent="0.3">
      <c r="A120" s="47" t="s">
        <v>113</v>
      </c>
      <c r="B120" s="69">
        <v>4802</v>
      </c>
      <c r="C120" s="48">
        <v>9241</v>
      </c>
      <c r="D120" s="48">
        <v>540</v>
      </c>
      <c r="E120" s="48">
        <v>138</v>
      </c>
      <c r="F120" s="48">
        <v>9</v>
      </c>
      <c r="G120" s="48">
        <v>298</v>
      </c>
      <c r="H120" s="49">
        <f t="shared" si="18"/>
        <v>15028</v>
      </c>
      <c r="I120" s="30"/>
      <c r="J120" s="48">
        <v>32</v>
      </c>
      <c r="K120" s="48">
        <v>1473</v>
      </c>
      <c r="L120" s="48">
        <v>21</v>
      </c>
      <c r="M120" s="48">
        <v>14</v>
      </c>
      <c r="N120" s="48">
        <v>4</v>
      </c>
      <c r="O120" s="48">
        <v>3</v>
      </c>
      <c r="P120" s="54">
        <f t="shared" si="19"/>
        <v>1547</v>
      </c>
    </row>
    <row r="121" spans="1:24" x14ac:dyDescent="0.3">
      <c r="A121" s="47" t="s">
        <v>114</v>
      </c>
      <c r="B121" s="69">
        <v>395</v>
      </c>
      <c r="C121" s="48">
        <v>952</v>
      </c>
      <c r="D121" s="48">
        <v>23</v>
      </c>
      <c r="E121" s="48">
        <v>2</v>
      </c>
      <c r="F121" s="48">
        <v>1</v>
      </c>
      <c r="G121" s="48">
        <v>12</v>
      </c>
      <c r="H121" s="49">
        <f t="shared" si="18"/>
        <v>1385</v>
      </c>
      <c r="I121" s="30"/>
      <c r="J121" s="48">
        <v>11</v>
      </c>
      <c r="K121" s="48">
        <v>152</v>
      </c>
      <c r="L121" s="48">
        <v>3</v>
      </c>
      <c r="M121" s="48">
        <v>0</v>
      </c>
      <c r="N121" s="48">
        <v>0</v>
      </c>
      <c r="O121" s="48">
        <v>0</v>
      </c>
      <c r="P121" s="54">
        <f t="shared" si="19"/>
        <v>166</v>
      </c>
    </row>
    <row r="122" spans="1:24" x14ac:dyDescent="0.3">
      <c r="A122" s="47" t="s">
        <v>115</v>
      </c>
      <c r="B122" s="69">
        <v>3628</v>
      </c>
      <c r="C122" s="48">
        <v>5532</v>
      </c>
      <c r="D122" s="48">
        <v>407</v>
      </c>
      <c r="E122" s="48">
        <v>48</v>
      </c>
      <c r="F122" s="48">
        <v>6</v>
      </c>
      <c r="G122" s="48">
        <v>148</v>
      </c>
      <c r="H122" s="49">
        <f t="shared" si="18"/>
        <v>9769</v>
      </c>
      <c r="I122" s="30"/>
      <c r="J122" s="48">
        <v>38</v>
      </c>
      <c r="K122" s="48">
        <v>545</v>
      </c>
      <c r="L122" s="48">
        <v>7</v>
      </c>
      <c r="M122" s="48">
        <v>4</v>
      </c>
      <c r="N122" s="48">
        <v>0</v>
      </c>
      <c r="O122" s="48">
        <v>1</v>
      </c>
      <c r="P122" s="54">
        <f t="shared" si="19"/>
        <v>595</v>
      </c>
    </row>
    <row r="123" spans="1:24" x14ac:dyDescent="0.3">
      <c r="A123" s="47" t="s">
        <v>116</v>
      </c>
      <c r="B123" s="69">
        <v>6008</v>
      </c>
      <c r="C123" s="48">
        <v>9845</v>
      </c>
      <c r="D123" s="48">
        <v>1644</v>
      </c>
      <c r="E123" s="48">
        <v>114</v>
      </c>
      <c r="F123" s="48">
        <v>3</v>
      </c>
      <c r="G123" s="48">
        <v>447</v>
      </c>
      <c r="H123" s="49">
        <f t="shared" si="18"/>
        <v>18061</v>
      </c>
      <c r="I123" s="30"/>
      <c r="J123" s="48">
        <v>51</v>
      </c>
      <c r="K123" s="48">
        <v>1005</v>
      </c>
      <c r="L123" s="48">
        <v>23</v>
      </c>
      <c r="M123" s="48">
        <v>14</v>
      </c>
      <c r="N123" s="48">
        <v>3</v>
      </c>
      <c r="O123" s="48">
        <v>3</v>
      </c>
      <c r="P123" s="54">
        <f t="shared" si="19"/>
        <v>1099</v>
      </c>
    </row>
    <row r="124" spans="1:24" x14ac:dyDescent="0.3">
      <c r="A124" s="47" t="s">
        <v>117</v>
      </c>
      <c r="B124" s="69">
        <v>1830</v>
      </c>
      <c r="C124" s="48">
        <v>3319</v>
      </c>
      <c r="D124" s="48">
        <v>177</v>
      </c>
      <c r="E124" s="48">
        <v>73</v>
      </c>
      <c r="F124" s="48">
        <v>2</v>
      </c>
      <c r="G124" s="48">
        <v>173</v>
      </c>
      <c r="H124" s="49">
        <f t="shared" si="18"/>
        <v>5574</v>
      </c>
      <c r="I124" s="30"/>
      <c r="J124" s="48">
        <v>9</v>
      </c>
      <c r="K124" s="48">
        <v>460</v>
      </c>
      <c r="L124" s="48">
        <v>19</v>
      </c>
      <c r="M124" s="48">
        <v>4</v>
      </c>
      <c r="N124" s="48">
        <v>1</v>
      </c>
      <c r="O124" s="48">
        <v>1</v>
      </c>
      <c r="P124" s="54">
        <f t="shared" si="19"/>
        <v>494</v>
      </c>
    </row>
    <row r="125" spans="1:24" x14ac:dyDescent="0.3">
      <c r="A125" s="47" t="s">
        <v>118</v>
      </c>
      <c r="B125" s="69">
        <v>1953</v>
      </c>
      <c r="C125" s="48">
        <v>3511</v>
      </c>
      <c r="D125" s="48">
        <v>166</v>
      </c>
      <c r="E125" s="48">
        <v>27</v>
      </c>
      <c r="F125" s="48">
        <v>2</v>
      </c>
      <c r="G125" s="48">
        <v>185</v>
      </c>
      <c r="H125" s="49">
        <f t="shared" si="18"/>
        <v>5844</v>
      </c>
      <c r="I125" s="30"/>
      <c r="J125" s="48">
        <v>13</v>
      </c>
      <c r="K125" s="48">
        <v>351</v>
      </c>
      <c r="L125" s="48">
        <v>6</v>
      </c>
      <c r="M125" s="48">
        <v>8</v>
      </c>
      <c r="N125" s="48">
        <v>0</v>
      </c>
      <c r="O125" s="48">
        <v>3</v>
      </c>
      <c r="P125" s="54">
        <f t="shared" si="19"/>
        <v>381</v>
      </c>
    </row>
    <row r="126" spans="1:24" x14ac:dyDescent="0.3">
      <c r="A126" s="50" t="s">
        <v>119</v>
      </c>
      <c r="B126" s="70">
        <v>1839</v>
      </c>
      <c r="C126" s="51">
        <v>2676</v>
      </c>
      <c r="D126" s="51">
        <v>134</v>
      </c>
      <c r="E126" s="51">
        <v>4</v>
      </c>
      <c r="F126" s="51">
        <v>1</v>
      </c>
      <c r="G126" s="51">
        <v>99</v>
      </c>
      <c r="H126" s="52">
        <f t="shared" si="18"/>
        <v>4753</v>
      </c>
      <c r="I126" s="30"/>
      <c r="J126" s="51">
        <v>15</v>
      </c>
      <c r="K126" s="51">
        <v>387</v>
      </c>
      <c r="L126" s="51">
        <v>1</v>
      </c>
      <c r="M126" s="51">
        <v>3</v>
      </c>
      <c r="N126" s="51">
        <v>7</v>
      </c>
      <c r="O126" s="51">
        <v>4</v>
      </c>
      <c r="P126" s="55">
        <f t="shared" si="19"/>
        <v>417</v>
      </c>
    </row>
    <row r="127" spans="1:24" s="12" customFormat="1" x14ac:dyDescent="0.3">
      <c r="A127" s="72" t="s">
        <v>120</v>
      </c>
      <c r="B127" s="57">
        <f t="shared" ref="B127:G127" si="40">SUM(B118:B126)</f>
        <v>22701</v>
      </c>
      <c r="C127" s="35">
        <f>SUM(C118:C126)</f>
        <v>40195</v>
      </c>
      <c r="D127" s="35">
        <f t="shared" si="40"/>
        <v>3205</v>
      </c>
      <c r="E127" s="35">
        <f t="shared" si="40"/>
        <v>417</v>
      </c>
      <c r="F127" s="35">
        <f t="shared" si="40"/>
        <v>25</v>
      </c>
      <c r="G127" s="35">
        <f t="shared" si="40"/>
        <v>1467</v>
      </c>
      <c r="H127" s="36">
        <f t="shared" si="18"/>
        <v>68010</v>
      </c>
      <c r="I127" s="37"/>
      <c r="J127" s="35">
        <f t="shared" ref="J127:P127" si="41">SUM(J118:J126)</f>
        <v>185</v>
      </c>
      <c r="K127" s="35">
        <f t="shared" si="41"/>
        <v>5078</v>
      </c>
      <c r="L127" s="35">
        <f t="shared" si="41"/>
        <v>84</v>
      </c>
      <c r="M127" s="35">
        <f t="shared" si="41"/>
        <v>50</v>
      </c>
      <c r="N127" s="35">
        <f t="shared" si="41"/>
        <v>15</v>
      </c>
      <c r="O127" s="35">
        <f t="shared" si="41"/>
        <v>15</v>
      </c>
      <c r="P127" s="35">
        <f t="shared" si="41"/>
        <v>5427</v>
      </c>
      <c r="R127"/>
      <c r="S127"/>
      <c r="T127"/>
      <c r="U127"/>
      <c r="V127"/>
      <c r="W127"/>
      <c r="X127"/>
    </row>
    <row r="128" spans="1:24" x14ac:dyDescent="0.3">
      <c r="A128" s="44" t="s">
        <v>121</v>
      </c>
      <c r="B128" s="68">
        <v>4353</v>
      </c>
      <c r="C128" s="45">
        <v>5921</v>
      </c>
      <c r="D128" s="45">
        <v>98</v>
      </c>
      <c r="E128" s="45">
        <v>1</v>
      </c>
      <c r="F128" s="45">
        <v>7</v>
      </c>
      <c r="G128" s="45">
        <v>314</v>
      </c>
      <c r="H128" s="46">
        <f t="shared" si="18"/>
        <v>10694</v>
      </c>
      <c r="I128" s="30"/>
      <c r="J128" s="45">
        <v>19</v>
      </c>
      <c r="K128" s="45">
        <v>760</v>
      </c>
      <c r="L128" s="45">
        <v>4</v>
      </c>
      <c r="M128" s="45">
        <v>0</v>
      </c>
      <c r="N128" s="45">
        <v>2</v>
      </c>
      <c r="O128" s="45">
        <v>5</v>
      </c>
      <c r="P128" s="53">
        <f t="shared" si="19"/>
        <v>790</v>
      </c>
    </row>
    <row r="129" spans="1:24" x14ac:dyDescent="0.3">
      <c r="A129" s="47" t="s">
        <v>123</v>
      </c>
      <c r="B129" s="69">
        <v>830</v>
      </c>
      <c r="C129" s="48">
        <v>1759</v>
      </c>
      <c r="D129" s="48">
        <v>31</v>
      </c>
      <c r="E129" s="48">
        <v>0</v>
      </c>
      <c r="F129" s="48">
        <v>1</v>
      </c>
      <c r="G129" s="48">
        <v>91</v>
      </c>
      <c r="H129" s="49">
        <f t="shared" si="18"/>
        <v>2712</v>
      </c>
      <c r="I129" s="30"/>
      <c r="J129" s="48">
        <v>8</v>
      </c>
      <c r="K129" s="48">
        <v>259</v>
      </c>
      <c r="L129" s="48">
        <v>0</v>
      </c>
      <c r="M129" s="48">
        <v>0</v>
      </c>
      <c r="N129" s="48">
        <v>0</v>
      </c>
      <c r="O129" s="48">
        <v>1</v>
      </c>
      <c r="P129" s="54">
        <f t="shared" si="19"/>
        <v>268</v>
      </c>
    </row>
    <row r="130" spans="1:24" x14ac:dyDescent="0.3">
      <c r="A130" s="47" t="s">
        <v>125</v>
      </c>
      <c r="B130" s="69">
        <v>770</v>
      </c>
      <c r="C130" s="48">
        <v>1235</v>
      </c>
      <c r="D130" s="48">
        <v>24</v>
      </c>
      <c r="E130" s="48">
        <v>0</v>
      </c>
      <c r="F130" s="48">
        <v>2</v>
      </c>
      <c r="G130" s="48">
        <v>40</v>
      </c>
      <c r="H130" s="49">
        <f t="shared" si="18"/>
        <v>2071</v>
      </c>
      <c r="I130" s="30"/>
      <c r="J130" s="48">
        <v>6</v>
      </c>
      <c r="K130" s="48">
        <v>223</v>
      </c>
      <c r="L130" s="48">
        <v>0</v>
      </c>
      <c r="M130" s="48">
        <v>0</v>
      </c>
      <c r="N130" s="48">
        <v>0</v>
      </c>
      <c r="O130" s="48">
        <v>0</v>
      </c>
      <c r="P130" s="54">
        <f t="shared" si="19"/>
        <v>229</v>
      </c>
    </row>
    <row r="131" spans="1:24" x14ac:dyDescent="0.3">
      <c r="A131" s="47" t="s">
        <v>126</v>
      </c>
      <c r="B131" s="69">
        <v>4182</v>
      </c>
      <c r="C131" s="48">
        <v>5651</v>
      </c>
      <c r="D131" s="48">
        <v>111</v>
      </c>
      <c r="E131" s="48">
        <v>0</v>
      </c>
      <c r="F131" s="48">
        <v>5</v>
      </c>
      <c r="G131" s="48">
        <v>182</v>
      </c>
      <c r="H131" s="54">
        <f>SUM(B131:G131)</f>
        <v>10131</v>
      </c>
      <c r="I131" s="30"/>
      <c r="J131" s="48">
        <v>15</v>
      </c>
      <c r="K131" s="48">
        <v>756</v>
      </c>
      <c r="L131" s="48">
        <v>4</v>
      </c>
      <c r="M131" s="48">
        <v>0</v>
      </c>
      <c r="N131" s="48">
        <v>0</v>
      </c>
      <c r="O131" s="48">
        <v>4</v>
      </c>
      <c r="P131" s="54">
        <f>SUM(J131:O131)</f>
        <v>779</v>
      </c>
    </row>
    <row r="132" spans="1:24" x14ac:dyDescent="0.3">
      <c r="A132" s="50" t="s">
        <v>143</v>
      </c>
      <c r="B132" s="70">
        <v>1789</v>
      </c>
      <c r="C132" s="51">
        <v>4415</v>
      </c>
      <c r="D132" s="51">
        <v>43</v>
      </c>
      <c r="E132" s="51">
        <v>0</v>
      </c>
      <c r="F132" s="51">
        <v>0</v>
      </c>
      <c r="G132" s="51">
        <v>69</v>
      </c>
      <c r="H132" s="55">
        <v>0</v>
      </c>
      <c r="I132" s="30"/>
      <c r="J132" s="51">
        <v>13</v>
      </c>
      <c r="K132" s="51">
        <v>482</v>
      </c>
      <c r="L132" s="51">
        <v>3</v>
      </c>
      <c r="M132" s="51">
        <v>0</v>
      </c>
      <c r="N132" s="51">
        <v>0</v>
      </c>
      <c r="O132" s="51">
        <v>0</v>
      </c>
      <c r="P132" s="55">
        <f>SUM(J132:O132)</f>
        <v>498</v>
      </c>
    </row>
    <row r="133" spans="1:24" s="12" customFormat="1" x14ac:dyDescent="0.3">
      <c r="A133" s="72" t="s">
        <v>127</v>
      </c>
      <c r="B133" s="59">
        <f t="shared" ref="B133:G133" si="42">SUM(B128:B132)</f>
        <v>11924</v>
      </c>
      <c r="C133" s="41">
        <f t="shared" si="42"/>
        <v>18981</v>
      </c>
      <c r="D133" s="41">
        <f t="shared" si="42"/>
        <v>307</v>
      </c>
      <c r="E133" s="41">
        <f t="shared" si="42"/>
        <v>1</v>
      </c>
      <c r="F133" s="41">
        <f t="shared" si="42"/>
        <v>15</v>
      </c>
      <c r="G133" s="41">
        <f t="shared" si="42"/>
        <v>696</v>
      </c>
      <c r="H133" s="42">
        <f>SUM(B133:G133)</f>
        <v>31924</v>
      </c>
      <c r="I133" s="30"/>
      <c r="J133" s="41">
        <f t="shared" ref="J133:P133" si="43">SUM(J128:J132)</f>
        <v>61</v>
      </c>
      <c r="K133" s="41">
        <f t="shared" si="43"/>
        <v>2480</v>
      </c>
      <c r="L133" s="41">
        <f t="shared" si="43"/>
        <v>11</v>
      </c>
      <c r="M133" s="41">
        <f t="shared" si="43"/>
        <v>0</v>
      </c>
      <c r="N133" s="41">
        <f t="shared" si="43"/>
        <v>2</v>
      </c>
      <c r="O133" s="41">
        <f t="shared" si="43"/>
        <v>10</v>
      </c>
      <c r="P133" s="41">
        <f t="shared" si="43"/>
        <v>2564</v>
      </c>
      <c r="R133"/>
      <c r="S133"/>
      <c r="T133"/>
      <c r="U133"/>
      <c r="V133"/>
      <c r="W133"/>
      <c r="X133"/>
    </row>
    <row r="134" spans="1:24" s="12" customFormat="1" ht="23.1" customHeight="1" x14ac:dyDescent="0.35">
      <c r="A134" s="61" t="s">
        <v>174</v>
      </c>
      <c r="B134" s="64">
        <f t="shared" ref="B134:H134" si="44">SUM(B15,B17,B22,B35,B40,B43,B51,B61,B72,B75,B81,B87,B92,B95,B101,B104,B111,B117,B127,B133)</f>
        <v>628456</v>
      </c>
      <c r="C134" s="64">
        <f t="shared" si="44"/>
        <v>1112998</v>
      </c>
      <c r="D134" s="64">
        <f t="shared" si="44"/>
        <v>129056</v>
      </c>
      <c r="E134" s="64">
        <f t="shared" si="44"/>
        <v>32751</v>
      </c>
      <c r="F134" s="64">
        <f t="shared" si="44"/>
        <v>2022</v>
      </c>
      <c r="G134" s="64">
        <f t="shared" si="44"/>
        <v>66363</v>
      </c>
      <c r="H134" s="64">
        <f t="shared" si="44"/>
        <v>1971646</v>
      </c>
      <c r="I134" s="28"/>
      <c r="J134" s="43">
        <f t="shared" ref="J134:P134" si="45">SUM(J15,J17,J22,J35,J40,J43,J51,J61,J72,J75,J81,J87,J92,J95,J101,J104,J111,J117,J127,J133)</f>
        <v>3559</v>
      </c>
      <c r="K134" s="64">
        <f t="shared" si="45"/>
        <v>181215</v>
      </c>
      <c r="L134" s="64">
        <f t="shared" si="45"/>
        <v>3269</v>
      </c>
      <c r="M134" s="64">
        <f t="shared" si="45"/>
        <v>4045</v>
      </c>
      <c r="N134" s="64">
        <f t="shared" si="45"/>
        <v>535</v>
      </c>
      <c r="O134" s="64">
        <f t="shared" si="45"/>
        <v>598</v>
      </c>
      <c r="P134" s="64">
        <f t="shared" si="45"/>
        <v>193221</v>
      </c>
      <c r="R134"/>
      <c r="S134"/>
      <c r="T134"/>
      <c r="U134"/>
      <c r="V134"/>
      <c r="W134"/>
      <c r="X134"/>
    </row>
    <row r="135" spans="1:24" x14ac:dyDescent="0.3">
      <c r="A135" s="15"/>
      <c r="B135" s="13"/>
      <c r="C135" s="13"/>
      <c r="D135" s="13"/>
      <c r="E135" s="13"/>
      <c r="F135" s="13"/>
      <c r="G135" s="13"/>
      <c r="H135" s="16"/>
      <c r="I135" s="18"/>
      <c r="J135" s="17"/>
      <c r="K135" s="17"/>
      <c r="L135" s="17"/>
      <c r="M135" s="17"/>
      <c r="N135" s="17"/>
      <c r="O135" s="13"/>
    </row>
    <row r="136" spans="1:24" x14ac:dyDescent="0.3">
      <c r="A136" s="98" t="s">
        <v>144</v>
      </c>
      <c r="B136" s="98"/>
      <c r="C136" s="98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</row>
    <row r="137" spans="1:24" x14ac:dyDescent="0.3">
      <c r="A137" s="99" t="s">
        <v>145</v>
      </c>
      <c r="B137" s="9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</row>
    <row r="138" spans="1:24" x14ac:dyDescent="0.3">
      <c r="B138" s="13"/>
      <c r="C138" s="13"/>
      <c r="D138" s="13"/>
      <c r="E138" s="13"/>
      <c r="F138" s="13"/>
      <c r="G138" s="13"/>
      <c r="H138" s="14"/>
      <c r="M138" s="13"/>
      <c r="N138" s="4"/>
      <c r="O138" s="6"/>
      <c r="P138"/>
      <c r="Q138"/>
    </row>
    <row r="139" spans="1:24" x14ac:dyDescent="0.3">
      <c r="B139" s="13"/>
      <c r="C139" s="13"/>
      <c r="D139" s="13"/>
      <c r="E139" s="13"/>
      <c r="F139" s="13"/>
      <c r="G139" s="13"/>
      <c r="H139" s="14"/>
      <c r="M139" s="13"/>
      <c r="N139" s="4"/>
      <c r="O139" s="6"/>
      <c r="P139"/>
      <c r="Q139"/>
    </row>
    <row r="140" spans="1:24" x14ac:dyDescent="0.3">
      <c r="B140" s="13"/>
      <c r="C140" s="13"/>
      <c r="D140" s="13"/>
      <c r="E140" s="13"/>
      <c r="F140" s="13"/>
      <c r="G140" s="13"/>
      <c r="H140" s="14"/>
      <c r="M140" s="13"/>
      <c r="N140" s="4"/>
      <c r="O140" s="6"/>
      <c r="P140"/>
      <c r="Q140"/>
      <c r="W140" s="6"/>
      <c r="X140" s="6"/>
    </row>
    <row r="141" spans="1:24" x14ac:dyDescent="0.3">
      <c r="B141" s="13"/>
      <c r="C141" s="13"/>
      <c r="D141" s="13"/>
      <c r="E141" s="13"/>
      <c r="F141" s="13"/>
      <c r="G141" s="13"/>
      <c r="H141" s="14"/>
      <c r="M141" s="13"/>
      <c r="N141" s="4"/>
      <c r="O141" s="6"/>
      <c r="P141"/>
      <c r="Q141"/>
      <c r="W141" s="6"/>
      <c r="X141" s="6"/>
    </row>
    <row r="142" spans="1:24" s="4" customFormat="1" x14ac:dyDescent="0.3">
      <c r="A142" s="9"/>
      <c r="B142" s="13"/>
      <c r="C142" s="13"/>
      <c r="D142" s="13"/>
      <c r="E142" s="13"/>
      <c r="F142" s="13"/>
      <c r="G142" s="13"/>
      <c r="H142" s="14"/>
      <c r="J142" s="5"/>
      <c r="K142" s="5"/>
      <c r="L142" s="5"/>
      <c r="M142" s="13"/>
      <c r="O142" s="6"/>
      <c r="P142"/>
      <c r="Q142"/>
      <c r="R142"/>
      <c r="S142"/>
      <c r="T142"/>
      <c r="U142"/>
      <c r="V142"/>
    </row>
    <row r="143" spans="1:24" s="4" customFormat="1" x14ac:dyDescent="0.3">
      <c r="A143" s="9"/>
      <c r="B143" s="13"/>
      <c r="C143" s="13"/>
      <c r="D143" s="13"/>
      <c r="E143" s="13"/>
      <c r="F143" s="13"/>
      <c r="G143" s="13"/>
      <c r="H143" s="14"/>
      <c r="J143" s="5"/>
      <c r="K143" s="5"/>
      <c r="L143" s="5"/>
      <c r="M143" s="13"/>
      <c r="O143" s="6"/>
      <c r="P143"/>
      <c r="Q143"/>
      <c r="R143"/>
      <c r="S143"/>
      <c r="T143"/>
      <c r="U143"/>
      <c r="V143"/>
    </row>
    <row r="144" spans="1:24" s="4" customFormat="1" x14ac:dyDescent="0.3">
      <c r="A144" s="9"/>
      <c r="B144" s="13"/>
      <c r="C144" s="13"/>
      <c r="D144" s="13"/>
      <c r="E144" s="13"/>
      <c r="F144" s="13"/>
      <c r="G144" s="13"/>
      <c r="H144" s="14"/>
      <c r="J144" s="5"/>
      <c r="K144" s="5"/>
      <c r="L144" s="5"/>
      <c r="M144" s="13"/>
      <c r="O144" s="6"/>
      <c r="P144"/>
      <c r="Q144"/>
      <c r="R144"/>
      <c r="S144"/>
      <c r="T144"/>
      <c r="U144"/>
      <c r="V144"/>
    </row>
    <row r="145" spans="1:24" s="4" customFormat="1" x14ac:dyDescent="0.3">
      <c r="A145" s="9"/>
      <c r="B145" s="13"/>
      <c r="C145" s="13"/>
      <c r="D145" s="13"/>
      <c r="E145" s="13"/>
      <c r="F145" s="13"/>
      <c r="G145" s="13"/>
      <c r="H145" s="14"/>
      <c r="J145" s="5"/>
      <c r="K145" s="5"/>
      <c r="L145" s="5"/>
      <c r="M145" s="13"/>
      <c r="O145" s="6"/>
      <c r="P145"/>
      <c r="Q145"/>
      <c r="R145"/>
      <c r="S145"/>
      <c r="T145"/>
      <c r="U145"/>
      <c r="V145"/>
    </row>
    <row r="146" spans="1:24" s="4" customFormat="1" x14ac:dyDescent="0.3">
      <c r="A146" s="9"/>
      <c r="B146" s="13"/>
      <c r="C146" s="13"/>
      <c r="D146" s="13"/>
      <c r="E146" s="13"/>
      <c r="F146" s="13"/>
      <c r="G146" s="13"/>
      <c r="H146" s="14"/>
      <c r="J146" s="5"/>
      <c r="K146" s="5"/>
      <c r="L146" s="5"/>
      <c r="M146" s="13"/>
      <c r="O146" s="6"/>
      <c r="P146"/>
      <c r="Q146"/>
      <c r="R146"/>
      <c r="S146"/>
      <c r="T146"/>
      <c r="U146"/>
      <c r="V146"/>
    </row>
    <row r="147" spans="1:24" s="4" customFormat="1" x14ac:dyDescent="0.3">
      <c r="A147" s="9"/>
      <c r="B147" s="13"/>
      <c r="C147" s="13"/>
      <c r="D147" s="13"/>
      <c r="E147" s="13"/>
      <c r="F147" s="13"/>
      <c r="G147" s="13"/>
      <c r="H147" s="14"/>
      <c r="J147" s="5"/>
      <c r="K147" s="5"/>
      <c r="L147" s="5"/>
      <c r="M147" s="5"/>
      <c r="N147" s="5"/>
      <c r="O147" s="13"/>
      <c r="Q147" s="6"/>
      <c r="R147"/>
      <c r="S147"/>
      <c r="T147"/>
      <c r="U147"/>
      <c r="V147"/>
    </row>
    <row r="148" spans="1:24" s="4" customFormat="1" x14ac:dyDescent="0.3">
      <c r="A148" s="9"/>
      <c r="B148" s="13"/>
      <c r="C148" s="13"/>
      <c r="D148" s="13"/>
      <c r="E148" s="13"/>
      <c r="F148" s="13"/>
      <c r="G148" s="13"/>
      <c r="H148" s="14"/>
      <c r="J148" s="5"/>
      <c r="K148" s="5"/>
      <c r="L148" s="5"/>
      <c r="M148" s="5"/>
      <c r="N148" s="5"/>
      <c r="O148" s="13"/>
      <c r="Q148" s="6"/>
      <c r="R148"/>
      <c r="S148"/>
      <c r="T148"/>
      <c r="U148"/>
      <c r="V148"/>
    </row>
    <row r="149" spans="1:24" s="4" customFormat="1" x14ac:dyDescent="0.3">
      <c r="A149" s="9"/>
      <c r="B149" s="13"/>
      <c r="C149" s="13"/>
      <c r="D149" s="13"/>
      <c r="E149" s="13"/>
      <c r="F149" s="13"/>
      <c r="G149" s="13"/>
      <c r="H149" s="14"/>
      <c r="J149" s="5"/>
      <c r="K149" s="5"/>
      <c r="L149" s="5"/>
      <c r="M149" s="5"/>
      <c r="N149" s="5"/>
      <c r="O149" s="13"/>
      <c r="Q149" s="6"/>
      <c r="R149"/>
      <c r="S149"/>
      <c r="T149"/>
      <c r="U149"/>
      <c r="V149"/>
      <c r="W149"/>
      <c r="X149"/>
    </row>
    <row r="150" spans="1:24" s="4" customFormat="1" x14ac:dyDescent="0.3">
      <c r="A150" s="9"/>
      <c r="B150" s="13"/>
      <c r="C150" s="13"/>
      <c r="D150" s="13"/>
      <c r="E150" s="13"/>
      <c r="F150" s="13"/>
      <c r="G150" s="13"/>
      <c r="H150" s="14"/>
      <c r="J150" s="5"/>
      <c r="K150" s="5"/>
      <c r="L150" s="5"/>
      <c r="M150" s="5"/>
      <c r="N150" s="5"/>
      <c r="O150" s="13"/>
      <c r="Q150" s="6"/>
      <c r="R150"/>
      <c r="S150"/>
      <c r="T150"/>
      <c r="U150"/>
      <c r="V150"/>
      <c r="W150"/>
      <c r="X150"/>
    </row>
    <row r="151" spans="1:24" s="4" customFormat="1" x14ac:dyDescent="0.3">
      <c r="A151" s="9"/>
      <c r="B151" s="13"/>
      <c r="C151" s="13"/>
      <c r="D151" s="13"/>
      <c r="E151" s="13"/>
      <c r="F151" s="13"/>
      <c r="G151" s="13"/>
      <c r="H151" s="14"/>
      <c r="J151" s="5"/>
      <c r="K151" s="5"/>
      <c r="L151" s="5"/>
      <c r="M151" s="5"/>
      <c r="N151" s="5"/>
      <c r="O151" s="13"/>
      <c r="Q151" s="6"/>
      <c r="R151"/>
      <c r="S151"/>
      <c r="T151"/>
      <c r="U151"/>
      <c r="V151"/>
      <c r="W151"/>
      <c r="X151"/>
    </row>
    <row r="152" spans="1:24" s="4" customFormat="1" x14ac:dyDescent="0.3">
      <c r="A152" s="9"/>
      <c r="B152" s="13"/>
      <c r="C152" s="13"/>
      <c r="D152" s="13"/>
      <c r="E152" s="13"/>
      <c r="F152" s="13"/>
      <c r="G152" s="13"/>
      <c r="H152" s="14"/>
      <c r="J152" s="5"/>
      <c r="K152" s="5"/>
      <c r="L152" s="5"/>
      <c r="M152" s="5"/>
      <c r="N152" s="5"/>
      <c r="O152" s="13"/>
      <c r="Q152" s="6"/>
      <c r="R152"/>
      <c r="S152"/>
      <c r="T152"/>
      <c r="U152"/>
      <c r="V152"/>
      <c r="W152"/>
      <c r="X152"/>
    </row>
    <row r="153" spans="1:24" s="4" customFormat="1" x14ac:dyDescent="0.3">
      <c r="A153" s="9"/>
      <c r="B153" s="13"/>
      <c r="C153" s="13"/>
      <c r="D153" s="13"/>
      <c r="E153" s="13"/>
      <c r="F153" s="13"/>
      <c r="G153" s="13"/>
      <c r="H153" s="14"/>
      <c r="J153" s="5"/>
      <c r="K153" s="5"/>
      <c r="L153" s="5"/>
      <c r="M153" s="5"/>
      <c r="N153" s="5"/>
      <c r="O153" s="13"/>
      <c r="Q153" s="6"/>
      <c r="R153"/>
      <c r="S153"/>
      <c r="T153"/>
      <c r="U153"/>
      <c r="V153"/>
      <c r="W153"/>
      <c r="X153"/>
    </row>
    <row r="154" spans="1:24" s="4" customFormat="1" x14ac:dyDescent="0.3">
      <c r="A154" s="9"/>
      <c r="B154" s="13"/>
      <c r="C154" s="13"/>
      <c r="D154" s="13"/>
      <c r="E154" s="13"/>
      <c r="F154" s="13"/>
      <c r="G154" s="13"/>
      <c r="H154" s="14"/>
      <c r="J154" s="5"/>
      <c r="K154" s="5"/>
      <c r="L154" s="5"/>
      <c r="M154" s="5"/>
      <c r="N154" s="5"/>
      <c r="O154" s="13"/>
      <c r="Q154" s="6"/>
      <c r="R154"/>
      <c r="S154"/>
      <c r="T154"/>
      <c r="U154"/>
      <c r="V154"/>
      <c r="W154"/>
      <c r="X154"/>
    </row>
    <row r="155" spans="1:24" s="4" customFormat="1" x14ac:dyDescent="0.3">
      <c r="A155" s="9"/>
      <c r="B155" s="13"/>
      <c r="C155" s="13"/>
      <c r="D155" s="13"/>
      <c r="E155" s="13"/>
      <c r="F155" s="13"/>
      <c r="G155" s="13"/>
      <c r="H155" s="14"/>
      <c r="J155" s="5"/>
      <c r="K155" s="5"/>
      <c r="L155" s="5"/>
      <c r="M155" s="5"/>
      <c r="N155" s="5"/>
      <c r="O155" s="13"/>
      <c r="Q155" s="6"/>
      <c r="R155"/>
      <c r="S155"/>
      <c r="T155"/>
      <c r="U155"/>
      <c r="V155"/>
      <c r="W155"/>
      <c r="X155"/>
    </row>
    <row r="156" spans="1:24" s="4" customFormat="1" x14ac:dyDescent="0.3">
      <c r="A156" s="9"/>
      <c r="B156" s="13"/>
      <c r="C156" s="13"/>
      <c r="D156" s="13"/>
      <c r="E156" s="13"/>
      <c r="F156" s="13"/>
      <c r="G156" s="13"/>
      <c r="H156" s="14"/>
      <c r="J156" s="5"/>
      <c r="K156" s="5"/>
      <c r="L156" s="5"/>
      <c r="M156" s="5"/>
      <c r="N156" s="5"/>
      <c r="O156" s="13"/>
      <c r="Q156" s="6"/>
      <c r="R156"/>
      <c r="S156"/>
      <c r="T156"/>
      <c r="U156"/>
      <c r="V156"/>
      <c r="W156"/>
      <c r="X156"/>
    </row>
    <row r="157" spans="1:24" s="4" customFormat="1" x14ac:dyDescent="0.3">
      <c r="A157" s="9"/>
      <c r="B157" s="13"/>
      <c r="C157" s="13"/>
      <c r="D157" s="13"/>
      <c r="E157" s="13"/>
      <c r="F157" s="13"/>
      <c r="G157" s="13"/>
      <c r="H157" s="14"/>
      <c r="J157" s="5"/>
      <c r="K157" s="5"/>
      <c r="L157" s="5"/>
      <c r="M157" s="5"/>
      <c r="N157" s="5"/>
      <c r="O157" s="13"/>
      <c r="Q157" s="6"/>
      <c r="R157"/>
      <c r="S157"/>
      <c r="T157"/>
      <c r="U157"/>
      <c r="V157"/>
      <c r="W157"/>
      <c r="X157"/>
    </row>
    <row r="158" spans="1:24" s="4" customFormat="1" x14ac:dyDescent="0.3">
      <c r="A158" s="9"/>
      <c r="B158" s="13"/>
      <c r="C158" s="13"/>
      <c r="D158" s="13"/>
      <c r="E158" s="13"/>
      <c r="F158" s="13"/>
      <c r="G158" s="13"/>
      <c r="H158" s="14"/>
      <c r="J158" s="5"/>
      <c r="K158" s="5"/>
      <c r="L158" s="5"/>
      <c r="M158" s="5"/>
      <c r="N158" s="5"/>
      <c r="O158" s="13"/>
      <c r="Q158" s="6"/>
      <c r="R158"/>
      <c r="S158"/>
      <c r="T158"/>
      <c r="U158"/>
      <c r="V158"/>
      <c r="W158"/>
      <c r="X158"/>
    </row>
    <row r="159" spans="1:24" s="4" customFormat="1" x14ac:dyDescent="0.3">
      <c r="A159" s="9"/>
      <c r="B159" s="13"/>
      <c r="C159" s="13"/>
      <c r="D159" s="13"/>
      <c r="E159" s="13"/>
      <c r="F159" s="13"/>
      <c r="G159" s="13"/>
      <c r="H159" s="14"/>
      <c r="J159" s="5"/>
      <c r="K159" s="5"/>
      <c r="L159" s="5"/>
      <c r="M159" s="5"/>
      <c r="N159" s="5"/>
      <c r="O159" s="13"/>
      <c r="Q159" s="6"/>
      <c r="R159"/>
      <c r="S159"/>
      <c r="T159"/>
      <c r="U159"/>
      <c r="V159"/>
      <c r="W159"/>
      <c r="X159"/>
    </row>
    <row r="160" spans="1:24" s="4" customFormat="1" x14ac:dyDescent="0.3">
      <c r="A160" s="9"/>
      <c r="B160" s="13"/>
      <c r="C160" s="13"/>
      <c r="D160" s="13"/>
      <c r="E160" s="13"/>
      <c r="F160" s="13"/>
      <c r="G160" s="13"/>
      <c r="H160" s="14"/>
      <c r="J160" s="5"/>
      <c r="K160" s="5"/>
      <c r="L160" s="5"/>
      <c r="M160" s="5"/>
      <c r="N160" s="5"/>
      <c r="O160" s="13"/>
      <c r="Q160" s="6"/>
      <c r="R160"/>
      <c r="S160"/>
      <c r="T160"/>
      <c r="U160"/>
      <c r="V160"/>
      <c r="W160"/>
      <c r="X160"/>
    </row>
    <row r="161" spans="1:24" s="4" customFormat="1" x14ac:dyDescent="0.3">
      <c r="A161" s="9"/>
      <c r="B161" s="13"/>
      <c r="C161" s="13"/>
      <c r="D161" s="13"/>
      <c r="E161" s="13"/>
      <c r="F161" s="13"/>
      <c r="G161" s="13"/>
      <c r="H161" s="14"/>
      <c r="J161" s="5"/>
      <c r="K161" s="5"/>
      <c r="L161" s="5"/>
      <c r="M161" s="5"/>
      <c r="N161" s="5"/>
      <c r="O161" s="13"/>
      <c r="Q161" s="6"/>
      <c r="R161"/>
      <c r="S161"/>
      <c r="T161"/>
      <c r="U161"/>
      <c r="V161"/>
      <c r="W161"/>
      <c r="X161"/>
    </row>
    <row r="162" spans="1:24" s="4" customFormat="1" x14ac:dyDescent="0.3">
      <c r="A162" s="9"/>
      <c r="B162" s="13"/>
      <c r="C162" s="13"/>
      <c r="D162" s="13"/>
      <c r="E162" s="13"/>
      <c r="F162" s="13"/>
      <c r="G162" s="13"/>
      <c r="H162" s="14"/>
      <c r="J162" s="5"/>
      <c r="K162" s="5"/>
      <c r="L162" s="5"/>
      <c r="M162" s="5"/>
      <c r="N162" s="5"/>
      <c r="O162" s="13"/>
      <c r="Q162" s="6"/>
      <c r="R162"/>
      <c r="S162"/>
      <c r="T162"/>
      <c r="U162"/>
      <c r="V162"/>
      <c r="W162"/>
      <c r="X162"/>
    </row>
    <row r="163" spans="1:24" s="4" customFormat="1" x14ac:dyDescent="0.3">
      <c r="A163" s="9"/>
      <c r="B163" s="13"/>
      <c r="C163" s="13"/>
      <c r="D163" s="13"/>
      <c r="E163" s="13"/>
      <c r="F163" s="13"/>
      <c r="G163" s="13"/>
      <c r="H163" s="14"/>
      <c r="J163" s="5"/>
      <c r="K163" s="5"/>
      <c r="L163" s="5"/>
      <c r="M163" s="5"/>
      <c r="N163" s="5"/>
      <c r="O163" s="13"/>
      <c r="Q163" s="6"/>
      <c r="R163"/>
      <c r="S163"/>
      <c r="T163"/>
      <c r="U163"/>
      <c r="V163"/>
      <c r="W163"/>
      <c r="X163"/>
    </row>
    <row r="164" spans="1:24" s="4" customFormat="1" x14ac:dyDescent="0.3">
      <c r="A164" s="9"/>
      <c r="B164" s="13"/>
      <c r="C164" s="13"/>
      <c r="D164" s="13"/>
      <c r="E164" s="13"/>
      <c r="F164" s="13"/>
      <c r="G164" s="13"/>
      <c r="H164" s="14"/>
      <c r="J164" s="5"/>
      <c r="K164" s="5"/>
      <c r="L164" s="5"/>
      <c r="M164" s="5"/>
      <c r="N164" s="5"/>
      <c r="O164" s="13"/>
      <c r="Q164" s="6"/>
      <c r="R164"/>
      <c r="S164"/>
      <c r="T164"/>
      <c r="U164"/>
      <c r="V164"/>
      <c r="W164"/>
      <c r="X164"/>
    </row>
    <row r="165" spans="1:24" s="4" customFormat="1" x14ac:dyDescent="0.3">
      <c r="A165" s="9"/>
      <c r="B165" s="13"/>
      <c r="C165" s="13"/>
      <c r="D165" s="13"/>
      <c r="E165" s="13"/>
      <c r="F165" s="13"/>
      <c r="G165" s="13"/>
      <c r="H165" s="14"/>
      <c r="J165" s="5"/>
      <c r="K165" s="5"/>
      <c r="L165" s="5"/>
      <c r="M165" s="5"/>
      <c r="N165" s="5"/>
      <c r="O165" s="13"/>
      <c r="Q165" s="6"/>
      <c r="R165"/>
      <c r="S165"/>
      <c r="T165"/>
      <c r="U165"/>
      <c r="V165"/>
      <c r="W165"/>
      <c r="X165"/>
    </row>
    <row r="166" spans="1:24" s="4" customFormat="1" x14ac:dyDescent="0.3">
      <c r="A166" s="9"/>
      <c r="B166" s="13"/>
      <c r="C166" s="13"/>
      <c r="D166" s="13"/>
      <c r="E166" s="13"/>
      <c r="F166" s="13"/>
      <c r="G166" s="13"/>
      <c r="H166" s="14"/>
      <c r="J166" s="5"/>
      <c r="K166" s="5"/>
      <c r="L166" s="5"/>
      <c r="M166" s="5"/>
      <c r="N166" s="5"/>
      <c r="O166" s="13"/>
      <c r="Q166" s="6"/>
      <c r="R166"/>
      <c r="S166"/>
      <c r="T166"/>
      <c r="U166"/>
      <c r="V166"/>
      <c r="W166"/>
      <c r="X166"/>
    </row>
    <row r="167" spans="1:24" s="4" customFormat="1" x14ac:dyDescent="0.3">
      <c r="A167" s="9"/>
      <c r="B167" s="13"/>
      <c r="C167" s="13"/>
      <c r="D167" s="13"/>
      <c r="E167" s="13"/>
      <c r="F167" s="13"/>
      <c r="G167" s="13"/>
      <c r="H167" s="14"/>
      <c r="J167" s="5"/>
      <c r="K167" s="5"/>
      <c r="L167" s="5"/>
      <c r="M167" s="5"/>
      <c r="N167" s="5"/>
      <c r="O167" s="13"/>
      <c r="Q167" s="6"/>
      <c r="R167"/>
      <c r="S167"/>
      <c r="T167"/>
      <c r="U167"/>
      <c r="V167"/>
      <c r="W167"/>
      <c r="X167"/>
    </row>
    <row r="168" spans="1:24" s="4" customFormat="1" x14ac:dyDescent="0.3">
      <c r="A168" s="9"/>
      <c r="B168" s="13"/>
      <c r="C168" s="13"/>
      <c r="D168" s="13"/>
      <c r="E168" s="13"/>
      <c r="F168" s="13"/>
      <c r="G168" s="13"/>
      <c r="H168" s="14"/>
      <c r="J168" s="5"/>
      <c r="K168" s="5"/>
      <c r="L168" s="5"/>
      <c r="M168" s="5"/>
      <c r="N168" s="5"/>
      <c r="O168" s="13"/>
      <c r="Q168" s="6"/>
      <c r="R168"/>
      <c r="S168"/>
      <c r="T168"/>
      <c r="U168"/>
      <c r="V168"/>
      <c r="W168"/>
      <c r="X168"/>
    </row>
    <row r="169" spans="1:24" s="4" customFormat="1" x14ac:dyDescent="0.3">
      <c r="A169" s="9"/>
      <c r="B169" s="13"/>
      <c r="C169" s="13"/>
      <c r="D169" s="13"/>
      <c r="E169" s="13"/>
      <c r="F169" s="13"/>
      <c r="G169" s="13"/>
      <c r="H169" s="14"/>
      <c r="J169" s="5"/>
      <c r="K169" s="5"/>
      <c r="L169" s="5"/>
      <c r="M169" s="5"/>
      <c r="N169" s="5"/>
      <c r="O169" s="13"/>
      <c r="Q169" s="6"/>
      <c r="R169"/>
      <c r="S169"/>
      <c r="T169"/>
      <c r="U169"/>
      <c r="V169"/>
      <c r="W169"/>
      <c r="X169"/>
    </row>
    <row r="170" spans="1:24" s="4" customFormat="1" x14ac:dyDescent="0.3">
      <c r="A170" s="9"/>
      <c r="B170" s="13"/>
      <c r="C170" s="13"/>
      <c r="D170" s="13"/>
      <c r="E170" s="13"/>
      <c r="F170" s="13"/>
      <c r="G170" s="13"/>
      <c r="H170" s="14"/>
      <c r="J170" s="5"/>
      <c r="K170" s="5"/>
      <c r="L170" s="5"/>
      <c r="M170" s="5"/>
      <c r="N170" s="5"/>
      <c r="O170" s="13"/>
      <c r="Q170" s="6"/>
      <c r="R170"/>
      <c r="S170"/>
      <c r="T170"/>
      <c r="U170"/>
      <c r="V170"/>
      <c r="W170"/>
      <c r="X170"/>
    </row>
    <row r="171" spans="1:24" s="4" customFormat="1" x14ac:dyDescent="0.3">
      <c r="A171" s="9"/>
      <c r="B171" s="13"/>
      <c r="C171" s="13"/>
      <c r="D171" s="13"/>
      <c r="E171" s="13"/>
      <c r="F171" s="13"/>
      <c r="G171" s="13"/>
      <c r="H171" s="14"/>
      <c r="J171" s="5"/>
      <c r="K171" s="5"/>
      <c r="L171" s="5"/>
      <c r="M171" s="5"/>
      <c r="N171" s="5"/>
      <c r="O171" s="13"/>
      <c r="Q171" s="6"/>
      <c r="R171"/>
      <c r="S171"/>
      <c r="T171"/>
      <c r="U171"/>
      <c r="V171"/>
      <c r="W171"/>
      <c r="X171"/>
    </row>
    <row r="172" spans="1:24" s="4" customFormat="1" x14ac:dyDescent="0.3">
      <c r="A172" s="9"/>
      <c r="B172" s="13"/>
      <c r="C172" s="13"/>
      <c r="D172" s="13"/>
      <c r="E172" s="13"/>
      <c r="F172" s="13"/>
      <c r="G172" s="13"/>
      <c r="H172" s="14"/>
      <c r="J172" s="5"/>
      <c r="K172" s="5"/>
      <c r="L172" s="5"/>
      <c r="M172" s="5"/>
      <c r="N172" s="5"/>
      <c r="O172" s="13"/>
      <c r="Q172" s="6"/>
      <c r="R172"/>
      <c r="S172"/>
      <c r="T172"/>
      <c r="U172"/>
      <c r="V172"/>
      <c r="W172"/>
      <c r="X172"/>
    </row>
    <row r="173" spans="1:24" s="4" customFormat="1" x14ac:dyDescent="0.3">
      <c r="A173" s="9"/>
      <c r="B173" s="13"/>
      <c r="C173" s="13"/>
      <c r="D173" s="13"/>
      <c r="E173" s="13"/>
      <c r="F173" s="13"/>
      <c r="G173" s="13"/>
      <c r="H173" s="14"/>
      <c r="J173" s="5"/>
      <c r="K173" s="5"/>
      <c r="L173" s="5"/>
      <c r="M173" s="5"/>
      <c r="N173" s="5"/>
      <c r="O173" s="13"/>
      <c r="Q173" s="6"/>
      <c r="R173"/>
      <c r="S173"/>
      <c r="T173"/>
      <c r="U173"/>
      <c r="V173"/>
      <c r="W173"/>
      <c r="X173"/>
    </row>
    <row r="174" spans="1:24" s="4" customFormat="1" x14ac:dyDescent="0.3">
      <c r="A174" s="9"/>
      <c r="B174" s="13"/>
      <c r="C174" s="13"/>
      <c r="D174" s="13"/>
      <c r="E174" s="13"/>
      <c r="F174" s="13"/>
      <c r="G174" s="13"/>
      <c r="H174" s="14"/>
      <c r="J174" s="5"/>
      <c r="K174" s="5"/>
      <c r="L174" s="5"/>
      <c r="M174" s="5"/>
      <c r="N174" s="5"/>
      <c r="O174" s="13"/>
      <c r="Q174" s="6"/>
      <c r="R174"/>
      <c r="S174"/>
      <c r="T174"/>
      <c r="U174"/>
      <c r="V174"/>
      <c r="W174"/>
      <c r="X174"/>
    </row>
    <row r="175" spans="1:24" s="4" customFormat="1" x14ac:dyDescent="0.3">
      <c r="A175" s="9"/>
      <c r="B175" s="13"/>
      <c r="C175" s="13"/>
      <c r="D175" s="13"/>
      <c r="E175" s="13"/>
      <c r="F175" s="13"/>
      <c r="G175" s="13"/>
      <c r="H175" s="14"/>
      <c r="J175" s="5"/>
      <c r="K175" s="5"/>
      <c r="L175" s="5"/>
      <c r="M175" s="5"/>
      <c r="N175" s="5"/>
      <c r="O175" s="13"/>
      <c r="Q175" s="6"/>
      <c r="R175"/>
      <c r="S175"/>
      <c r="T175"/>
      <c r="U175"/>
      <c r="V175"/>
      <c r="W175"/>
      <c r="X175"/>
    </row>
    <row r="176" spans="1:24" s="4" customFormat="1" x14ac:dyDescent="0.3">
      <c r="A176" s="9"/>
      <c r="B176" s="13"/>
      <c r="C176" s="13"/>
      <c r="D176" s="13"/>
      <c r="E176" s="13"/>
      <c r="F176" s="13"/>
      <c r="G176" s="13"/>
      <c r="H176" s="14"/>
      <c r="J176" s="5"/>
      <c r="K176" s="5"/>
      <c r="L176" s="5"/>
      <c r="M176" s="5"/>
      <c r="N176" s="5"/>
      <c r="O176" s="13"/>
      <c r="Q176" s="6"/>
      <c r="R176"/>
      <c r="S176"/>
      <c r="T176"/>
      <c r="U176"/>
      <c r="V176"/>
      <c r="W176"/>
      <c r="X176"/>
    </row>
    <row r="177" spans="1:24" s="4" customFormat="1" x14ac:dyDescent="0.3">
      <c r="A177" s="9"/>
      <c r="B177" s="13"/>
      <c r="C177" s="13"/>
      <c r="D177" s="13"/>
      <c r="E177" s="13"/>
      <c r="F177" s="13"/>
      <c r="G177" s="13"/>
      <c r="H177" s="14"/>
      <c r="J177" s="5"/>
      <c r="K177" s="5"/>
      <c r="L177" s="5"/>
      <c r="M177" s="5"/>
      <c r="N177" s="5"/>
      <c r="O177" s="13"/>
      <c r="Q177" s="6"/>
      <c r="R177"/>
      <c r="S177"/>
      <c r="T177"/>
      <c r="U177"/>
      <c r="V177"/>
      <c r="W177"/>
      <c r="X177"/>
    </row>
    <row r="178" spans="1:24" s="4" customFormat="1" x14ac:dyDescent="0.3">
      <c r="A178" s="9"/>
      <c r="B178" s="13"/>
      <c r="C178" s="13"/>
      <c r="D178" s="13"/>
      <c r="E178" s="13"/>
      <c r="F178" s="13"/>
      <c r="G178" s="13"/>
      <c r="H178" s="14"/>
      <c r="J178" s="5"/>
      <c r="K178" s="5"/>
      <c r="L178" s="5"/>
      <c r="M178" s="5"/>
      <c r="N178" s="5"/>
      <c r="O178" s="13"/>
      <c r="Q178" s="6"/>
      <c r="R178"/>
      <c r="S178"/>
      <c r="T178"/>
      <c r="U178"/>
      <c r="V178"/>
      <c r="W178"/>
      <c r="X178"/>
    </row>
    <row r="179" spans="1:24" s="4" customFormat="1" x14ac:dyDescent="0.3">
      <c r="A179" s="9"/>
      <c r="B179" s="13"/>
      <c r="C179" s="13"/>
      <c r="D179" s="13"/>
      <c r="E179" s="13"/>
      <c r="F179" s="13"/>
      <c r="G179" s="13"/>
      <c r="H179" s="14"/>
      <c r="J179" s="5"/>
      <c r="K179" s="5"/>
      <c r="L179" s="5"/>
      <c r="M179" s="5"/>
      <c r="N179" s="5"/>
      <c r="O179" s="13"/>
      <c r="Q179" s="6"/>
      <c r="R179"/>
      <c r="S179"/>
      <c r="T179"/>
      <c r="U179"/>
      <c r="V179"/>
      <c r="W179"/>
      <c r="X179"/>
    </row>
    <row r="180" spans="1:24" s="4" customFormat="1" x14ac:dyDescent="0.3">
      <c r="A180" s="9"/>
      <c r="B180" s="13"/>
      <c r="C180" s="13"/>
      <c r="D180" s="13"/>
      <c r="E180" s="13"/>
      <c r="F180" s="13"/>
      <c r="G180" s="13"/>
      <c r="H180" s="14"/>
      <c r="J180" s="5"/>
      <c r="K180" s="5"/>
      <c r="L180" s="5"/>
      <c r="M180" s="5"/>
      <c r="N180" s="5"/>
      <c r="O180" s="13"/>
      <c r="Q180" s="6"/>
      <c r="R180"/>
      <c r="S180"/>
      <c r="T180"/>
      <c r="U180"/>
      <c r="V180"/>
      <c r="W180"/>
      <c r="X180"/>
    </row>
    <row r="181" spans="1:24" s="4" customFormat="1" x14ac:dyDescent="0.3">
      <c r="A181" s="9"/>
      <c r="B181" s="13"/>
      <c r="C181" s="13"/>
      <c r="D181" s="13"/>
      <c r="E181" s="13"/>
      <c r="F181" s="13"/>
      <c r="G181" s="13"/>
      <c r="H181" s="14"/>
      <c r="J181" s="5"/>
      <c r="K181" s="5"/>
      <c r="L181" s="5"/>
      <c r="M181" s="5"/>
      <c r="N181" s="5"/>
      <c r="O181" s="13"/>
      <c r="Q181" s="6"/>
      <c r="R181"/>
      <c r="S181"/>
      <c r="T181"/>
      <c r="U181"/>
      <c r="V181"/>
      <c r="W181"/>
      <c r="X181"/>
    </row>
    <row r="182" spans="1:24" s="4" customFormat="1" x14ac:dyDescent="0.3">
      <c r="A182" s="9"/>
      <c r="B182" s="13"/>
      <c r="C182" s="13"/>
      <c r="D182" s="13"/>
      <c r="E182" s="13"/>
      <c r="F182" s="13"/>
      <c r="G182" s="13"/>
      <c r="H182" s="14"/>
      <c r="J182" s="5"/>
      <c r="K182" s="5"/>
      <c r="L182" s="5"/>
      <c r="M182" s="5"/>
      <c r="N182" s="5"/>
      <c r="O182" s="13"/>
      <c r="Q182" s="6"/>
      <c r="R182"/>
      <c r="S182"/>
      <c r="T182"/>
      <c r="U182"/>
      <c r="V182"/>
      <c r="W182"/>
      <c r="X182"/>
    </row>
    <row r="183" spans="1:24" s="4" customFormat="1" x14ac:dyDescent="0.3">
      <c r="A183" s="9"/>
      <c r="B183" s="13"/>
      <c r="C183" s="13"/>
      <c r="D183" s="13"/>
      <c r="E183" s="13"/>
      <c r="F183" s="13"/>
      <c r="G183" s="13"/>
      <c r="H183" s="14"/>
      <c r="J183" s="5"/>
      <c r="K183" s="5"/>
      <c r="L183" s="5"/>
      <c r="M183" s="5"/>
      <c r="N183" s="5"/>
      <c r="O183" s="13"/>
      <c r="Q183" s="6"/>
      <c r="R183"/>
      <c r="S183"/>
      <c r="T183"/>
      <c r="U183"/>
      <c r="V183"/>
      <c r="W183"/>
      <c r="X183"/>
    </row>
    <row r="184" spans="1:24" s="4" customFormat="1" x14ac:dyDescent="0.3">
      <c r="A184" s="9"/>
      <c r="B184" s="13"/>
      <c r="C184" s="13"/>
      <c r="D184" s="13"/>
      <c r="E184" s="13"/>
      <c r="F184" s="13"/>
      <c r="G184" s="13"/>
      <c r="H184" s="14"/>
      <c r="J184" s="5"/>
      <c r="K184" s="5"/>
      <c r="L184" s="5"/>
      <c r="M184" s="5"/>
      <c r="N184" s="5"/>
      <c r="O184" s="13"/>
      <c r="Q184" s="6"/>
      <c r="R184"/>
      <c r="S184"/>
      <c r="T184"/>
      <c r="U184"/>
      <c r="V184"/>
      <c r="W184"/>
      <c r="X184"/>
    </row>
    <row r="185" spans="1:24" s="4" customFormat="1" x14ac:dyDescent="0.3">
      <c r="A185" s="9"/>
      <c r="B185" s="13"/>
      <c r="C185" s="13"/>
      <c r="D185" s="13"/>
      <c r="E185" s="13"/>
      <c r="F185" s="13"/>
      <c r="G185" s="13"/>
      <c r="H185" s="14"/>
      <c r="J185" s="5"/>
      <c r="K185" s="5"/>
      <c r="L185" s="5"/>
      <c r="M185" s="5"/>
      <c r="N185" s="5"/>
      <c r="O185" s="13"/>
      <c r="Q185" s="6"/>
      <c r="R185"/>
      <c r="S185"/>
      <c r="T185"/>
      <c r="U185"/>
      <c r="V185"/>
      <c r="W185"/>
      <c r="X185"/>
    </row>
    <row r="186" spans="1:24" s="4" customFormat="1" x14ac:dyDescent="0.3">
      <c r="A186" s="9"/>
      <c r="B186" s="13"/>
      <c r="C186" s="13"/>
      <c r="D186" s="13"/>
      <c r="E186" s="13"/>
      <c r="F186" s="13"/>
      <c r="G186" s="13"/>
      <c r="H186" s="14"/>
      <c r="J186" s="5"/>
      <c r="K186" s="5"/>
      <c r="L186" s="5"/>
      <c r="M186" s="5"/>
      <c r="N186" s="5"/>
      <c r="O186" s="13"/>
      <c r="Q186" s="6"/>
      <c r="R186"/>
      <c r="S186"/>
      <c r="T186"/>
      <c r="U186"/>
      <c r="V186"/>
      <c r="W186"/>
      <c r="X186"/>
    </row>
    <row r="187" spans="1:24" s="4" customFormat="1" x14ac:dyDescent="0.3">
      <c r="A187" s="9"/>
      <c r="B187" s="13"/>
      <c r="C187" s="13"/>
      <c r="D187" s="13"/>
      <c r="E187" s="13"/>
      <c r="F187" s="13"/>
      <c r="G187" s="13"/>
      <c r="H187" s="14"/>
      <c r="J187" s="5"/>
      <c r="K187" s="5"/>
      <c r="L187" s="5"/>
      <c r="M187" s="5"/>
      <c r="N187" s="5"/>
      <c r="O187" s="13"/>
      <c r="Q187" s="6"/>
      <c r="R187"/>
      <c r="S187"/>
      <c r="T187"/>
      <c r="U187"/>
      <c r="V187"/>
      <c r="W187"/>
      <c r="X187"/>
    </row>
    <row r="188" spans="1:24" s="4" customFormat="1" x14ac:dyDescent="0.3">
      <c r="A188" s="9"/>
      <c r="B188" s="13"/>
      <c r="C188" s="13"/>
      <c r="D188" s="13"/>
      <c r="E188" s="13"/>
      <c r="F188" s="13"/>
      <c r="G188" s="13"/>
      <c r="H188" s="14"/>
      <c r="J188" s="5"/>
      <c r="K188" s="5"/>
      <c r="L188" s="5"/>
      <c r="M188" s="5"/>
      <c r="N188" s="5"/>
      <c r="O188" s="13"/>
      <c r="Q188" s="6"/>
      <c r="R188"/>
      <c r="S188"/>
      <c r="T188"/>
      <c r="U188"/>
      <c r="V188"/>
      <c r="W188"/>
      <c r="X188"/>
    </row>
    <row r="189" spans="1:24" s="4" customFormat="1" x14ac:dyDescent="0.3">
      <c r="A189" s="9"/>
      <c r="B189" s="13"/>
      <c r="C189" s="13"/>
      <c r="D189" s="13"/>
      <c r="E189" s="13"/>
      <c r="F189" s="13"/>
      <c r="G189" s="13"/>
      <c r="H189" s="14"/>
      <c r="J189" s="5"/>
      <c r="K189" s="5"/>
      <c r="L189" s="5"/>
      <c r="M189" s="5"/>
      <c r="N189" s="5"/>
      <c r="O189" s="13"/>
      <c r="Q189" s="6"/>
      <c r="R189"/>
      <c r="S189"/>
      <c r="T189"/>
      <c r="U189"/>
      <c r="V189"/>
      <c r="W189"/>
      <c r="X189"/>
    </row>
    <row r="190" spans="1:24" s="4" customFormat="1" x14ac:dyDescent="0.3">
      <c r="A190" s="9"/>
      <c r="B190" s="13"/>
      <c r="C190" s="13"/>
      <c r="D190" s="13"/>
      <c r="E190" s="13"/>
      <c r="F190" s="13"/>
      <c r="G190" s="13"/>
      <c r="H190" s="14"/>
      <c r="J190" s="5"/>
      <c r="K190" s="5"/>
      <c r="L190" s="5"/>
      <c r="M190" s="5"/>
      <c r="N190" s="5"/>
      <c r="O190" s="13"/>
      <c r="Q190" s="6"/>
      <c r="R190"/>
      <c r="S190"/>
      <c r="T190"/>
      <c r="U190"/>
      <c r="V190"/>
      <c r="W190"/>
      <c r="X190"/>
    </row>
    <row r="191" spans="1:24" s="4" customFormat="1" x14ac:dyDescent="0.3">
      <c r="A191" s="9"/>
      <c r="B191" s="13"/>
      <c r="C191" s="13"/>
      <c r="D191" s="13"/>
      <c r="E191" s="13"/>
      <c r="F191" s="13"/>
      <c r="G191" s="13"/>
      <c r="H191" s="14"/>
      <c r="J191" s="5"/>
      <c r="K191" s="5"/>
      <c r="L191" s="5"/>
      <c r="M191" s="5"/>
      <c r="N191" s="5"/>
      <c r="O191" s="13"/>
      <c r="Q191" s="6"/>
      <c r="R191"/>
      <c r="S191"/>
      <c r="T191"/>
      <c r="U191"/>
      <c r="V191"/>
      <c r="W191"/>
      <c r="X191"/>
    </row>
    <row r="192" spans="1:24" s="4" customFormat="1" x14ac:dyDescent="0.3">
      <c r="A192" s="9"/>
      <c r="B192" s="13"/>
      <c r="C192" s="13"/>
      <c r="D192" s="13"/>
      <c r="E192" s="13"/>
      <c r="F192" s="13"/>
      <c r="G192" s="13"/>
      <c r="H192" s="14"/>
      <c r="J192" s="5"/>
      <c r="K192" s="5"/>
      <c r="L192" s="5"/>
      <c r="M192" s="5"/>
      <c r="N192" s="5"/>
      <c r="O192" s="13"/>
      <c r="Q192" s="6"/>
      <c r="R192"/>
      <c r="S192"/>
      <c r="T192"/>
      <c r="U192"/>
      <c r="V192"/>
      <c r="W192"/>
      <c r="X192"/>
    </row>
    <row r="193" spans="1:24" s="4" customFormat="1" x14ac:dyDescent="0.3">
      <c r="A193" s="9"/>
      <c r="B193" s="13"/>
      <c r="C193" s="13"/>
      <c r="D193" s="13"/>
      <c r="E193" s="13"/>
      <c r="F193" s="13"/>
      <c r="G193" s="13"/>
      <c r="H193" s="14"/>
      <c r="J193" s="5"/>
      <c r="K193" s="5"/>
      <c r="L193" s="5"/>
      <c r="M193" s="5"/>
      <c r="N193" s="5"/>
      <c r="O193" s="13"/>
      <c r="Q193" s="6"/>
      <c r="R193"/>
      <c r="S193"/>
      <c r="T193"/>
      <c r="U193"/>
      <c r="V193"/>
      <c r="W193"/>
      <c r="X193"/>
    </row>
    <row r="194" spans="1:24" s="4" customFormat="1" x14ac:dyDescent="0.3">
      <c r="A194" s="9"/>
      <c r="B194" s="13"/>
      <c r="C194" s="13"/>
      <c r="D194" s="13"/>
      <c r="E194" s="13"/>
      <c r="F194" s="13"/>
      <c r="G194" s="13"/>
      <c r="H194" s="14"/>
      <c r="J194" s="5"/>
      <c r="K194" s="5"/>
      <c r="L194" s="5"/>
      <c r="M194" s="5"/>
      <c r="N194" s="5"/>
      <c r="O194" s="13"/>
      <c r="Q194" s="6"/>
      <c r="R194"/>
      <c r="S194"/>
      <c r="T194"/>
      <c r="U194"/>
      <c r="V194"/>
      <c r="W194"/>
      <c r="X194"/>
    </row>
    <row r="195" spans="1:24" s="4" customFormat="1" x14ac:dyDescent="0.3">
      <c r="A195" s="9"/>
      <c r="B195" s="13"/>
      <c r="C195" s="13"/>
      <c r="D195" s="13"/>
      <c r="E195" s="13"/>
      <c r="F195" s="13"/>
      <c r="G195" s="13"/>
      <c r="H195" s="14"/>
      <c r="J195" s="5"/>
      <c r="K195" s="5"/>
      <c r="L195" s="5"/>
      <c r="M195" s="5"/>
      <c r="N195" s="5"/>
      <c r="O195" s="13"/>
      <c r="Q195" s="6"/>
      <c r="R195"/>
      <c r="S195"/>
      <c r="T195"/>
      <c r="U195"/>
      <c r="V195"/>
      <c r="W195"/>
      <c r="X195"/>
    </row>
    <row r="196" spans="1:24" s="4" customFormat="1" x14ac:dyDescent="0.3">
      <c r="A196" s="9"/>
      <c r="B196" s="13"/>
      <c r="C196" s="13"/>
      <c r="D196" s="13"/>
      <c r="E196" s="13"/>
      <c r="F196" s="13"/>
      <c r="G196" s="13"/>
      <c r="H196" s="14"/>
      <c r="J196" s="5"/>
      <c r="K196" s="5"/>
      <c r="L196" s="5"/>
      <c r="M196" s="5"/>
      <c r="N196" s="5"/>
      <c r="O196" s="13"/>
      <c r="Q196" s="6"/>
      <c r="R196"/>
      <c r="S196"/>
      <c r="T196"/>
      <c r="U196"/>
      <c r="V196"/>
      <c r="W196"/>
      <c r="X196"/>
    </row>
    <row r="197" spans="1:24" s="4" customFormat="1" x14ac:dyDescent="0.3">
      <c r="A197" s="9"/>
      <c r="B197" s="13"/>
      <c r="C197" s="13"/>
      <c r="D197" s="13"/>
      <c r="E197" s="13"/>
      <c r="F197" s="13"/>
      <c r="G197" s="13"/>
      <c r="H197" s="14"/>
      <c r="J197" s="5"/>
      <c r="K197" s="5"/>
      <c r="L197" s="5"/>
      <c r="M197" s="5"/>
      <c r="N197" s="5"/>
      <c r="O197" s="13"/>
      <c r="Q197" s="6"/>
      <c r="R197"/>
      <c r="S197"/>
      <c r="T197"/>
      <c r="U197"/>
      <c r="V197"/>
      <c r="W197"/>
      <c r="X197"/>
    </row>
    <row r="198" spans="1:24" s="4" customFormat="1" x14ac:dyDescent="0.3">
      <c r="A198" s="9"/>
      <c r="B198" s="13"/>
      <c r="C198" s="13"/>
      <c r="D198" s="13"/>
      <c r="E198" s="13"/>
      <c r="F198" s="13"/>
      <c r="G198" s="13"/>
      <c r="H198" s="14"/>
      <c r="J198" s="5"/>
      <c r="K198" s="5"/>
      <c r="L198" s="5"/>
      <c r="M198" s="5"/>
      <c r="N198" s="5"/>
      <c r="O198" s="13"/>
      <c r="Q198" s="6"/>
      <c r="R198"/>
      <c r="S198"/>
      <c r="T198"/>
      <c r="U198"/>
      <c r="V198"/>
      <c r="W198"/>
      <c r="X198"/>
    </row>
    <row r="199" spans="1:24" s="4" customFormat="1" x14ac:dyDescent="0.3">
      <c r="A199" s="9"/>
      <c r="B199" s="13"/>
      <c r="C199" s="13"/>
      <c r="D199" s="13"/>
      <c r="E199" s="13"/>
      <c r="F199" s="13"/>
      <c r="G199" s="13"/>
      <c r="H199" s="14"/>
      <c r="J199" s="5"/>
      <c r="K199" s="5"/>
      <c r="L199" s="5"/>
      <c r="M199" s="5"/>
      <c r="N199" s="5"/>
      <c r="O199" s="13"/>
      <c r="Q199" s="6"/>
      <c r="R199"/>
      <c r="S199"/>
      <c r="T199"/>
      <c r="U199"/>
      <c r="V199"/>
      <c r="W199"/>
      <c r="X199"/>
    </row>
    <row r="200" spans="1:24" s="4" customFormat="1" x14ac:dyDescent="0.3">
      <c r="A200" s="9"/>
      <c r="B200" s="13"/>
      <c r="C200" s="13"/>
      <c r="D200" s="13"/>
      <c r="E200" s="13"/>
      <c r="F200" s="13"/>
      <c r="G200" s="13"/>
      <c r="H200" s="14"/>
      <c r="J200" s="5"/>
      <c r="K200" s="5"/>
      <c r="L200" s="5"/>
      <c r="M200" s="5"/>
      <c r="N200" s="5"/>
      <c r="O200" s="13"/>
      <c r="Q200" s="6"/>
      <c r="R200"/>
      <c r="S200"/>
      <c r="T200"/>
      <c r="U200"/>
      <c r="V200"/>
      <c r="W200"/>
      <c r="X200"/>
    </row>
    <row r="201" spans="1:24" s="4" customFormat="1" x14ac:dyDescent="0.3">
      <c r="A201" s="9"/>
      <c r="B201" s="13"/>
      <c r="C201" s="13"/>
      <c r="D201" s="13"/>
      <c r="E201" s="13"/>
      <c r="F201" s="13"/>
      <c r="G201" s="13"/>
      <c r="H201" s="14"/>
      <c r="J201" s="5"/>
      <c r="K201" s="5"/>
      <c r="L201" s="5"/>
      <c r="M201" s="5"/>
      <c r="N201" s="5"/>
      <c r="O201" s="13"/>
      <c r="Q201" s="6"/>
      <c r="R201"/>
      <c r="S201"/>
      <c r="T201"/>
      <c r="U201"/>
      <c r="V201"/>
      <c r="W201"/>
      <c r="X201"/>
    </row>
    <row r="202" spans="1:24" s="4" customFormat="1" x14ac:dyDescent="0.3">
      <c r="A202" s="9"/>
      <c r="B202" s="13"/>
      <c r="C202" s="13"/>
      <c r="D202" s="13"/>
      <c r="E202" s="13"/>
      <c r="F202" s="13"/>
      <c r="G202" s="13"/>
      <c r="H202" s="14"/>
      <c r="J202" s="5"/>
      <c r="K202" s="5"/>
      <c r="L202" s="5"/>
      <c r="M202" s="5"/>
      <c r="N202" s="5"/>
      <c r="O202" s="13"/>
      <c r="Q202" s="6"/>
      <c r="R202"/>
      <c r="S202"/>
      <c r="T202"/>
      <c r="U202"/>
      <c r="V202"/>
      <c r="W202"/>
      <c r="X202"/>
    </row>
    <row r="203" spans="1:24" s="4" customFormat="1" x14ac:dyDescent="0.3">
      <c r="A203" s="9"/>
      <c r="B203" s="13"/>
      <c r="C203" s="13"/>
      <c r="D203" s="13"/>
      <c r="E203" s="13"/>
      <c r="F203" s="13"/>
      <c r="G203" s="13"/>
      <c r="H203" s="14"/>
      <c r="J203" s="5"/>
      <c r="K203" s="5"/>
      <c r="L203" s="5"/>
      <c r="M203" s="5"/>
      <c r="N203" s="5"/>
      <c r="O203" s="13"/>
      <c r="Q203" s="6"/>
      <c r="R203"/>
      <c r="S203"/>
      <c r="T203"/>
      <c r="U203"/>
      <c r="V203"/>
      <c r="W203"/>
      <c r="X203"/>
    </row>
    <row r="204" spans="1:24" s="4" customFormat="1" x14ac:dyDescent="0.3">
      <c r="A204" s="9"/>
      <c r="B204" s="13"/>
      <c r="C204" s="13"/>
      <c r="D204" s="13"/>
      <c r="E204" s="13"/>
      <c r="F204" s="13"/>
      <c r="G204" s="13"/>
      <c r="H204" s="14"/>
      <c r="J204" s="5"/>
      <c r="K204" s="5"/>
      <c r="L204" s="5"/>
      <c r="M204" s="5"/>
      <c r="N204" s="5"/>
      <c r="O204" s="13"/>
      <c r="Q204" s="6"/>
      <c r="R204"/>
      <c r="S204"/>
      <c r="T204"/>
      <c r="U204"/>
      <c r="V204"/>
      <c r="W204"/>
      <c r="X204"/>
    </row>
    <row r="205" spans="1:24" s="4" customFormat="1" x14ac:dyDescent="0.3">
      <c r="A205" s="9"/>
      <c r="B205" s="13"/>
      <c r="C205" s="13"/>
      <c r="D205" s="13"/>
      <c r="E205" s="13"/>
      <c r="F205" s="13"/>
      <c r="G205" s="13"/>
      <c r="H205" s="14"/>
      <c r="J205" s="5"/>
      <c r="K205" s="5"/>
      <c r="L205" s="5"/>
      <c r="M205" s="5"/>
      <c r="N205" s="5"/>
      <c r="O205" s="13"/>
      <c r="Q205" s="6"/>
      <c r="R205"/>
      <c r="S205"/>
      <c r="T205"/>
      <c r="U205"/>
      <c r="V205"/>
      <c r="W205"/>
      <c r="X205"/>
    </row>
    <row r="206" spans="1:24" s="4" customFormat="1" x14ac:dyDescent="0.3">
      <c r="A206" s="9"/>
      <c r="B206" s="13"/>
      <c r="C206" s="13"/>
      <c r="D206" s="13"/>
      <c r="E206" s="13"/>
      <c r="F206" s="13"/>
      <c r="G206" s="13"/>
      <c r="H206" s="14"/>
      <c r="J206" s="5"/>
      <c r="K206" s="5"/>
      <c r="L206" s="5"/>
      <c r="M206" s="5"/>
      <c r="N206" s="5"/>
      <c r="O206" s="3"/>
      <c r="Q206" s="6"/>
      <c r="R206"/>
      <c r="S206"/>
      <c r="T206"/>
      <c r="U206"/>
      <c r="V206"/>
      <c r="W206"/>
      <c r="X206"/>
    </row>
    <row r="207" spans="1:24" s="4" customFormat="1" x14ac:dyDescent="0.3">
      <c r="A207" s="9"/>
      <c r="B207" s="13"/>
      <c r="C207" s="13"/>
      <c r="D207" s="13"/>
      <c r="E207" s="13"/>
      <c r="F207" s="13"/>
      <c r="G207" s="13"/>
      <c r="H207" s="14"/>
      <c r="J207" s="5"/>
      <c r="K207" s="5"/>
      <c r="L207" s="5"/>
      <c r="M207" s="5"/>
      <c r="N207" s="5"/>
      <c r="O207" s="3"/>
      <c r="Q207" s="6"/>
      <c r="R207"/>
      <c r="S207"/>
      <c r="T207"/>
      <c r="U207"/>
      <c r="V207"/>
      <c r="W207"/>
      <c r="X207"/>
    </row>
  </sheetData>
  <mergeCells count="7">
    <mergeCell ref="A136:P136"/>
    <mergeCell ref="A137:P137"/>
    <mergeCell ref="B5:H5"/>
    <mergeCell ref="J5:P5"/>
    <mergeCell ref="B2:P2"/>
    <mergeCell ref="B3:P3"/>
    <mergeCell ref="A5:A6"/>
  </mergeCells>
  <pageMargins left="0.78740157480314965" right="0.47244094488188981" top="0.39370078740157483" bottom="0.62992125984251968" header="0.31496062992125984" footer="0.31496062992125984"/>
  <pageSetup paperSize="9" scale="67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7">
    <pageSetUpPr fitToPage="1"/>
  </sheetPr>
  <dimension ref="A1:X211"/>
  <sheetViews>
    <sheetView showGridLines="0" zoomScaleNormal="100" workbookViewId="0">
      <pane ySplit="6" topLeftCell="A7" activePane="bottomLeft" state="frozen"/>
      <selection activeCell="N11" sqref="N11"/>
      <selection pane="bottomLeft" activeCell="A5" sqref="A5:A6"/>
    </sheetView>
  </sheetViews>
  <sheetFormatPr defaultColWidth="9.140625" defaultRowHeight="15" x14ac:dyDescent="0.3"/>
  <cols>
    <col min="1" max="1" width="23.7109375" style="9" customWidth="1"/>
    <col min="2" max="7" width="10.7109375" style="3" customWidth="1"/>
    <col min="8" max="8" width="12.140625" style="4" customWidth="1"/>
    <col min="9" max="9" width="1.28515625" style="4" customWidth="1"/>
    <col min="10" max="14" width="10.7109375" style="5" customWidth="1"/>
    <col min="15" max="15" width="10.7109375" style="3" customWidth="1"/>
    <col min="16" max="16" width="12.140625" style="4" customWidth="1"/>
    <col min="17" max="17" width="9.140625" style="6"/>
    <col min="18" max="18" width="23.140625" customWidth="1"/>
    <col min="19" max="19" width="8.42578125" customWidth="1"/>
    <col min="20" max="20" width="7.140625" customWidth="1"/>
    <col min="21" max="21" width="7.85546875" customWidth="1"/>
    <col min="22" max="22" width="11.85546875" customWidth="1"/>
    <col min="23" max="23" width="10.5703125" customWidth="1"/>
    <col min="24" max="24" width="6.85546875" customWidth="1"/>
    <col min="25" max="16384" width="9.140625" style="6"/>
  </cols>
  <sheetData>
    <row r="1" spans="1:24" ht="15" customHeight="1" x14ac:dyDescent="0.35">
      <c r="A1" s="1"/>
      <c r="C1" s="2"/>
      <c r="D1" s="2"/>
      <c r="E1" s="2"/>
      <c r="F1" s="2"/>
      <c r="G1" s="2"/>
      <c r="J1" s="2"/>
      <c r="O1" s="2"/>
    </row>
    <row r="2" spans="1:24" ht="15" customHeight="1" x14ac:dyDescent="0.35">
      <c r="A2" s="7"/>
      <c r="B2" s="92" t="s">
        <v>171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</row>
    <row r="3" spans="1:24" ht="15" customHeight="1" x14ac:dyDescent="0.35">
      <c r="A3" s="8"/>
      <c r="B3" s="93" t="s">
        <v>172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24" ht="15" customHeight="1" x14ac:dyDescent="0.3">
      <c r="H4" s="10"/>
      <c r="I4" s="25"/>
      <c r="P4" s="10"/>
    </row>
    <row r="5" spans="1:24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26"/>
      <c r="J5" s="96" t="s">
        <v>153</v>
      </c>
      <c r="K5" s="96"/>
      <c r="L5" s="96"/>
      <c r="M5" s="96"/>
      <c r="N5" s="96"/>
      <c r="O5" s="96"/>
      <c r="P5" s="96"/>
      <c r="Q5" s="11"/>
      <c r="R5"/>
      <c r="S5"/>
      <c r="T5"/>
      <c r="U5"/>
      <c r="V5"/>
      <c r="W5"/>
      <c r="X5"/>
    </row>
    <row r="6" spans="1:24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3" t="s">
        <v>159</v>
      </c>
      <c r="I6" s="27"/>
      <c r="J6" s="24" t="s">
        <v>156</v>
      </c>
      <c r="K6" s="24" t="s">
        <v>157</v>
      </c>
      <c r="L6" s="24" t="s">
        <v>155</v>
      </c>
      <c r="M6" s="24" t="s">
        <v>154</v>
      </c>
      <c r="N6" s="24" t="s">
        <v>160</v>
      </c>
      <c r="O6" s="24" t="s">
        <v>158</v>
      </c>
      <c r="P6" s="23" t="s">
        <v>159</v>
      </c>
      <c r="R6"/>
      <c r="S6"/>
      <c r="T6"/>
      <c r="U6"/>
      <c r="V6"/>
      <c r="W6"/>
      <c r="X6"/>
    </row>
    <row r="7" spans="1:24" x14ac:dyDescent="0.3">
      <c r="A7" s="44" t="s">
        <v>5</v>
      </c>
      <c r="B7" s="68">
        <v>3745</v>
      </c>
      <c r="C7" s="45">
        <v>7422</v>
      </c>
      <c r="D7" s="45">
        <v>913</v>
      </c>
      <c r="E7" s="45">
        <v>157</v>
      </c>
      <c r="F7" s="45">
        <v>2</v>
      </c>
      <c r="G7" s="45">
        <v>162</v>
      </c>
      <c r="H7" s="46">
        <f t="shared" ref="H7:H70" si="0">SUM(B7:G7)</f>
        <v>12401</v>
      </c>
      <c r="I7" s="30"/>
      <c r="J7" s="45">
        <v>20</v>
      </c>
      <c r="K7" s="45">
        <v>1413</v>
      </c>
      <c r="L7" s="45">
        <v>18</v>
      </c>
      <c r="M7" s="45">
        <v>7</v>
      </c>
      <c r="N7" s="45">
        <v>1</v>
      </c>
      <c r="O7" s="45">
        <v>0</v>
      </c>
      <c r="P7" s="53">
        <f t="shared" ref="P7:P70" si="1">SUM(J7:O7)</f>
        <v>1459</v>
      </c>
    </row>
    <row r="8" spans="1:24" x14ac:dyDescent="0.3">
      <c r="A8" s="47" t="s">
        <v>6</v>
      </c>
      <c r="B8" s="69">
        <v>1353</v>
      </c>
      <c r="C8" s="48">
        <v>3451</v>
      </c>
      <c r="D8" s="48">
        <v>455</v>
      </c>
      <c r="E8" s="48">
        <v>43</v>
      </c>
      <c r="F8" s="48">
        <v>1</v>
      </c>
      <c r="G8" s="48">
        <v>51</v>
      </c>
      <c r="H8" s="49">
        <f t="shared" si="0"/>
        <v>5354</v>
      </c>
      <c r="I8" s="30"/>
      <c r="J8" s="48">
        <v>5</v>
      </c>
      <c r="K8" s="48">
        <v>822</v>
      </c>
      <c r="L8" s="48">
        <v>16</v>
      </c>
      <c r="M8" s="48">
        <v>10</v>
      </c>
      <c r="N8" s="48">
        <v>2</v>
      </c>
      <c r="O8" s="48">
        <v>1</v>
      </c>
      <c r="P8" s="54">
        <f t="shared" si="1"/>
        <v>856</v>
      </c>
    </row>
    <row r="9" spans="1:24" x14ac:dyDescent="0.3">
      <c r="A9" s="47" t="s">
        <v>7</v>
      </c>
      <c r="B9" s="69">
        <v>2157</v>
      </c>
      <c r="C9" s="48">
        <v>2787</v>
      </c>
      <c r="D9" s="48">
        <v>271</v>
      </c>
      <c r="E9" s="48">
        <v>34</v>
      </c>
      <c r="F9" s="48">
        <v>2</v>
      </c>
      <c r="G9" s="48">
        <v>69</v>
      </c>
      <c r="H9" s="49">
        <f t="shared" si="0"/>
        <v>5320</v>
      </c>
      <c r="I9" s="30"/>
      <c r="J9" s="48">
        <v>39</v>
      </c>
      <c r="K9" s="48">
        <v>530</v>
      </c>
      <c r="L9" s="48">
        <v>5</v>
      </c>
      <c r="M9" s="48">
        <v>6</v>
      </c>
      <c r="N9" s="48">
        <v>1</v>
      </c>
      <c r="O9" s="48">
        <v>20</v>
      </c>
      <c r="P9" s="54">
        <f t="shared" si="1"/>
        <v>601</v>
      </c>
    </row>
    <row r="10" spans="1:24" x14ac:dyDescent="0.3">
      <c r="A10" s="47" t="s">
        <v>8</v>
      </c>
      <c r="B10" s="69">
        <v>4608</v>
      </c>
      <c r="C10" s="48">
        <v>10234</v>
      </c>
      <c r="D10" s="48">
        <v>1085</v>
      </c>
      <c r="E10" s="48">
        <v>34</v>
      </c>
      <c r="F10" s="48">
        <v>12</v>
      </c>
      <c r="G10" s="48">
        <v>308</v>
      </c>
      <c r="H10" s="49">
        <f t="shared" si="0"/>
        <v>16281</v>
      </c>
      <c r="I10" s="30"/>
      <c r="J10" s="48">
        <v>38</v>
      </c>
      <c r="K10" s="48">
        <v>2544</v>
      </c>
      <c r="L10" s="48">
        <v>21</v>
      </c>
      <c r="M10" s="48">
        <v>17</v>
      </c>
      <c r="N10" s="48">
        <v>2</v>
      </c>
      <c r="O10" s="48">
        <v>2</v>
      </c>
      <c r="P10" s="54">
        <f t="shared" si="1"/>
        <v>2624</v>
      </c>
    </row>
    <row r="11" spans="1:24" x14ac:dyDescent="0.3">
      <c r="A11" s="47" t="s">
        <v>9</v>
      </c>
      <c r="B11" s="69">
        <v>5558</v>
      </c>
      <c r="C11" s="48">
        <v>7311</v>
      </c>
      <c r="D11" s="48">
        <v>838</v>
      </c>
      <c r="E11" s="48">
        <v>108</v>
      </c>
      <c r="F11" s="48">
        <v>5</v>
      </c>
      <c r="G11" s="48">
        <v>186</v>
      </c>
      <c r="H11" s="49">
        <f t="shared" si="0"/>
        <v>14006</v>
      </c>
      <c r="I11" s="30"/>
      <c r="J11" s="48">
        <v>45</v>
      </c>
      <c r="K11" s="48">
        <v>1571</v>
      </c>
      <c r="L11" s="48">
        <v>10</v>
      </c>
      <c r="M11" s="48">
        <v>13</v>
      </c>
      <c r="N11" s="48">
        <v>2</v>
      </c>
      <c r="O11" s="48">
        <v>4</v>
      </c>
      <c r="P11" s="54">
        <f t="shared" si="1"/>
        <v>1645</v>
      </c>
    </row>
    <row r="12" spans="1:24" x14ac:dyDescent="0.3">
      <c r="A12" s="47" t="s">
        <v>10</v>
      </c>
      <c r="B12" s="69">
        <v>51962</v>
      </c>
      <c r="C12" s="48">
        <v>53096</v>
      </c>
      <c r="D12" s="48">
        <v>11391</v>
      </c>
      <c r="E12" s="48">
        <v>1514</v>
      </c>
      <c r="F12" s="48">
        <v>15</v>
      </c>
      <c r="G12" s="48">
        <v>1243</v>
      </c>
      <c r="H12" s="49">
        <f t="shared" si="0"/>
        <v>119221</v>
      </c>
      <c r="I12" s="30"/>
      <c r="J12" s="48">
        <v>162</v>
      </c>
      <c r="K12" s="48">
        <v>8228</v>
      </c>
      <c r="L12" s="48">
        <v>715</v>
      </c>
      <c r="M12" s="48">
        <v>1087</v>
      </c>
      <c r="N12" s="48">
        <v>76</v>
      </c>
      <c r="O12" s="48">
        <v>13</v>
      </c>
      <c r="P12" s="54">
        <f t="shared" si="1"/>
        <v>10281</v>
      </c>
    </row>
    <row r="13" spans="1:24" x14ac:dyDescent="0.3">
      <c r="A13" s="47" t="s">
        <v>11</v>
      </c>
      <c r="B13" s="69">
        <v>455</v>
      </c>
      <c r="C13" s="48">
        <v>521</v>
      </c>
      <c r="D13" s="48">
        <v>30</v>
      </c>
      <c r="E13" s="48">
        <v>8</v>
      </c>
      <c r="F13" s="48">
        <v>0</v>
      </c>
      <c r="G13" s="48">
        <v>9</v>
      </c>
      <c r="H13" s="49">
        <f t="shared" si="0"/>
        <v>1023</v>
      </c>
      <c r="I13" s="30"/>
      <c r="J13" s="48">
        <v>7</v>
      </c>
      <c r="K13" s="48">
        <v>108</v>
      </c>
      <c r="L13" s="48">
        <v>0</v>
      </c>
      <c r="M13" s="48">
        <v>2</v>
      </c>
      <c r="N13" s="48">
        <v>0</v>
      </c>
      <c r="O13" s="48">
        <v>0</v>
      </c>
      <c r="P13" s="54">
        <f t="shared" si="1"/>
        <v>117</v>
      </c>
    </row>
    <row r="14" spans="1:24" x14ac:dyDescent="0.3">
      <c r="A14" s="50" t="s">
        <v>12</v>
      </c>
      <c r="B14" s="70">
        <v>1676</v>
      </c>
      <c r="C14" s="51">
        <v>2689</v>
      </c>
      <c r="D14" s="51">
        <v>290</v>
      </c>
      <c r="E14" s="51">
        <v>14</v>
      </c>
      <c r="F14" s="51">
        <v>3</v>
      </c>
      <c r="G14" s="51">
        <v>79</v>
      </c>
      <c r="H14" s="52">
        <f t="shared" si="0"/>
        <v>4751</v>
      </c>
      <c r="I14" s="30"/>
      <c r="J14" s="51">
        <v>7</v>
      </c>
      <c r="K14" s="51">
        <v>532</v>
      </c>
      <c r="L14" s="51">
        <v>5</v>
      </c>
      <c r="M14" s="51">
        <v>0</v>
      </c>
      <c r="N14" s="51">
        <v>0</v>
      </c>
      <c r="O14" s="51">
        <v>0</v>
      </c>
      <c r="P14" s="55">
        <f t="shared" si="1"/>
        <v>544</v>
      </c>
    </row>
    <row r="15" spans="1:24" s="12" customFormat="1" x14ac:dyDescent="0.3">
      <c r="A15" s="72" t="s">
        <v>13</v>
      </c>
      <c r="B15" s="57">
        <f t="shared" ref="B15:G15" si="2">SUM(B7:B14)</f>
        <v>71514</v>
      </c>
      <c r="C15" s="35">
        <f>SUM(C7:C14)</f>
        <v>87511</v>
      </c>
      <c r="D15" s="35">
        <f t="shared" si="2"/>
        <v>15273</v>
      </c>
      <c r="E15" s="35">
        <f t="shared" si="2"/>
        <v>1912</v>
      </c>
      <c r="F15" s="35">
        <f t="shared" si="2"/>
        <v>40</v>
      </c>
      <c r="G15" s="35">
        <f t="shared" si="2"/>
        <v>2107</v>
      </c>
      <c r="H15" s="36">
        <f t="shared" si="0"/>
        <v>178357</v>
      </c>
      <c r="I15" s="37"/>
      <c r="J15" s="35">
        <f t="shared" ref="J15:O15" si="3">SUM(J7:J14)</f>
        <v>323</v>
      </c>
      <c r="K15" s="35">
        <f>SUM(K7:K14)</f>
        <v>15748</v>
      </c>
      <c r="L15" s="35">
        <f t="shared" si="3"/>
        <v>790</v>
      </c>
      <c r="M15" s="35">
        <f t="shared" si="3"/>
        <v>1142</v>
      </c>
      <c r="N15" s="35">
        <f t="shared" si="3"/>
        <v>84</v>
      </c>
      <c r="O15" s="35">
        <f t="shared" si="3"/>
        <v>40</v>
      </c>
      <c r="P15" s="35">
        <f t="shared" si="1"/>
        <v>18127</v>
      </c>
      <c r="R15"/>
      <c r="S15"/>
      <c r="T15"/>
      <c r="U15"/>
      <c r="V15"/>
      <c r="W15"/>
      <c r="X15"/>
    </row>
    <row r="16" spans="1:24" x14ac:dyDescent="0.3">
      <c r="A16" s="34" t="s">
        <v>14</v>
      </c>
      <c r="B16" s="58">
        <v>20617</v>
      </c>
      <c r="C16" s="38">
        <v>28895</v>
      </c>
      <c r="D16" s="38">
        <v>158</v>
      </c>
      <c r="E16" s="38">
        <v>40</v>
      </c>
      <c r="F16" s="38">
        <v>6</v>
      </c>
      <c r="G16" s="38">
        <v>97</v>
      </c>
      <c r="H16" s="39">
        <f t="shared" si="0"/>
        <v>49813</v>
      </c>
      <c r="I16" s="30"/>
      <c r="J16" s="38">
        <v>96</v>
      </c>
      <c r="K16" s="38">
        <v>12317</v>
      </c>
      <c r="L16" s="38">
        <v>61</v>
      </c>
      <c r="M16" s="38">
        <v>46</v>
      </c>
      <c r="N16" s="38">
        <v>2</v>
      </c>
      <c r="O16" s="38"/>
      <c r="P16" s="40">
        <f t="shared" si="1"/>
        <v>12522</v>
      </c>
    </row>
    <row r="17" spans="1:24" s="12" customFormat="1" x14ac:dyDescent="0.3">
      <c r="A17" s="72" t="s">
        <v>15</v>
      </c>
      <c r="B17" s="57">
        <f t="shared" ref="B17:G17" si="4">SUM(B16)</f>
        <v>20617</v>
      </c>
      <c r="C17" s="35">
        <f>SUM(C16)</f>
        <v>28895</v>
      </c>
      <c r="D17" s="35">
        <f t="shared" si="4"/>
        <v>158</v>
      </c>
      <c r="E17" s="35">
        <f t="shared" si="4"/>
        <v>40</v>
      </c>
      <c r="F17" s="35">
        <f t="shared" si="4"/>
        <v>6</v>
      </c>
      <c r="G17" s="35">
        <f t="shared" si="4"/>
        <v>97</v>
      </c>
      <c r="H17" s="36">
        <f t="shared" si="0"/>
        <v>49813</v>
      </c>
      <c r="I17" s="37"/>
      <c r="J17" s="35">
        <f t="shared" ref="J17:O17" si="5">SUM(J16)</f>
        <v>96</v>
      </c>
      <c r="K17" s="35">
        <f>SUM(K16)</f>
        <v>12317</v>
      </c>
      <c r="L17" s="35">
        <f t="shared" si="5"/>
        <v>61</v>
      </c>
      <c r="M17" s="35">
        <f t="shared" si="5"/>
        <v>46</v>
      </c>
      <c r="N17" s="35">
        <f t="shared" si="5"/>
        <v>2</v>
      </c>
      <c r="O17" s="35">
        <f t="shared" si="5"/>
        <v>0</v>
      </c>
      <c r="P17" s="35">
        <f t="shared" si="1"/>
        <v>12522</v>
      </c>
      <c r="R17"/>
      <c r="S17"/>
      <c r="T17"/>
      <c r="U17"/>
      <c r="V17"/>
      <c r="W17"/>
      <c r="X17"/>
    </row>
    <row r="18" spans="1:24" x14ac:dyDescent="0.3">
      <c r="A18" s="44" t="s">
        <v>16</v>
      </c>
      <c r="B18" s="68">
        <v>7898</v>
      </c>
      <c r="C18" s="45">
        <v>9464</v>
      </c>
      <c r="D18" s="45">
        <v>449</v>
      </c>
      <c r="E18" s="45">
        <v>117</v>
      </c>
      <c r="F18" s="45">
        <v>4</v>
      </c>
      <c r="G18" s="45">
        <v>405</v>
      </c>
      <c r="H18" s="46">
        <f t="shared" si="0"/>
        <v>18337</v>
      </c>
      <c r="I18" s="30"/>
      <c r="J18" s="45">
        <v>179</v>
      </c>
      <c r="K18" s="45">
        <v>1671</v>
      </c>
      <c r="L18" s="45">
        <v>34</v>
      </c>
      <c r="M18" s="45">
        <v>12</v>
      </c>
      <c r="N18" s="45">
        <v>1</v>
      </c>
      <c r="O18" s="45">
        <v>8</v>
      </c>
      <c r="P18" s="53">
        <f t="shared" si="1"/>
        <v>1905</v>
      </c>
    </row>
    <row r="19" spans="1:24" x14ac:dyDescent="0.3">
      <c r="A19" s="47" t="s">
        <v>17</v>
      </c>
      <c r="B19" s="69">
        <v>1788</v>
      </c>
      <c r="C19" s="48">
        <v>1959</v>
      </c>
      <c r="D19" s="48">
        <v>81</v>
      </c>
      <c r="E19" s="48">
        <v>5</v>
      </c>
      <c r="F19" s="48">
        <v>0</v>
      </c>
      <c r="G19" s="48">
        <v>90</v>
      </c>
      <c r="H19" s="49">
        <f t="shared" si="0"/>
        <v>3923</v>
      </c>
      <c r="I19" s="30"/>
      <c r="J19" s="48">
        <v>56</v>
      </c>
      <c r="K19" s="48">
        <v>459</v>
      </c>
      <c r="L19" s="48">
        <v>12</v>
      </c>
      <c r="M19" s="48">
        <v>0</v>
      </c>
      <c r="N19" s="48">
        <v>0</v>
      </c>
      <c r="O19" s="48">
        <v>2</v>
      </c>
      <c r="P19" s="54">
        <f t="shared" si="1"/>
        <v>529</v>
      </c>
    </row>
    <row r="20" spans="1:24" x14ac:dyDescent="0.3">
      <c r="A20" s="47" t="s">
        <v>18</v>
      </c>
      <c r="B20" s="69">
        <v>2406</v>
      </c>
      <c r="C20" s="48">
        <v>3044</v>
      </c>
      <c r="D20" s="48">
        <v>528</v>
      </c>
      <c r="E20" s="48">
        <v>228</v>
      </c>
      <c r="F20" s="48">
        <v>1</v>
      </c>
      <c r="G20" s="48">
        <v>70</v>
      </c>
      <c r="H20" s="49">
        <f t="shared" si="0"/>
        <v>6277</v>
      </c>
      <c r="I20" s="30"/>
      <c r="J20" s="48">
        <v>22</v>
      </c>
      <c r="K20" s="48">
        <v>410</v>
      </c>
      <c r="L20" s="48">
        <v>9</v>
      </c>
      <c r="M20" s="48">
        <v>8</v>
      </c>
      <c r="N20" s="48">
        <v>0</v>
      </c>
      <c r="O20" s="48">
        <v>0</v>
      </c>
      <c r="P20" s="54">
        <f t="shared" si="1"/>
        <v>449</v>
      </c>
    </row>
    <row r="21" spans="1:24" x14ac:dyDescent="0.3">
      <c r="A21" s="50" t="s">
        <v>19</v>
      </c>
      <c r="B21" s="70">
        <v>2456</v>
      </c>
      <c r="C21" s="51">
        <v>3683</v>
      </c>
      <c r="D21" s="51">
        <v>274</v>
      </c>
      <c r="E21" s="51">
        <v>52</v>
      </c>
      <c r="F21" s="51">
        <v>0</v>
      </c>
      <c r="G21" s="51">
        <v>88</v>
      </c>
      <c r="H21" s="52">
        <f t="shared" si="0"/>
        <v>6553</v>
      </c>
      <c r="I21" s="30"/>
      <c r="J21" s="51">
        <v>39</v>
      </c>
      <c r="K21" s="51">
        <v>664</v>
      </c>
      <c r="L21" s="51">
        <v>6</v>
      </c>
      <c r="M21" s="51">
        <v>4</v>
      </c>
      <c r="N21" s="51">
        <v>0</v>
      </c>
      <c r="O21" s="51">
        <v>0</v>
      </c>
      <c r="P21" s="55">
        <f t="shared" si="1"/>
        <v>713</v>
      </c>
    </row>
    <row r="22" spans="1:24" s="12" customFormat="1" x14ac:dyDescent="0.3">
      <c r="A22" s="72" t="s">
        <v>20</v>
      </c>
      <c r="B22" s="57">
        <f t="shared" ref="B22:G22" si="6">SUM(B18:B21)</f>
        <v>14548</v>
      </c>
      <c r="C22" s="35">
        <f>SUM(C18:C21)</f>
        <v>18150</v>
      </c>
      <c r="D22" s="35">
        <f t="shared" si="6"/>
        <v>1332</v>
      </c>
      <c r="E22" s="35">
        <f t="shared" si="6"/>
        <v>402</v>
      </c>
      <c r="F22" s="35">
        <f t="shared" si="6"/>
        <v>5</v>
      </c>
      <c r="G22" s="35">
        <f t="shared" si="6"/>
        <v>653</v>
      </c>
      <c r="H22" s="36">
        <f t="shared" si="0"/>
        <v>35090</v>
      </c>
      <c r="I22" s="37"/>
      <c r="J22" s="35">
        <f t="shared" ref="J22:O22" si="7">SUM(J18:J21)</f>
        <v>296</v>
      </c>
      <c r="K22" s="35">
        <f>SUM(K18:K21)</f>
        <v>3204</v>
      </c>
      <c r="L22" s="35">
        <f t="shared" si="7"/>
        <v>61</v>
      </c>
      <c r="M22" s="35">
        <f t="shared" si="7"/>
        <v>24</v>
      </c>
      <c r="N22" s="35">
        <f t="shared" si="7"/>
        <v>1</v>
      </c>
      <c r="O22" s="35">
        <f t="shared" si="7"/>
        <v>10</v>
      </c>
      <c r="P22" s="35">
        <f t="shared" si="1"/>
        <v>3596</v>
      </c>
      <c r="R22"/>
      <c r="S22"/>
      <c r="T22"/>
      <c r="U22"/>
      <c r="V22"/>
      <c r="W22"/>
      <c r="X22"/>
    </row>
    <row r="23" spans="1:24" x14ac:dyDescent="0.3">
      <c r="A23" s="44" t="s">
        <v>21</v>
      </c>
      <c r="B23" s="68">
        <v>13893</v>
      </c>
      <c r="C23" s="45">
        <v>15104</v>
      </c>
      <c r="D23" s="45">
        <v>1587</v>
      </c>
      <c r="E23" s="45">
        <v>454</v>
      </c>
      <c r="F23" s="45">
        <v>15</v>
      </c>
      <c r="G23" s="45">
        <v>1067</v>
      </c>
      <c r="H23" s="46">
        <f t="shared" si="0"/>
        <v>32120</v>
      </c>
      <c r="I23" s="30"/>
      <c r="J23" s="45">
        <v>62</v>
      </c>
      <c r="K23" s="45">
        <v>4989</v>
      </c>
      <c r="L23" s="45">
        <v>39</v>
      </c>
      <c r="M23" s="45">
        <v>119</v>
      </c>
      <c r="N23" s="45">
        <v>3</v>
      </c>
      <c r="O23" s="45">
        <v>13</v>
      </c>
      <c r="P23" s="53">
        <f t="shared" si="1"/>
        <v>5225</v>
      </c>
    </row>
    <row r="24" spans="1:24" x14ac:dyDescent="0.3">
      <c r="A24" s="47" t="s">
        <v>22</v>
      </c>
      <c r="B24" s="69">
        <v>12888</v>
      </c>
      <c r="C24" s="48">
        <v>20102</v>
      </c>
      <c r="D24" s="48">
        <v>2400</v>
      </c>
      <c r="E24" s="48">
        <v>707</v>
      </c>
      <c r="F24" s="48">
        <v>31</v>
      </c>
      <c r="G24" s="48">
        <v>758</v>
      </c>
      <c r="H24" s="49">
        <f t="shared" si="0"/>
        <v>36886</v>
      </c>
      <c r="I24" s="30"/>
      <c r="J24" s="48">
        <v>86</v>
      </c>
      <c r="K24" s="48">
        <v>5150</v>
      </c>
      <c r="L24" s="48">
        <v>45</v>
      </c>
      <c r="M24" s="48">
        <v>136</v>
      </c>
      <c r="N24" s="48">
        <v>4</v>
      </c>
      <c r="O24" s="48">
        <v>13</v>
      </c>
      <c r="P24" s="54">
        <f t="shared" si="1"/>
        <v>5434</v>
      </c>
    </row>
    <row r="25" spans="1:24" x14ac:dyDescent="0.3">
      <c r="A25" s="47" t="s">
        <v>23</v>
      </c>
      <c r="B25" s="69">
        <v>11865</v>
      </c>
      <c r="C25" s="48">
        <v>8023</v>
      </c>
      <c r="D25" s="48">
        <v>363</v>
      </c>
      <c r="E25" s="48">
        <v>87</v>
      </c>
      <c r="F25" s="48">
        <v>10</v>
      </c>
      <c r="G25" s="48">
        <v>672</v>
      </c>
      <c r="H25" s="49">
        <f t="shared" si="0"/>
        <v>21020</v>
      </c>
      <c r="I25" s="30"/>
      <c r="J25" s="48">
        <v>76</v>
      </c>
      <c r="K25" s="48">
        <v>1942</v>
      </c>
      <c r="L25" s="48">
        <v>19</v>
      </c>
      <c r="M25" s="48">
        <v>12</v>
      </c>
      <c r="N25" s="48">
        <v>2</v>
      </c>
      <c r="O25" s="48">
        <v>16</v>
      </c>
      <c r="P25" s="54">
        <f t="shared" si="1"/>
        <v>2067</v>
      </c>
    </row>
    <row r="26" spans="1:24" x14ac:dyDescent="0.3">
      <c r="A26" s="47" t="s">
        <v>24</v>
      </c>
      <c r="B26" s="69">
        <v>3754</v>
      </c>
      <c r="C26" s="48">
        <v>5983</v>
      </c>
      <c r="D26" s="48">
        <v>619</v>
      </c>
      <c r="E26" s="48">
        <v>165</v>
      </c>
      <c r="F26" s="48">
        <v>6</v>
      </c>
      <c r="G26" s="48">
        <v>297</v>
      </c>
      <c r="H26" s="49">
        <f t="shared" si="0"/>
        <v>10824</v>
      </c>
      <c r="I26" s="30"/>
      <c r="J26" s="48">
        <v>15</v>
      </c>
      <c r="K26" s="48">
        <v>1180</v>
      </c>
      <c r="L26" s="48">
        <v>17</v>
      </c>
      <c r="M26" s="48">
        <v>27</v>
      </c>
      <c r="N26" s="48">
        <v>1</v>
      </c>
      <c r="O26" s="48">
        <v>2</v>
      </c>
      <c r="P26" s="54">
        <f t="shared" si="1"/>
        <v>1242</v>
      </c>
    </row>
    <row r="27" spans="1:24" x14ac:dyDescent="0.3">
      <c r="A27" s="47" t="s">
        <v>25</v>
      </c>
      <c r="B27" s="69">
        <v>5066</v>
      </c>
      <c r="C27" s="48">
        <v>4389</v>
      </c>
      <c r="D27" s="48">
        <v>252</v>
      </c>
      <c r="E27" s="48">
        <v>48</v>
      </c>
      <c r="F27" s="48">
        <v>6</v>
      </c>
      <c r="G27" s="48">
        <v>285</v>
      </c>
      <c r="H27" s="49">
        <f t="shared" si="0"/>
        <v>10046</v>
      </c>
      <c r="I27" s="30"/>
      <c r="J27" s="48">
        <v>50</v>
      </c>
      <c r="K27" s="48">
        <v>1291</v>
      </c>
      <c r="L27" s="48">
        <v>15</v>
      </c>
      <c r="M27" s="48">
        <v>4</v>
      </c>
      <c r="N27" s="48">
        <v>0</v>
      </c>
      <c r="O27" s="48">
        <v>5</v>
      </c>
      <c r="P27" s="54">
        <f t="shared" si="1"/>
        <v>1365</v>
      </c>
    </row>
    <row r="28" spans="1:24" x14ac:dyDescent="0.3">
      <c r="A28" s="47" t="s">
        <v>26</v>
      </c>
      <c r="B28" s="69">
        <v>24</v>
      </c>
      <c r="C28" s="48">
        <v>57</v>
      </c>
      <c r="D28" s="48">
        <v>8</v>
      </c>
      <c r="E28" s="48">
        <v>0</v>
      </c>
      <c r="F28" s="48">
        <v>0</v>
      </c>
      <c r="G28" s="48">
        <v>0</v>
      </c>
      <c r="H28" s="49">
        <f t="shared" si="0"/>
        <v>89</v>
      </c>
      <c r="I28" s="30"/>
      <c r="J28" s="48">
        <v>0</v>
      </c>
      <c r="K28" s="48">
        <v>7</v>
      </c>
      <c r="L28" s="48">
        <v>0</v>
      </c>
      <c r="M28" s="48">
        <v>0</v>
      </c>
      <c r="N28" s="71">
        <v>0</v>
      </c>
      <c r="O28" s="48">
        <v>0</v>
      </c>
      <c r="P28" s="54">
        <f t="shared" si="1"/>
        <v>7</v>
      </c>
    </row>
    <row r="29" spans="1:24" x14ac:dyDescent="0.3">
      <c r="A29" s="47" t="s">
        <v>27</v>
      </c>
      <c r="B29" s="69">
        <v>3653</v>
      </c>
      <c r="C29" s="48">
        <v>6110</v>
      </c>
      <c r="D29" s="48">
        <v>909</v>
      </c>
      <c r="E29" s="48">
        <v>291</v>
      </c>
      <c r="F29" s="48">
        <v>10</v>
      </c>
      <c r="G29" s="48">
        <v>269</v>
      </c>
      <c r="H29" s="49">
        <f t="shared" si="0"/>
        <v>11242</v>
      </c>
      <c r="I29" s="30"/>
      <c r="J29" s="48">
        <v>10</v>
      </c>
      <c r="K29" s="48">
        <v>1309</v>
      </c>
      <c r="L29" s="48">
        <v>10</v>
      </c>
      <c r="M29" s="48">
        <v>50</v>
      </c>
      <c r="N29" s="48">
        <v>2</v>
      </c>
      <c r="O29" s="48">
        <v>1</v>
      </c>
      <c r="P29" s="54">
        <f t="shared" si="1"/>
        <v>1382</v>
      </c>
    </row>
    <row r="30" spans="1:24" x14ac:dyDescent="0.3">
      <c r="A30" s="47" t="s">
        <v>28</v>
      </c>
      <c r="B30" s="69">
        <v>47364</v>
      </c>
      <c r="C30" s="48">
        <v>52100</v>
      </c>
      <c r="D30" s="48">
        <v>4430</v>
      </c>
      <c r="E30" s="48">
        <v>702</v>
      </c>
      <c r="F30" s="48">
        <v>234</v>
      </c>
      <c r="G30" s="48">
        <v>4576</v>
      </c>
      <c r="H30" s="49">
        <f t="shared" si="0"/>
        <v>109406</v>
      </c>
      <c r="I30" s="30"/>
      <c r="J30" s="48">
        <v>198</v>
      </c>
      <c r="K30" s="48">
        <v>9241</v>
      </c>
      <c r="L30" s="48">
        <v>262</v>
      </c>
      <c r="M30" s="48">
        <v>247</v>
      </c>
      <c r="N30" s="48">
        <v>38</v>
      </c>
      <c r="O30" s="48">
        <v>55</v>
      </c>
      <c r="P30" s="54">
        <f t="shared" si="1"/>
        <v>10041</v>
      </c>
    </row>
    <row r="31" spans="1:24" x14ac:dyDescent="0.3">
      <c r="A31" s="47" t="s">
        <v>134</v>
      </c>
      <c r="B31" s="69">
        <v>13452</v>
      </c>
      <c r="C31" s="48">
        <v>12085</v>
      </c>
      <c r="D31" s="48">
        <v>976</v>
      </c>
      <c r="E31" s="48">
        <v>139</v>
      </c>
      <c r="F31" s="48">
        <v>14</v>
      </c>
      <c r="G31" s="48">
        <v>968</v>
      </c>
      <c r="H31" s="49">
        <f t="shared" si="0"/>
        <v>27634</v>
      </c>
      <c r="I31" s="30"/>
      <c r="J31" s="48">
        <v>64</v>
      </c>
      <c r="K31" s="48">
        <v>2479</v>
      </c>
      <c r="L31" s="48">
        <v>34</v>
      </c>
      <c r="M31" s="48">
        <v>33</v>
      </c>
      <c r="N31" s="48">
        <v>0</v>
      </c>
      <c r="O31" s="48">
        <v>15</v>
      </c>
      <c r="P31" s="54">
        <f t="shared" si="1"/>
        <v>2625</v>
      </c>
    </row>
    <row r="32" spans="1:24" x14ac:dyDescent="0.3">
      <c r="A32" s="47" t="s">
        <v>29</v>
      </c>
      <c r="B32" s="69">
        <v>6083</v>
      </c>
      <c r="C32" s="48">
        <v>8925</v>
      </c>
      <c r="D32" s="48">
        <v>827</v>
      </c>
      <c r="E32" s="48">
        <v>183</v>
      </c>
      <c r="F32" s="48">
        <v>4</v>
      </c>
      <c r="G32" s="48">
        <v>324</v>
      </c>
      <c r="H32" s="49">
        <f t="shared" si="0"/>
        <v>16346</v>
      </c>
      <c r="I32" s="30"/>
      <c r="J32" s="48">
        <v>16</v>
      </c>
      <c r="K32" s="48">
        <v>1432</v>
      </c>
      <c r="L32" s="48">
        <v>14</v>
      </c>
      <c r="M32" s="48">
        <v>28</v>
      </c>
      <c r="N32" s="48">
        <v>0</v>
      </c>
      <c r="O32" s="48">
        <v>2</v>
      </c>
      <c r="P32" s="54">
        <f t="shared" si="1"/>
        <v>1492</v>
      </c>
    </row>
    <row r="33" spans="1:24" x14ac:dyDescent="0.3">
      <c r="A33" s="47" t="s">
        <v>30</v>
      </c>
      <c r="B33" s="69">
        <v>2114</v>
      </c>
      <c r="C33" s="48">
        <v>1670</v>
      </c>
      <c r="D33" s="48">
        <v>56</v>
      </c>
      <c r="E33" s="48">
        <v>5</v>
      </c>
      <c r="F33" s="48">
        <v>0</v>
      </c>
      <c r="G33" s="48">
        <v>74</v>
      </c>
      <c r="H33" s="49">
        <f t="shared" si="0"/>
        <v>3919</v>
      </c>
      <c r="I33" s="30"/>
      <c r="J33" s="48">
        <v>34</v>
      </c>
      <c r="K33" s="48">
        <v>508</v>
      </c>
      <c r="L33" s="48">
        <v>1</v>
      </c>
      <c r="M33" s="48">
        <v>3</v>
      </c>
      <c r="N33" s="48">
        <v>0</v>
      </c>
      <c r="O33" s="48">
        <v>1</v>
      </c>
      <c r="P33" s="54">
        <f t="shared" si="1"/>
        <v>547</v>
      </c>
    </row>
    <row r="34" spans="1:24" x14ac:dyDescent="0.3">
      <c r="A34" s="50" t="s">
        <v>31</v>
      </c>
      <c r="B34" s="70">
        <v>15304</v>
      </c>
      <c r="C34" s="51">
        <v>12039</v>
      </c>
      <c r="D34" s="51">
        <v>624</v>
      </c>
      <c r="E34" s="51">
        <v>98</v>
      </c>
      <c r="F34" s="51">
        <v>13</v>
      </c>
      <c r="G34" s="51">
        <v>968</v>
      </c>
      <c r="H34" s="52">
        <f t="shared" si="0"/>
        <v>29046</v>
      </c>
      <c r="I34" s="30"/>
      <c r="J34" s="51">
        <v>94</v>
      </c>
      <c r="K34" s="51">
        <v>2845</v>
      </c>
      <c r="L34" s="51">
        <v>32</v>
      </c>
      <c r="M34" s="51">
        <v>13</v>
      </c>
      <c r="N34" s="51">
        <v>2</v>
      </c>
      <c r="O34" s="51">
        <v>10</v>
      </c>
      <c r="P34" s="55">
        <f t="shared" si="1"/>
        <v>2996</v>
      </c>
    </row>
    <row r="35" spans="1:24" s="12" customFormat="1" x14ac:dyDescent="0.3">
      <c r="A35" s="72" t="s">
        <v>32</v>
      </c>
      <c r="B35" s="57">
        <f t="shared" ref="B35:G35" si="8">SUM(B23:B34)</f>
        <v>135460</v>
      </c>
      <c r="C35" s="35">
        <f>SUM(C23:C34)</f>
        <v>146587</v>
      </c>
      <c r="D35" s="35">
        <f t="shared" si="8"/>
        <v>13051</v>
      </c>
      <c r="E35" s="35">
        <f t="shared" si="8"/>
        <v>2879</v>
      </c>
      <c r="F35" s="35">
        <f t="shared" si="8"/>
        <v>343</v>
      </c>
      <c r="G35" s="35">
        <f t="shared" si="8"/>
        <v>10258</v>
      </c>
      <c r="H35" s="36">
        <f t="shared" si="0"/>
        <v>308578</v>
      </c>
      <c r="I35" s="37"/>
      <c r="J35" s="35">
        <f t="shared" ref="J35:O35" si="9">SUM(J23:J34)</f>
        <v>705</v>
      </c>
      <c r="K35" s="35">
        <f>SUM(K23:K34)</f>
        <v>32373</v>
      </c>
      <c r="L35" s="35">
        <f t="shared" si="9"/>
        <v>488</v>
      </c>
      <c r="M35" s="35">
        <f t="shared" si="9"/>
        <v>672</v>
      </c>
      <c r="N35" s="35">
        <f>SUM(N23:N34)</f>
        <v>52</v>
      </c>
      <c r="O35" s="35">
        <f t="shared" si="9"/>
        <v>133</v>
      </c>
      <c r="P35" s="35">
        <f t="shared" si="1"/>
        <v>34423</v>
      </c>
      <c r="R35"/>
      <c r="S35"/>
      <c r="T35"/>
      <c r="U35"/>
      <c r="V35"/>
      <c r="W35"/>
      <c r="X35"/>
    </row>
    <row r="36" spans="1:24" x14ac:dyDescent="0.3">
      <c r="A36" s="44" t="s">
        <v>33</v>
      </c>
      <c r="B36" s="68">
        <v>1790</v>
      </c>
      <c r="C36" s="45">
        <v>1328</v>
      </c>
      <c r="D36" s="45">
        <v>25</v>
      </c>
      <c r="E36" s="45">
        <v>5</v>
      </c>
      <c r="F36" s="45">
        <v>1</v>
      </c>
      <c r="G36" s="45">
        <v>173</v>
      </c>
      <c r="H36" s="46">
        <f t="shared" si="0"/>
        <v>3322</v>
      </c>
      <c r="I36" s="30"/>
      <c r="J36" s="45">
        <v>8</v>
      </c>
      <c r="K36" s="45">
        <v>257</v>
      </c>
      <c r="L36" s="45">
        <v>1</v>
      </c>
      <c r="M36" s="45">
        <v>0</v>
      </c>
      <c r="N36" s="45">
        <v>0</v>
      </c>
      <c r="O36" s="45">
        <v>0</v>
      </c>
      <c r="P36" s="53">
        <f t="shared" si="1"/>
        <v>266</v>
      </c>
    </row>
    <row r="37" spans="1:24" x14ac:dyDescent="0.3">
      <c r="A37" s="47" t="s">
        <v>34</v>
      </c>
      <c r="B37" s="69">
        <v>3598</v>
      </c>
      <c r="C37" s="48">
        <v>5283</v>
      </c>
      <c r="D37" s="48">
        <v>378</v>
      </c>
      <c r="E37" s="48">
        <v>79</v>
      </c>
      <c r="F37" s="48">
        <v>3</v>
      </c>
      <c r="G37" s="48">
        <v>213</v>
      </c>
      <c r="H37" s="49">
        <f t="shared" si="0"/>
        <v>9554</v>
      </c>
      <c r="I37" s="30"/>
      <c r="J37" s="48">
        <v>8</v>
      </c>
      <c r="K37" s="48">
        <v>1104</v>
      </c>
      <c r="L37" s="48">
        <v>3</v>
      </c>
      <c r="M37" s="48">
        <v>12</v>
      </c>
      <c r="N37" s="48">
        <v>0</v>
      </c>
      <c r="O37" s="48">
        <v>1</v>
      </c>
      <c r="P37" s="54">
        <f t="shared" si="1"/>
        <v>1128</v>
      </c>
    </row>
    <row r="38" spans="1:24" x14ac:dyDescent="0.3">
      <c r="A38" s="47" t="s">
        <v>35</v>
      </c>
      <c r="B38" s="69">
        <v>2839</v>
      </c>
      <c r="C38" s="48">
        <v>2139</v>
      </c>
      <c r="D38" s="48">
        <v>30</v>
      </c>
      <c r="E38" s="48">
        <v>0</v>
      </c>
      <c r="F38" s="48">
        <v>1</v>
      </c>
      <c r="G38" s="48">
        <v>133</v>
      </c>
      <c r="H38" s="49">
        <f t="shared" si="0"/>
        <v>5142</v>
      </c>
      <c r="I38" s="30"/>
      <c r="J38" s="48">
        <v>27</v>
      </c>
      <c r="K38" s="48">
        <v>385</v>
      </c>
      <c r="L38" s="48">
        <v>2</v>
      </c>
      <c r="M38" s="48">
        <v>0</v>
      </c>
      <c r="N38" s="48">
        <v>0</v>
      </c>
      <c r="O38" s="48">
        <v>1</v>
      </c>
      <c r="P38" s="54">
        <f t="shared" si="1"/>
        <v>415</v>
      </c>
    </row>
    <row r="39" spans="1:24" x14ac:dyDescent="0.3">
      <c r="A39" s="50" t="s">
        <v>36</v>
      </c>
      <c r="B39" s="70">
        <v>7076</v>
      </c>
      <c r="C39" s="51">
        <v>8171</v>
      </c>
      <c r="D39" s="51">
        <v>281</v>
      </c>
      <c r="E39" s="51">
        <v>42</v>
      </c>
      <c r="F39" s="51">
        <v>20</v>
      </c>
      <c r="G39" s="51">
        <v>317</v>
      </c>
      <c r="H39" s="52">
        <f t="shared" si="0"/>
        <v>15907</v>
      </c>
      <c r="I39" s="30"/>
      <c r="J39" s="51">
        <v>27</v>
      </c>
      <c r="K39" s="51">
        <v>1407</v>
      </c>
      <c r="L39" s="51">
        <v>6</v>
      </c>
      <c r="M39" s="51">
        <v>12</v>
      </c>
      <c r="N39" s="51">
        <v>1</v>
      </c>
      <c r="O39" s="51">
        <v>8</v>
      </c>
      <c r="P39" s="55">
        <f t="shared" si="1"/>
        <v>1461</v>
      </c>
    </row>
    <row r="40" spans="1:24" x14ac:dyDescent="0.3">
      <c r="A40" s="72" t="s">
        <v>37</v>
      </c>
      <c r="B40" s="57">
        <f t="shared" ref="B40:G40" si="10">SUM(B36:B39)</f>
        <v>15303</v>
      </c>
      <c r="C40" s="35">
        <f>SUM(C36:C39)</f>
        <v>16921</v>
      </c>
      <c r="D40" s="35">
        <f t="shared" si="10"/>
        <v>714</v>
      </c>
      <c r="E40" s="35">
        <f t="shared" si="10"/>
        <v>126</v>
      </c>
      <c r="F40" s="35">
        <f t="shared" si="10"/>
        <v>25</v>
      </c>
      <c r="G40" s="35">
        <f t="shared" si="10"/>
        <v>836</v>
      </c>
      <c r="H40" s="36">
        <f t="shared" si="0"/>
        <v>33925</v>
      </c>
      <c r="I40" s="37"/>
      <c r="J40" s="35">
        <f t="shared" ref="J40:O40" si="11">SUM(J36:J39)</f>
        <v>70</v>
      </c>
      <c r="K40" s="35">
        <f>SUM(K36:K39)</f>
        <v>3153</v>
      </c>
      <c r="L40" s="35">
        <f t="shared" si="11"/>
        <v>12</v>
      </c>
      <c r="M40" s="35">
        <f t="shared" si="11"/>
        <v>24</v>
      </c>
      <c r="N40" s="35">
        <f t="shared" si="11"/>
        <v>1</v>
      </c>
      <c r="O40" s="35">
        <f t="shared" si="11"/>
        <v>10</v>
      </c>
      <c r="P40" s="35">
        <f t="shared" si="1"/>
        <v>3270</v>
      </c>
    </row>
    <row r="41" spans="1:24" x14ac:dyDescent="0.3">
      <c r="A41" s="44" t="s">
        <v>38</v>
      </c>
      <c r="B41" s="68">
        <v>41415</v>
      </c>
      <c r="C41" s="45">
        <v>118718</v>
      </c>
      <c r="D41" s="45">
        <v>624</v>
      </c>
      <c r="E41" s="45">
        <v>899</v>
      </c>
      <c r="F41" s="45">
        <v>125</v>
      </c>
      <c r="G41" s="45">
        <v>1948</v>
      </c>
      <c r="H41" s="46">
        <f t="shared" si="0"/>
        <v>163729</v>
      </c>
      <c r="I41" s="30"/>
      <c r="J41" s="45">
        <v>121</v>
      </c>
      <c r="K41" s="45">
        <v>10516</v>
      </c>
      <c r="L41" s="45">
        <v>47</v>
      </c>
      <c r="M41" s="45">
        <v>260</v>
      </c>
      <c r="N41" s="45">
        <v>26</v>
      </c>
      <c r="O41" s="45">
        <v>0</v>
      </c>
      <c r="P41" s="53">
        <f t="shared" si="1"/>
        <v>10970</v>
      </c>
    </row>
    <row r="42" spans="1:24" x14ac:dyDescent="0.3">
      <c r="A42" s="50" t="s">
        <v>39</v>
      </c>
      <c r="B42" s="70">
        <v>19633</v>
      </c>
      <c r="C42" s="51">
        <v>68450</v>
      </c>
      <c r="D42" s="51">
        <v>1911</v>
      </c>
      <c r="E42" s="51">
        <v>1344</v>
      </c>
      <c r="F42" s="51">
        <v>197</v>
      </c>
      <c r="G42" s="51">
        <v>3274</v>
      </c>
      <c r="H42" s="52">
        <f t="shared" si="0"/>
        <v>94809</v>
      </c>
      <c r="I42" s="30"/>
      <c r="J42" s="51">
        <v>98</v>
      </c>
      <c r="K42" s="51">
        <v>12060</v>
      </c>
      <c r="L42" s="51">
        <v>83</v>
      </c>
      <c r="M42" s="51">
        <v>339</v>
      </c>
      <c r="N42" s="51">
        <v>62</v>
      </c>
      <c r="O42" s="51">
        <v>11</v>
      </c>
      <c r="P42" s="55">
        <f t="shared" si="1"/>
        <v>12653</v>
      </c>
    </row>
    <row r="43" spans="1:24" x14ac:dyDescent="0.3">
      <c r="A43" s="72" t="s">
        <v>40</v>
      </c>
      <c r="B43" s="57">
        <f t="shared" ref="B43:G43" si="12">SUM(B41:B42)</f>
        <v>61048</v>
      </c>
      <c r="C43" s="35">
        <f>SUM(C41:C42)</f>
        <v>187168</v>
      </c>
      <c r="D43" s="35">
        <f t="shared" si="12"/>
        <v>2535</v>
      </c>
      <c r="E43" s="35">
        <f t="shared" si="12"/>
        <v>2243</v>
      </c>
      <c r="F43" s="35">
        <f t="shared" si="12"/>
        <v>322</v>
      </c>
      <c r="G43" s="35">
        <f t="shared" si="12"/>
        <v>5222</v>
      </c>
      <c r="H43" s="36">
        <f t="shared" si="0"/>
        <v>258538</v>
      </c>
      <c r="I43" s="37"/>
      <c r="J43" s="35">
        <f t="shared" ref="J43:O43" si="13">SUM(J41:J42)</f>
        <v>219</v>
      </c>
      <c r="K43" s="35">
        <f>SUM(K41:K42)</f>
        <v>22576</v>
      </c>
      <c r="L43" s="35">
        <f t="shared" si="13"/>
        <v>130</v>
      </c>
      <c r="M43" s="35">
        <f t="shared" si="13"/>
        <v>599</v>
      </c>
      <c r="N43" s="35">
        <f t="shared" si="13"/>
        <v>88</v>
      </c>
      <c r="O43" s="35">
        <f t="shared" si="13"/>
        <v>11</v>
      </c>
      <c r="P43" s="35">
        <f t="shared" si="1"/>
        <v>23623</v>
      </c>
    </row>
    <row r="44" spans="1:24" x14ac:dyDescent="0.3">
      <c r="A44" s="44" t="s">
        <v>41</v>
      </c>
      <c r="B44" s="68">
        <v>2469</v>
      </c>
      <c r="C44" s="45">
        <v>3738</v>
      </c>
      <c r="D44" s="45">
        <v>134</v>
      </c>
      <c r="E44" s="45">
        <v>27</v>
      </c>
      <c r="F44" s="45">
        <v>1</v>
      </c>
      <c r="G44" s="45">
        <v>96</v>
      </c>
      <c r="H44" s="46">
        <f t="shared" si="0"/>
        <v>6465</v>
      </c>
      <c r="I44" s="30"/>
      <c r="J44" s="45">
        <v>8</v>
      </c>
      <c r="K44" s="45">
        <v>632</v>
      </c>
      <c r="L44" s="45">
        <v>6</v>
      </c>
      <c r="M44" s="45">
        <v>13</v>
      </c>
      <c r="N44" s="45">
        <v>0</v>
      </c>
      <c r="O44" s="45">
        <v>0</v>
      </c>
      <c r="P44" s="53">
        <f t="shared" si="1"/>
        <v>659</v>
      </c>
    </row>
    <row r="45" spans="1:24" x14ac:dyDescent="0.3">
      <c r="A45" s="47" t="s">
        <v>42</v>
      </c>
      <c r="B45" s="69">
        <v>8758</v>
      </c>
      <c r="C45" s="48">
        <v>15656</v>
      </c>
      <c r="D45" s="48">
        <v>2517</v>
      </c>
      <c r="E45" s="48">
        <v>990</v>
      </c>
      <c r="F45" s="48">
        <v>27</v>
      </c>
      <c r="G45" s="48">
        <v>779</v>
      </c>
      <c r="H45" s="49">
        <f t="shared" si="0"/>
        <v>28727</v>
      </c>
      <c r="I45" s="30"/>
      <c r="J45" s="48">
        <v>17</v>
      </c>
      <c r="K45" s="48">
        <v>2996</v>
      </c>
      <c r="L45" s="48">
        <v>19</v>
      </c>
      <c r="M45" s="48">
        <v>129</v>
      </c>
      <c r="N45" s="48">
        <v>4</v>
      </c>
      <c r="O45" s="48">
        <v>2</v>
      </c>
      <c r="P45" s="54">
        <f t="shared" si="1"/>
        <v>3167</v>
      </c>
    </row>
    <row r="46" spans="1:24" x14ac:dyDescent="0.3">
      <c r="A46" s="47" t="s">
        <v>43</v>
      </c>
      <c r="B46" s="69">
        <v>1343</v>
      </c>
      <c r="C46" s="48">
        <v>3510</v>
      </c>
      <c r="D46" s="48">
        <v>561</v>
      </c>
      <c r="E46" s="48">
        <v>649</v>
      </c>
      <c r="F46" s="48">
        <v>1</v>
      </c>
      <c r="G46" s="48">
        <v>126</v>
      </c>
      <c r="H46" s="49">
        <f t="shared" si="0"/>
        <v>6190</v>
      </c>
      <c r="I46" s="30"/>
      <c r="J46" s="48">
        <v>4</v>
      </c>
      <c r="K46" s="48">
        <v>572</v>
      </c>
      <c r="L46" s="48">
        <v>10</v>
      </c>
      <c r="M46" s="48">
        <v>68</v>
      </c>
      <c r="N46" s="48">
        <v>0</v>
      </c>
      <c r="O46" s="48">
        <v>2</v>
      </c>
      <c r="P46" s="54">
        <f t="shared" si="1"/>
        <v>656</v>
      </c>
    </row>
    <row r="47" spans="1:24" x14ac:dyDescent="0.3">
      <c r="A47" s="47" t="s">
        <v>44</v>
      </c>
      <c r="B47" s="69">
        <v>7630</v>
      </c>
      <c r="C47" s="48">
        <v>13351</v>
      </c>
      <c r="D47" s="48">
        <v>1385</v>
      </c>
      <c r="E47" s="48">
        <v>399</v>
      </c>
      <c r="F47" s="48">
        <v>17</v>
      </c>
      <c r="G47" s="48">
        <v>606</v>
      </c>
      <c r="H47" s="49">
        <f t="shared" si="0"/>
        <v>23388</v>
      </c>
      <c r="I47" s="30"/>
      <c r="J47" s="48">
        <v>25</v>
      </c>
      <c r="K47" s="48">
        <v>2916</v>
      </c>
      <c r="L47" s="48">
        <v>17</v>
      </c>
      <c r="M47" s="48">
        <v>47</v>
      </c>
      <c r="N47" s="48">
        <v>0</v>
      </c>
      <c r="O47" s="48">
        <v>6</v>
      </c>
      <c r="P47" s="54">
        <f t="shared" si="1"/>
        <v>3011</v>
      </c>
    </row>
    <row r="48" spans="1:24" x14ac:dyDescent="0.3">
      <c r="A48" s="47" t="s">
        <v>45</v>
      </c>
      <c r="B48" s="69">
        <v>6939</v>
      </c>
      <c r="C48" s="48">
        <v>11509</v>
      </c>
      <c r="D48" s="48">
        <v>1825</v>
      </c>
      <c r="E48" s="48">
        <v>497</v>
      </c>
      <c r="F48" s="48">
        <v>21</v>
      </c>
      <c r="G48" s="48">
        <v>524</v>
      </c>
      <c r="H48" s="49">
        <f t="shared" si="0"/>
        <v>21315</v>
      </c>
      <c r="I48" s="30"/>
      <c r="J48" s="48">
        <v>30</v>
      </c>
      <c r="K48" s="48">
        <v>1948</v>
      </c>
      <c r="L48" s="48">
        <v>6</v>
      </c>
      <c r="M48" s="48">
        <v>34</v>
      </c>
      <c r="N48" s="48">
        <v>2</v>
      </c>
      <c r="O48" s="48">
        <v>3</v>
      </c>
      <c r="P48" s="54">
        <f t="shared" si="1"/>
        <v>2023</v>
      </c>
    </row>
    <row r="49" spans="1:16" x14ac:dyDescent="0.3">
      <c r="A49" s="47" t="s">
        <v>46</v>
      </c>
      <c r="B49" s="69">
        <v>7782</v>
      </c>
      <c r="C49" s="48">
        <v>17707</v>
      </c>
      <c r="D49" s="48">
        <v>2087</v>
      </c>
      <c r="E49" s="48">
        <v>1328</v>
      </c>
      <c r="F49" s="48">
        <v>27</v>
      </c>
      <c r="G49" s="48">
        <v>741</v>
      </c>
      <c r="H49" s="49">
        <f t="shared" si="0"/>
        <v>29672</v>
      </c>
      <c r="I49" s="30"/>
      <c r="J49" s="48">
        <v>30</v>
      </c>
      <c r="K49" s="48">
        <v>3032</v>
      </c>
      <c r="L49" s="48">
        <v>16</v>
      </c>
      <c r="M49" s="48">
        <v>108</v>
      </c>
      <c r="N49" s="48">
        <v>1</v>
      </c>
      <c r="O49" s="48">
        <v>8</v>
      </c>
      <c r="P49" s="54">
        <f t="shared" si="1"/>
        <v>3195</v>
      </c>
    </row>
    <row r="50" spans="1:16" x14ac:dyDescent="0.3">
      <c r="A50" s="50" t="s">
        <v>47</v>
      </c>
      <c r="B50" s="70">
        <v>9302</v>
      </c>
      <c r="C50" s="51">
        <v>13439</v>
      </c>
      <c r="D50" s="51">
        <v>1450</v>
      </c>
      <c r="E50" s="51">
        <v>545</v>
      </c>
      <c r="F50" s="51">
        <v>36</v>
      </c>
      <c r="G50" s="51">
        <v>972</v>
      </c>
      <c r="H50" s="52">
        <f t="shared" si="0"/>
        <v>25744</v>
      </c>
      <c r="I50" s="30"/>
      <c r="J50" s="51">
        <v>38</v>
      </c>
      <c r="K50" s="51">
        <v>2799</v>
      </c>
      <c r="L50" s="51">
        <v>18</v>
      </c>
      <c r="M50" s="51">
        <v>79</v>
      </c>
      <c r="N50" s="51">
        <v>10</v>
      </c>
      <c r="O50" s="51">
        <v>5</v>
      </c>
      <c r="P50" s="55">
        <f t="shared" si="1"/>
        <v>2949</v>
      </c>
    </row>
    <row r="51" spans="1:16" x14ac:dyDescent="0.3">
      <c r="A51" s="72" t="s">
        <v>48</v>
      </c>
      <c r="B51" s="57">
        <f t="shared" ref="B51:G51" si="14">SUM(B44:B50)</f>
        <v>44223</v>
      </c>
      <c r="C51" s="35">
        <f>SUM(C44:C50)</f>
        <v>78910</v>
      </c>
      <c r="D51" s="35">
        <f t="shared" si="14"/>
        <v>9959</v>
      </c>
      <c r="E51" s="35">
        <f t="shared" si="14"/>
        <v>4435</v>
      </c>
      <c r="F51" s="35">
        <f t="shared" si="14"/>
        <v>130</v>
      </c>
      <c r="G51" s="35">
        <f t="shared" si="14"/>
        <v>3844</v>
      </c>
      <c r="H51" s="36">
        <f t="shared" si="0"/>
        <v>141501</v>
      </c>
      <c r="I51" s="37"/>
      <c r="J51" s="35">
        <f t="shared" ref="J51:O51" si="15">SUM(J44:J50)</f>
        <v>152</v>
      </c>
      <c r="K51" s="35">
        <f>SUM(K44:K50)</f>
        <v>14895</v>
      </c>
      <c r="L51" s="35">
        <f t="shared" si="15"/>
        <v>92</v>
      </c>
      <c r="M51" s="35">
        <f t="shared" si="15"/>
        <v>478</v>
      </c>
      <c r="N51" s="35">
        <f t="shared" si="15"/>
        <v>17</v>
      </c>
      <c r="O51" s="35">
        <f t="shared" si="15"/>
        <v>26</v>
      </c>
      <c r="P51" s="35">
        <f t="shared" si="1"/>
        <v>15660</v>
      </c>
    </row>
    <row r="52" spans="1:16" x14ac:dyDescent="0.3">
      <c r="A52" s="44" t="s">
        <v>49</v>
      </c>
      <c r="B52" s="68">
        <v>9918</v>
      </c>
      <c r="C52" s="45">
        <v>20099</v>
      </c>
      <c r="D52" s="45">
        <v>3374</v>
      </c>
      <c r="E52" s="45">
        <v>2180</v>
      </c>
      <c r="F52" s="45">
        <v>19</v>
      </c>
      <c r="G52" s="45">
        <v>1911</v>
      </c>
      <c r="H52" s="46">
        <f t="shared" si="0"/>
        <v>37501</v>
      </c>
      <c r="I52" s="30"/>
      <c r="J52" s="45">
        <v>58</v>
      </c>
      <c r="K52" s="45">
        <v>3636</v>
      </c>
      <c r="L52" s="45">
        <v>120</v>
      </c>
      <c r="M52" s="45">
        <v>244</v>
      </c>
      <c r="N52" s="45">
        <v>6</v>
      </c>
      <c r="O52" s="45">
        <v>27</v>
      </c>
      <c r="P52" s="53">
        <f t="shared" si="1"/>
        <v>4091</v>
      </c>
    </row>
    <row r="53" spans="1:16" x14ac:dyDescent="0.3">
      <c r="A53" s="47" t="s">
        <v>50</v>
      </c>
      <c r="B53" s="69">
        <v>2860</v>
      </c>
      <c r="C53" s="48">
        <v>6244</v>
      </c>
      <c r="D53" s="48">
        <v>996</v>
      </c>
      <c r="E53" s="48">
        <v>712</v>
      </c>
      <c r="F53" s="48">
        <v>2</v>
      </c>
      <c r="G53" s="48">
        <v>219</v>
      </c>
      <c r="H53" s="49">
        <f t="shared" si="0"/>
        <v>11033</v>
      </c>
      <c r="I53" s="30"/>
      <c r="J53" s="48">
        <v>14</v>
      </c>
      <c r="K53" s="48">
        <v>877</v>
      </c>
      <c r="L53" s="48">
        <v>5</v>
      </c>
      <c r="M53" s="48">
        <v>67</v>
      </c>
      <c r="N53" s="48">
        <v>0</v>
      </c>
      <c r="O53" s="48">
        <v>1</v>
      </c>
      <c r="P53" s="54">
        <f t="shared" si="1"/>
        <v>964</v>
      </c>
    </row>
    <row r="54" spans="1:16" x14ac:dyDescent="0.3">
      <c r="A54" s="47" t="s">
        <v>128</v>
      </c>
      <c r="B54" s="69">
        <v>3952</v>
      </c>
      <c r="C54" s="48">
        <v>7840</v>
      </c>
      <c r="D54" s="48">
        <v>1681</v>
      </c>
      <c r="E54" s="48">
        <v>952</v>
      </c>
      <c r="F54" s="48">
        <v>2</v>
      </c>
      <c r="G54" s="48">
        <v>245</v>
      </c>
      <c r="H54" s="49">
        <f t="shared" si="0"/>
        <v>14672</v>
      </c>
      <c r="I54" s="30"/>
      <c r="J54" s="48">
        <v>17</v>
      </c>
      <c r="K54" s="48">
        <v>1831</v>
      </c>
      <c r="L54" s="48">
        <v>21</v>
      </c>
      <c r="M54" s="48">
        <v>67</v>
      </c>
      <c r="N54" s="48">
        <v>0</v>
      </c>
      <c r="O54" s="48">
        <v>5</v>
      </c>
      <c r="P54" s="54">
        <f t="shared" si="1"/>
        <v>1941</v>
      </c>
    </row>
    <row r="55" spans="1:16" x14ac:dyDescent="0.3">
      <c r="A55" s="47" t="s">
        <v>51</v>
      </c>
      <c r="B55" s="69">
        <v>7022</v>
      </c>
      <c r="C55" s="48">
        <v>13843</v>
      </c>
      <c r="D55" s="48">
        <v>2379</v>
      </c>
      <c r="E55" s="48">
        <v>973</v>
      </c>
      <c r="F55" s="48">
        <v>16</v>
      </c>
      <c r="G55" s="48">
        <v>565</v>
      </c>
      <c r="H55" s="49">
        <f t="shared" si="0"/>
        <v>24798</v>
      </c>
      <c r="I55" s="30"/>
      <c r="J55" s="48">
        <v>29</v>
      </c>
      <c r="K55" s="48">
        <v>2806</v>
      </c>
      <c r="L55" s="48">
        <v>35</v>
      </c>
      <c r="M55" s="48">
        <v>83</v>
      </c>
      <c r="N55" s="48">
        <v>8</v>
      </c>
      <c r="O55" s="48">
        <v>13</v>
      </c>
      <c r="P55" s="54">
        <f t="shared" si="1"/>
        <v>2974</v>
      </c>
    </row>
    <row r="56" spans="1:16" x14ac:dyDescent="0.3">
      <c r="A56" s="47" t="s">
        <v>52</v>
      </c>
      <c r="B56" s="69">
        <v>3899</v>
      </c>
      <c r="C56" s="48">
        <v>7405</v>
      </c>
      <c r="D56" s="48">
        <v>1463</v>
      </c>
      <c r="E56" s="48">
        <v>1447</v>
      </c>
      <c r="F56" s="48">
        <v>8</v>
      </c>
      <c r="G56" s="48">
        <v>290</v>
      </c>
      <c r="H56" s="49">
        <f t="shared" si="0"/>
        <v>14512</v>
      </c>
      <c r="I56" s="30"/>
      <c r="J56" s="48">
        <v>16</v>
      </c>
      <c r="K56" s="48">
        <v>1631</v>
      </c>
      <c r="L56" s="48">
        <v>25</v>
      </c>
      <c r="M56" s="48">
        <v>98</v>
      </c>
      <c r="N56" s="48">
        <v>2</v>
      </c>
      <c r="O56" s="48">
        <v>4</v>
      </c>
      <c r="P56" s="54">
        <f t="shared" si="1"/>
        <v>1776</v>
      </c>
    </row>
    <row r="57" spans="1:16" x14ac:dyDescent="0.3">
      <c r="A57" s="47" t="s">
        <v>53</v>
      </c>
      <c r="B57" s="69">
        <v>2772</v>
      </c>
      <c r="C57" s="48">
        <v>4932</v>
      </c>
      <c r="D57" s="48">
        <v>1076</v>
      </c>
      <c r="E57" s="48">
        <v>327</v>
      </c>
      <c r="F57" s="48">
        <v>0</v>
      </c>
      <c r="G57" s="48">
        <v>253</v>
      </c>
      <c r="H57" s="49">
        <f t="shared" si="0"/>
        <v>9360</v>
      </c>
      <c r="I57" s="30"/>
      <c r="J57" s="48">
        <v>13</v>
      </c>
      <c r="K57" s="48">
        <v>1112</v>
      </c>
      <c r="L57" s="48">
        <v>19</v>
      </c>
      <c r="M57" s="48">
        <v>28</v>
      </c>
      <c r="N57" s="48">
        <v>5</v>
      </c>
      <c r="O57" s="48">
        <v>8</v>
      </c>
      <c r="P57" s="54">
        <f t="shared" si="1"/>
        <v>1185</v>
      </c>
    </row>
    <row r="58" spans="1:16" x14ac:dyDescent="0.3">
      <c r="A58" s="47" t="s">
        <v>54</v>
      </c>
      <c r="B58" s="69">
        <v>2950</v>
      </c>
      <c r="C58" s="48">
        <v>6989</v>
      </c>
      <c r="D58" s="48">
        <v>1148</v>
      </c>
      <c r="E58" s="48">
        <v>914</v>
      </c>
      <c r="F58" s="48">
        <v>3</v>
      </c>
      <c r="G58" s="48">
        <v>209</v>
      </c>
      <c r="H58" s="49">
        <f t="shared" si="0"/>
        <v>12213</v>
      </c>
      <c r="I58" s="30"/>
      <c r="J58" s="48">
        <v>16</v>
      </c>
      <c r="K58" s="48">
        <v>1354</v>
      </c>
      <c r="L58" s="48">
        <v>27</v>
      </c>
      <c r="M58" s="48">
        <v>125</v>
      </c>
      <c r="N58" s="48">
        <v>0</v>
      </c>
      <c r="O58" s="48">
        <v>3</v>
      </c>
      <c r="P58" s="54">
        <f t="shared" si="1"/>
        <v>1525</v>
      </c>
    </row>
    <row r="59" spans="1:16" x14ac:dyDescent="0.3">
      <c r="A59" s="47" t="s">
        <v>55</v>
      </c>
      <c r="B59" s="69">
        <v>5144</v>
      </c>
      <c r="C59" s="48">
        <v>9154</v>
      </c>
      <c r="D59" s="48">
        <v>1843</v>
      </c>
      <c r="E59" s="48">
        <v>1070</v>
      </c>
      <c r="F59" s="48">
        <v>5</v>
      </c>
      <c r="G59" s="48">
        <v>419</v>
      </c>
      <c r="H59" s="49">
        <f t="shared" si="0"/>
        <v>17635</v>
      </c>
      <c r="I59" s="30"/>
      <c r="J59" s="48">
        <v>25</v>
      </c>
      <c r="K59" s="48">
        <v>2331</v>
      </c>
      <c r="L59" s="48">
        <v>21</v>
      </c>
      <c r="M59" s="48">
        <v>106</v>
      </c>
      <c r="N59" s="48">
        <v>37</v>
      </c>
      <c r="O59" s="48">
        <v>2</v>
      </c>
      <c r="P59" s="54">
        <f t="shared" si="1"/>
        <v>2522</v>
      </c>
    </row>
    <row r="60" spans="1:16" x14ac:dyDescent="0.3">
      <c r="A60" s="50" t="s">
        <v>56</v>
      </c>
      <c r="B60" s="70">
        <v>1450</v>
      </c>
      <c r="C60" s="51">
        <v>2409</v>
      </c>
      <c r="D60" s="51">
        <v>514</v>
      </c>
      <c r="E60" s="51">
        <v>357</v>
      </c>
      <c r="F60" s="51">
        <v>3</v>
      </c>
      <c r="G60" s="51">
        <v>159</v>
      </c>
      <c r="H60" s="52">
        <f t="shared" si="0"/>
        <v>4892</v>
      </c>
      <c r="I60" s="30"/>
      <c r="J60" s="51">
        <v>8</v>
      </c>
      <c r="K60" s="51">
        <v>590</v>
      </c>
      <c r="L60" s="51">
        <v>6</v>
      </c>
      <c r="M60" s="51">
        <v>31</v>
      </c>
      <c r="N60" s="51"/>
      <c r="O60" s="51">
        <v>2</v>
      </c>
      <c r="P60" s="55">
        <f t="shared" si="1"/>
        <v>637</v>
      </c>
    </row>
    <row r="61" spans="1:16" x14ac:dyDescent="0.3">
      <c r="A61" s="72" t="s">
        <v>57</v>
      </c>
      <c r="B61" s="57">
        <f t="shared" ref="B61:G61" si="16">SUM(B52:B60)</f>
        <v>39967</v>
      </c>
      <c r="C61" s="35">
        <f>SUM(C52:C60)</f>
        <v>78915</v>
      </c>
      <c r="D61" s="35">
        <f t="shared" si="16"/>
        <v>14474</v>
      </c>
      <c r="E61" s="35">
        <f t="shared" si="16"/>
        <v>8932</v>
      </c>
      <c r="F61" s="35">
        <f t="shared" si="16"/>
        <v>58</v>
      </c>
      <c r="G61" s="35">
        <f t="shared" si="16"/>
        <v>4270</v>
      </c>
      <c r="H61" s="36">
        <f t="shared" si="0"/>
        <v>146616</v>
      </c>
      <c r="I61" s="37"/>
      <c r="J61" s="35">
        <f t="shared" ref="J61:O61" si="17">SUM(J52:J60)</f>
        <v>196</v>
      </c>
      <c r="K61" s="35">
        <f>SUM(K52:K60)</f>
        <v>16168</v>
      </c>
      <c r="L61" s="35">
        <f t="shared" si="17"/>
        <v>279</v>
      </c>
      <c r="M61" s="35">
        <f t="shared" si="17"/>
        <v>849</v>
      </c>
      <c r="N61" s="35">
        <f t="shared" si="17"/>
        <v>58</v>
      </c>
      <c r="O61" s="35">
        <f t="shared" si="17"/>
        <v>65</v>
      </c>
      <c r="P61" s="35">
        <f t="shared" si="1"/>
        <v>17615</v>
      </c>
    </row>
    <row r="62" spans="1:16" x14ac:dyDescent="0.3">
      <c r="A62" s="44" t="s">
        <v>58</v>
      </c>
      <c r="B62" s="68">
        <v>2980</v>
      </c>
      <c r="C62" s="45">
        <v>6046</v>
      </c>
      <c r="D62" s="45">
        <v>740</v>
      </c>
      <c r="E62" s="45">
        <v>662</v>
      </c>
      <c r="F62" s="45">
        <v>5</v>
      </c>
      <c r="G62" s="45">
        <v>151</v>
      </c>
      <c r="H62" s="46">
        <f t="shared" si="0"/>
        <v>10584</v>
      </c>
      <c r="I62" s="30"/>
      <c r="J62" s="45">
        <v>12</v>
      </c>
      <c r="K62" s="45">
        <v>957</v>
      </c>
      <c r="L62" s="45">
        <v>21</v>
      </c>
      <c r="M62" s="45">
        <v>40</v>
      </c>
      <c r="N62" s="45">
        <v>2</v>
      </c>
      <c r="O62" s="45">
        <v>1</v>
      </c>
      <c r="P62" s="53">
        <f t="shared" si="1"/>
        <v>1033</v>
      </c>
    </row>
    <row r="63" spans="1:16" x14ac:dyDescent="0.3">
      <c r="A63" s="47" t="s">
        <v>59</v>
      </c>
      <c r="B63" s="69">
        <v>16055</v>
      </c>
      <c r="C63" s="48">
        <v>58456</v>
      </c>
      <c r="D63" s="48">
        <v>2648</v>
      </c>
      <c r="E63" s="48">
        <v>1286</v>
      </c>
      <c r="F63" s="48">
        <v>48</v>
      </c>
      <c r="G63" s="48">
        <v>1554</v>
      </c>
      <c r="H63" s="49">
        <f t="shared" si="0"/>
        <v>80047</v>
      </c>
      <c r="I63" s="30"/>
      <c r="J63" s="48">
        <v>196</v>
      </c>
      <c r="K63" s="48">
        <v>16847</v>
      </c>
      <c r="L63" s="48">
        <v>561</v>
      </c>
      <c r="M63" s="48">
        <v>1603</v>
      </c>
      <c r="N63" s="48">
        <v>75</v>
      </c>
      <c r="O63" s="48">
        <v>11</v>
      </c>
      <c r="P63" s="54">
        <f t="shared" si="1"/>
        <v>19293</v>
      </c>
    </row>
    <row r="64" spans="1:16" x14ac:dyDescent="0.3">
      <c r="A64" s="47" t="s">
        <v>60</v>
      </c>
      <c r="B64" s="69">
        <v>1607</v>
      </c>
      <c r="C64" s="48">
        <v>2901</v>
      </c>
      <c r="D64" s="48">
        <v>193</v>
      </c>
      <c r="E64" s="48">
        <v>101</v>
      </c>
      <c r="F64" s="48">
        <v>0</v>
      </c>
      <c r="G64" s="48">
        <v>52</v>
      </c>
      <c r="H64" s="49">
        <f t="shared" si="0"/>
        <v>4854</v>
      </c>
      <c r="I64" s="30"/>
      <c r="J64" s="48">
        <v>9</v>
      </c>
      <c r="K64" s="48">
        <v>511</v>
      </c>
      <c r="L64" s="48">
        <v>4</v>
      </c>
      <c r="M64" s="48">
        <v>8</v>
      </c>
      <c r="N64" s="48">
        <v>0</v>
      </c>
      <c r="O64" s="48">
        <v>0</v>
      </c>
      <c r="P64" s="54">
        <f t="shared" si="1"/>
        <v>532</v>
      </c>
    </row>
    <row r="65" spans="1:24" x14ac:dyDescent="0.3">
      <c r="A65" s="47" t="s">
        <v>61</v>
      </c>
      <c r="B65" s="69">
        <v>3822</v>
      </c>
      <c r="C65" s="48">
        <v>5516</v>
      </c>
      <c r="D65" s="48">
        <v>560</v>
      </c>
      <c r="E65" s="48">
        <v>251</v>
      </c>
      <c r="F65" s="48">
        <v>1</v>
      </c>
      <c r="G65" s="48">
        <v>89</v>
      </c>
      <c r="H65" s="49">
        <f t="shared" si="0"/>
        <v>10239</v>
      </c>
      <c r="I65" s="30"/>
      <c r="J65" s="48">
        <v>52</v>
      </c>
      <c r="K65" s="48">
        <v>670</v>
      </c>
      <c r="L65" s="48">
        <v>2</v>
      </c>
      <c r="M65" s="48">
        <v>9</v>
      </c>
      <c r="N65" s="48">
        <v>0</v>
      </c>
      <c r="O65" s="48">
        <v>0</v>
      </c>
      <c r="P65" s="54">
        <f t="shared" si="1"/>
        <v>733</v>
      </c>
    </row>
    <row r="66" spans="1:24" x14ac:dyDescent="0.3">
      <c r="A66" s="47" t="s">
        <v>62</v>
      </c>
      <c r="B66" s="69">
        <v>5045</v>
      </c>
      <c r="C66" s="48">
        <v>7405</v>
      </c>
      <c r="D66" s="48">
        <v>1149</v>
      </c>
      <c r="E66" s="48">
        <v>595</v>
      </c>
      <c r="F66" s="48">
        <v>7</v>
      </c>
      <c r="G66" s="48">
        <v>127</v>
      </c>
      <c r="H66" s="49">
        <f t="shared" si="0"/>
        <v>14328</v>
      </c>
      <c r="I66" s="30"/>
      <c r="J66" s="48">
        <v>51</v>
      </c>
      <c r="K66" s="48">
        <v>1087</v>
      </c>
      <c r="L66" s="48">
        <v>65</v>
      </c>
      <c r="M66" s="48">
        <v>30</v>
      </c>
      <c r="N66" s="48">
        <v>0</v>
      </c>
      <c r="O66" s="48">
        <v>0</v>
      </c>
      <c r="P66" s="54">
        <f t="shared" si="1"/>
        <v>1233</v>
      </c>
    </row>
    <row r="67" spans="1:24" x14ac:dyDescent="0.3">
      <c r="A67" s="47" t="s">
        <v>63</v>
      </c>
      <c r="B67" s="69">
        <v>2329</v>
      </c>
      <c r="C67" s="48">
        <v>3143</v>
      </c>
      <c r="D67" s="48">
        <v>516</v>
      </c>
      <c r="E67" s="48">
        <v>238</v>
      </c>
      <c r="F67" s="48">
        <v>2</v>
      </c>
      <c r="G67" s="48">
        <v>67</v>
      </c>
      <c r="H67" s="49">
        <f t="shared" si="0"/>
        <v>6295</v>
      </c>
      <c r="I67" s="30"/>
      <c r="J67" s="48">
        <v>13</v>
      </c>
      <c r="K67" s="48">
        <v>440</v>
      </c>
      <c r="L67" s="48">
        <v>8</v>
      </c>
      <c r="M67" s="48">
        <v>11</v>
      </c>
      <c r="N67" s="48">
        <v>0</v>
      </c>
      <c r="O67" s="48">
        <v>2</v>
      </c>
      <c r="P67" s="54">
        <f t="shared" si="1"/>
        <v>474</v>
      </c>
    </row>
    <row r="68" spans="1:24" x14ac:dyDescent="0.3">
      <c r="A68" s="47" t="s">
        <v>64</v>
      </c>
      <c r="B68" s="69">
        <v>5088</v>
      </c>
      <c r="C68" s="48">
        <v>8700</v>
      </c>
      <c r="D68" s="48">
        <v>1503</v>
      </c>
      <c r="E68" s="48">
        <v>645</v>
      </c>
      <c r="F68" s="48">
        <v>3</v>
      </c>
      <c r="G68" s="48">
        <v>111</v>
      </c>
      <c r="H68" s="49">
        <f t="shared" si="0"/>
        <v>16050</v>
      </c>
      <c r="I68" s="30"/>
      <c r="J68" s="48">
        <v>40</v>
      </c>
      <c r="K68" s="48">
        <v>1344</v>
      </c>
      <c r="L68" s="48">
        <v>27</v>
      </c>
      <c r="M68" s="48">
        <v>38</v>
      </c>
      <c r="N68" s="48">
        <v>6</v>
      </c>
      <c r="O68" s="48">
        <v>1</v>
      </c>
      <c r="P68" s="54">
        <f t="shared" si="1"/>
        <v>1456</v>
      </c>
    </row>
    <row r="69" spans="1:24" x14ac:dyDescent="0.3">
      <c r="A69" s="47" t="s">
        <v>65</v>
      </c>
      <c r="B69" s="69">
        <v>3073</v>
      </c>
      <c r="C69" s="48">
        <v>5856</v>
      </c>
      <c r="D69" s="48">
        <v>685</v>
      </c>
      <c r="E69" s="48">
        <v>302</v>
      </c>
      <c r="F69" s="48">
        <v>5</v>
      </c>
      <c r="G69" s="48">
        <v>83</v>
      </c>
      <c r="H69" s="49">
        <f t="shared" si="0"/>
        <v>10004</v>
      </c>
      <c r="I69" s="30"/>
      <c r="J69" s="48">
        <v>56</v>
      </c>
      <c r="K69" s="48">
        <v>856</v>
      </c>
      <c r="L69" s="48">
        <v>8</v>
      </c>
      <c r="M69" s="48">
        <v>15</v>
      </c>
      <c r="N69" s="48">
        <v>4</v>
      </c>
      <c r="O69" s="48">
        <v>0</v>
      </c>
      <c r="P69" s="54">
        <f t="shared" si="1"/>
        <v>939</v>
      </c>
    </row>
    <row r="70" spans="1:24" x14ac:dyDescent="0.3">
      <c r="A70" s="47" t="s">
        <v>66</v>
      </c>
      <c r="B70" s="69">
        <v>3629</v>
      </c>
      <c r="C70" s="48">
        <v>5064</v>
      </c>
      <c r="D70" s="48">
        <v>579</v>
      </c>
      <c r="E70" s="48">
        <v>145</v>
      </c>
      <c r="F70" s="48">
        <v>0</v>
      </c>
      <c r="G70" s="48">
        <v>193</v>
      </c>
      <c r="H70" s="49">
        <f t="shared" si="0"/>
        <v>9610</v>
      </c>
      <c r="I70" s="30"/>
      <c r="J70" s="48">
        <v>20</v>
      </c>
      <c r="K70" s="48">
        <v>922</v>
      </c>
      <c r="L70" s="48">
        <v>13</v>
      </c>
      <c r="M70" s="48">
        <v>19</v>
      </c>
      <c r="N70" s="48">
        <v>1</v>
      </c>
      <c r="O70" s="48">
        <v>1</v>
      </c>
      <c r="P70" s="54">
        <f t="shared" si="1"/>
        <v>976</v>
      </c>
    </row>
    <row r="71" spans="1:24" x14ac:dyDescent="0.3">
      <c r="A71" s="50" t="s">
        <v>67</v>
      </c>
      <c r="B71" s="70">
        <v>2381</v>
      </c>
      <c r="C71" s="51">
        <v>5594</v>
      </c>
      <c r="D71" s="51">
        <v>402</v>
      </c>
      <c r="E71" s="51">
        <v>391</v>
      </c>
      <c r="F71" s="51">
        <v>6</v>
      </c>
      <c r="G71" s="51">
        <v>116</v>
      </c>
      <c r="H71" s="52">
        <f t="shared" ref="H71:H134" si="18">SUM(B71:G71)</f>
        <v>8890</v>
      </c>
      <c r="I71" s="30"/>
      <c r="J71" s="51">
        <v>39</v>
      </c>
      <c r="K71" s="51">
        <v>916</v>
      </c>
      <c r="L71" s="51">
        <v>16</v>
      </c>
      <c r="M71" s="51">
        <v>25</v>
      </c>
      <c r="N71" s="51">
        <v>1</v>
      </c>
      <c r="O71" s="51">
        <v>0</v>
      </c>
      <c r="P71" s="55">
        <f t="shared" ref="P71:P134" si="19">SUM(J71:O71)</f>
        <v>997</v>
      </c>
    </row>
    <row r="72" spans="1:24" x14ac:dyDescent="0.3">
      <c r="A72" s="72" t="s">
        <v>68</v>
      </c>
      <c r="B72" s="57">
        <f t="shared" ref="B72:G72" si="20">SUM(B62:B71)</f>
        <v>46009</v>
      </c>
      <c r="C72" s="35">
        <f>SUM(C62:C71)</f>
        <v>108681</v>
      </c>
      <c r="D72" s="35">
        <f t="shared" si="20"/>
        <v>8975</v>
      </c>
      <c r="E72" s="35">
        <f t="shared" si="20"/>
        <v>4616</v>
      </c>
      <c r="F72" s="35">
        <f t="shared" si="20"/>
        <v>77</v>
      </c>
      <c r="G72" s="35">
        <f t="shared" si="20"/>
        <v>2543</v>
      </c>
      <c r="H72" s="36">
        <f t="shared" si="18"/>
        <v>170901</v>
      </c>
      <c r="I72" s="37"/>
      <c r="J72" s="35">
        <f t="shared" ref="J72:O72" si="21">SUM(J62:J71)</f>
        <v>488</v>
      </c>
      <c r="K72" s="35">
        <f>SUM(K62:K71)</f>
        <v>24550</v>
      </c>
      <c r="L72" s="35">
        <f t="shared" si="21"/>
        <v>725</v>
      </c>
      <c r="M72" s="35">
        <f t="shared" si="21"/>
        <v>1798</v>
      </c>
      <c r="N72" s="35">
        <f t="shared" si="21"/>
        <v>89</v>
      </c>
      <c r="O72" s="35">
        <f t="shared" si="21"/>
        <v>16</v>
      </c>
      <c r="P72" s="35">
        <f t="shared" si="19"/>
        <v>27666</v>
      </c>
    </row>
    <row r="73" spans="1:24" x14ac:dyDescent="0.3">
      <c r="A73" s="44" t="s">
        <v>69</v>
      </c>
      <c r="B73" s="68">
        <v>4538</v>
      </c>
      <c r="C73" s="45">
        <v>11415</v>
      </c>
      <c r="D73" s="45">
        <v>1325</v>
      </c>
      <c r="E73" s="45">
        <v>2427</v>
      </c>
      <c r="F73" s="45">
        <v>11</v>
      </c>
      <c r="G73" s="45">
        <v>249</v>
      </c>
      <c r="H73" s="46">
        <f t="shared" si="18"/>
        <v>19965</v>
      </c>
      <c r="I73" s="30"/>
      <c r="J73" s="45">
        <v>13</v>
      </c>
      <c r="K73" s="45">
        <v>1686</v>
      </c>
      <c r="L73" s="45">
        <v>12</v>
      </c>
      <c r="M73" s="45">
        <v>91</v>
      </c>
      <c r="N73" s="45">
        <v>1</v>
      </c>
      <c r="O73" s="45">
        <v>4</v>
      </c>
      <c r="P73" s="53">
        <f t="shared" si="19"/>
        <v>1807</v>
      </c>
    </row>
    <row r="74" spans="1:24" x14ac:dyDescent="0.3">
      <c r="A74" s="50" t="s">
        <v>70</v>
      </c>
      <c r="B74" s="70">
        <v>1481</v>
      </c>
      <c r="C74" s="51">
        <v>2700</v>
      </c>
      <c r="D74" s="51">
        <v>452</v>
      </c>
      <c r="E74" s="51">
        <v>277</v>
      </c>
      <c r="F74" s="51">
        <v>2</v>
      </c>
      <c r="G74" s="51">
        <v>89</v>
      </c>
      <c r="H74" s="52">
        <f t="shared" si="18"/>
        <v>5001</v>
      </c>
      <c r="I74" s="30"/>
      <c r="J74" s="51">
        <v>5</v>
      </c>
      <c r="K74" s="51">
        <v>513</v>
      </c>
      <c r="L74" s="51">
        <v>11</v>
      </c>
      <c r="M74" s="51">
        <v>34</v>
      </c>
      <c r="N74" s="51">
        <v>0</v>
      </c>
      <c r="O74" s="51">
        <v>1</v>
      </c>
      <c r="P74" s="55">
        <f t="shared" si="19"/>
        <v>564</v>
      </c>
    </row>
    <row r="75" spans="1:24" s="12" customFormat="1" x14ac:dyDescent="0.3">
      <c r="A75" s="72" t="s">
        <v>71</v>
      </c>
      <c r="B75" s="57">
        <f t="shared" ref="B75:G75" si="22">SUM(B73:B74)</f>
        <v>6019</v>
      </c>
      <c r="C75" s="35">
        <f>SUM(C73:C74)</f>
        <v>14115</v>
      </c>
      <c r="D75" s="35">
        <f t="shared" si="22"/>
        <v>1777</v>
      </c>
      <c r="E75" s="35">
        <f t="shared" si="22"/>
        <v>2704</v>
      </c>
      <c r="F75" s="35">
        <f t="shared" si="22"/>
        <v>13</v>
      </c>
      <c r="G75" s="35">
        <f t="shared" si="22"/>
        <v>338</v>
      </c>
      <c r="H75" s="36">
        <f t="shared" si="18"/>
        <v>24966</v>
      </c>
      <c r="I75" s="37"/>
      <c r="J75" s="35">
        <f t="shared" ref="J75:O75" si="23">SUM(J73:J74)</f>
        <v>18</v>
      </c>
      <c r="K75" s="35">
        <f>SUM(K73:K74)</f>
        <v>2199</v>
      </c>
      <c r="L75" s="35">
        <f t="shared" si="23"/>
        <v>23</v>
      </c>
      <c r="M75" s="35">
        <f t="shared" si="23"/>
        <v>125</v>
      </c>
      <c r="N75" s="35">
        <f t="shared" si="23"/>
        <v>1</v>
      </c>
      <c r="O75" s="35">
        <f t="shared" si="23"/>
        <v>5</v>
      </c>
      <c r="P75" s="35">
        <f t="shared" si="19"/>
        <v>2371</v>
      </c>
      <c r="R75"/>
      <c r="S75"/>
      <c r="T75"/>
      <c r="U75"/>
      <c r="V75"/>
      <c r="W75"/>
      <c r="X75"/>
    </row>
    <row r="76" spans="1:24" x14ac:dyDescent="0.3">
      <c r="A76" s="44" t="s">
        <v>72</v>
      </c>
      <c r="B76" s="68">
        <v>3045</v>
      </c>
      <c r="C76" s="45">
        <v>7275</v>
      </c>
      <c r="D76" s="45">
        <v>1007</v>
      </c>
      <c r="E76" s="45">
        <v>2642</v>
      </c>
      <c r="F76" s="45">
        <v>7</v>
      </c>
      <c r="G76" s="45">
        <v>169</v>
      </c>
      <c r="H76" s="46">
        <f t="shared" si="18"/>
        <v>14145</v>
      </c>
      <c r="I76" s="30"/>
      <c r="J76" s="45">
        <v>16</v>
      </c>
      <c r="K76" s="45">
        <v>1124</v>
      </c>
      <c r="L76" s="45">
        <v>12</v>
      </c>
      <c r="M76" s="45">
        <v>122</v>
      </c>
      <c r="N76" s="45">
        <v>0</v>
      </c>
      <c r="O76" s="45">
        <v>1</v>
      </c>
      <c r="P76" s="53">
        <f t="shared" si="19"/>
        <v>1275</v>
      </c>
    </row>
    <row r="77" spans="1:24" x14ac:dyDescent="0.3">
      <c r="A77" s="47" t="s">
        <v>73</v>
      </c>
      <c r="B77" s="69">
        <v>1218</v>
      </c>
      <c r="C77" s="48">
        <v>2858</v>
      </c>
      <c r="D77" s="48">
        <v>401</v>
      </c>
      <c r="E77" s="48">
        <v>496</v>
      </c>
      <c r="F77" s="48">
        <v>2</v>
      </c>
      <c r="G77" s="48">
        <v>78</v>
      </c>
      <c r="H77" s="49">
        <f t="shared" si="18"/>
        <v>5053</v>
      </c>
      <c r="I77" s="30"/>
      <c r="J77" s="48">
        <v>5</v>
      </c>
      <c r="K77" s="48">
        <v>405</v>
      </c>
      <c r="L77" s="48">
        <v>5</v>
      </c>
      <c r="M77" s="48">
        <v>38</v>
      </c>
      <c r="N77" s="48">
        <v>2</v>
      </c>
      <c r="O77" s="48">
        <v>0</v>
      </c>
      <c r="P77" s="54">
        <f t="shared" si="19"/>
        <v>455</v>
      </c>
    </row>
    <row r="78" spans="1:24" x14ac:dyDescent="0.3">
      <c r="A78" s="47" t="s">
        <v>74</v>
      </c>
      <c r="B78" s="69">
        <v>678</v>
      </c>
      <c r="C78" s="48">
        <v>1888</v>
      </c>
      <c r="D78" s="48">
        <v>276</v>
      </c>
      <c r="E78" s="48">
        <v>581</v>
      </c>
      <c r="F78" s="48">
        <v>0</v>
      </c>
      <c r="G78" s="48">
        <v>20</v>
      </c>
      <c r="H78" s="49">
        <f t="shared" si="18"/>
        <v>3443</v>
      </c>
      <c r="I78" s="30"/>
      <c r="J78" s="48">
        <v>2</v>
      </c>
      <c r="K78" s="48">
        <v>357</v>
      </c>
      <c r="L78" s="48">
        <v>7</v>
      </c>
      <c r="M78" s="48">
        <v>54</v>
      </c>
      <c r="N78" s="48">
        <v>0</v>
      </c>
      <c r="O78" s="48">
        <v>0</v>
      </c>
      <c r="P78" s="54">
        <f t="shared" si="19"/>
        <v>420</v>
      </c>
    </row>
    <row r="79" spans="1:24" x14ac:dyDescent="0.3">
      <c r="A79" s="47" t="s">
        <v>75</v>
      </c>
      <c r="B79" s="69">
        <v>1358</v>
      </c>
      <c r="C79" s="48">
        <v>4306</v>
      </c>
      <c r="D79" s="48">
        <v>410</v>
      </c>
      <c r="E79" s="48">
        <v>1540</v>
      </c>
      <c r="F79" s="48">
        <v>4</v>
      </c>
      <c r="G79" s="48">
        <v>67</v>
      </c>
      <c r="H79" s="49">
        <f t="shared" si="18"/>
        <v>7685</v>
      </c>
      <c r="I79" s="30"/>
      <c r="J79" s="48">
        <v>9</v>
      </c>
      <c r="K79" s="48">
        <v>839</v>
      </c>
      <c r="L79" s="48">
        <v>9</v>
      </c>
      <c r="M79" s="48">
        <v>75</v>
      </c>
      <c r="N79" s="48">
        <v>4</v>
      </c>
      <c r="O79" s="48">
        <v>1</v>
      </c>
      <c r="P79" s="54">
        <f t="shared" si="19"/>
        <v>937</v>
      </c>
    </row>
    <row r="80" spans="1:24" x14ac:dyDescent="0.3">
      <c r="A80" s="50" t="s">
        <v>135</v>
      </c>
      <c r="B80" s="70">
        <v>2989</v>
      </c>
      <c r="C80" s="51">
        <v>6098</v>
      </c>
      <c r="D80" s="51">
        <v>873</v>
      </c>
      <c r="E80" s="51">
        <v>1377</v>
      </c>
      <c r="F80" s="51">
        <v>2</v>
      </c>
      <c r="G80" s="51">
        <v>142</v>
      </c>
      <c r="H80" s="52">
        <f t="shared" si="18"/>
        <v>11481</v>
      </c>
      <c r="I80" s="30"/>
      <c r="J80" s="51">
        <v>23</v>
      </c>
      <c r="K80" s="51">
        <v>1016</v>
      </c>
      <c r="L80" s="51">
        <v>19</v>
      </c>
      <c r="M80" s="51">
        <v>60</v>
      </c>
      <c r="N80" s="51">
        <v>0</v>
      </c>
      <c r="O80" s="51">
        <v>1</v>
      </c>
      <c r="P80" s="55">
        <f t="shared" si="19"/>
        <v>1119</v>
      </c>
    </row>
    <row r="81" spans="1:24" s="12" customFormat="1" x14ac:dyDescent="0.3">
      <c r="A81" s="72" t="s">
        <v>76</v>
      </c>
      <c r="B81" s="57">
        <f t="shared" ref="B81:G81" si="24">SUM(B76:B80)</f>
        <v>9288</v>
      </c>
      <c r="C81" s="35">
        <f>SUM(C76:C80)</f>
        <v>22425</v>
      </c>
      <c r="D81" s="35">
        <f t="shared" si="24"/>
        <v>2967</v>
      </c>
      <c r="E81" s="35">
        <f t="shared" si="24"/>
        <v>6636</v>
      </c>
      <c r="F81" s="35">
        <f t="shared" si="24"/>
        <v>15</v>
      </c>
      <c r="G81" s="35">
        <f t="shared" si="24"/>
        <v>476</v>
      </c>
      <c r="H81" s="36">
        <f t="shared" si="18"/>
        <v>41807</v>
      </c>
      <c r="I81" s="37"/>
      <c r="J81" s="35">
        <f t="shared" ref="J81:O81" si="25">SUM(J76:J80)</f>
        <v>55</v>
      </c>
      <c r="K81" s="35">
        <f>SUM(K76:K80)</f>
        <v>3741</v>
      </c>
      <c r="L81" s="35">
        <f t="shared" si="25"/>
        <v>52</v>
      </c>
      <c r="M81" s="35">
        <f t="shared" si="25"/>
        <v>349</v>
      </c>
      <c r="N81" s="35">
        <f t="shared" si="25"/>
        <v>6</v>
      </c>
      <c r="O81" s="35">
        <f t="shared" si="25"/>
        <v>3</v>
      </c>
      <c r="P81" s="35">
        <f t="shared" si="19"/>
        <v>4206</v>
      </c>
      <c r="R81"/>
      <c r="S81"/>
      <c r="T81"/>
      <c r="U81"/>
      <c r="V81"/>
      <c r="W81"/>
      <c r="X81"/>
    </row>
    <row r="82" spans="1:24" x14ac:dyDescent="0.3">
      <c r="A82" s="44" t="s">
        <v>133</v>
      </c>
      <c r="B82" s="68">
        <v>2293</v>
      </c>
      <c r="C82" s="45">
        <v>5139</v>
      </c>
      <c r="D82" s="45">
        <v>768</v>
      </c>
      <c r="E82" s="45">
        <v>183</v>
      </c>
      <c r="F82" s="45">
        <v>0</v>
      </c>
      <c r="G82" s="45">
        <v>98</v>
      </c>
      <c r="H82" s="46">
        <f t="shared" si="18"/>
        <v>8481</v>
      </c>
      <c r="I82" s="30"/>
      <c r="J82" s="45">
        <v>4</v>
      </c>
      <c r="K82" s="45">
        <v>750</v>
      </c>
      <c r="L82" s="45">
        <v>7</v>
      </c>
      <c r="M82" s="45">
        <v>9</v>
      </c>
      <c r="N82" s="45">
        <v>0</v>
      </c>
      <c r="O82" s="45">
        <v>1</v>
      </c>
      <c r="P82" s="53">
        <f t="shared" si="19"/>
        <v>771</v>
      </c>
    </row>
    <row r="83" spans="1:24" x14ac:dyDescent="0.3">
      <c r="A83" s="47" t="s">
        <v>77</v>
      </c>
      <c r="B83" s="69">
        <v>3142</v>
      </c>
      <c r="C83" s="48">
        <v>6016</v>
      </c>
      <c r="D83" s="48">
        <v>843</v>
      </c>
      <c r="E83" s="48">
        <v>98</v>
      </c>
      <c r="F83" s="48">
        <v>3</v>
      </c>
      <c r="G83" s="48">
        <v>195</v>
      </c>
      <c r="H83" s="49">
        <f t="shared" si="18"/>
        <v>10297</v>
      </c>
      <c r="I83" s="30"/>
      <c r="J83" s="48">
        <v>34</v>
      </c>
      <c r="K83" s="48">
        <v>926</v>
      </c>
      <c r="L83" s="48">
        <v>17</v>
      </c>
      <c r="M83" s="48">
        <v>13</v>
      </c>
      <c r="N83" s="48">
        <v>1</v>
      </c>
      <c r="O83" s="48">
        <v>1</v>
      </c>
      <c r="P83" s="54">
        <f t="shared" si="19"/>
        <v>992</v>
      </c>
    </row>
    <row r="84" spans="1:24" x14ac:dyDescent="0.3">
      <c r="A84" s="47" t="s">
        <v>78</v>
      </c>
      <c r="B84" s="69">
        <v>738</v>
      </c>
      <c r="C84" s="48">
        <v>1560</v>
      </c>
      <c r="D84" s="48">
        <v>313</v>
      </c>
      <c r="E84" s="48">
        <v>36</v>
      </c>
      <c r="F84" s="48">
        <v>1</v>
      </c>
      <c r="G84" s="48">
        <v>25</v>
      </c>
      <c r="H84" s="49">
        <f t="shared" si="18"/>
        <v>2673</v>
      </c>
      <c r="I84" s="30"/>
      <c r="J84" s="48">
        <v>2</v>
      </c>
      <c r="K84" s="48">
        <v>212</v>
      </c>
      <c r="L84" s="48">
        <v>3</v>
      </c>
      <c r="M84" s="48">
        <v>10</v>
      </c>
      <c r="N84" s="48">
        <v>0</v>
      </c>
      <c r="O84" s="48">
        <v>0</v>
      </c>
      <c r="P84" s="54">
        <f t="shared" si="19"/>
        <v>227</v>
      </c>
    </row>
    <row r="85" spans="1:24" x14ac:dyDescent="0.3">
      <c r="A85" s="47" t="s">
        <v>79</v>
      </c>
      <c r="B85" s="69">
        <v>41459</v>
      </c>
      <c r="C85" s="48">
        <v>60733</v>
      </c>
      <c r="D85" s="48">
        <v>9068</v>
      </c>
      <c r="E85" s="48">
        <v>813</v>
      </c>
      <c r="F85" s="48">
        <v>273</v>
      </c>
      <c r="G85" s="48">
        <v>4606</v>
      </c>
      <c r="H85" s="49">
        <f t="shared" si="18"/>
        <v>116952</v>
      </c>
      <c r="I85" s="30"/>
      <c r="J85" s="48">
        <v>102</v>
      </c>
      <c r="K85" s="48">
        <v>7487</v>
      </c>
      <c r="L85" s="48">
        <v>216</v>
      </c>
      <c r="M85" s="48">
        <v>337</v>
      </c>
      <c r="N85" s="48">
        <v>64</v>
      </c>
      <c r="O85" s="48">
        <v>20</v>
      </c>
      <c r="P85" s="54">
        <f t="shared" si="19"/>
        <v>8226</v>
      </c>
    </row>
    <row r="86" spans="1:24" x14ac:dyDescent="0.3">
      <c r="A86" s="50" t="s">
        <v>80</v>
      </c>
      <c r="B86" s="70">
        <v>1921</v>
      </c>
      <c r="C86" s="51">
        <v>3660</v>
      </c>
      <c r="D86" s="51">
        <v>507</v>
      </c>
      <c r="E86" s="51">
        <v>46</v>
      </c>
      <c r="F86" s="51">
        <v>1</v>
      </c>
      <c r="G86" s="51">
        <v>116</v>
      </c>
      <c r="H86" s="52">
        <f t="shared" si="18"/>
        <v>6251</v>
      </c>
      <c r="I86" s="30"/>
      <c r="J86" s="51">
        <v>9</v>
      </c>
      <c r="K86" s="51">
        <v>492</v>
      </c>
      <c r="L86" s="51">
        <v>7</v>
      </c>
      <c r="M86" s="51">
        <v>9</v>
      </c>
      <c r="N86" s="51">
        <v>0</v>
      </c>
      <c r="O86" s="51">
        <v>0</v>
      </c>
      <c r="P86" s="55">
        <f t="shared" si="19"/>
        <v>517</v>
      </c>
    </row>
    <row r="87" spans="1:24" s="12" customFormat="1" x14ac:dyDescent="0.3">
      <c r="A87" s="72" t="s">
        <v>81</v>
      </c>
      <c r="B87" s="57">
        <f t="shared" ref="B87:G87" si="26">SUM(B82:B86)</f>
        <v>49553</v>
      </c>
      <c r="C87" s="35">
        <f>SUM(C82:C86)</f>
        <v>77108</v>
      </c>
      <c r="D87" s="35">
        <f t="shared" si="26"/>
        <v>11499</v>
      </c>
      <c r="E87" s="35">
        <f t="shared" si="26"/>
        <v>1176</v>
      </c>
      <c r="F87" s="35">
        <f t="shared" si="26"/>
        <v>278</v>
      </c>
      <c r="G87" s="35">
        <f t="shared" si="26"/>
        <v>5040</v>
      </c>
      <c r="H87" s="36">
        <f t="shared" si="18"/>
        <v>144654</v>
      </c>
      <c r="I87" s="37"/>
      <c r="J87" s="35">
        <f t="shared" ref="J87:O87" si="27">SUM(J82:J86)</f>
        <v>151</v>
      </c>
      <c r="K87" s="35">
        <f t="shared" si="27"/>
        <v>9867</v>
      </c>
      <c r="L87" s="35">
        <f t="shared" si="27"/>
        <v>250</v>
      </c>
      <c r="M87" s="35">
        <f t="shared" si="27"/>
        <v>378</v>
      </c>
      <c r="N87" s="35">
        <f t="shared" si="27"/>
        <v>65</v>
      </c>
      <c r="O87" s="35">
        <f t="shared" si="27"/>
        <v>22</v>
      </c>
      <c r="P87" s="35">
        <f t="shared" si="19"/>
        <v>10733</v>
      </c>
      <c r="R87"/>
      <c r="S87"/>
      <c r="T87"/>
      <c r="U87"/>
      <c r="V87"/>
      <c r="W87"/>
      <c r="X87"/>
    </row>
    <row r="88" spans="1:24" x14ac:dyDescent="0.3">
      <c r="A88" s="44" t="s">
        <v>82</v>
      </c>
      <c r="B88" s="68">
        <v>2420</v>
      </c>
      <c r="C88" s="45">
        <v>5024</v>
      </c>
      <c r="D88" s="45">
        <v>747</v>
      </c>
      <c r="E88" s="45">
        <v>275</v>
      </c>
      <c r="F88" s="45">
        <v>0</v>
      </c>
      <c r="G88" s="45">
        <v>72</v>
      </c>
      <c r="H88" s="46">
        <f t="shared" si="18"/>
        <v>8538</v>
      </c>
      <c r="I88" s="30"/>
      <c r="J88" s="45">
        <v>12</v>
      </c>
      <c r="K88" s="45">
        <v>941</v>
      </c>
      <c r="L88" s="45">
        <v>17</v>
      </c>
      <c r="M88" s="45">
        <v>43</v>
      </c>
      <c r="N88" s="45">
        <v>0</v>
      </c>
      <c r="O88" s="45">
        <v>0</v>
      </c>
      <c r="P88" s="53">
        <f t="shared" si="19"/>
        <v>1013</v>
      </c>
    </row>
    <row r="89" spans="1:24" x14ac:dyDescent="0.3">
      <c r="A89" s="47" t="s">
        <v>83</v>
      </c>
      <c r="B89" s="69">
        <v>1726</v>
      </c>
      <c r="C89" s="48">
        <v>3536</v>
      </c>
      <c r="D89" s="48">
        <v>501</v>
      </c>
      <c r="E89" s="48">
        <v>118</v>
      </c>
      <c r="F89" s="48">
        <v>0</v>
      </c>
      <c r="G89" s="48">
        <v>70</v>
      </c>
      <c r="H89" s="49">
        <f t="shared" si="18"/>
        <v>5951</v>
      </c>
      <c r="I89" s="30"/>
      <c r="J89" s="48">
        <v>6</v>
      </c>
      <c r="K89" s="48">
        <v>523</v>
      </c>
      <c r="L89" s="48">
        <v>3</v>
      </c>
      <c r="M89" s="48">
        <v>5</v>
      </c>
      <c r="N89" s="48">
        <v>0</v>
      </c>
      <c r="O89" s="48">
        <v>2</v>
      </c>
      <c r="P89" s="54">
        <f t="shared" si="19"/>
        <v>539</v>
      </c>
    </row>
    <row r="90" spans="1:24" x14ac:dyDescent="0.3">
      <c r="A90" s="47" t="s">
        <v>84</v>
      </c>
      <c r="B90" s="69">
        <v>2119</v>
      </c>
      <c r="C90" s="48">
        <v>4049</v>
      </c>
      <c r="D90" s="48">
        <v>697</v>
      </c>
      <c r="E90" s="48">
        <v>328</v>
      </c>
      <c r="F90" s="48">
        <v>2</v>
      </c>
      <c r="G90" s="48">
        <v>59</v>
      </c>
      <c r="H90" s="49">
        <f t="shared" si="18"/>
        <v>7254</v>
      </c>
      <c r="I90" s="30"/>
      <c r="J90" s="48">
        <v>5</v>
      </c>
      <c r="K90" s="48">
        <v>701</v>
      </c>
      <c r="L90" s="48">
        <v>2</v>
      </c>
      <c r="M90" s="48">
        <v>34</v>
      </c>
      <c r="N90" s="48">
        <v>0</v>
      </c>
      <c r="O90" s="48">
        <v>0</v>
      </c>
      <c r="P90" s="54">
        <f t="shared" si="19"/>
        <v>742</v>
      </c>
    </row>
    <row r="91" spans="1:24" x14ac:dyDescent="0.3">
      <c r="A91" s="50" t="s">
        <v>85</v>
      </c>
      <c r="B91" s="70">
        <v>1677</v>
      </c>
      <c r="C91" s="51">
        <v>4106</v>
      </c>
      <c r="D91" s="51">
        <v>602</v>
      </c>
      <c r="E91" s="51">
        <v>589</v>
      </c>
      <c r="F91" s="51">
        <v>1</v>
      </c>
      <c r="G91" s="51">
        <v>84</v>
      </c>
      <c r="H91" s="52">
        <f t="shared" si="18"/>
        <v>7059</v>
      </c>
      <c r="I91" s="30"/>
      <c r="J91" s="51">
        <v>4</v>
      </c>
      <c r="K91" s="51">
        <v>701</v>
      </c>
      <c r="L91" s="51">
        <v>9</v>
      </c>
      <c r="M91" s="51">
        <v>29</v>
      </c>
      <c r="N91" s="51">
        <v>0</v>
      </c>
      <c r="O91" s="51">
        <v>6</v>
      </c>
      <c r="P91" s="55">
        <f t="shared" si="19"/>
        <v>749</v>
      </c>
    </row>
    <row r="92" spans="1:24" s="12" customFormat="1" x14ac:dyDescent="0.3">
      <c r="A92" s="72" t="s">
        <v>86</v>
      </c>
      <c r="B92" s="57">
        <f t="shared" ref="B92:G92" si="28">SUM(B88:B91)</f>
        <v>7942</v>
      </c>
      <c r="C92" s="35">
        <f>SUM(C88:C91)</f>
        <v>16715</v>
      </c>
      <c r="D92" s="35">
        <f t="shared" si="28"/>
        <v>2547</v>
      </c>
      <c r="E92" s="35">
        <f t="shared" si="28"/>
        <v>1310</v>
      </c>
      <c r="F92" s="35">
        <f t="shared" si="28"/>
        <v>3</v>
      </c>
      <c r="G92" s="35">
        <f t="shared" si="28"/>
        <v>285</v>
      </c>
      <c r="H92" s="36">
        <f t="shared" si="18"/>
        <v>28802</v>
      </c>
      <c r="I92" s="37"/>
      <c r="J92" s="35">
        <f t="shared" ref="J92:O92" si="29">SUM(J88:J91)</f>
        <v>27</v>
      </c>
      <c r="K92" s="35">
        <f>SUM(K88:K91)</f>
        <v>2866</v>
      </c>
      <c r="L92" s="35">
        <f t="shared" si="29"/>
        <v>31</v>
      </c>
      <c r="M92" s="35">
        <f t="shared" si="29"/>
        <v>111</v>
      </c>
      <c r="N92" s="35">
        <f t="shared" si="29"/>
        <v>0</v>
      </c>
      <c r="O92" s="35">
        <f t="shared" si="29"/>
        <v>8</v>
      </c>
      <c r="P92" s="35">
        <f t="shared" si="19"/>
        <v>3043</v>
      </c>
      <c r="R92"/>
      <c r="S92"/>
      <c r="T92"/>
      <c r="U92"/>
      <c r="V92"/>
      <c r="W92"/>
      <c r="X92"/>
    </row>
    <row r="93" spans="1:24" x14ac:dyDescent="0.3">
      <c r="A93" s="44" t="s">
        <v>87</v>
      </c>
      <c r="B93" s="68">
        <v>796</v>
      </c>
      <c r="C93" s="45">
        <v>1977</v>
      </c>
      <c r="D93" s="45">
        <v>179</v>
      </c>
      <c r="E93" s="45">
        <v>114</v>
      </c>
      <c r="F93" s="45">
        <v>0</v>
      </c>
      <c r="G93" s="45">
        <v>35</v>
      </c>
      <c r="H93" s="46">
        <f t="shared" si="18"/>
        <v>3101</v>
      </c>
      <c r="I93" s="30"/>
      <c r="J93" s="45">
        <v>2</v>
      </c>
      <c r="K93" s="45">
        <v>297</v>
      </c>
      <c r="L93" s="45">
        <v>1</v>
      </c>
      <c r="M93" s="45">
        <v>9</v>
      </c>
      <c r="N93" s="45">
        <v>0</v>
      </c>
      <c r="O93" s="45">
        <v>0</v>
      </c>
      <c r="P93" s="53">
        <f t="shared" si="19"/>
        <v>309</v>
      </c>
    </row>
    <row r="94" spans="1:24" x14ac:dyDescent="0.3">
      <c r="A94" s="50" t="s">
        <v>88</v>
      </c>
      <c r="B94" s="70">
        <v>1314</v>
      </c>
      <c r="C94" s="51">
        <v>3464</v>
      </c>
      <c r="D94" s="51">
        <v>471</v>
      </c>
      <c r="E94" s="51">
        <v>428</v>
      </c>
      <c r="F94" s="51">
        <v>1</v>
      </c>
      <c r="G94" s="51">
        <v>27</v>
      </c>
      <c r="H94" s="52">
        <f t="shared" si="18"/>
        <v>5705</v>
      </c>
      <c r="I94" s="30"/>
      <c r="J94" s="51">
        <v>7</v>
      </c>
      <c r="K94" s="51">
        <v>545</v>
      </c>
      <c r="L94" s="51">
        <v>1</v>
      </c>
      <c r="M94" s="51">
        <v>17</v>
      </c>
      <c r="N94" s="51">
        <v>2</v>
      </c>
      <c r="O94" s="51">
        <v>0</v>
      </c>
      <c r="P94" s="55">
        <f t="shared" si="19"/>
        <v>572</v>
      </c>
    </row>
    <row r="95" spans="1:24" s="12" customFormat="1" x14ac:dyDescent="0.3">
      <c r="A95" s="72" t="s">
        <v>89</v>
      </c>
      <c r="B95" s="57">
        <f t="shared" ref="B95:G95" si="30">SUM(B93:B94)</f>
        <v>2110</v>
      </c>
      <c r="C95" s="35">
        <f>SUM(C93:C94)</f>
        <v>5441</v>
      </c>
      <c r="D95" s="35">
        <f t="shared" si="30"/>
        <v>650</v>
      </c>
      <c r="E95" s="35">
        <f t="shared" si="30"/>
        <v>542</v>
      </c>
      <c r="F95" s="35">
        <f t="shared" si="30"/>
        <v>1</v>
      </c>
      <c r="G95" s="35">
        <f t="shared" si="30"/>
        <v>62</v>
      </c>
      <c r="H95" s="36">
        <f t="shared" si="18"/>
        <v>8806</v>
      </c>
      <c r="I95" s="37"/>
      <c r="J95" s="35">
        <f t="shared" ref="J95:O95" si="31">SUM(J93:J94)</f>
        <v>9</v>
      </c>
      <c r="K95" s="35">
        <f>SUM(K93:K94)</f>
        <v>842</v>
      </c>
      <c r="L95" s="35">
        <f t="shared" si="31"/>
        <v>2</v>
      </c>
      <c r="M95" s="35">
        <f t="shared" si="31"/>
        <v>26</v>
      </c>
      <c r="N95" s="35">
        <f t="shared" si="31"/>
        <v>2</v>
      </c>
      <c r="O95" s="35">
        <f t="shared" si="31"/>
        <v>0</v>
      </c>
      <c r="P95" s="35">
        <f t="shared" si="19"/>
        <v>881</v>
      </c>
      <c r="R95"/>
      <c r="S95"/>
      <c r="T95"/>
      <c r="U95"/>
      <c r="V95"/>
      <c r="W95"/>
      <c r="X95"/>
    </row>
    <row r="96" spans="1:24" x14ac:dyDescent="0.3">
      <c r="A96" s="44" t="s">
        <v>90</v>
      </c>
      <c r="B96" s="68">
        <v>1223</v>
      </c>
      <c r="C96" s="45">
        <v>3821</v>
      </c>
      <c r="D96" s="45">
        <v>502</v>
      </c>
      <c r="E96" s="45">
        <v>322</v>
      </c>
      <c r="F96" s="45">
        <v>0</v>
      </c>
      <c r="G96" s="45">
        <v>32</v>
      </c>
      <c r="H96" s="46">
        <f t="shared" si="18"/>
        <v>5900</v>
      </c>
      <c r="I96" s="30"/>
      <c r="J96" s="45">
        <v>5</v>
      </c>
      <c r="K96" s="45">
        <v>520</v>
      </c>
      <c r="L96" s="45">
        <v>4</v>
      </c>
      <c r="M96" s="45">
        <v>17</v>
      </c>
      <c r="N96" s="45">
        <v>0</v>
      </c>
      <c r="O96" s="45">
        <v>1</v>
      </c>
      <c r="P96" s="53">
        <f t="shared" si="19"/>
        <v>547</v>
      </c>
    </row>
    <row r="97" spans="1:24" x14ac:dyDescent="0.3">
      <c r="A97" s="47" t="s">
        <v>91</v>
      </c>
      <c r="B97" s="69">
        <v>804</v>
      </c>
      <c r="C97" s="48">
        <v>2413</v>
      </c>
      <c r="D97" s="48">
        <v>283</v>
      </c>
      <c r="E97" s="48">
        <v>149</v>
      </c>
      <c r="F97" s="48">
        <v>0</v>
      </c>
      <c r="G97" s="48">
        <v>24</v>
      </c>
      <c r="H97" s="49">
        <f t="shared" si="18"/>
        <v>3673</v>
      </c>
      <c r="I97" s="30"/>
      <c r="J97" s="48">
        <v>4</v>
      </c>
      <c r="K97" s="48">
        <v>285</v>
      </c>
      <c r="L97" s="48">
        <v>1</v>
      </c>
      <c r="M97" s="48">
        <v>10</v>
      </c>
      <c r="N97" s="48">
        <v>0</v>
      </c>
      <c r="O97" s="48">
        <v>0</v>
      </c>
      <c r="P97" s="54">
        <f t="shared" si="19"/>
        <v>300</v>
      </c>
    </row>
    <row r="98" spans="1:24" x14ac:dyDescent="0.3">
      <c r="A98" s="47" t="s">
        <v>92</v>
      </c>
      <c r="B98" s="69">
        <v>2729</v>
      </c>
      <c r="C98" s="48">
        <v>6602</v>
      </c>
      <c r="D98" s="48">
        <v>1186</v>
      </c>
      <c r="E98" s="48">
        <v>197</v>
      </c>
      <c r="F98" s="48">
        <v>3</v>
      </c>
      <c r="G98" s="48">
        <v>108</v>
      </c>
      <c r="H98" s="49">
        <f t="shared" si="18"/>
        <v>10825</v>
      </c>
      <c r="I98" s="30"/>
      <c r="J98" s="48">
        <v>10</v>
      </c>
      <c r="K98" s="48">
        <v>733</v>
      </c>
      <c r="L98" s="48">
        <v>6</v>
      </c>
      <c r="M98" s="48">
        <v>14</v>
      </c>
      <c r="N98" s="48">
        <v>0</v>
      </c>
      <c r="O98" s="48">
        <v>1</v>
      </c>
      <c r="P98" s="54">
        <f t="shared" si="19"/>
        <v>764</v>
      </c>
    </row>
    <row r="99" spans="1:24" x14ac:dyDescent="0.3">
      <c r="A99" s="47" t="s">
        <v>93</v>
      </c>
      <c r="B99" s="69">
        <v>9554</v>
      </c>
      <c r="C99" s="48">
        <v>18402</v>
      </c>
      <c r="D99" s="48">
        <v>3305</v>
      </c>
      <c r="E99" s="48">
        <v>602</v>
      </c>
      <c r="F99" s="48">
        <v>11</v>
      </c>
      <c r="G99" s="48">
        <v>335</v>
      </c>
      <c r="H99" s="49">
        <f t="shared" si="18"/>
        <v>32209</v>
      </c>
      <c r="I99" s="30"/>
      <c r="J99" s="48">
        <v>115</v>
      </c>
      <c r="K99" s="48">
        <v>3199</v>
      </c>
      <c r="L99" s="48">
        <v>54</v>
      </c>
      <c r="M99" s="48">
        <v>68</v>
      </c>
      <c r="N99" s="48">
        <v>4</v>
      </c>
      <c r="O99" s="48">
        <v>5</v>
      </c>
      <c r="P99" s="54">
        <f t="shared" si="19"/>
        <v>3445</v>
      </c>
    </row>
    <row r="100" spans="1:24" x14ac:dyDescent="0.3">
      <c r="A100" s="50" t="s">
        <v>94</v>
      </c>
      <c r="B100" s="70">
        <v>3693</v>
      </c>
      <c r="C100" s="51">
        <v>8618</v>
      </c>
      <c r="D100" s="51">
        <v>1079</v>
      </c>
      <c r="E100" s="51">
        <v>564</v>
      </c>
      <c r="F100" s="51">
        <v>3</v>
      </c>
      <c r="G100" s="51">
        <v>112</v>
      </c>
      <c r="H100" s="52">
        <f t="shared" si="18"/>
        <v>14069</v>
      </c>
      <c r="I100" s="30"/>
      <c r="J100" s="51">
        <v>47</v>
      </c>
      <c r="K100" s="51">
        <v>1403</v>
      </c>
      <c r="L100" s="51">
        <v>26</v>
      </c>
      <c r="M100" s="51">
        <v>58</v>
      </c>
      <c r="N100" s="51">
        <v>3</v>
      </c>
      <c r="O100" s="51">
        <v>1</v>
      </c>
      <c r="P100" s="55">
        <f t="shared" si="19"/>
        <v>1538</v>
      </c>
    </row>
    <row r="101" spans="1:24" s="12" customFormat="1" x14ac:dyDescent="0.3">
      <c r="A101" s="72" t="s">
        <v>95</v>
      </c>
      <c r="B101" s="57">
        <f t="shared" ref="B101:G101" si="32">SUM(B96:B100)</f>
        <v>18003</v>
      </c>
      <c r="C101" s="35">
        <f>SUM(C96:C100)</f>
        <v>39856</v>
      </c>
      <c r="D101" s="35">
        <f t="shared" si="32"/>
        <v>6355</v>
      </c>
      <c r="E101" s="35">
        <f t="shared" si="32"/>
        <v>1834</v>
      </c>
      <c r="F101" s="35">
        <f t="shared" si="32"/>
        <v>17</v>
      </c>
      <c r="G101" s="35">
        <f t="shared" si="32"/>
        <v>611</v>
      </c>
      <c r="H101" s="36">
        <f t="shared" si="18"/>
        <v>66676</v>
      </c>
      <c r="I101" s="37"/>
      <c r="J101" s="35">
        <f t="shared" ref="J101:O101" si="33">SUM(J96:J100)</f>
        <v>181</v>
      </c>
      <c r="K101" s="35">
        <f>SUM(K96:K100)</f>
        <v>6140</v>
      </c>
      <c r="L101" s="35">
        <f t="shared" si="33"/>
        <v>91</v>
      </c>
      <c r="M101" s="35">
        <f t="shared" si="33"/>
        <v>167</v>
      </c>
      <c r="N101" s="35">
        <f t="shared" si="33"/>
        <v>7</v>
      </c>
      <c r="O101" s="35">
        <f t="shared" si="33"/>
        <v>8</v>
      </c>
      <c r="P101" s="35">
        <f t="shared" si="19"/>
        <v>6594</v>
      </c>
      <c r="R101"/>
      <c r="S101"/>
      <c r="T101"/>
      <c r="U101"/>
      <c r="V101"/>
      <c r="W101"/>
      <c r="X101"/>
    </row>
    <row r="102" spans="1:24" x14ac:dyDescent="0.3">
      <c r="A102" s="44" t="s">
        <v>96</v>
      </c>
      <c r="B102" s="68">
        <v>673</v>
      </c>
      <c r="C102" s="45">
        <v>1977</v>
      </c>
      <c r="D102" s="45">
        <v>277</v>
      </c>
      <c r="E102" s="45">
        <v>123</v>
      </c>
      <c r="F102" s="45">
        <v>1</v>
      </c>
      <c r="G102" s="45">
        <v>44</v>
      </c>
      <c r="H102" s="46">
        <f t="shared" si="18"/>
        <v>3095</v>
      </c>
      <c r="I102" s="30"/>
      <c r="J102" s="45">
        <v>14</v>
      </c>
      <c r="K102" s="45">
        <v>351</v>
      </c>
      <c r="L102" s="45">
        <v>6</v>
      </c>
      <c r="M102" s="45">
        <v>37</v>
      </c>
      <c r="N102" s="45">
        <v>0</v>
      </c>
      <c r="O102" s="45">
        <v>0</v>
      </c>
      <c r="P102" s="53">
        <f t="shared" si="19"/>
        <v>408</v>
      </c>
    </row>
    <row r="103" spans="1:24" x14ac:dyDescent="0.3">
      <c r="A103" s="50" t="s">
        <v>97</v>
      </c>
      <c r="B103" s="70">
        <v>251</v>
      </c>
      <c r="C103" s="51">
        <v>602</v>
      </c>
      <c r="D103" s="51">
        <v>56</v>
      </c>
      <c r="E103" s="51">
        <v>5</v>
      </c>
      <c r="F103" s="51">
        <v>1</v>
      </c>
      <c r="G103" s="51">
        <v>8</v>
      </c>
      <c r="H103" s="52">
        <f t="shared" si="18"/>
        <v>923</v>
      </c>
      <c r="I103" s="30"/>
      <c r="J103" s="51">
        <v>1</v>
      </c>
      <c r="K103" s="51">
        <v>159</v>
      </c>
      <c r="L103" s="51">
        <v>2</v>
      </c>
      <c r="M103" s="51">
        <v>5</v>
      </c>
      <c r="N103" s="51">
        <v>0</v>
      </c>
      <c r="O103" s="51">
        <v>0</v>
      </c>
      <c r="P103" s="55">
        <f t="shared" si="19"/>
        <v>167</v>
      </c>
    </row>
    <row r="104" spans="1:24" s="12" customFormat="1" x14ac:dyDescent="0.3">
      <c r="A104" s="72" t="s">
        <v>98</v>
      </c>
      <c r="B104" s="57">
        <f t="shared" ref="B104:G104" si="34">SUM(B102:B103)</f>
        <v>924</v>
      </c>
      <c r="C104" s="35">
        <f>SUM(C102:C103)</f>
        <v>2579</v>
      </c>
      <c r="D104" s="35">
        <f t="shared" si="34"/>
        <v>333</v>
      </c>
      <c r="E104" s="35">
        <f t="shared" si="34"/>
        <v>128</v>
      </c>
      <c r="F104" s="35">
        <f t="shared" si="34"/>
        <v>2</v>
      </c>
      <c r="G104" s="35">
        <f t="shared" si="34"/>
        <v>52</v>
      </c>
      <c r="H104" s="36">
        <f t="shared" si="18"/>
        <v>4018</v>
      </c>
      <c r="I104" s="37"/>
      <c r="J104" s="35">
        <f t="shared" ref="J104:O104" si="35">SUM(J102:J103)</f>
        <v>15</v>
      </c>
      <c r="K104" s="35">
        <f>SUM(K102:K103)</f>
        <v>510</v>
      </c>
      <c r="L104" s="35">
        <f t="shared" si="35"/>
        <v>8</v>
      </c>
      <c r="M104" s="35">
        <f t="shared" si="35"/>
        <v>42</v>
      </c>
      <c r="N104" s="35">
        <f t="shared" si="35"/>
        <v>0</v>
      </c>
      <c r="O104" s="35">
        <f t="shared" si="35"/>
        <v>0</v>
      </c>
      <c r="P104" s="35">
        <f t="shared" si="19"/>
        <v>575</v>
      </c>
      <c r="R104"/>
      <c r="S104"/>
      <c r="T104"/>
      <c r="U104"/>
      <c r="V104"/>
      <c r="W104"/>
      <c r="X104"/>
    </row>
    <row r="105" spans="1:24" x14ac:dyDescent="0.3">
      <c r="A105" s="44" t="s">
        <v>99</v>
      </c>
      <c r="B105" s="68">
        <v>5738</v>
      </c>
      <c r="C105" s="45">
        <v>14493</v>
      </c>
      <c r="D105" s="45">
        <v>1669</v>
      </c>
      <c r="E105" s="45">
        <v>1457</v>
      </c>
      <c r="F105" s="45">
        <v>5</v>
      </c>
      <c r="G105" s="45">
        <v>311</v>
      </c>
      <c r="H105" s="46">
        <f t="shared" si="18"/>
        <v>23673</v>
      </c>
      <c r="I105" s="30"/>
      <c r="J105" s="45">
        <v>30</v>
      </c>
      <c r="K105" s="45">
        <v>2079</v>
      </c>
      <c r="L105" s="45">
        <v>17</v>
      </c>
      <c r="M105" s="45">
        <v>163</v>
      </c>
      <c r="N105" s="45">
        <v>0</v>
      </c>
      <c r="O105" s="45">
        <v>6</v>
      </c>
      <c r="P105" s="53">
        <f t="shared" si="19"/>
        <v>2295</v>
      </c>
    </row>
    <row r="106" spans="1:24" x14ac:dyDescent="0.3">
      <c r="A106" s="47" t="s">
        <v>136</v>
      </c>
      <c r="B106" s="69">
        <v>248</v>
      </c>
      <c r="C106" s="48">
        <v>568</v>
      </c>
      <c r="D106" s="48">
        <v>49</v>
      </c>
      <c r="E106" s="48">
        <v>19</v>
      </c>
      <c r="F106" s="48">
        <v>0</v>
      </c>
      <c r="G106" s="48">
        <v>20</v>
      </c>
      <c r="H106" s="49">
        <f t="shared" si="18"/>
        <v>904</v>
      </c>
      <c r="I106" s="30"/>
      <c r="J106" s="48">
        <v>0</v>
      </c>
      <c r="K106" s="48">
        <v>83</v>
      </c>
      <c r="L106" s="48">
        <v>0</v>
      </c>
      <c r="M106" s="48">
        <v>5</v>
      </c>
      <c r="N106" s="48">
        <v>0</v>
      </c>
      <c r="O106" s="48">
        <v>0</v>
      </c>
      <c r="P106" s="54">
        <f t="shared" si="19"/>
        <v>88</v>
      </c>
    </row>
    <row r="107" spans="1:24" x14ac:dyDescent="0.3">
      <c r="A107" s="47" t="s">
        <v>100</v>
      </c>
      <c r="B107" s="69">
        <v>1189</v>
      </c>
      <c r="C107" s="48">
        <v>2884</v>
      </c>
      <c r="D107" s="48">
        <v>398</v>
      </c>
      <c r="E107" s="48">
        <v>193</v>
      </c>
      <c r="F107" s="48">
        <v>2</v>
      </c>
      <c r="G107" s="48">
        <v>42</v>
      </c>
      <c r="H107" s="49">
        <f t="shared" si="18"/>
        <v>4708</v>
      </c>
      <c r="I107" s="30"/>
      <c r="J107" s="48">
        <v>1</v>
      </c>
      <c r="K107" s="48">
        <v>426</v>
      </c>
      <c r="L107" s="48">
        <v>0</v>
      </c>
      <c r="M107" s="48">
        <v>46</v>
      </c>
      <c r="N107" s="48">
        <v>2</v>
      </c>
      <c r="O107" s="48">
        <v>1</v>
      </c>
      <c r="P107" s="54">
        <f t="shared" si="19"/>
        <v>476</v>
      </c>
    </row>
    <row r="108" spans="1:24" x14ac:dyDescent="0.3">
      <c r="A108" s="47" t="s">
        <v>101</v>
      </c>
      <c r="B108" s="69">
        <v>1489</v>
      </c>
      <c r="C108" s="48">
        <v>3958</v>
      </c>
      <c r="D108" s="48">
        <v>426</v>
      </c>
      <c r="E108" s="48">
        <v>321</v>
      </c>
      <c r="F108" s="48">
        <v>0</v>
      </c>
      <c r="G108" s="48">
        <v>139</v>
      </c>
      <c r="H108" s="49">
        <f t="shared" si="18"/>
        <v>6333</v>
      </c>
      <c r="I108" s="30"/>
      <c r="J108" s="48">
        <v>10</v>
      </c>
      <c r="K108" s="48">
        <v>659</v>
      </c>
      <c r="L108" s="48">
        <v>6</v>
      </c>
      <c r="M108" s="48">
        <v>26</v>
      </c>
      <c r="N108" s="48">
        <v>0</v>
      </c>
      <c r="O108" s="48">
        <v>1</v>
      </c>
      <c r="P108" s="54">
        <f t="shared" si="19"/>
        <v>702</v>
      </c>
    </row>
    <row r="109" spans="1:24" x14ac:dyDescent="0.3">
      <c r="A109" s="47" t="s">
        <v>102</v>
      </c>
      <c r="B109" s="69">
        <v>2846</v>
      </c>
      <c r="C109" s="48">
        <v>7737</v>
      </c>
      <c r="D109" s="48">
        <v>1529</v>
      </c>
      <c r="E109" s="48">
        <v>605</v>
      </c>
      <c r="F109" s="48">
        <v>1</v>
      </c>
      <c r="G109" s="48">
        <v>89</v>
      </c>
      <c r="H109" s="49">
        <f t="shared" si="18"/>
        <v>12807</v>
      </c>
      <c r="I109" s="30"/>
      <c r="J109" s="48">
        <v>9</v>
      </c>
      <c r="K109" s="48">
        <v>1154</v>
      </c>
      <c r="L109" s="48">
        <v>19</v>
      </c>
      <c r="M109" s="48">
        <v>70</v>
      </c>
      <c r="N109" s="48">
        <v>0</v>
      </c>
      <c r="O109" s="48">
        <v>1</v>
      </c>
      <c r="P109" s="54">
        <f t="shared" si="19"/>
        <v>1253</v>
      </c>
    </row>
    <row r="110" spans="1:24" x14ac:dyDescent="0.3">
      <c r="A110" s="50" t="s">
        <v>103</v>
      </c>
      <c r="B110" s="70">
        <v>2000</v>
      </c>
      <c r="C110" s="51">
        <v>4402</v>
      </c>
      <c r="D110" s="51">
        <v>679</v>
      </c>
      <c r="E110" s="51">
        <v>270</v>
      </c>
      <c r="F110" s="51">
        <v>1</v>
      </c>
      <c r="G110" s="51">
        <v>38</v>
      </c>
      <c r="H110" s="52">
        <f t="shared" si="18"/>
        <v>7390</v>
      </c>
      <c r="I110" s="30"/>
      <c r="J110" s="51">
        <v>10</v>
      </c>
      <c r="K110" s="51">
        <v>529</v>
      </c>
      <c r="L110" s="51">
        <v>4</v>
      </c>
      <c r="M110" s="51">
        <v>31</v>
      </c>
      <c r="N110" s="51">
        <v>1</v>
      </c>
      <c r="O110" s="51">
        <v>0</v>
      </c>
      <c r="P110" s="55">
        <f t="shared" si="19"/>
        <v>575</v>
      </c>
    </row>
    <row r="111" spans="1:24" s="12" customFormat="1" x14ac:dyDescent="0.3">
      <c r="A111" s="72" t="s">
        <v>104</v>
      </c>
      <c r="B111" s="57">
        <f t="shared" ref="B111:G111" si="36">SUM(B105:B110)</f>
        <v>13510</v>
      </c>
      <c r="C111" s="35">
        <f>SUM(C105:C110)</f>
        <v>34042</v>
      </c>
      <c r="D111" s="35">
        <f t="shared" si="36"/>
        <v>4750</v>
      </c>
      <c r="E111" s="35">
        <f t="shared" si="36"/>
        <v>2865</v>
      </c>
      <c r="F111" s="35">
        <f t="shared" si="36"/>
        <v>9</v>
      </c>
      <c r="G111" s="35">
        <f t="shared" si="36"/>
        <v>639</v>
      </c>
      <c r="H111" s="36">
        <f t="shared" si="18"/>
        <v>55815</v>
      </c>
      <c r="I111" s="37"/>
      <c r="J111" s="35">
        <f t="shared" ref="J111:O111" si="37">SUM(J105:J110)</f>
        <v>60</v>
      </c>
      <c r="K111" s="35">
        <f>SUM(K105:K110)</f>
        <v>4930</v>
      </c>
      <c r="L111" s="35">
        <f t="shared" si="37"/>
        <v>46</v>
      </c>
      <c r="M111" s="35">
        <f t="shared" si="37"/>
        <v>341</v>
      </c>
      <c r="N111" s="35">
        <f t="shared" si="37"/>
        <v>3</v>
      </c>
      <c r="O111" s="35">
        <f t="shared" si="37"/>
        <v>9</v>
      </c>
      <c r="P111" s="35">
        <f t="shared" si="19"/>
        <v>5389</v>
      </c>
      <c r="R111"/>
      <c r="S111"/>
      <c r="T111"/>
      <c r="U111"/>
      <c r="V111"/>
      <c r="W111"/>
      <c r="X111"/>
    </row>
    <row r="112" spans="1:24" x14ac:dyDescent="0.3">
      <c r="A112" s="44" t="s">
        <v>105</v>
      </c>
      <c r="B112" s="68">
        <v>2663</v>
      </c>
      <c r="C112" s="45">
        <v>6983</v>
      </c>
      <c r="D112" s="45">
        <v>210</v>
      </c>
      <c r="E112" s="45">
        <v>47</v>
      </c>
      <c r="F112" s="45">
        <v>0</v>
      </c>
      <c r="G112" s="45">
        <v>87</v>
      </c>
      <c r="H112" s="46">
        <f t="shared" si="18"/>
        <v>9990</v>
      </c>
      <c r="I112" s="30"/>
      <c r="J112" s="45">
        <v>2</v>
      </c>
      <c r="K112" s="45">
        <v>710</v>
      </c>
      <c r="L112" s="45">
        <v>4</v>
      </c>
      <c r="M112" s="45">
        <v>10</v>
      </c>
      <c r="N112" s="45">
        <v>1</v>
      </c>
      <c r="O112" s="45">
        <v>1</v>
      </c>
      <c r="P112" s="53">
        <f t="shared" si="19"/>
        <v>728</v>
      </c>
    </row>
    <row r="113" spans="1:24" x14ac:dyDescent="0.3">
      <c r="A113" s="47" t="s">
        <v>106</v>
      </c>
      <c r="B113" s="69">
        <v>2968</v>
      </c>
      <c r="C113" s="48">
        <v>8067</v>
      </c>
      <c r="D113" s="48">
        <v>235</v>
      </c>
      <c r="E113" s="48">
        <v>129</v>
      </c>
      <c r="F113" s="48">
        <v>2</v>
      </c>
      <c r="G113" s="48">
        <v>42</v>
      </c>
      <c r="H113" s="49">
        <f t="shared" si="18"/>
        <v>11443</v>
      </c>
      <c r="I113" s="30"/>
      <c r="J113" s="48">
        <v>11</v>
      </c>
      <c r="K113" s="48">
        <v>689</v>
      </c>
      <c r="L113" s="48">
        <v>2</v>
      </c>
      <c r="M113" s="48">
        <v>13</v>
      </c>
      <c r="N113" s="48">
        <v>1</v>
      </c>
      <c r="O113" s="48">
        <v>1</v>
      </c>
      <c r="P113" s="54">
        <f t="shared" si="19"/>
        <v>717</v>
      </c>
    </row>
    <row r="114" spans="1:24" x14ac:dyDescent="0.3">
      <c r="A114" s="47" t="s">
        <v>107</v>
      </c>
      <c r="B114" s="69">
        <v>3</v>
      </c>
      <c r="C114" s="48">
        <v>13</v>
      </c>
      <c r="D114" s="48">
        <v>0</v>
      </c>
      <c r="E114" s="48">
        <v>0</v>
      </c>
      <c r="F114" s="48">
        <v>0</v>
      </c>
      <c r="G114" s="48">
        <v>1</v>
      </c>
      <c r="H114" s="49">
        <f t="shared" si="18"/>
        <v>17</v>
      </c>
      <c r="I114" s="30"/>
      <c r="J114" s="48">
        <v>0</v>
      </c>
      <c r="K114" s="48">
        <v>2</v>
      </c>
      <c r="L114" s="48">
        <v>0</v>
      </c>
      <c r="M114" s="48">
        <v>0</v>
      </c>
      <c r="N114" s="48">
        <v>0</v>
      </c>
      <c r="O114" s="48">
        <v>0</v>
      </c>
      <c r="P114" s="54">
        <f t="shared" si="19"/>
        <v>2</v>
      </c>
    </row>
    <row r="115" spans="1:24" x14ac:dyDescent="0.3">
      <c r="A115" s="47" t="s">
        <v>108</v>
      </c>
      <c r="B115" s="69">
        <v>2030</v>
      </c>
      <c r="C115" s="48">
        <v>4721</v>
      </c>
      <c r="D115" s="48">
        <v>197</v>
      </c>
      <c r="E115" s="48">
        <v>31</v>
      </c>
      <c r="F115" s="48">
        <v>0</v>
      </c>
      <c r="G115" s="48">
        <v>109</v>
      </c>
      <c r="H115" s="49">
        <f t="shared" si="18"/>
        <v>7088</v>
      </c>
      <c r="I115" s="30"/>
      <c r="J115" s="48">
        <v>5</v>
      </c>
      <c r="K115" s="48">
        <v>362</v>
      </c>
      <c r="L115" s="48">
        <v>5</v>
      </c>
      <c r="M115" s="48">
        <v>3</v>
      </c>
      <c r="N115" s="48">
        <v>0</v>
      </c>
      <c r="O115" s="48">
        <v>0</v>
      </c>
      <c r="P115" s="54">
        <f t="shared" si="19"/>
        <v>375</v>
      </c>
    </row>
    <row r="116" spans="1:24" x14ac:dyDescent="0.3">
      <c r="A116" s="50" t="s">
        <v>109</v>
      </c>
      <c r="B116" s="70">
        <v>205</v>
      </c>
      <c r="C116" s="51">
        <v>487</v>
      </c>
      <c r="D116" s="51">
        <v>9</v>
      </c>
      <c r="E116" s="51">
        <v>0</v>
      </c>
      <c r="F116" s="51">
        <v>0</v>
      </c>
      <c r="G116" s="51">
        <v>7</v>
      </c>
      <c r="H116" s="52">
        <f t="shared" si="18"/>
        <v>708</v>
      </c>
      <c r="I116" s="30"/>
      <c r="J116" s="51">
        <v>0</v>
      </c>
      <c r="K116" s="51">
        <v>50</v>
      </c>
      <c r="L116" s="51">
        <v>0</v>
      </c>
      <c r="M116" s="51">
        <v>0</v>
      </c>
      <c r="N116" s="51">
        <v>0</v>
      </c>
      <c r="O116" s="51">
        <v>0</v>
      </c>
      <c r="P116" s="55">
        <f t="shared" si="19"/>
        <v>50</v>
      </c>
    </row>
    <row r="117" spans="1:24" s="12" customFormat="1" x14ac:dyDescent="0.3">
      <c r="A117" s="72" t="s">
        <v>110</v>
      </c>
      <c r="B117" s="57">
        <f t="shared" ref="B117:G117" si="38">SUM(B112:B116)</f>
        <v>7869</v>
      </c>
      <c r="C117" s="35">
        <f>SUM(C112:C116)</f>
        <v>20271</v>
      </c>
      <c r="D117" s="35">
        <f t="shared" si="38"/>
        <v>651</v>
      </c>
      <c r="E117" s="35">
        <f t="shared" si="38"/>
        <v>207</v>
      </c>
      <c r="F117" s="35">
        <f t="shared" si="38"/>
        <v>2</v>
      </c>
      <c r="G117" s="35">
        <f t="shared" si="38"/>
        <v>246</v>
      </c>
      <c r="H117" s="36">
        <f t="shared" si="18"/>
        <v>29246</v>
      </c>
      <c r="I117" s="37"/>
      <c r="J117" s="35">
        <f t="shared" ref="J117:O117" si="39">SUM(J112:J116)</f>
        <v>18</v>
      </c>
      <c r="K117" s="35">
        <f>SUM(K112:K116)</f>
        <v>1813</v>
      </c>
      <c r="L117" s="35">
        <f t="shared" si="39"/>
        <v>11</v>
      </c>
      <c r="M117" s="35">
        <f t="shared" si="39"/>
        <v>26</v>
      </c>
      <c r="N117" s="35">
        <f t="shared" si="39"/>
        <v>2</v>
      </c>
      <c r="O117" s="35">
        <f t="shared" si="39"/>
        <v>2</v>
      </c>
      <c r="P117" s="35">
        <f t="shared" si="19"/>
        <v>1872</v>
      </c>
      <c r="R117"/>
      <c r="S117"/>
      <c r="T117"/>
      <c r="U117"/>
      <c r="V117"/>
      <c r="W117"/>
      <c r="X117"/>
    </row>
    <row r="118" spans="1:24" x14ac:dyDescent="0.3">
      <c r="A118" s="44" t="s">
        <v>111</v>
      </c>
      <c r="B118" s="68">
        <v>1480</v>
      </c>
      <c r="C118" s="45">
        <v>3136</v>
      </c>
      <c r="D118" s="45">
        <v>58</v>
      </c>
      <c r="E118" s="45">
        <v>3</v>
      </c>
      <c r="F118" s="45">
        <v>0</v>
      </c>
      <c r="G118" s="45">
        <v>23</v>
      </c>
      <c r="H118" s="46">
        <f t="shared" si="18"/>
        <v>4700</v>
      </c>
      <c r="I118" s="30"/>
      <c r="J118" s="45">
        <v>7</v>
      </c>
      <c r="K118" s="45">
        <v>477</v>
      </c>
      <c r="L118" s="45">
        <v>5</v>
      </c>
      <c r="M118" s="45">
        <v>0</v>
      </c>
      <c r="N118" s="45">
        <v>0</v>
      </c>
      <c r="O118" s="45">
        <v>3</v>
      </c>
      <c r="P118" s="53">
        <f t="shared" si="19"/>
        <v>492</v>
      </c>
    </row>
    <row r="119" spans="1:24" x14ac:dyDescent="0.3">
      <c r="A119" s="47" t="s">
        <v>112</v>
      </c>
      <c r="B119" s="69">
        <v>1009</v>
      </c>
      <c r="C119" s="48">
        <v>1829</v>
      </c>
      <c r="D119" s="48">
        <v>43</v>
      </c>
      <c r="E119" s="48">
        <v>28</v>
      </c>
      <c r="F119" s="48">
        <v>0</v>
      </c>
      <c r="G119" s="48">
        <v>15</v>
      </c>
      <c r="H119" s="49">
        <f t="shared" si="18"/>
        <v>2924</v>
      </c>
      <c r="I119" s="30"/>
      <c r="J119" s="48">
        <v>3</v>
      </c>
      <c r="K119" s="48">
        <v>198</v>
      </c>
      <c r="L119" s="48">
        <v>0</v>
      </c>
      <c r="M119" s="48">
        <v>1</v>
      </c>
      <c r="N119" s="48">
        <v>0</v>
      </c>
      <c r="O119" s="48">
        <v>1</v>
      </c>
      <c r="P119" s="54">
        <f t="shared" si="19"/>
        <v>203</v>
      </c>
    </row>
    <row r="120" spans="1:24" x14ac:dyDescent="0.3">
      <c r="A120" s="47" t="s">
        <v>113</v>
      </c>
      <c r="B120" s="69">
        <v>4572</v>
      </c>
      <c r="C120" s="48">
        <v>8699</v>
      </c>
      <c r="D120" s="48">
        <v>696</v>
      </c>
      <c r="E120" s="48">
        <v>242</v>
      </c>
      <c r="F120" s="48">
        <v>2</v>
      </c>
      <c r="G120" s="48">
        <v>129</v>
      </c>
      <c r="H120" s="49">
        <f t="shared" si="18"/>
        <v>14340</v>
      </c>
      <c r="I120" s="30"/>
      <c r="J120" s="48">
        <v>29</v>
      </c>
      <c r="K120" s="48">
        <v>1313</v>
      </c>
      <c r="L120" s="48">
        <v>4</v>
      </c>
      <c r="M120" s="48">
        <v>17</v>
      </c>
      <c r="N120" s="48">
        <v>0</v>
      </c>
      <c r="O120" s="48">
        <v>1</v>
      </c>
      <c r="P120" s="54">
        <f t="shared" si="19"/>
        <v>1364</v>
      </c>
    </row>
    <row r="121" spans="1:24" x14ac:dyDescent="0.3">
      <c r="A121" s="47" t="s">
        <v>114</v>
      </c>
      <c r="B121" s="69">
        <v>418</v>
      </c>
      <c r="C121" s="48">
        <v>1033</v>
      </c>
      <c r="D121" s="48">
        <v>38</v>
      </c>
      <c r="E121" s="48">
        <v>8</v>
      </c>
      <c r="F121" s="48">
        <v>0</v>
      </c>
      <c r="G121" s="48">
        <v>2</v>
      </c>
      <c r="H121" s="49">
        <f t="shared" si="18"/>
        <v>1499</v>
      </c>
      <c r="I121" s="30"/>
      <c r="J121" s="48">
        <v>8</v>
      </c>
      <c r="K121" s="48">
        <v>143</v>
      </c>
      <c r="L121" s="48">
        <v>2</v>
      </c>
      <c r="M121" s="48">
        <v>0</v>
      </c>
      <c r="N121" s="48">
        <v>0</v>
      </c>
      <c r="O121" s="48">
        <v>0</v>
      </c>
      <c r="P121" s="54">
        <f t="shared" si="19"/>
        <v>153</v>
      </c>
    </row>
    <row r="122" spans="1:24" x14ac:dyDescent="0.3">
      <c r="A122" s="47" t="s">
        <v>115</v>
      </c>
      <c r="B122" s="69">
        <v>3749</v>
      </c>
      <c r="C122" s="48">
        <v>5277</v>
      </c>
      <c r="D122" s="48">
        <v>412</v>
      </c>
      <c r="E122" s="48">
        <v>64</v>
      </c>
      <c r="F122" s="48">
        <v>0</v>
      </c>
      <c r="G122" s="48">
        <v>68</v>
      </c>
      <c r="H122" s="49">
        <f t="shared" si="18"/>
        <v>9570</v>
      </c>
      <c r="I122" s="30"/>
      <c r="J122" s="48">
        <v>22</v>
      </c>
      <c r="K122" s="48">
        <v>572</v>
      </c>
      <c r="L122" s="48">
        <v>10</v>
      </c>
      <c r="M122" s="48">
        <v>4</v>
      </c>
      <c r="N122" s="48">
        <v>0</v>
      </c>
      <c r="O122" s="48">
        <v>0</v>
      </c>
      <c r="P122" s="54">
        <f t="shared" si="19"/>
        <v>608</v>
      </c>
    </row>
    <row r="123" spans="1:24" x14ac:dyDescent="0.3">
      <c r="A123" s="47" t="s">
        <v>116</v>
      </c>
      <c r="B123" s="69">
        <v>6331</v>
      </c>
      <c r="C123" s="48">
        <v>9740</v>
      </c>
      <c r="D123" s="48">
        <v>1574</v>
      </c>
      <c r="E123" s="48">
        <v>224</v>
      </c>
      <c r="F123" s="48">
        <v>4</v>
      </c>
      <c r="G123" s="48">
        <v>254</v>
      </c>
      <c r="H123" s="49">
        <f t="shared" si="18"/>
        <v>18127</v>
      </c>
      <c r="I123" s="30"/>
      <c r="J123" s="48">
        <v>65</v>
      </c>
      <c r="K123" s="48">
        <v>1064</v>
      </c>
      <c r="L123" s="48">
        <v>7</v>
      </c>
      <c r="M123" s="48">
        <v>67</v>
      </c>
      <c r="N123" s="48">
        <v>4</v>
      </c>
      <c r="O123" s="48">
        <v>0</v>
      </c>
      <c r="P123" s="54">
        <f t="shared" si="19"/>
        <v>1207</v>
      </c>
    </row>
    <row r="124" spans="1:24" x14ac:dyDescent="0.3">
      <c r="A124" s="47" t="s">
        <v>117</v>
      </c>
      <c r="B124" s="69">
        <v>1837</v>
      </c>
      <c r="C124" s="48">
        <v>2901</v>
      </c>
      <c r="D124" s="48">
        <v>187</v>
      </c>
      <c r="E124" s="48">
        <v>125</v>
      </c>
      <c r="F124" s="48">
        <v>4</v>
      </c>
      <c r="G124" s="48">
        <v>89</v>
      </c>
      <c r="H124" s="49">
        <f t="shared" si="18"/>
        <v>5143</v>
      </c>
      <c r="I124" s="30"/>
      <c r="J124" s="48">
        <v>3</v>
      </c>
      <c r="K124" s="48">
        <v>431</v>
      </c>
      <c r="L124" s="48">
        <v>4</v>
      </c>
      <c r="M124" s="48">
        <v>4</v>
      </c>
      <c r="N124" s="48">
        <v>0</v>
      </c>
      <c r="O124" s="48">
        <v>2</v>
      </c>
      <c r="P124" s="54">
        <f t="shared" si="19"/>
        <v>444</v>
      </c>
    </row>
    <row r="125" spans="1:24" x14ac:dyDescent="0.3">
      <c r="A125" s="47" t="s">
        <v>118</v>
      </c>
      <c r="B125" s="69">
        <v>1934</v>
      </c>
      <c r="C125" s="48">
        <v>3208</v>
      </c>
      <c r="D125" s="48">
        <v>191</v>
      </c>
      <c r="E125" s="48">
        <v>51</v>
      </c>
      <c r="F125" s="48">
        <v>3</v>
      </c>
      <c r="G125" s="48">
        <v>86</v>
      </c>
      <c r="H125" s="49">
        <f t="shared" si="18"/>
        <v>5473</v>
      </c>
      <c r="I125" s="30"/>
      <c r="J125" s="48">
        <v>6</v>
      </c>
      <c r="K125" s="48">
        <v>345</v>
      </c>
      <c r="L125" s="48">
        <v>5</v>
      </c>
      <c r="M125" s="48">
        <v>8</v>
      </c>
      <c r="N125" s="48">
        <v>0</v>
      </c>
      <c r="O125" s="48">
        <v>0</v>
      </c>
      <c r="P125" s="54">
        <f t="shared" si="19"/>
        <v>364</v>
      </c>
    </row>
    <row r="126" spans="1:24" x14ac:dyDescent="0.3">
      <c r="A126" s="50" t="s">
        <v>119</v>
      </c>
      <c r="B126" s="70">
        <v>1906</v>
      </c>
      <c r="C126" s="51">
        <v>2880</v>
      </c>
      <c r="D126" s="51">
        <v>149</v>
      </c>
      <c r="E126" s="51">
        <v>9</v>
      </c>
      <c r="F126" s="51">
        <v>0</v>
      </c>
      <c r="G126" s="51">
        <v>47</v>
      </c>
      <c r="H126" s="52">
        <f t="shared" si="18"/>
        <v>4991</v>
      </c>
      <c r="I126" s="30"/>
      <c r="J126" s="51">
        <v>5</v>
      </c>
      <c r="K126" s="51">
        <v>440</v>
      </c>
      <c r="L126" s="51">
        <v>0</v>
      </c>
      <c r="M126" s="51">
        <v>0</v>
      </c>
      <c r="N126" s="51">
        <v>0</v>
      </c>
      <c r="O126" s="51">
        <v>2</v>
      </c>
      <c r="P126" s="55">
        <f t="shared" si="19"/>
        <v>447</v>
      </c>
    </row>
    <row r="127" spans="1:24" s="12" customFormat="1" x14ac:dyDescent="0.3">
      <c r="A127" s="72" t="s">
        <v>120</v>
      </c>
      <c r="B127" s="57">
        <f t="shared" ref="B127:G127" si="40">SUM(B118:B126)</f>
        <v>23236</v>
      </c>
      <c r="C127" s="35">
        <f>SUM(C118:C126)</f>
        <v>38703</v>
      </c>
      <c r="D127" s="35">
        <f t="shared" si="40"/>
        <v>3348</v>
      </c>
      <c r="E127" s="35">
        <f t="shared" si="40"/>
        <v>754</v>
      </c>
      <c r="F127" s="35">
        <f t="shared" si="40"/>
        <v>13</v>
      </c>
      <c r="G127" s="35">
        <f t="shared" si="40"/>
        <v>713</v>
      </c>
      <c r="H127" s="36">
        <f t="shared" si="18"/>
        <v>66767</v>
      </c>
      <c r="I127" s="37"/>
      <c r="J127" s="35">
        <f t="shared" ref="J127:O127" si="41">SUM(J118:J126)</f>
        <v>148</v>
      </c>
      <c r="K127" s="35">
        <f>SUM(K118:K126)</f>
        <v>4983</v>
      </c>
      <c r="L127" s="35">
        <f t="shared" si="41"/>
        <v>37</v>
      </c>
      <c r="M127" s="35">
        <f t="shared" si="41"/>
        <v>101</v>
      </c>
      <c r="N127" s="35">
        <f t="shared" si="41"/>
        <v>4</v>
      </c>
      <c r="O127" s="35">
        <f t="shared" si="41"/>
        <v>9</v>
      </c>
      <c r="P127" s="35">
        <f t="shared" si="19"/>
        <v>5282</v>
      </c>
      <c r="R127"/>
      <c r="S127"/>
      <c r="T127"/>
      <c r="U127"/>
      <c r="V127"/>
      <c r="W127"/>
      <c r="X127"/>
    </row>
    <row r="128" spans="1:24" x14ac:dyDescent="0.3">
      <c r="A128" s="44" t="s">
        <v>121</v>
      </c>
      <c r="B128" s="68">
        <v>4808</v>
      </c>
      <c r="C128" s="45">
        <v>7133</v>
      </c>
      <c r="D128" s="45">
        <v>102</v>
      </c>
      <c r="E128" s="45">
        <v>2</v>
      </c>
      <c r="F128" s="45">
        <v>10</v>
      </c>
      <c r="G128" s="45">
        <v>175</v>
      </c>
      <c r="H128" s="46">
        <f t="shared" si="18"/>
        <v>12230</v>
      </c>
      <c r="I128" s="30"/>
      <c r="J128" s="45">
        <v>28</v>
      </c>
      <c r="K128" s="45">
        <v>1049</v>
      </c>
      <c r="L128" s="45">
        <v>3</v>
      </c>
      <c r="M128" s="45">
        <v>0</v>
      </c>
      <c r="N128" s="45">
        <v>6</v>
      </c>
      <c r="O128" s="45">
        <v>1</v>
      </c>
      <c r="P128" s="53">
        <f t="shared" si="19"/>
        <v>1087</v>
      </c>
    </row>
    <row r="129" spans="1:24" x14ac:dyDescent="0.3">
      <c r="A129" s="47" t="s">
        <v>137</v>
      </c>
      <c r="B129" s="69">
        <v>926</v>
      </c>
      <c r="C129" s="48">
        <v>1260</v>
      </c>
      <c r="D129" s="48">
        <v>9</v>
      </c>
      <c r="E129" s="48">
        <v>0</v>
      </c>
      <c r="F129" s="48">
        <v>0</v>
      </c>
      <c r="G129" s="48">
        <v>12</v>
      </c>
      <c r="H129" s="49">
        <f t="shared" si="18"/>
        <v>2207</v>
      </c>
      <c r="I129" s="30"/>
      <c r="J129" s="48">
        <v>12</v>
      </c>
      <c r="K129" s="48">
        <v>117</v>
      </c>
      <c r="L129" s="48">
        <v>0</v>
      </c>
      <c r="M129" s="48">
        <v>0</v>
      </c>
      <c r="N129" s="48">
        <v>0</v>
      </c>
      <c r="O129" s="48">
        <v>0</v>
      </c>
      <c r="P129" s="54">
        <f t="shared" si="19"/>
        <v>129</v>
      </c>
    </row>
    <row r="130" spans="1:24" x14ac:dyDescent="0.3">
      <c r="A130" s="47" t="s">
        <v>122</v>
      </c>
      <c r="B130" s="69">
        <v>105</v>
      </c>
      <c r="C130" s="48">
        <v>272</v>
      </c>
      <c r="D130" s="48">
        <v>3</v>
      </c>
      <c r="E130" s="48">
        <v>0</v>
      </c>
      <c r="F130" s="48">
        <v>0</v>
      </c>
      <c r="G130" s="48">
        <v>1</v>
      </c>
      <c r="H130" s="49">
        <f t="shared" si="18"/>
        <v>381</v>
      </c>
      <c r="I130" s="30"/>
      <c r="J130" s="48">
        <v>0</v>
      </c>
      <c r="K130" s="48">
        <v>33</v>
      </c>
      <c r="L130" s="48">
        <v>0</v>
      </c>
      <c r="M130" s="48">
        <v>0</v>
      </c>
      <c r="N130" s="48">
        <v>0</v>
      </c>
      <c r="O130" s="48">
        <v>0</v>
      </c>
      <c r="P130" s="54">
        <f t="shared" si="19"/>
        <v>33</v>
      </c>
    </row>
    <row r="131" spans="1:24" x14ac:dyDescent="0.3">
      <c r="A131" s="47" t="s">
        <v>123</v>
      </c>
      <c r="B131" s="69">
        <v>700</v>
      </c>
      <c r="C131" s="48">
        <v>1180</v>
      </c>
      <c r="D131" s="48">
        <v>20</v>
      </c>
      <c r="E131" s="48">
        <v>0</v>
      </c>
      <c r="F131" s="48">
        <v>2</v>
      </c>
      <c r="G131" s="48">
        <v>40</v>
      </c>
      <c r="H131" s="49">
        <f t="shared" si="18"/>
        <v>1942</v>
      </c>
      <c r="I131" s="30"/>
      <c r="J131" s="48">
        <v>4</v>
      </c>
      <c r="K131" s="48">
        <v>187</v>
      </c>
      <c r="L131" s="48">
        <v>0</v>
      </c>
      <c r="M131" s="48">
        <v>0</v>
      </c>
      <c r="N131" s="48">
        <v>0</v>
      </c>
      <c r="O131" s="48">
        <v>0</v>
      </c>
      <c r="P131" s="54">
        <f t="shared" si="19"/>
        <v>191</v>
      </c>
    </row>
    <row r="132" spans="1:24" x14ac:dyDescent="0.3">
      <c r="A132" s="47" t="s">
        <v>124</v>
      </c>
      <c r="B132" s="69">
        <v>256</v>
      </c>
      <c r="C132" s="48">
        <v>433</v>
      </c>
      <c r="D132" s="48">
        <v>5</v>
      </c>
      <c r="E132" s="48">
        <v>0</v>
      </c>
      <c r="F132" s="48">
        <v>0</v>
      </c>
      <c r="G132" s="48">
        <v>3</v>
      </c>
      <c r="H132" s="49">
        <f t="shared" si="18"/>
        <v>697</v>
      </c>
      <c r="I132" s="30"/>
      <c r="J132" s="48">
        <v>1</v>
      </c>
      <c r="K132" s="48">
        <v>59</v>
      </c>
      <c r="L132" s="48">
        <v>0</v>
      </c>
      <c r="M132" s="48">
        <v>0</v>
      </c>
      <c r="N132" s="48">
        <v>0</v>
      </c>
      <c r="O132" s="48">
        <v>0</v>
      </c>
      <c r="P132" s="54">
        <f t="shared" si="19"/>
        <v>60</v>
      </c>
    </row>
    <row r="133" spans="1:24" x14ac:dyDescent="0.3">
      <c r="A133" s="47" t="s">
        <v>138</v>
      </c>
      <c r="B133" s="69">
        <v>138</v>
      </c>
      <c r="C133" s="48">
        <v>146</v>
      </c>
      <c r="D133" s="48">
        <v>6</v>
      </c>
      <c r="E133" s="48">
        <v>2</v>
      </c>
      <c r="F133" s="48">
        <v>0</v>
      </c>
      <c r="G133" s="48">
        <v>3</v>
      </c>
      <c r="H133" s="49">
        <f t="shared" si="18"/>
        <v>295</v>
      </c>
      <c r="I133" s="30"/>
      <c r="J133" s="48">
        <v>1</v>
      </c>
      <c r="K133" s="48">
        <v>33</v>
      </c>
      <c r="L133" s="48">
        <v>0</v>
      </c>
      <c r="M133" s="48">
        <v>0</v>
      </c>
      <c r="N133" s="48">
        <v>0</v>
      </c>
      <c r="O133" s="48">
        <v>0</v>
      </c>
      <c r="P133" s="54">
        <f t="shared" si="19"/>
        <v>34</v>
      </c>
    </row>
    <row r="134" spans="1:24" x14ac:dyDescent="0.3">
      <c r="A134" s="47" t="s">
        <v>125</v>
      </c>
      <c r="B134" s="69">
        <v>854</v>
      </c>
      <c r="C134" s="48">
        <v>1241</v>
      </c>
      <c r="D134" s="48">
        <v>16</v>
      </c>
      <c r="E134" s="48">
        <v>0</v>
      </c>
      <c r="F134" s="48">
        <v>0</v>
      </c>
      <c r="G134" s="48">
        <v>13</v>
      </c>
      <c r="H134" s="49">
        <f t="shared" si="18"/>
        <v>2124</v>
      </c>
      <c r="I134" s="30"/>
      <c r="J134" s="48">
        <v>10</v>
      </c>
      <c r="K134" s="48">
        <v>229</v>
      </c>
      <c r="L134" s="48">
        <v>0</v>
      </c>
      <c r="M134" s="48">
        <v>0</v>
      </c>
      <c r="N134" s="48">
        <v>0</v>
      </c>
      <c r="O134" s="48">
        <v>0</v>
      </c>
      <c r="P134" s="54">
        <f t="shared" si="19"/>
        <v>239</v>
      </c>
    </row>
    <row r="135" spans="1:24" x14ac:dyDescent="0.3">
      <c r="A135" s="50" t="s">
        <v>126</v>
      </c>
      <c r="B135" s="70">
        <v>4057</v>
      </c>
      <c r="C135" s="51">
        <v>4990</v>
      </c>
      <c r="D135" s="51">
        <v>75</v>
      </c>
      <c r="E135" s="51">
        <v>2</v>
      </c>
      <c r="F135" s="51">
        <v>4</v>
      </c>
      <c r="G135" s="51">
        <v>99</v>
      </c>
      <c r="H135" s="52">
        <f>SUM(B135:G135)</f>
        <v>9227</v>
      </c>
      <c r="I135" s="37"/>
      <c r="J135" s="51">
        <v>13</v>
      </c>
      <c r="K135" s="51">
        <v>710</v>
      </c>
      <c r="L135" s="51">
        <v>5</v>
      </c>
      <c r="M135" s="51">
        <v>0</v>
      </c>
      <c r="N135" s="51">
        <v>0</v>
      </c>
      <c r="O135" s="51">
        <v>2</v>
      </c>
      <c r="P135" s="55">
        <f>SUM(J135:O135)</f>
        <v>730</v>
      </c>
    </row>
    <row r="136" spans="1:24" s="12" customFormat="1" x14ac:dyDescent="0.3">
      <c r="A136" s="72" t="s">
        <v>127</v>
      </c>
      <c r="B136" s="59">
        <f t="shared" ref="B136:G136" si="42">SUM(B128:B135)</f>
        <v>11844</v>
      </c>
      <c r="C136" s="41">
        <f>SUM(C128:C135)</f>
        <v>16655</v>
      </c>
      <c r="D136" s="41">
        <f t="shared" si="42"/>
        <v>236</v>
      </c>
      <c r="E136" s="41">
        <f t="shared" si="42"/>
        <v>6</v>
      </c>
      <c r="F136" s="41">
        <f t="shared" si="42"/>
        <v>16</v>
      </c>
      <c r="G136" s="41">
        <f t="shared" si="42"/>
        <v>346</v>
      </c>
      <c r="H136" s="42">
        <f>SUM(B136:G136)</f>
        <v>29103</v>
      </c>
      <c r="I136" s="62"/>
      <c r="J136" s="41">
        <f t="shared" ref="J136:O136" si="43">SUM(J128:J135)</f>
        <v>69</v>
      </c>
      <c r="K136" s="41">
        <f>SUM(K128:K135)</f>
        <v>2417</v>
      </c>
      <c r="L136" s="41">
        <f t="shared" si="43"/>
        <v>8</v>
      </c>
      <c r="M136" s="41">
        <f t="shared" si="43"/>
        <v>0</v>
      </c>
      <c r="N136" s="41">
        <f t="shared" si="43"/>
        <v>6</v>
      </c>
      <c r="O136" s="41">
        <f t="shared" si="43"/>
        <v>3</v>
      </c>
      <c r="P136" s="41">
        <f>SUM(J136:O136)</f>
        <v>2503</v>
      </c>
      <c r="R136"/>
      <c r="S136"/>
      <c r="T136"/>
      <c r="U136"/>
      <c r="V136"/>
      <c r="W136"/>
      <c r="X136"/>
    </row>
    <row r="137" spans="1:24" s="12" customFormat="1" x14ac:dyDescent="0.3">
      <c r="A137" s="31" t="s">
        <v>161</v>
      </c>
      <c r="B137" s="67">
        <v>660</v>
      </c>
      <c r="C137" s="32">
        <v>1283</v>
      </c>
      <c r="D137" s="32">
        <v>114</v>
      </c>
      <c r="E137" s="32">
        <v>49</v>
      </c>
      <c r="F137" s="32">
        <v>1</v>
      </c>
      <c r="G137" s="32">
        <v>45</v>
      </c>
      <c r="H137" s="29">
        <f>SUM(B137:G137)</f>
        <v>2152</v>
      </c>
      <c r="I137" s="63"/>
      <c r="J137" s="32">
        <v>11</v>
      </c>
      <c r="K137" s="32">
        <v>309</v>
      </c>
      <c r="L137" s="32">
        <v>0</v>
      </c>
      <c r="M137" s="32">
        <v>2</v>
      </c>
      <c r="N137" s="32">
        <v>0</v>
      </c>
      <c r="O137" s="32">
        <v>0</v>
      </c>
      <c r="P137" s="41">
        <f>SUM(J137:O137)</f>
        <v>322</v>
      </c>
      <c r="R137"/>
      <c r="S137"/>
      <c r="T137"/>
      <c r="U137"/>
      <c r="V137"/>
      <c r="W137"/>
      <c r="X137"/>
    </row>
    <row r="138" spans="1:24" s="12" customFormat="1" ht="23.1" customHeight="1" x14ac:dyDescent="0.3">
      <c r="A138" s="60" t="s">
        <v>174</v>
      </c>
      <c r="B138" s="64">
        <f>SUM(B136:B137,B127,B117,B111,B104,B101,B95,B92,B87,B81,B75,B72,B61,B51,B43,B40,B35,B22,B17,B15)</f>
        <v>599647</v>
      </c>
      <c r="C138" s="43">
        <f>SUM(C136:C137,C127,C117,C111,C104,C101,C95,C92,C87,C81,C75,C72,C61,C51,C43,C40,C35,C22,C17,C15)</f>
        <v>1040931</v>
      </c>
      <c r="D138" s="43">
        <f>SUM(D136:D137,D127,D117,D111,D104,D101,D95,D92,D87,D81,D75,D72,D61,D51,D43,D40,D35,D22,D17,D15)</f>
        <v>101698</v>
      </c>
      <c r="E138" s="43">
        <f t="shared" ref="E138:O138" si="44">SUM(E136,E137,E127,E117,E111,E104,E101,E95,E92,E87,E81,E75,E72,E61,E51,E43,E40,E35,E22,E17,E15)</f>
        <v>43796</v>
      </c>
      <c r="F138" s="43">
        <f t="shared" si="44"/>
        <v>1376</v>
      </c>
      <c r="G138" s="43">
        <f t="shared" si="44"/>
        <v>38683</v>
      </c>
      <c r="H138" s="65">
        <f t="shared" si="44"/>
        <v>1826131</v>
      </c>
      <c r="I138" s="66"/>
      <c r="J138" s="65">
        <f t="shared" si="44"/>
        <v>3307</v>
      </c>
      <c r="K138" s="65">
        <f t="shared" si="44"/>
        <v>185601</v>
      </c>
      <c r="L138" s="65">
        <f t="shared" si="44"/>
        <v>3197</v>
      </c>
      <c r="M138" s="65">
        <f t="shared" si="44"/>
        <v>7300</v>
      </c>
      <c r="N138" s="65">
        <f t="shared" si="44"/>
        <v>488</v>
      </c>
      <c r="O138" s="65">
        <f t="shared" si="44"/>
        <v>380</v>
      </c>
      <c r="P138" s="43">
        <f>SUM(J138:O138)</f>
        <v>200273</v>
      </c>
      <c r="R138"/>
      <c r="S138"/>
      <c r="T138"/>
      <c r="U138"/>
      <c r="V138"/>
      <c r="W138"/>
      <c r="X138"/>
    </row>
    <row r="139" spans="1:24" x14ac:dyDescent="0.3">
      <c r="A139" s="15"/>
      <c r="B139" s="13"/>
      <c r="C139" s="13"/>
      <c r="D139" s="13"/>
      <c r="E139" s="13"/>
      <c r="F139" s="13"/>
      <c r="G139" s="13"/>
      <c r="H139" s="16"/>
      <c r="J139" s="17"/>
      <c r="K139" s="17"/>
      <c r="L139" s="17"/>
      <c r="M139" s="17"/>
      <c r="N139" s="17"/>
      <c r="O139" s="13"/>
    </row>
    <row r="140" spans="1:24" x14ac:dyDescent="0.3">
      <c r="A140" s="98" t="s">
        <v>141</v>
      </c>
      <c r="B140" s="98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</row>
    <row r="141" spans="1:24" x14ac:dyDescent="0.3">
      <c r="A141" s="99" t="s">
        <v>142</v>
      </c>
      <c r="B141" s="99"/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</row>
    <row r="142" spans="1:24" x14ac:dyDescent="0.3">
      <c r="B142" s="13"/>
      <c r="C142" s="13"/>
      <c r="D142" s="13"/>
      <c r="E142" s="13"/>
      <c r="F142" s="13"/>
      <c r="G142" s="13"/>
      <c r="H142" s="14"/>
      <c r="O142" s="13"/>
    </row>
    <row r="143" spans="1:24" x14ac:dyDescent="0.3">
      <c r="B143" s="13"/>
      <c r="C143" s="13"/>
      <c r="D143" s="13"/>
      <c r="E143" s="13"/>
      <c r="F143" s="13"/>
      <c r="G143" s="13"/>
      <c r="H143" s="14"/>
      <c r="O143" s="13"/>
    </row>
    <row r="144" spans="1:24" x14ac:dyDescent="0.3">
      <c r="B144" s="13"/>
      <c r="C144" s="13"/>
      <c r="D144" s="13"/>
      <c r="E144" s="13"/>
      <c r="F144" s="13"/>
      <c r="G144" s="13"/>
      <c r="H144" s="14"/>
      <c r="O144" s="13"/>
    </row>
    <row r="145" spans="2:15" x14ac:dyDescent="0.3">
      <c r="B145" s="13"/>
      <c r="C145" s="13"/>
      <c r="D145" s="13"/>
      <c r="E145" s="13"/>
      <c r="F145" s="13"/>
      <c r="G145" s="13"/>
      <c r="H145" s="14"/>
      <c r="O145" s="13"/>
    </row>
    <row r="146" spans="2:15" x14ac:dyDescent="0.3">
      <c r="B146" s="13"/>
      <c r="C146" s="13"/>
      <c r="D146" s="13"/>
      <c r="E146" s="13"/>
      <c r="F146" s="13"/>
      <c r="G146" s="13"/>
      <c r="H146" s="14"/>
      <c r="O146" s="13"/>
    </row>
    <row r="147" spans="2:15" x14ac:dyDescent="0.3">
      <c r="B147" s="13"/>
      <c r="C147" s="13"/>
      <c r="D147" s="13"/>
      <c r="E147" s="13"/>
      <c r="F147" s="13"/>
      <c r="G147" s="13"/>
      <c r="H147" s="14"/>
      <c r="O147" s="13"/>
    </row>
    <row r="148" spans="2:15" x14ac:dyDescent="0.3">
      <c r="B148" s="13"/>
      <c r="C148" s="13"/>
      <c r="D148" s="13"/>
      <c r="E148" s="13"/>
      <c r="F148" s="13"/>
      <c r="G148" s="13"/>
      <c r="H148" s="14"/>
      <c r="O148" s="13"/>
    </row>
    <row r="149" spans="2:15" x14ac:dyDescent="0.3">
      <c r="B149" s="13"/>
      <c r="C149" s="13"/>
      <c r="D149" s="13"/>
      <c r="E149" s="13"/>
      <c r="F149" s="13"/>
      <c r="G149" s="13"/>
      <c r="H149" s="14"/>
      <c r="O149" s="13"/>
    </row>
    <row r="150" spans="2:15" x14ac:dyDescent="0.3">
      <c r="B150" s="13"/>
      <c r="C150" s="13"/>
      <c r="D150" s="13"/>
      <c r="E150" s="13"/>
      <c r="F150" s="13"/>
      <c r="G150" s="13"/>
      <c r="H150" s="14"/>
      <c r="O150" s="13"/>
    </row>
    <row r="151" spans="2:15" x14ac:dyDescent="0.3">
      <c r="B151" s="13"/>
      <c r="C151" s="13"/>
      <c r="D151" s="13"/>
      <c r="E151" s="13"/>
      <c r="F151" s="13"/>
      <c r="G151" s="13"/>
      <c r="H151" s="14"/>
      <c r="O151" s="13"/>
    </row>
    <row r="152" spans="2:15" x14ac:dyDescent="0.3">
      <c r="B152" s="13"/>
      <c r="C152" s="13"/>
      <c r="D152" s="13"/>
      <c r="E152" s="13"/>
      <c r="F152" s="13"/>
      <c r="G152" s="13"/>
      <c r="H152" s="14"/>
      <c r="O152" s="13"/>
    </row>
    <row r="153" spans="2:15" x14ac:dyDescent="0.3">
      <c r="B153" s="13"/>
      <c r="C153" s="13"/>
      <c r="D153" s="13"/>
      <c r="E153" s="13"/>
      <c r="F153" s="13"/>
      <c r="G153" s="13"/>
      <c r="H153" s="14"/>
      <c r="O153" s="13"/>
    </row>
    <row r="154" spans="2:15" x14ac:dyDescent="0.3">
      <c r="B154" s="13"/>
      <c r="C154" s="13"/>
      <c r="D154" s="13"/>
      <c r="E154" s="13"/>
      <c r="F154" s="13"/>
      <c r="G154" s="13"/>
      <c r="H154" s="14"/>
      <c r="O154" s="13"/>
    </row>
    <row r="155" spans="2:15" x14ac:dyDescent="0.3">
      <c r="B155" s="13"/>
      <c r="C155" s="13"/>
      <c r="D155" s="13"/>
      <c r="E155" s="13"/>
      <c r="F155" s="13"/>
      <c r="G155" s="13"/>
      <c r="H155" s="14"/>
      <c r="O155" s="13"/>
    </row>
    <row r="156" spans="2:15" x14ac:dyDescent="0.3">
      <c r="B156" s="13"/>
      <c r="C156" s="13"/>
      <c r="D156" s="13"/>
      <c r="E156" s="13"/>
      <c r="F156" s="13"/>
      <c r="G156" s="13"/>
      <c r="H156" s="14"/>
      <c r="O156" s="13"/>
    </row>
    <row r="157" spans="2:15" x14ac:dyDescent="0.3">
      <c r="B157" s="13"/>
      <c r="C157" s="13"/>
      <c r="D157" s="13"/>
      <c r="E157" s="13"/>
      <c r="F157" s="13"/>
      <c r="G157" s="13"/>
      <c r="H157" s="14"/>
      <c r="O157" s="13"/>
    </row>
    <row r="158" spans="2:15" x14ac:dyDescent="0.3">
      <c r="B158" s="13"/>
      <c r="C158" s="13"/>
      <c r="D158" s="13"/>
      <c r="E158" s="13"/>
      <c r="F158" s="13"/>
      <c r="G158" s="13"/>
      <c r="H158" s="14"/>
      <c r="O158" s="13"/>
    </row>
    <row r="159" spans="2:15" x14ac:dyDescent="0.3">
      <c r="B159" s="13"/>
      <c r="C159" s="13"/>
      <c r="D159" s="13"/>
      <c r="E159" s="13"/>
      <c r="F159" s="13"/>
      <c r="G159" s="13"/>
      <c r="H159" s="14"/>
      <c r="O159" s="13"/>
    </row>
    <row r="160" spans="2:15" x14ac:dyDescent="0.3">
      <c r="B160" s="13"/>
      <c r="C160" s="13"/>
      <c r="D160" s="13"/>
      <c r="E160" s="13"/>
      <c r="F160" s="13"/>
      <c r="G160" s="13"/>
      <c r="H160" s="14"/>
      <c r="O160" s="13"/>
    </row>
    <row r="161" spans="2:15" x14ac:dyDescent="0.3">
      <c r="B161" s="13"/>
      <c r="C161" s="13"/>
      <c r="D161" s="13"/>
      <c r="E161" s="13"/>
      <c r="F161" s="13"/>
      <c r="G161" s="13"/>
      <c r="H161" s="14"/>
      <c r="O161" s="13"/>
    </row>
    <row r="162" spans="2:15" x14ac:dyDescent="0.3">
      <c r="B162" s="13"/>
      <c r="C162" s="13"/>
      <c r="D162" s="13"/>
      <c r="E162" s="13"/>
      <c r="F162" s="13"/>
      <c r="G162" s="13"/>
      <c r="H162" s="14"/>
      <c r="O162" s="13"/>
    </row>
    <row r="163" spans="2:15" x14ac:dyDescent="0.3">
      <c r="B163" s="13"/>
      <c r="C163" s="13"/>
      <c r="D163" s="13"/>
      <c r="E163" s="13"/>
      <c r="F163" s="13"/>
      <c r="G163" s="13"/>
      <c r="H163" s="14"/>
      <c r="O163" s="13"/>
    </row>
    <row r="164" spans="2:15" x14ac:dyDescent="0.3">
      <c r="B164" s="13"/>
      <c r="C164" s="13"/>
      <c r="D164" s="13"/>
      <c r="E164" s="13"/>
      <c r="F164" s="13"/>
      <c r="G164" s="13"/>
      <c r="H164" s="14"/>
      <c r="O164" s="13"/>
    </row>
    <row r="165" spans="2:15" x14ac:dyDescent="0.3">
      <c r="B165" s="13"/>
      <c r="C165" s="13"/>
      <c r="D165" s="13"/>
      <c r="E165" s="13"/>
      <c r="F165" s="13"/>
      <c r="G165" s="13"/>
      <c r="H165" s="14"/>
      <c r="O165" s="13"/>
    </row>
    <row r="166" spans="2:15" x14ac:dyDescent="0.3">
      <c r="B166" s="13"/>
      <c r="C166" s="13"/>
      <c r="D166" s="13"/>
      <c r="E166" s="13"/>
      <c r="F166" s="13"/>
      <c r="G166" s="13"/>
      <c r="H166" s="14"/>
      <c r="O166" s="13"/>
    </row>
    <row r="167" spans="2:15" x14ac:dyDescent="0.3">
      <c r="B167" s="13"/>
      <c r="C167" s="13"/>
      <c r="D167" s="13"/>
      <c r="E167" s="13"/>
      <c r="F167" s="13"/>
      <c r="G167" s="13"/>
      <c r="H167" s="14"/>
      <c r="O167" s="13"/>
    </row>
    <row r="168" spans="2:15" x14ac:dyDescent="0.3">
      <c r="B168" s="13"/>
      <c r="C168" s="13"/>
      <c r="D168" s="13"/>
      <c r="E168" s="13"/>
      <c r="F168" s="13"/>
      <c r="G168" s="13"/>
      <c r="H168" s="14"/>
      <c r="O168" s="13"/>
    </row>
    <row r="169" spans="2:15" x14ac:dyDescent="0.3">
      <c r="B169" s="13"/>
      <c r="C169" s="13"/>
      <c r="D169" s="13"/>
      <c r="E169" s="13"/>
      <c r="F169" s="13"/>
      <c r="G169" s="13"/>
      <c r="H169" s="14"/>
      <c r="O169" s="13"/>
    </row>
    <row r="170" spans="2:15" x14ac:dyDescent="0.3">
      <c r="B170" s="13"/>
      <c r="C170" s="13"/>
      <c r="D170" s="13"/>
      <c r="E170" s="13"/>
      <c r="F170" s="13"/>
      <c r="G170" s="13"/>
      <c r="H170" s="14"/>
      <c r="O170" s="13"/>
    </row>
    <row r="171" spans="2:15" x14ac:dyDescent="0.3">
      <c r="B171" s="13"/>
      <c r="C171" s="13"/>
      <c r="D171" s="13"/>
      <c r="E171" s="13"/>
      <c r="F171" s="13"/>
      <c r="G171" s="13"/>
      <c r="H171" s="14"/>
      <c r="O171" s="13"/>
    </row>
    <row r="172" spans="2:15" x14ac:dyDescent="0.3">
      <c r="B172" s="13"/>
      <c r="C172" s="13"/>
      <c r="D172" s="13"/>
      <c r="E172" s="13"/>
      <c r="F172" s="13"/>
      <c r="G172" s="13"/>
      <c r="H172" s="14"/>
      <c r="O172" s="13"/>
    </row>
    <row r="173" spans="2:15" x14ac:dyDescent="0.3">
      <c r="B173" s="13"/>
      <c r="C173" s="13"/>
      <c r="D173" s="13"/>
      <c r="E173" s="13"/>
      <c r="F173" s="13"/>
      <c r="G173" s="13"/>
      <c r="H173" s="14"/>
      <c r="O173" s="13"/>
    </row>
    <row r="174" spans="2:15" x14ac:dyDescent="0.3">
      <c r="B174" s="13"/>
      <c r="C174" s="13"/>
      <c r="D174" s="13"/>
      <c r="E174" s="13"/>
      <c r="F174" s="13"/>
      <c r="G174" s="13"/>
      <c r="H174" s="14"/>
      <c r="O174" s="13"/>
    </row>
    <row r="175" spans="2:15" x14ac:dyDescent="0.3">
      <c r="B175" s="13"/>
      <c r="C175" s="13"/>
      <c r="D175" s="13"/>
      <c r="E175" s="13"/>
      <c r="F175" s="13"/>
      <c r="G175" s="13"/>
      <c r="H175" s="14"/>
      <c r="O175" s="13"/>
    </row>
    <row r="176" spans="2:15" x14ac:dyDescent="0.3">
      <c r="B176" s="13"/>
      <c r="C176" s="13"/>
      <c r="D176" s="13"/>
      <c r="E176" s="13"/>
      <c r="F176" s="13"/>
      <c r="G176" s="13"/>
      <c r="H176" s="14"/>
      <c r="O176" s="13"/>
    </row>
    <row r="177" spans="2:15" x14ac:dyDescent="0.3">
      <c r="B177" s="13"/>
      <c r="C177" s="13"/>
      <c r="D177" s="13"/>
      <c r="E177" s="13"/>
      <c r="F177" s="13"/>
      <c r="G177" s="13"/>
      <c r="H177" s="14"/>
      <c r="O177" s="13"/>
    </row>
    <row r="178" spans="2:15" x14ac:dyDescent="0.3">
      <c r="B178" s="13"/>
      <c r="C178" s="13"/>
      <c r="D178" s="13"/>
      <c r="E178" s="13"/>
      <c r="F178" s="13"/>
      <c r="G178" s="13"/>
      <c r="H178" s="14"/>
      <c r="O178" s="13"/>
    </row>
    <row r="179" spans="2:15" x14ac:dyDescent="0.3">
      <c r="B179" s="13"/>
      <c r="C179" s="13"/>
      <c r="D179" s="13"/>
      <c r="E179" s="13"/>
      <c r="F179" s="13"/>
      <c r="G179" s="13"/>
      <c r="H179" s="14"/>
      <c r="O179" s="13"/>
    </row>
    <row r="180" spans="2:15" x14ac:dyDescent="0.3">
      <c r="B180" s="13"/>
      <c r="C180" s="13"/>
      <c r="D180" s="13"/>
      <c r="E180" s="13"/>
      <c r="F180" s="13"/>
      <c r="G180" s="13"/>
      <c r="H180" s="14"/>
      <c r="O180" s="13"/>
    </row>
    <row r="181" spans="2:15" x14ac:dyDescent="0.3">
      <c r="B181" s="13"/>
      <c r="C181" s="13"/>
      <c r="D181" s="13"/>
      <c r="E181" s="13"/>
      <c r="F181" s="13"/>
      <c r="G181" s="13"/>
      <c r="H181" s="14"/>
      <c r="O181" s="13"/>
    </row>
    <row r="182" spans="2:15" x14ac:dyDescent="0.3">
      <c r="B182" s="13"/>
      <c r="C182" s="13"/>
      <c r="D182" s="13"/>
      <c r="E182" s="13"/>
      <c r="F182" s="13"/>
      <c r="G182" s="13"/>
      <c r="H182" s="14"/>
      <c r="O182" s="13"/>
    </row>
    <row r="183" spans="2:15" x14ac:dyDescent="0.3">
      <c r="B183" s="13"/>
      <c r="C183" s="13"/>
      <c r="D183" s="13"/>
      <c r="E183" s="13"/>
      <c r="F183" s="13"/>
      <c r="G183" s="13"/>
      <c r="H183" s="14"/>
      <c r="O183" s="13"/>
    </row>
    <row r="184" spans="2:15" x14ac:dyDescent="0.3">
      <c r="B184" s="13"/>
      <c r="C184" s="13"/>
      <c r="D184" s="13"/>
      <c r="E184" s="13"/>
      <c r="F184" s="13"/>
      <c r="G184" s="13"/>
      <c r="H184" s="14"/>
      <c r="O184" s="13"/>
    </row>
    <row r="185" spans="2:15" x14ac:dyDescent="0.3">
      <c r="B185" s="13"/>
      <c r="C185" s="13"/>
      <c r="D185" s="13"/>
      <c r="E185" s="13"/>
      <c r="F185" s="13"/>
      <c r="G185" s="13"/>
      <c r="H185" s="14"/>
      <c r="O185" s="13"/>
    </row>
    <row r="186" spans="2:15" x14ac:dyDescent="0.3">
      <c r="B186" s="13"/>
      <c r="C186" s="13"/>
      <c r="D186" s="13"/>
      <c r="E186" s="13"/>
      <c r="F186" s="13"/>
      <c r="G186" s="13"/>
      <c r="H186" s="14"/>
      <c r="O186" s="13"/>
    </row>
    <row r="187" spans="2:15" x14ac:dyDescent="0.3">
      <c r="B187" s="13"/>
      <c r="C187" s="13"/>
      <c r="D187" s="13"/>
      <c r="E187" s="13"/>
      <c r="F187" s="13"/>
      <c r="G187" s="13"/>
      <c r="H187" s="14"/>
      <c r="O187" s="13"/>
    </row>
    <row r="188" spans="2:15" x14ac:dyDescent="0.3">
      <c r="B188" s="13"/>
      <c r="C188" s="13"/>
      <c r="D188" s="13"/>
      <c r="E188" s="13"/>
      <c r="F188" s="13"/>
      <c r="G188" s="13"/>
      <c r="H188" s="14"/>
      <c r="O188" s="13"/>
    </row>
    <row r="189" spans="2:15" x14ac:dyDescent="0.3">
      <c r="B189" s="13"/>
      <c r="C189" s="13"/>
      <c r="D189" s="13"/>
      <c r="E189" s="13"/>
      <c r="F189" s="13"/>
      <c r="G189" s="13"/>
      <c r="H189" s="14"/>
      <c r="O189" s="13"/>
    </row>
    <row r="190" spans="2:15" x14ac:dyDescent="0.3">
      <c r="B190" s="13"/>
      <c r="C190" s="13"/>
      <c r="D190" s="13"/>
      <c r="E190" s="13"/>
      <c r="F190" s="13"/>
      <c r="G190" s="13"/>
      <c r="H190" s="14"/>
      <c r="O190" s="13"/>
    </row>
    <row r="191" spans="2:15" x14ac:dyDescent="0.3">
      <c r="B191" s="13"/>
      <c r="C191" s="13"/>
      <c r="D191" s="13"/>
      <c r="E191" s="13"/>
      <c r="F191" s="13"/>
      <c r="G191" s="13"/>
      <c r="H191" s="14"/>
      <c r="O191" s="13"/>
    </row>
    <row r="192" spans="2:15" x14ac:dyDescent="0.3">
      <c r="B192" s="13"/>
      <c r="C192" s="13"/>
      <c r="D192" s="13"/>
      <c r="E192" s="13"/>
      <c r="F192" s="13"/>
      <c r="G192" s="13"/>
      <c r="H192" s="14"/>
      <c r="O192" s="13"/>
    </row>
    <row r="193" spans="2:15" x14ac:dyDescent="0.3">
      <c r="B193" s="13"/>
      <c r="C193" s="13"/>
      <c r="D193" s="13"/>
      <c r="E193" s="13"/>
      <c r="F193" s="13"/>
      <c r="G193" s="13"/>
      <c r="H193" s="14"/>
      <c r="O193" s="13"/>
    </row>
    <row r="194" spans="2:15" x14ac:dyDescent="0.3">
      <c r="B194" s="13"/>
      <c r="C194" s="13"/>
      <c r="D194" s="13"/>
      <c r="E194" s="13"/>
      <c r="F194" s="13"/>
      <c r="G194" s="13"/>
      <c r="H194" s="14"/>
      <c r="O194" s="13"/>
    </row>
    <row r="195" spans="2:15" x14ac:dyDescent="0.3">
      <c r="B195" s="13"/>
      <c r="C195" s="13"/>
      <c r="D195" s="13"/>
      <c r="E195" s="13"/>
      <c r="F195" s="13"/>
      <c r="G195" s="13"/>
      <c r="H195" s="14"/>
      <c r="O195" s="13"/>
    </row>
    <row r="196" spans="2:15" x14ac:dyDescent="0.3">
      <c r="B196" s="13"/>
      <c r="C196" s="13"/>
      <c r="D196" s="13"/>
      <c r="E196" s="13"/>
      <c r="F196" s="13"/>
      <c r="G196" s="13"/>
      <c r="H196" s="14"/>
      <c r="O196" s="13"/>
    </row>
    <row r="197" spans="2:15" x14ac:dyDescent="0.3">
      <c r="B197" s="13"/>
      <c r="C197" s="13"/>
      <c r="D197" s="13"/>
      <c r="E197" s="13"/>
      <c r="F197" s="13"/>
      <c r="G197" s="13"/>
      <c r="H197" s="14"/>
      <c r="O197" s="13"/>
    </row>
    <row r="198" spans="2:15" x14ac:dyDescent="0.3">
      <c r="B198" s="13"/>
      <c r="C198" s="13"/>
      <c r="D198" s="13"/>
      <c r="E198" s="13"/>
      <c r="F198" s="13"/>
      <c r="G198" s="13"/>
      <c r="H198" s="14"/>
      <c r="O198" s="13"/>
    </row>
    <row r="199" spans="2:15" x14ac:dyDescent="0.3">
      <c r="B199" s="13"/>
      <c r="C199" s="13"/>
      <c r="D199" s="13"/>
      <c r="E199" s="13"/>
      <c r="F199" s="13"/>
      <c r="G199" s="13"/>
      <c r="H199" s="14"/>
      <c r="O199" s="13"/>
    </row>
    <row r="200" spans="2:15" x14ac:dyDescent="0.3">
      <c r="B200" s="13"/>
      <c r="C200" s="13"/>
      <c r="D200" s="13"/>
      <c r="E200" s="13"/>
      <c r="F200" s="13"/>
      <c r="G200" s="13"/>
      <c r="H200" s="14"/>
      <c r="O200" s="13"/>
    </row>
    <row r="201" spans="2:15" x14ac:dyDescent="0.3">
      <c r="B201" s="13"/>
      <c r="C201" s="13"/>
      <c r="D201" s="13"/>
      <c r="E201" s="13"/>
      <c r="F201" s="13"/>
      <c r="G201" s="13"/>
      <c r="H201" s="14"/>
      <c r="O201" s="13"/>
    </row>
    <row r="202" spans="2:15" x14ac:dyDescent="0.3">
      <c r="B202" s="13"/>
      <c r="C202" s="13"/>
      <c r="D202" s="13"/>
      <c r="E202" s="13"/>
      <c r="F202" s="13"/>
      <c r="G202" s="13"/>
      <c r="H202" s="14"/>
      <c r="O202" s="13"/>
    </row>
    <row r="203" spans="2:15" x14ac:dyDescent="0.3">
      <c r="B203" s="13"/>
      <c r="C203" s="13"/>
      <c r="D203" s="13"/>
      <c r="E203" s="13"/>
      <c r="F203" s="13"/>
      <c r="G203" s="13"/>
      <c r="H203" s="14"/>
      <c r="O203" s="13"/>
    </row>
    <row r="204" spans="2:15" x14ac:dyDescent="0.3">
      <c r="B204" s="13"/>
      <c r="C204" s="13"/>
      <c r="D204" s="13"/>
      <c r="E204" s="13"/>
      <c r="F204" s="13"/>
      <c r="G204" s="13"/>
      <c r="H204" s="14"/>
      <c r="O204" s="13"/>
    </row>
    <row r="205" spans="2:15" x14ac:dyDescent="0.3">
      <c r="B205" s="13"/>
      <c r="C205" s="13"/>
      <c r="D205" s="13"/>
      <c r="E205" s="13"/>
      <c r="F205" s="13"/>
      <c r="G205" s="13"/>
      <c r="H205" s="14"/>
      <c r="O205" s="13"/>
    </row>
    <row r="206" spans="2:15" x14ac:dyDescent="0.3">
      <c r="B206" s="13"/>
      <c r="C206" s="13"/>
      <c r="D206" s="13"/>
      <c r="E206" s="13"/>
      <c r="F206" s="13"/>
      <c r="G206" s="13"/>
      <c r="H206" s="14"/>
      <c r="O206" s="13"/>
    </row>
    <row r="207" spans="2:15" x14ac:dyDescent="0.3">
      <c r="B207" s="13"/>
      <c r="C207" s="13"/>
      <c r="D207" s="13"/>
      <c r="E207" s="13"/>
      <c r="F207" s="13"/>
      <c r="G207" s="13"/>
      <c r="H207" s="14"/>
      <c r="O207" s="13"/>
    </row>
    <row r="208" spans="2:15" x14ac:dyDescent="0.3">
      <c r="B208" s="13"/>
      <c r="C208" s="13"/>
      <c r="D208" s="13"/>
      <c r="E208" s="13"/>
      <c r="F208" s="13"/>
      <c r="G208" s="13"/>
      <c r="H208" s="14"/>
      <c r="O208" s="13"/>
    </row>
    <row r="209" spans="2:15" x14ac:dyDescent="0.3">
      <c r="B209" s="13"/>
      <c r="C209" s="13"/>
      <c r="D209" s="13"/>
      <c r="E209" s="13"/>
      <c r="F209" s="13"/>
      <c r="G209" s="13"/>
      <c r="H209" s="14"/>
      <c r="O209" s="13"/>
    </row>
    <row r="210" spans="2:15" x14ac:dyDescent="0.3">
      <c r="B210" s="13"/>
      <c r="C210" s="13"/>
      <c r="D210" s="13"/>
      <c r="E210" s="13"/>
      <c r="F210" s="13"/>
      <c r="G210" s="13"/>
      <c r="H210" s="14"/>
      <c r="O210" s="13"/>
    </row>
    <row r="211" spans="2:15" x14ac:dyDescent="0.3">
      <c r="B211" s="13"/>
      <c r="C211" s="13"/>
      <c r="D211" s="13"/>
      <c r="E211" s="13"/>
      <c r="F211" s="13"/>
      <c r="G211" s="13"/>
      <c r="H211" s="14"/>
      <c r="O211" s="13"/>
    </row>
  </sheetData>
  <mergeCells count="7">
    <mergeCell ref="A140:P140"/>
    <mergeCell ref="A141:P141"/>
    <mergeCell ref="B5:H5"/>
    <mergeCell ref="J5:P5"/>
    <mergeCell ref="B2:P2"/>
    <mergeCell ref="B3:P3"/>
    <mergeCell ref="A5:A6"/>
  </mergeCells>
  <pageMargins left="0.78740157480314965" right="0.47244094488188981" top="0.39370078740157483" bottom="0.62992125984251968" header="0.31496062992125984" footer="0.31496062992125984"/>
  <pageSetup paperSize="9" scale="65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2">
    <pageSetUpPr fitToPage="1"/>
  </sheetPr>
  <dimension ref="A1:X210"/>
  <sheetViews>
    <sheetView showGridLines="0" zoomScaleNormal="100" workbookViewId="0">
      <pane ySplit="6" topLeftCell="A7" activePane="bottomLeft" state="frozen"/>
      <selection activeCell="N11" sqref="N11"/>
      <selection pane="bottomLeft" activeCell="E19" sqref="E19"/>
    </sheetView>
  </sheetViews>
  <sheetFormatPr defaultColWidth="9.140625" defaultRowHeight="15" x14ac:dyDescent="0.3"/>
  <cols>
    <col min="1" max="1" width="23.7109375" style="9" customWidth="1"/>
    <col min="2" max="7" width="10.7109375" style="3" customWidth="1"/>
    <col min="8" max="8" width="12.140625" style="4" customWidth="1"/>
    <col min="9" max="9" width="1.28515625" style="4" customWidth="1"/>
    <col min="10" max="14" width="10.7109375" style="5" customWidth="1"/>
    <col min="15" max="15" width="10.7109375" style="3" customWidth="1"/>
    <col min="16" max="16" width="12.140625" style="4" customWidth="1"/>
    <col min="17" max="17" width="9.140625" style="6"/>
    <col min="18" max="18" width="23.140625" customWidth="1"/>
    <col min="19" max="19" width="8.42578125" customWidth="1"/>
    <col min="20" max="20" width="7.140625" customWidth="1"/>
    <col min="21" max="21" width="7.85546875" customWidth="1"/>
    <col min="22" max="22" width="11.85546875" customWidth="1"/>
    <col min="23" max="23" width="10.5703125" customWidth="1"/>
    <col min="24" max="24" width="6.85546875" customWidth="1"/>
    <col min="25" max="16384" width="9.140625" style="6"/>
  </cols>
  <sheetData>
    <row r="1" spans="1:24" ht="15" customHeight="1" x14ac:dyDescent="0.35">
      <c r="A1" s="1"/>
      <c r="C1" s="2"/>
      <c r="D1" s="2"/>
      <c r="E1" s="2"/>
      <c r="F1" s="2"/>
      <c r="G1" s="2"/>
      <c r="J1" s="2"/>
      <c r="O1" s="2"/>
    </row>
    <row r="2" spans="1:24" ht="15" customHeight="1" x14ac:dyDescent="0.35">
      <c r="A2" s="7"/>
      <c r="B2" s="92" t="s">
        <v>169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</row>
    <row r="3" spans="1:24" ht="15" customHeight="1" x14ac:dyDescent="0.35">
      <c r="A3" s="8"/>
      <c r="B3" s="93" t="s">
        <v>170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24" ht="15" customHeight="1" x14ac:dyDescent="0.3">
      <c r="H4" s="10"/>
      <c r="I4" s="25"/>
      <c r="P4" s="10"/>
    </row>
    <row r="5" spans="1:24" s="4" customFormat="1" ht="15" customHeight="1" x14ac:dyDescent="0.3">
      <c r="A5" s="94" t="s">
        <v>150</v>
      </c>
      <c r="B5" s="96" t="s">
        <v>152</v>
      </c>
      <c r="C5" s="96"/>
      <c r="D5" s="96"/>
      <c r="E5" s="96"/>
      <c r="F5" s="96"/>
      <c r="G5" s="96"/>
      <c r="H5" s="96"/>
      <c r="I5" s="26"/>
      <c r="J5" s="96" t="s">
        <v>153</v>
      </c>
      <c r="K5" s="96"/>
      <c r="L5" s="96"/>
      <c r="M5" s="96"/>
      <c r="N5" s="96"/>
      <c r="O5" s="96"/>
      <c r="P5" s="96"/>
      <c r="Q5" s="11"/>
      <c r="R5"/>
      <c r="S5"/>
      <c r="T5"/>
      <c r="U5"/>
      <c r="V5"/>
      <c r="W5"/>
      <c r="X5"/>
    </row>
    <row r="6" spans="1:24" s="4" customFormat="1" ht="27" x14ac:dyDescent="0.3">
      <c r="A6" s="95"/>
      <c r="B6" s="24" t="s">
        <v>156</v>
      </c>
      <c r="C6" s="24" t="s">
        <v>157</v>
      </c>
      <c r="D6" s="24" t="s">
        <v>155</v>
      </c>
      <c r="E6" s="24" t="s">
        <v>154</v>
      </c>
      <c r="F6" s="24" t="s">
        <v>160</v>
      </c>
      <c r="G6" s="24" t="s">
        <v>158</v>
      </c>
      <c r="H6" s="23" t="s">
        <v>159</v>
      </c>
      <c r="I6" s="27"/>
      <c r="J6" s="24" t="s">
        <v>156</v>
      </c>
      <c r="K6" s="24" t="s">
        <v>157</v>
      </c>
      <c r="L6" s="24" t="s">
        <v>155</v>
      </c>
      <c r="M6" s="24" t="s">
        <v>154</v>
      </c>
      <c r="N6" s="24" t="s">
        <v>160</v>
      </c>
      <c r="O6" s="24" t="s">
        <v>158</v>
      </c>
      <c r="P6" s="23" t="s">
        <v>159</v>
      </c>
      <c r="R6"/>
      <c r="S6"/>
      <c r="T6"/>
      <c r="U6"/>
      <c r="V6"/>
      <c r="W6"/>
      <c r="X6"/>
    </row>
    <row r="7" spans="1:24" x14ac:dyDescent="0.3">
      <c r="A7" s="44" t="s">
        <v>5</v>
      </c>
      <c r="B7" s="68">
        <v>3108</v>
      </c>
      <c r="C7" s="45">
        <v>6324</v>
      </c>
      <c r="D7" s="45">
        <v>1321</v>
      </c>
      <c r="E7" s="45">
        <v>242</v>
      </c>
      <c r="F7" s="45">
        <v>2</v>
      </c>
      <c r="G7" s="45">
        <v>124</v>
      </c>
      <c r="H7" s="46">
        <f t="shared" ref="H7:H38" si="0">SUM(B7:G7)</f>
        <v>11121</v>
      </c>
      <c r="I7" s="30"/>
      <c r="J7" s="45">
        <v>22</v>
      </c>
      <c r="K7" s="45">
        <v>930</v>
      </c>
      <c r="L7" s="45">
        <v>15</v>
      </c>
      <c r="M7" s="45">
        <v>30</v>
      </c>
      <c r="N7" s="45">
        <v>3</v>
      </c>
      <c r="O7" s="45">
        <v>0</v>
      </c>
      <c r="P7" s="53">
        <f t="shared" ref="P7:P38" si="1">SUM(J7:O7)</f>
        <v>1000</v>
      </c>
    </row>
    <row r="8" spans="1:24" x14ac:dyDescent="0.3">
      <c r="A8" s="47" t="s">
        <v>6</v>
      </c>
      <c r="B8" s="69">
        <v>1132</v>
      </c>
      <c r="C8" s="48">
        <v>2878</v>
      </c>
      <c r="D8" s="48">
        <v>708</v>
      </c>
      <c r="E8" s="48">
        <v>41</v>
      </c>
      <c r="F8" s="48">
        <v>2</v>
      </c>
      <c r="G8" s="48">
        <v>36</v>
      </c>
      <c r="H8" s="49">
        <f t="shared" si="0"/>
        <v>4797</v>
      </c>
      <c r="I8" s="30"/>
      <c r="J8" s="48">
        <v>9</v>
      </c>
      <c r="K8" s="48">
        <v>501</v>
      </c>
      <c r="L8" s="48">
        <v>8</v>
      </c>
      <c r="M8" s="48">
        <v>5</v>
      </c>
      <c r="N8" s="48">
        <v>0</v>
      </c>
      <c r="O8" s="48">
        <v>0</v>
      </c>
      <c r="P8" s="54">
        <f t="shared" si="1"/>
        <v>523</v>
      </c>
    </row>
    <row r="9" spans="1:24" x14ac:dyDescent="0.3">
      <c r="A9" s="47" t="s">
        <v>7</v>
      </c>
      <c r="B9" s="69">
        <v>1821</v>
      </c>
      <c r="C9" s="48">
        <v>2507</v>
      </c>
      <c r="D9" s="48">
        <v>454</v>
      </c>
      <c r="E9" s="48">
        <v>48</v>
      </c>
      <c r="F9" s="48">
        <v>1</v>
      </c>
      <c r="G9" s="48">
        <v>51</v>
      </c>
      <c r="H9" s="49">
        <f t="shared" si="0"/>
        <v>4882</v>
      </c>
      <c r="I9" s="30"/>
      <c r="J9" s="48">
        <v>9</v>
      </c>
      <c r="K9" s="48">
        <v>404</v>
      </c>
      <c r="L9" s="48">
        <v>1</v>
      </c>
      <c r="M9" s="48">
        <v>4</v>
      </c>
      <c r="N9" s="48">
        <v>0</v>
      </c>
      <c r="O9" s="48">
        <v>0</v>
      </c>
      <c r="P9" s="54">
        <f t="shared" si="1"/>
        <v>418</v>
      </c>
    </row>
    <row r="10" spans="1:24" x14ac:dyDescent="0.3">
      <c r="A10" s="47" t="s">
        <v>8</v>
      </c>
      <c r="B10" s="69">
        <v>4129</v>
      </c>
      <c r="C10" s="48">
        <v>9192</v>
      </c>
      <c r="D10" s="48">
        <v>1620</v>
      </c>
      <c r="E10" s="48">
        <v>68</v>
      </c>
      <c r="F10" s="48">
        <v>5</v>
      </c>
      <c r="G10" s="48">
        <v>230</v>
      </c>
      <c r="H10" s="49">
        <f t="shared" si="0"/>
        <v>15244</v>
      </c>
      <c r="I10" s="30"/>
      <c r="J10" s="48">
        <v>21</v>
      </c>
      <c r="K10" s="48">
        <v>1675</v>
      </c>
      <c r="L10" s="48">
        <v>10</v>
      </c>
      <c r="M10" s="48">
        <v>9</v>
      </c>
      <c r="N10" s="48">
        <v>3</v>
      </c>
      <c r="O10" s="48">
        <v>0</v>
      </c>
      <c r="P10" s="54">
        <f t="shared" si="1"/>
        <v>1718</v>
      </c>
    </row>
    <row r="11" spans="1:24" x14ac:dyDescent="0.3">
      <c r="A11" s="47" t="s">
        <v>9</v>
      </c>
      <c r="B11" s="69">
        <v>3350</v>
      </c>
      <c r="C11" s="48">
        <v>4711</v>
      </c>
      <c r="D11" s="48">
        <v>1101</v>
      </c>
      <c r="E11" s="48">
        <v>180</v>
      </c>
      <c r="F11" s="48">
        <v>4</v>
      </c>
      <c r="G11" s="48">
        <v>103</v>
      </c>
      <c r="H11" s="49">
        <f t="shared" si="0"/>
        <v>9449</v>
      </c>
      <c r="I11" s="30"/>
      <c r="J11" s="48">
        <v>11</v>
      </c>
      <c r="K11" s="48">
        <v>851</v>
      </c>
      <c r="L11" s="48">
        <v>8</v>
      </c>
      <c r="M11" s="48">
        <v>38</v>
      </c>
      <c r="N11" s="48">
        <v>0</v>
      </c>
      <c r="O11" s="48">
        <v>0</v>
      </c>
      <c r="P11" s="54">
        <f t="shared" si="1"/>
        <v>908</v>
      </c>
    </row>
    <row r="12" spans="1:24" x14ac:dyDescent="0.3">
      <c r="A12" s="47" t="s">
        <v>10</v>
      </c>
      <c r="B12" s="69">
        <v>38352</v>
      </c>
      <c r="C12" s="48">
        <v>41459</v>
      </c>
      <c r="D12" s="48">
        <v>12556</v>
      </c>
      <c r="E12" s="48">
        <v>2910</v>
      </c>
      <c r="F12" s="48">
        <v>30</v>
      </c>
      <c r="G12" s="48">
        <v>861</v>
      </c>
      <c r="H12" s="49">
        <f t="shared" si="0"/>
        <v>96168</v>
      </c>
      <c r="I12" s="30"/>
      <c r="J12" s="48">
        <v>116</v>
      </c>
      <c r="K12" s="48">
        <v>4519</v>
      </c>
      <c r="L12" s="48">
        <v>120</v>
      </c>
      <c r="M12" s="48">
        <v>343</v>
      </c>
      <c r="N12" s="48">
        <v>3</v>
      </c>
      <c r="O12" s="48">
        <v>2</v>
      </c>
      <c r="P12" s="54">
        <f t="shared" si="1"/>
        <v>5103</v>
      </c>
    </row>
    <row r="13" spans="1:24" x14ac:dyDescent="0.3">
      <c r="A13" s="47" t="s">
        <v>11</v>
      </c>
      <c r="B13" s="69">
        <v>1831</v>
      </c>
      <c r="C13" s="48">
        <v>2189</v>
      </c>
      <c r="D13" s="48">
        <v>203</v>
      </c>
      <c r="E13" s="48">
        <v>32</v>
      </c>
      <c r="F13" s="48"/>
      <c r="G13" s="48">
        <v>21</v>
      </c>
      <c r="H13" s="49">
        <f t="shared" si="0"/>
        <v>4276</v>
      </c>
      <c r="I13" s="30"/>
      <c r="J13" s="48">
        <v>36</v>
      </c>
      <c r="K13" s="48">
        <v>356</v>
      </c>
      <c r="L13" s="48">
        <v>4</v>
      </c>
      <c r="M13" s="48">
        <v>6</v>
      </c>
      <c r="N13" s="48">
        <v>0</v>
      </c>
      <c r="O13" s="48">
        <v>0</v>
      </c>
      <c r="P13" s="54">
        <f t="shared" si="1"/>
        <v>402</v>
      </c>
    </row>
    <row r="14" spans="1:24" x14ac:dyDescent="0.3">
      <c r="A14" s="50" t="s">
        <v>12</v>
      </c>
      <c r="B14" s="70">
        <v>1337</v>
      </c>
      <c r="C14" s="51">
        <v>2381</v>
      </c>
      <c r="D14" s="51">
        <v>467</v>
      </c>
      <c r="E14" s="51">
        <v>24</v>
      </c>
      <c r="F14" s="51">
        <v>3</v>
      </c>
      <c r="G14" s="51">
        <v>39</v>
      </c>
      <c r="H14" s="52">
        <f t="shared" si="0"/>
        <v>4251</v>
      </c>
      <c r="I14" s="30"/>
      <c r="J14" s="51">
        <v>8</v>
      </c>
      <c r="K14" s="51">
        <v>441</v>
      </c>
      <c r="L14" s="51">
        <v>7</v>
      </c>
      <c r="M14" s="51">
        <v>1</v>
      </c>
      <c r="N14" s="51">
        <v>1</v>
      </c>
      <c r="O14" s="51">
        <v>0</v>
      </c>
      <c r="P14" s="55">
        <f t="shared" si="1"/>
        <v>458</v>
      </c>
    </row>
    <row r="15" spans="1:24" s="12" customFormat="1" x14ac:dyDescent="0.3">
      <c r="A15" s="72" t="s">
        <v>13</v>
      </c>
      <c r="B15" s="57">
        <f t="shared" ref="B15:G15" si="2">SUM(B7:B14)</f>
        <v>55060</v>
      </c>
      <c r="C15" s="35">
        <f>SUM(C7:C14)</f>
        <v>71641</v>
      </c>
      <c r="D15" s="35">
        <f t="shared" si="2"/>
        <v>18430</v>
      </c>
      <c r="E15" s="35">
        <f t="shared" si="2"/>
        <v>3545</v>
      </c>
      <c r="F15" s="35">
        <f t="shared" si="2"/>
        <v>47</v>
      </c>
      <c r="G15" s="35">
        <f t="shared" si="2"/>
        <v>1465</v>
      </c>
      <c r="H15" s="36">
        <f t="shared" si="0"/>
        <v>150188</v>
      </c>
      <c r="I15" s="37"/>
      <c r="J15" s="35">
        <f t="shared" ref="J15:O15" si="3">SUM(J7:J14)</f>
        <v>232</v>
      </c>
      <c r="K15" s="35">
        <f>SUM(K7:K14)</f>
        <v>9677</v>
      </c>
      <c r="L15" s="35">
        <f t="shared" si="3"/>
        <v>173</v>
      </c>
      <c r="M15" s="35">
        <f t="shared" si="3"/>
        <v>436</v>
      </c>
      <c r="N15" s="35">
        <f t="shared" si="3"/>
        <v>10</v>
      </c>
      <c r="O15" s="35">
        <f t="shared" si="3"/>
        <v>2</v>
      </c>
      <c r="P15" s="35">
        <f t="shared" si="1"/>
        <v>10530</v>
      </c>
      <c r="R15"/>
      <c r="S15"/>
      <c r="T15"/>
      <c r="U15"/>
      <c r="V15"/>
      <c r="W15"/>
      <c r="X15"/>
    </row>
    <row r="16" spans="1:24" x14ac:dyDescent="0.3">
      <c r="A16" s="34" t="s">
        <v>14</v>
      </c>
      <c r="B16" s="58">
        <v>18148</v>
      </c>
      <c r="C16" s="38">
        <v>22794</v>
      </c>
      <c r="D16" s="38">
        <v>144</v>
      </c>
      <c r="E16" s="38">
        <v>46</v>
      </c>
      <c r="F16" s="38">
        <v>1</v>
      </c>
      <c r="G16" s="38">
        <v>43</v>
      </c>
      <c r="H16" s="39">
        <f t="shared" si="0"/>
        <v>41176</v>
      </c>
      <c r="I16" s="30"/>
      <c r="J16" s="38">
        <v>65</v>
      </c>
      <c r="K16" s="38">
        <v>5750</v>
      </c>
      <c r="L16" s="38">
        <v>4</v>
      </c>
      <c r="M16" s="38">
        <v>23</v>
      </c>
      <c r="N16" s="38">
        <v>1</v>
      </c>
      <c r="O16" s="38">
        <v>0</v>
      </c>
      <c r="P16" s="40">
        <f t="shared" si="1"/>
        <v>5843</v>
      </c>
    </row>
    <row r="17" spans="1:24" s="12" customFormat="1" x14ac:dyDescent="0.3">
      <c r="A17" s="72" t="s">
        <v>15</v>
      </c>
      <c r="B17" s="57">
        <f t="shared" ref="B17:G17" si="4">SUM(B16)</f>
        <v>18148</v>
      </c>
      <c r="C17" s="35">
        <f>SUM(C16)</f>
        <v>22794</v>
      </c>
      <c r="D17" s="35">
        <f t="shared" si="4"/>
        <v>144</v>
      </c>
      <c r="E17" s="35">
        <f t="shared" si="4"/>
        <v>46</v>
      </c>
      <c r="F17" s="35">
        <f t="shared" si="4"/>
        <v>1</v>
      </c>
      <c r="G17" s="35">
        <f t="shared" si="4"/>
        <v>43</v>
      </c>
      <c r="H17" s="36">
        <f t="shared" si="0"/>
        <v>41176</v>
      </c>
      <c r="I17" s="37"/>
      <c r="J17" s="35">
        <f t="shared" ref="J17:O17" si="5">SUM(J16)</f>
        <v>65</v>
      </c>
      <c r="K17" s="35">
        <f>SUM(K16)</f>
        <v>5750</v>
      </c>
      <c r="L17" s="35">
        <f t="shared" si="5"/>
        <v>4</v>
      </c>
      <c r="M17" s="35">
        <f t="shared" si="5"/>
        <v>23</v>
      </c>
      <c r="N17" s="35">
        <f t="shared" si="5"/>
        <v>1</v>
      </c>
      <c r="O17" s="35">
        <f t="shared" si="5"/>
        <v>0</v>
      </c>
      <c r="P17" s="35">
        <f t="shared" si="1"/>
        <v>5843</v>
      </c>
      <c r="R17"/>
      <c r="S17"/>
      <c r="T17"/>
      <c r="U17"/>
      <c r="V17"/>
      <c r="W17"/>
      <c r="X17"/>
    </row>
    <row r="18" spans="1:24" x14ac:dyDescent="0.3">
      <c r="A18" s="44" t="s">
        <v>16</v>
      </c>
      <c r="B18" s="68">
        <v>7212</v>
      </c>
      <c r="C18" s="45">
        <v>8781</v>
      </c>
      <c r="D18" s="45">
        <v>624</v>
      </c>
      <c r="E18" s="45">
        <v>193</v>
      </c>
      <c r="F18" s="45">
        <v>4</v>
      </c>
      <c r="G18" s="45">
        <v>247</v>
      </c>
      <c r="H18" s="46">
        <f t="shared" si="0"/>
        <v>17061</v>
      </c>
      <c r="I18" s="30"/>
      <c r="J18" s="45">
        <v>121</v>
      </c>
      <c r="K18" s="45">
        <v>1224</v>
      </c>
      <c r="L18" s="45">
        <v>18</v>
      </c>
      <c r="M18" s="45">
        <v>11</v>
      </c>
      <c r="N18" s="45">
        <v>7</v>
      </c>
      <c r="O18" s="45">
        <v>0</v>
      </c>
      <c r="P18" s="53">
        <f t="shared" si="1"/>
        <v>1381</v>
      </c>
    </row>
    <row r="19" spans="1:24" x14ac:dyDescent="0.3">
      <c r="A19" s="47" t="s">
        <v>17</v>
      </c>
      <c r="B19" s="69">
        <v>1529</v>
      </c>
      <c r="C19" s="48">
        <v>1862</v>
      </c>
      <c r="D19" s="48">
        <v>105</v>
      </c>
      <c r="E19" s="71">
        <v>6</v>
      </c>
      <c r="F19" s="48">
        <v>2</v>
      </c>
      <c r="G19" s="48">
        <v>73</v>
      </c>
      <c r="H19" s="49">
        <f t="shared" si="0"/>
        <v>3577</v>
      </c>
      <c r="I19" s="30"/>
      <c r="J19" s="48">
        <v>20</v>
      </c>
      <c r="K19" s="48">
        <v>301</v>
      </c>
      <c r="L19" s="48">
        <v>6</v>
      </c>
      <c r="M19" s="71">
        <v>0</v>
      </c>
      <c r="N19" s="48">
        <v>0</v>
      </c>
      <c r="O19" s="48">
        <v>0</v>
      </c>
      <c r="P19" s="54">
        <f t="shared" si="1"/>
        <v>327</v>
      </c>
    </row>
    <row r="20" spans="1:24" x14ac:dyDescent="0.3">
      <c r="A20" s="47" t="s">
        <v>18</v>
      </c>
      <c r="B20" s="69">
        <v>1894</v>
      </c>
      <c r="C20" s="48">
        <v>2645</v>
      </c>
      <c r="D20" s="48">
        <v>710</v>
      </c>
      <c r="E20" s="48">
        <v>301</v>
      </c>
      <c r="F20" s="48">
        <v>1</v>
      </c>
      <c r="G20" s="48">
        <v>47</v>
      </c>
      <c r="H20" s="49">
        <f t="shared" si="0"/>
        <v>5598</v>
      </c>
      <c r="I20" s="30"/>
      <c r="J20" s="48">
        <v>11</v>
      </c>
      <c r="K20" s="48">
        <v>320</v>
      </c>
      <c r="L20" s="48">
        <v>10</v>
      </c>
      <c r="M20" s="48">
        <v>4</v>
      </c>
      <c r="N20" s="48">
        <v>0</v>
      </c>
      <c r="O20" s="48">
        <v>0</v>
      </c>
      <c r="P20" s="54">
        <f t="shared" si="1"/>
        <v>345</v>
      </c>
    </row>
    <row r="21" spans="1:24" x14ac:dyDescent="0.3">
      <c r="A21" s="50" t="s">
        <v>19</v>
      </c>
      <c r="B21" s="70">
        <v>2069</v>
      </c>
      <c r="C21" s="51">
        <v>3297</v>
      </c>
      <c r="D21" s="51">
        <v>329</v>
      </c>
      <c r="E21" s="51">
        <v>53</v>
      </c>
      <c r="F21" s="51">
        <v>3</v>
      </c>
      <c r="G21" s="51">
        <v>60</v>
      </c>
      <c r="H21" s="52">
        <f t="shared" si="0"/>
        <v>5811</v>
      </c>
      <c r="I21" s="30"/>
      <c r="J21" s="51">
        <v>27</v>
      </c>
      <c r="K21" s="51">
        <v>442</v>
      </c>
      <c r="L21" s="51">
        <v>7</v>
      </c>
      <c r="M21" s="51">
        <v>1</v>
      </c>
      <c r="N21" s="51">
        <v>0</v>
      </c>
      <c r="O21" s="51">
        <v>0</v>
      </c>
      <c r="P21" s="55">
        <f t="shared" si="1"/>
        <v>477</v>
      </c>
    </row>
    <row r="22" spans="1:24" s="12" customFormat="1" x14ac:dyDescent="0.3">
      <c r="A22" s="72" t="s">
        <v>20</v>
      </c>
      <c r="B22" s="57">
        <f t="shared" ref="B22:G22" si="6">SUM(B18:B21)</f>
        <v>12704</v>
      </c>
      <c r="C22" s="35">
        <f>SUM(C18:C21)</f>
        <v>16585</v>
      </c>
      <c r="D22" s="35">
        <f t="shared" si="6"/>
        <v>1768</v>
      </c>
      <c r="E22" s="35">
        <f t="shared" si="6"/>
        <v>553</v>
      </c>
      <c r="F22" s="35">
        <f t="shared" si="6"/>
        <v>10</v>
      </c>
      <c r="G22" s="35">
        <f t="shared" si="6"/>
        <v>427</v>
      </c>
      <c r="H22" s="36">
        <f t="shared" si="0"/>
        <v>32047</v>
      </c>
      <c r="I22" s="37"/>
      <c r="J22" s="35">
        <f t="shared" ref="J22:O22" si="7">SUM(J18:J21)</f>
        <v>179</v>
      </c>
      <c r="K22" s="35">
        <f>SUM(K18:K21)</f>
        <v>2287</v>
      </c>
      <c r="L22" s="35">
        <f t="shared" si="7"/>
        <v>41</v>
      </c>
      <c r="M22" s="35">
        <f t="shared" si="7"/>
        <v>16</v>
      </c>
      <c r="N22" s="35">
        <f t="shared" si="7"/>
        <v>7</v>
      </c>
      <c r="O22" s="35">
        <f t="shared" si="7"/>
        <v>0</v>
      </c>
      <c r="P22" s="35">
        <f t="shared" si="1"/>
        <v>2530</v>
      </c>
      <c r="R22"/>
      <c r="S22"/>
      <c r="T22"/>
      <c r="U22"/>
      <c r="V22"/>
      <c r="W22"/>
      <c r="X22"/>
    </row>
    <row r="23" spans="1:24" x14ac:dyDescent="0.3">
      <c r="A23" s="44" t="s">
        <v>21</v>
      </c>
      <c r="B23" s="68">
        <v>10928</v>
      </c>
      <c r="C23" s="45">
        <v>12261</v>
      </c>
      <c r="D23" s="45">
        <v>1994</v>
      </c>
      <c r="E23" s="45">
        <v>703</v>
      </c>
      <c r="F23" s="45">
        <v>14</v>
      </c>
      <c r="G23" s="45">
        <v>668</v>
      </c>
      <c r="H23" s="46">
        <f t="shared" si="0"/>
        <v>26568</v>
      </c>
      <c r="I23" s="30"/>
      <c r="J23" s="45">
        <v>36</v>
      </c>
      <c r="K23" s="45">
        <v>3052</v>
      </c>
      <c r="L23" s="45">
        <v>28</v>
      </c>
      <c r="M23" s="45">
        <v>112</v>
      </c>
      <c r="N23" s="45">
        <v>8</v>
      </c>
      <c r="O23" s="45">
        <v>5</v>
      </c>
      <c r="P23" s="53">
        <f t="shared" si="1"/>
        <v>3241</v>
      </c>
    </row>
    <row r="24" spans="1:24" x14ac:dyDescent="0.3">
      <c r="A24" s="47" t="s">
        <v>22</v>
      </c>
      <c r="B24" s="69">
        <v>10315</v>
      </c>
      <c r="C24" s="48">
        <v>16770</v>
      </c>
      <c r="D24" s="48">
        <v>2978</v>
      </c>
      <c r="E24" s="48">
        <v>921</v>
      </c>
      <c r="F24" s="48">
        <v>21</v>
      </c>
      <c r="G24" s="48">
        <v>635</v>
      </c>
      <c r="H24" s="49">
        <f t="shared" si="0"/>
        <v>31640</v>
      </c>
      <c r="I24" s="30"/>
      <c r="J24" s="48">
        <v>61</v>
      </c>
      <c r="K24" s="48">
        <v>3262</v>
      </c>
      <c r="L24" s="48">
        <v>40</v>
      </c>
      <c r="M24" s="48">
        <v>156</v>
      </c>
      <c r="N24" s="48">
        <v>2</v>
      </c>
      <c r="O24" s="48">
        <v>1</v>
      </c>
      <c r="P24" s="54">
        <f t="shared" si="1"/>
        <v>3522</v>
      </c>
    </row>
    <row r="25" spans="1:24" x14ac:dyDescent="0.3">
      <c r="A25" s="47" t="s">
        <v>23</v>
      </c>
      <c r="B25" s="69">
        <v>10369</v>
      </c>
      <c r="C25" s="48">
        <v>7205</v>
      </c>
      <c r="D25" s="48">
        <v>481</v>
      </c>
      <c r="E25" s="48">
        <v>129</v>
      </c>
      <c r="F25" s="48">
        <v>7</v>
      </c>
      <c r="G25" s="48">
        <v>524</v>
      </c>
      <c r="H25" s="49">
        <f t="shared" si="0"/>
        <v>18715</v>
      </c>
      <c r="I25" s="30"/>
      <c r="J25" s="48">
        <v>60</v>
      </c>
      <c r="K25" s="48">
        <v>1327</v>
      </c>
      <c r="L25" s="48">
        <v>8</v>
      </c>
      <c r="M25" s="48">
        <v>13</v>
      </c>
      <c r="N25" s="48">
        <v>2</v>
      </c>
      <c r="O25" s="48">
        <v>1</v>
      </c>
      <c r="P25" s="54">
        <f t="shared" si="1"/>
        <v>1411</v>
      </c>
    </row>
    <row r="26" spans="1:24" x14ac:dyDescent="0.3">
      <c r="A26" s="47" t="s">
        <v>24</v>
      </c>
      <c r="B26" s="69">
        <v>2997</v>
      </c>
      <c r="C26" s="48">
        <v>5053</v>
      </c>
      <c r="D26" s="48">
        <v>696</v>
      </c>
      <c r="E26" s="48">
        <v>245</v>
      </c>
      <c r="F26" s="48">
        <v>1</v>
      </c>
      <c r="G26" s="48">
        <v>261</v>
      </c>
      <c r="H26" s="49">
        <f t="shared" si="0"/>
        <v>9253</v>
      </c>
      <c r="I26" s="30"/>
      <c r="J26" s="48">
        <v>12</v>
      </c>
      <c r="K26" s="48">
        <v>785</v>
      </c>
      <c r="L26" s="48">
        <v>11</v>
      </c>
      <c r="M26" s="48">
        <v>24</v>
      </c>
      <c r="N26" s="48">
        <v>0</v>
      </c>
      <c r="O26" s="48">
        <v>0</v>
      </c>
      <c r="P26" s="54">
        <f t="shared" si="1"/>
        <v>832</v>
      </c>
    </row>
    <row r="27" spans="1:24" x14ac:dyDescent="0.3">
      <c r="A27" s="47" t="s">
        <v>25</v>
      </c>
      <c r="B27" s="69">
        <v>4359</v>
      </c>
      <c r="C27" s="48">
        <v>4155</v>
      </c>
      <c r="D27" s="48">
        <v>350</v>
      </c>
      <c r="E27" s="48">
        <v>67</v>
      </c>
      <c r="F27" s="48">
        <v>4</v>
      </c>
      <c r="G27" s="48">
        <v>204</v>
      </c>
      <c r="H27" s="49">
        <f t="shared" si="0"/>
        <v>9139</v>
      </c>
      <c r="I27" s="30"/>
      <c r="J27" s="48">
        <v>11</v>
      </c>
      <c r="K27" s="48">
        <v>873</v>
      </c>
      <c r="L27" s="48">
        <v>4</v>
      </c>
      <c r="M27" s="48">
        <v>4</v>
      </c>
      <c r="N27" s="48">
        <v>1</v>
      </c>
      <c r="O27" s="48">
        <v>3</v>
      </c>
      <c r="P27" s="54">
        <f t="shared" si="1"/>
        <v>896</v>
      </c>
    </row>
    <row r="28" spans="1:24" x14ac:dyDescent="0.3">
      <c r="A28" s="47" t="s">
        <v>26</v>
      </c>
      <c r="B28" s="69">
        <v>2243</v>
      </c>
      <c r="C28" s="48">
        <v>3426</v>
      </c>
      <c r="D28" s="48">
        <v>619</v>
      </c>
      <c r="E28" s="48">
        <v>111</v>
      </c>
      <c r="F28" s="71"/>
      <c r="G28" s="48">
        <v>119</v>
      </c>
      <c r="H28" s="49">
        <f t="shared" si="0"/>
        <v>6518</v>
      </c>
      <c r="I28" s="30"/>
      <c r="J28" s="48">
        <v>1</v>
      </c>
      <c r="K28" s="48">
        <v>392</v>
      </c>
      <c r="L28" s="48">
        <v>8</v>
      </c>
      <c r="M28" s="48">
        <v>25</v>
      </c>
      <c r="N28" s="71">
        <v>6</v>
      </c>
      <c r="O28" s="48">
        <v>0</v>
      </c>
      <c r="P28" s="54">
        <f t="shared" si="1"/>
        <v>432</v>
      </c>
    </row>
    <row r="29" spans="1:24" x14ac:dyDescent="0.3">
      <c r="A29" s="47" t="s">
        <v>27</v>
      </c>
      <c r="B29" s="69">
        <v>2849</v>
      </c>
      <c r="C29" s="48">
        <v>5109</v>
      </c>
      <c r="D29" s="48">
        <v>1048</v>
      </c>
      <c r="E29" s="48">
        <v>388</v>
      </c>
      <c r="F29" s="48">
        <v>6</v>
      </c>
      <c r="G29" s="48">
        <v>143</v>
      </c>
      <c r="H29" s="49">
        <f t="shared" si="0"/>
        <v>9543</v>
      </c>
      <c r="I29" s="30"/>
      <c r="J29" s="48">
        <v>12</v>
      </c>
      <c r="K29" s="48">
        <v>966</v>
      </c>
      <c r="L29" s="48">
        <v>8</v>
      </c>
      <c r="M29" s="48">
        <v>51</v>
      </c>
      <c r="N29" s="48">
        <v>2</v>
      </c>
      <c r="O29" s="48">
        <v>0</v>
      </c>
      <c r="P29" s="54">
        <f t="shared" si="1"/>
        <v>1039</v>
      </c>
    </row>
    <row r="30" spans="1:24" x14ac:dyDescent="0.3">
      <c r="A30" s="47" t="s">
        <v>28</v>
      </c>
      <c r="B30" s="69">
        <v>36830</v>
      </c>
      <c r="C30" s="48">
        <v>41716</v>
      </c>
      <c r="D30" s="48">
        <v>5301</v>
      </c>
      <c r="E30" s="48">
        <v>922</v>
      </c>
      <c r="F30" s="48">
        <v>125</v>
      </c>
      <c r="G30" s="48">
        <v>3005</v>
      </c>
      <c r="H30" s="49">
        <f t="shared" si="0"/>
        <v>87899</v>
      </c>
      <c r="I30" s="30"/>
      <c r="J30" s="48">
        <v>127</v>
      </c>
      <c r="K30" s="48">
        <v>6369</v>
      </c>
      <c r="L30" s="48">
        <v>210</v>
      </c>
      <c r="M30" s="48">
        <v>206</v>
      </c>
      <c r="N30" s="48">
        <v>14</v>
      </c>
      <c r="O30" s="48">
        <v>8</v>
      </c>
      <c r="P30" s="54">
        <f t="shared" si="1"/>
        <v>6934</v>
      </c>
    </row>
    <row r="31" spans="1:24" x14ac:dyDescent="0.3">
      <c r="A31" s="47" t="s">
        <v>134</v>
      </c>
      <c r="B31" s="69">
        <v>11504</v>
      </c>
      <c r="C31" s="48">
        <v>10405</v>
      </c>
      <c r="D31" s="48">
        <v>1413</v>
      </c>
      <c r="E31" s="48">
        <v>188</v>
      </c>
      <c r="F31" s="48">
        <v>27</v>
      </c>
      <c r="G31" s="48">
        <v>607</v>
      </c>
      <c r="H31" s="49">
        <f t="shared" si="0"/>
        <v>24144</v>
      </c>
      <c r="I31" s="30"/>
      <c r="J31" s="48">
        <v>51</v>
      </c>
      <c r="K31" s="48">
        <v>1754</v>
      </c>
      <c r="L31" s="48">
        <v>32</v>
      </c>
      <c r="M31" s="48">
        <v>22</v>
      </c>
      <c r="N31" s="48">
        <v>1</v>
      </c>
      <c r="O31" s="48">
        <v>3</v>
      </c>
      <c r="P31" s="54">
        <f t="shared" si="1"/>
        <v>1863</v>
      </c>
    </row>
    <row r="32" spans="1:24" x14ac:dyDescent="0.3">
      <c r="A32" s="47" t="s">
        <v>29</v>
      </c>
      <c r="B32" s="69">
        <v>5237</v>
      </c>
      <c r="C32" s="48">
        <v>7608</v>
      </c>
      <c r="D32" s="48">
        <v>1077</v>
      </c>
      <c r="E32" s="48">
        <v>282</v>
      </c>
      <c r="F32" s="71">
        <v>4</v>
      </c>
      <c r="G32" s="48">
        <v>183</v>
      </c>
      <c r="H32" s="49">
        <f t="shared" si="0"/>
        <v>14391</v>
      </c>
      <c r="I32" s="30"/>
      <c r="J32" s="48">
        <v>11</v>
      </c>
      <c r="K32" s="48">
        <v>965</v>
      </c>
      <c r="L32" s="48">
        <v>11</v>
      </c>
      <c r="M32" s="48">
        <v>26</v>
      </c>
      <c r="N32" s="71">
        <v>0</v>
      </c>
      <c r="O32" s="48">
        <v>0</v>
      </c>
      <c r="P32" s="54">
        <f t="shared" si="1"/>
        <v>1013</v>
      </c>
    </row>
    <row r="33" spans="1:24" x14ac:dyDescent="0.3">
      <c r="A33" s="47" t="s">
        <v>30</v>
      </c>
      <c r="B33" s="69">
        <v>1721</v>
      </c>
      <c r="C33" s="48">
        <v>1474</v>
      </c>
      <c r="D33" s="48">
        <v>49</v>
      </c>
      <c r="E33" s="48">
        <v>10</v>
      </c>
      <c r="F33" s="48">
        <v>4</v>
      </c>
      <c r="G33" s="48">
        <v>40</v>
      </c>
      <c r="H33" s="49">
        <f t="shared" si="0"/>
        <v>3298</v>
      </c>
      <c r="I33" s="30"/>
      <c r="J33" s="48">
        <v>19</v>
      </c>
      <c r="K33" s="48">
        <v>392</v>
      </c>
      <c r="L33" s="48">
        <v>0</v>
      </c>
      <c r="M33" s="48">
        <v>4</v>
      </c>
      <c r="N33" s="48">
        <v>1</v>
      </c>
      <c r="O33" s="48">
        <v>0</v>
      </c>
      <c r="P33" s="54">
        <f t="shared" si="1"/>
        <v>416</v>
      </c>
    </row>
    <row r="34" spans="1:24" x14ac:dyDescent="0.3">
      <c r="A34" s="50" t="s">
        <v>31</v>
      </c>
      <c r="B34" s="70">
        <v>13269</v>
      </c>
      <c r="C34" s="51">
        <v>10136</v>
      </c>
      <c r="D34" s="51">
        <v>828</v>
      </c>
      <c r="E34" s="51">
        <v>155</v>
      </c>
      <c r="F34" s="51">
        <v>8</v>
      </c>
      <c r="G34" s="51">
        <v>583</v>
      </c>
      <c r="H34" s="52">
        <f t="shared" si="0"/>
        <v>24979</v>
      </c>
      <c r="I34" s="30"/>
      <c r="J34" s="51">
        <v>66</v>
      </c>
      <c r="K34" s="51">
        <v>1894</v>
      </c>
      <c r="L34" s="51">
        <v>24</v>
      </c>
      <c r="M34" s="51">
        <v>18</v>
      </c>
      <c r="N34" s="51">
        <v>7</v>
      </c>
      <c r="O34" s="51">
        <v>0</v>
      </c>
      <c r="P34" s="55">
        <f t="shared" si="1"/>
        <v>2009</v>
      </c>
    </row>
    <row r="35" spans="1:24" s="12" customFormat="1" x14ac:dyDescent="0.3">
      <c r="A35" s="72" t="s">
        <v>32</v>
      </c>
      <c r="B35" s="57">
        <f t="shared" ref="B35:G35" si="8">SUM(B23:B34)</f>
        <v>112621</v>
      </c>
      <c r="C35" s="35">
        <f>SUM(C23:C34)</f>
        <v>125318</v>
      </c>
      <c r="D35" s="35">
        <f t="shared" si="8"/>
        <v>16834</v>
      </c>
      <c r="E35" s="35">
        <f t="shared" si="8"/>
        <v>4121</v>
      </c>
      <c r="F35" s="35">
        <f t="shared" si="8"/>
        <v>221</v>
      </c>
      <c r="G35" s="35">
        <f t="shared" si="8"/>
        <v>6972</v>
      </c>
      <c r="H35" s="36">
        <f t="shared" si="0"/>
        <v>266087</v>
      </c>
      <c r="I35" s="37"/>
      <c r="J35" s="35">
        <f t="shared" ref="J35:O35" si="9">SUM(J23:J34)</f>
        <v>467</v>
      </c>
      <c r="K35" s="35">
        <f>SUM(K23:K34)</f>
        <v>22031</v>
      </c>
      <c r="L35" s="35">
        <f t="shared" si="9"/>
        <v>384</v>
      </c>
      <c r="M35" s="35">
        <f t="shared" si="9"/>
        <v>661</v>
      </c>
      <c r="N35" s="35">
        <f>SUM(N23:N34)</f>
        <v>44</v>
      </c>
      <c r="O35" s="35">
        <f t="shared" si="9"/>
        <v>21</v>
      </c>
      <c r="P35" s="35">
        <f t="shared" si="1"/>
        <v>23608</v>
      </c>
      <c r="R35"/>
      <c r="S35"/>
      <c r="T35"/>
      <c r="U35"/>
      <c r="V35"/>
      <c r="W35"/>
      <c r="X35"/>
    </row>
    <row r="36" spans="1:24" x14ac:dyDescent="0.3">
      <c r="A36" s="44" t="s">
        <v>33</v>
      </c>
      <c r="B36" s="68">
        <v>1504</v>
      </c>
      <c r="C36" s="45">
        <v>1117</v>
      </c>
      <c r="D36" s="45">
        <v>41</v>
      </c>
      <c r="E36" s="45">
        <v>3</v>
      </c>
      <c r="F36" s="45">
        <v>1</v>
      </c>
      <c r="G36" s="45">
        <v>804</v>
      </c>
      <c r="H36" s="46">
        <f t="shared" si="0"/>
        <v>3470</v>
      </c>
      <c r="I36" s="30"/>
      <c r="J36" s="45">
        <v>3</v>
      </c>
      <c r="K36" s="45">
        <v>182</v>
      </c>
      <c r="L36" s="45">
        <v>0</v>
      </c>
      <c r="M36" s="45">
        <v>0</v>
      </c>
      <c r="N36" s="45">
        <v>0</v>
      </c>
      <c r="O36" s="45">
        <v>0</v>
      </c>
      <c r="P36" s="53">
        <f t="shared" si="1"/>
        <v>185</v>
      </c>
    </row>
    <row r="37" spans="1:24" x14ac:dyDescent="0.3">
      <c r="A37" s="47" t="s">
        <v>34</v>
      </c>
      <c r="B37" s="69">
        <v>3282</v>
      </c>
      <c r="C37" s="48">
        <v>4557</v>
      </c>
      <c r="D37" s="48">
        <v>460</v>
      </c>
      <c r="E37" s="48">
        <v>114</v>
      </c>
      <c r="F37" s="48">
        <v>23</v>
      </c>
      <c r="G37" s="48">
        <v>123</v>
      </c>
      <c r="H37" s="49">
        <f t="shared" si="0"/>
        <v>8559</v>
      </c>
      <c r="I37" s="30"/>
      <c r="J37" s="48">
        <v>6</v>
      </c>
      <c r="K37" s="48">
        <v>756</v>
      </c>
      <c r="L37" s="48">
        <v>3</v>
      </c>
      <c r="M37" s="48">
        <v>3</v>
      </c>
      <c r="N37" s="48">
        <v>1</v>
      </c>
      <c r="O37" s="48">
        <v>0</v>
      </c>
      <c r="P37" s="54">
        <f t="shared" si="1"/>
        <v>769</v>
      </c>
    </row>
    <row r="38" spans="1:24" x14ac:dyDescent="0.3">
      <c r="A38" s="47" t="s">
        <v>35</v>
      </c>
      <c r="B38" s="69">
        <v>2416</v>
      </c>
      <c r="C38" s="48">
        <v>1879</v>
      </c>
      <c r="D38" s="48">
        <v>43</v>
      </c>
      <c r="E38" s="48">
        <v>4</v>
      </c>
      <c r="F38" s="48">
        <v>1</v>
      </c>
      <c r="G38" s="48">
        <v>74</v>
      </c>
      <c r="H38" s="49">
        <f t="shared" si="0"/>
        <v>4417</v>
      </c>
      <c r="I38" s="30"/>
      <c r="J38" s="48">
        <v>32</v>
      </c>
      <c r="K38" s="48">
        <v>323</v>
      </c>
      <c r="L38" s="48">
        <v>5</v>
      </c>
      <c r="M38" s="48">
        <v>1</v>
      </c>
      <c r="N38" s="48">
        <v>0</v>
      </c>
      <c r="O38" s="48">
        <v>0</v>
      </c>
      <c r="P38" s="54">
        <f t="shared" si="1"/>
        <v>361</v>
      </c>
    </row>
    <row r="39" spans="1:24" x14ac:dyDescent="0.3">
      <c r="A39" s="50" t="s">
        <v>36</v>
      </c>
      <c r="B39" s="70">
        <v>6361</v>
      </c>
      <c r="C39" s="51">
        <v>7075</v>
      </c>
      <c r="D39" s="51">
        <v>370</v>
      </c>
      <c r="E39" s="51">
        <v>48</v>
      </c>
      <c r="F39" s="51">
        <v>18</v>
      </c>
      <c r="G39" s="51">
        <v>171</v>
      </c>
      <c r="H39" s="52">
        <f t="shared" ref="H39:H70" si="10">SUM(B39:G39)</f>
        <v>14043</v>
      </c>
      <c r="I39" s="30"/>
      <c r="J39" s="51">
        <v>13</v>
      </c>
      <c r="K39" s="51">
        <v>942</v>
      </c>
      <c r="L39" s="51">
        <v>6</v>
      </c>
      <c r="M39" s="51">
        <v>19</v>
      </c>
      <c r="N39" s="51">
        <v>1</v>
      </c>
      <c r="O39" s="51">
        <v>1</v>
      </c>
      <c r="P39" s="55">
        <f t="shared" ref="P39:P70" si="11">SUM(J39:O39)</f>
        <v>982</v>
      </c>
    </row>
    <row r="40" spans="1:24" x14ac:dyDescent="0.3">
      <c r="A40" s="72" t="s">
        <v>37</v>
      </c>
      <c r="B40" s="57">
        <f t="shared" ref="B40:G40" si="12">SUM(B36:B39)</f>
        <v>13563</v>
      </c>
      <c r="C40" s="35">
        <f>SUM(C36:C39)</f>
        <v>14628</v>
      </c>
      <c r="D40" s="35">
        <f t="shared" si="12"/>
        <v>914</v>
      </c>
      <c r="E40" s="35">
        <f t="shared" si="12"/>
        <v>169</v>
      </c>
      <c r="F40" s="35">
        <f t="shared" si="12"/>
        <v>43</v>
      </c>
      <c r="G40" s="35">
        <f t="shared" si="12"/>
        <v>1172</v>
      </c>
      <c r="H40" s="36">
        <f t="shared" si="10"/>
        <v>30489</v>
      </c>
      <c r="I40" s="37"/>
      <c r="J40" s="35">
        <f t="shared" ref="J40:O40" si="13">SUM(J36:J39)</f>
        <v>54</v>
      </c>
      <c r="K40" s="35">
        <f>SUM(K36:K39)</f>
        <v>2203</v>
      </c>
      <c r="L40" s="35">
        <f t="shared" si="13"/>
        <v>14</v>
      </c>
      <c r="M40" s="35">
        <f t="shared" si="13"/>
        <v>23</v>
      </c>
      <c r="N40" s="35">
        <f t="shared" si="13"/>
        <v>2</v>
      </c>
      <c r="O40" s="35">
        <f t="shared" si="13"/>
        <v>1</v>
      </c>
      <c r="P40" s="35">
        <f t="shared" si="11"/>
        <v>2297</v>
      </c>
    </row>
    <row r="41" spans="1:24" x14ac:dyDescent="0.3">
      <c r="A41" s="44" t="s">
        <v>38</v>
      </c>
      <c r="B41" s="68">
        <v>34659</v>
      </c>
      <c r="C41" s="45">
        <v>105241</v>
      </c>
      <c r="D41" s="45">
        <v>793</v>
      </c>
      <c r="E41" s="45">
        <v>474</v>
      </c>
      <c r="F41" s="45">
        <v>65</v>
      </c>
      <c r="G41" s="45">
        <v>1302</v>
      </c>
      <c r="H41" s="46">
        <f t="shared" si="10"/>
        <v>142534</v>
      </c>
      <c r="I41" s="30"/>
      <c r="J41" s="45">
        <v>57</v>
      </c>
      <c r="K41" s="45">
        <v>8285</v>
      </c>
      <c r="L41" s="45">
        <v>39</v>
      </c>
      <c r="M41" s="45">
        <v>114</v>
      </c>
      <c r="N41" s="45">
        <v>20</v>
      </c>
      <c r="O41" s="45">
        <v>0</v>
      </c>
      <c r="P41" s="53">
        <f t="shared" si="11"/>
        <v>8515</v>
      </c>
    </row>
    <row r="42" spans="1:24" x14ac:dyDescent="0.3">
      <c r="A42" s="50" t="s">
        <v>39</v>
      </c>
      <c r="B42" s="70">
        <v>14612</v>
      </c>
      <c r="C42" s="51">
        <v>62582</v>
      </c>
      <c r="D42" s="51">
        <v>1104</v>
      </c>
      <c r="E42" s="51">
        <v>638</v>
      </c>
      <c r="F42" s="51">
        <v>355</v>
      </c>
      <c r="G42" s="51">
        <v>1887</v>
      </c>
      <c r="H42" s="52">
        <f t="shared" si="10"/>
        <v>81178</v>
      </c>
      <c r="I42" s="30"/>
      <c r="J42" s="51">
        <v>111</v>
      </c>
      <c r="K42" s="51">
        <v>9112</v>
      </c>
      <c r="L42" s="51">
        <v>113</v>
      </c>
      <c r="M42" s="51">
        <v>285</v>
      </c>
      <c r="N42" s="51">
        <v>11</v>
      </c>
      <c r="O42" s="51">
        <v>14</v>
      </c>
      <c r="P42" s="55">
        <f t="shared" si="11"/>
        <v>9646</v>
      </c>
    </row>
    <row r="43" spans="1:24" x14ac:dyDescent="0.3">
      <c r="A43" s="72" t="s">
        <v>40</v>
      </c>
      <c r="B43" s="57">
        <f t="shared" ref="B43:G43" si="14">SUM(B41:B42)</f>
        <v>49271</v>
      </c>
      <c r="C43" s="35">
        <f>SUM(C41:C42)</f>
        <v>167823</v>
      </c>
      <c r="D43" s="35">
        <f t="shared" si="14"/>
        <v>1897</v>
      </c>
      <c r="E43" s="35">
        <f t="shared" si="14"/>
        <v>1112</v>
      </c>
      <c r="F43" s="35">
        <f t="shared" si="14"/>
        <v>420</v>
      </c>
      <c r="G43" s="35">
        <f t="shared" si="14"/>
        <v>3189</v>
      </c>
      <c r="H43" s="36">
        <f t="shared" si="10"/>
        <v>223712</v>
      </c>
      <c r="I43" s="37"/>
      <c r="J43" s="35">
        <f t="shared" ref="J43:O43" si="15">SUM(J41:J42)</f>
        <v>168</v>
      </c>
      <c r="K43" s="35">
        <f>SUM(K41:K42)</f>
        <v>17397</v>
      </c>
      <c r="L43" s="35">
        <f t="shared" si="15"/>
        <v>152</v>
      </c>
      <c r="M43" s="35">
        <f t="shared" si="15"/>
        <v>399</v>
      </c>
      <c r="N43" s="35">
        <f t="shared" si="15"/>
        <v>31</v>
      </c>
      <c r="O43" s="35">
        <f t="shared" si="15"/>
        <v>14</v>
      </c>
      <c r="P43" s="35">
        <f t="shared" si="11"/>
        <v>18161</v>
      </c>
    </row>
    <row r="44" spans="1:24" x14ac:dyDescent="0.3">
      <c r="A44" s="44" t="s">
        <v>41</v>
      </c>
      <c r="B44" s="68">
        <v>2033</v>
      </c>
      <c r="C44" s="45">
        <v>3177</v>
      </c>
      <c r="D44" s="45">
        <v>236</v>
      </c>
      <c r="E44" s="45">
        <v>47</v>
      </c>
      <c r="F44" s="45">
        <v>2</v>
      </c>
      <c r="G44" s="45">
        <v>62</v>
      </c>
      <c r="H44" s="46">
        <f t="shared" si="10"/>
        <v>5557</v>
      </c>
      <c r="I44" s="30"/>
      <c r="J44" s="45">
        <v>11</v>
      </c>
      <c r="K44" s="45">
        <v>412</v>
      </c>
      <c r="L44" s="45">
        <v>2</v>
      </c>
      <c r="M44" s="45">
        <v>3</v>
      </c>
      <c r="N44" s="45">
        <v>0</v>
      </c>
      <c r="O44" s="45">
        <v>0</v>
      </c>
      <c r="P44" s="53">
        <f t="shared" si="11"/>
        <v>428</v>
      </c>
    </row>
    <row r="45" spans="1:24" x14ac:dyDescent="0.3">
      <c r="A45" s="47" t="s">
        <v>42</v>
      </c>
      <c r="B45" s="69">
        <v>7040</v>
      </c>
      <c r="C45" s="48">
        <v>12824</v>
      </c>
      <c r="D45" s="48">
        <v>2963</v>
      </c>
      <c r="E45" s="48">
        <v>1464</v>
      </c>
      <c r="F45" s="48">
        <v>12</v>
      </c>
      <c r="G45" s="48">
        <v>466</v>
      </c>
      <c r="H45" s="49">
        <f t="shared" si="10"/>
        <v>24769</v>
      </c>
      <c r="I45" s="30"/>
      <c r="J45" s="48">
        <v>15</v>
      </c>
      <c r="K45" s="48">
        <v>1865</v>
      </c>
      <c r="L45" s="48">
        <v>14</v>
      </c>
      <c r="M45" s="48">
        <v>71</v>
      </c>
      <c r="N45" s="48">
        <v>1</v>
      </c>
      <c r="O45" s="48">
        <v>1</v>
      </c>
      <c r="P45" s="54">
        <f t="shared" si="11"/>
        <v>1967</v>
      </c>
    </row>
    <row r="46" spans="1:24" x14ac:dyDescent="0.3">
      <c r="A46" s="47" t="s">
        <v>43</v>
      </c>
      <c r="B46" s="69">
        <v>1019</v>
      </c>
      <c r="C46" s="48">
        <v>2795</v>
      </c>
      <c r="D46" s="48">
        <v>673</v>
      </c>
      <c r="E46" s="48">
        <v>761</v>
      </c>
      <c r="F46" s="48">
        <v>6</v>
      </c>
      <c r="G46" s="48">
        <v>49</v>
      </c>
      <c r="H46" s="49">
        <f t="shared" si="10"/>
        <v>5303</v>
      </c>
      <c r="I46" s="30"/>
      <c r="J46" s="48">
        <v>4</v>
      </c>
      <c r="K46" s="48">
        <v>333</v>
      </c>
      <c r="L46" s="48">
        <v>3</v>
      </c>
      <c r="M46" s="48">
        <v>68</v>
      </c>
      <c r="N46" s="48">
        <v>0</v>
      </c>
      <c r="O46" s="48">
        <v>0</v>
      </c>
      <c r="P46" s="54">
        <f t="shared" si="11"/>
        <v>408</v>
      </c>
    </row>
    <row r="47" spans="1:24" x14ac:dyDescent="0.3">
      <c r="A47" s="47" t="s">
        <v>44</v>
      </c>
      <c r="B47" s="69">
        <v>6397</v>
      </c>
      <c r="C47" s="48">
        <v>11391</v>
      </c>
      <c r="D47" s="48">
        <v>1748</v>
      </c>
      <c r="E47" s="48">
        <v>509</v>
      </c>
      <c r="F47" s="48">
        <v>15</v>
      </c>
      <c r="G47" s="48">
        <v>413</v>
      </c>
      <c r="H47" s="49">
        <f t="shared" si="10"/>
        <v>20473</v>
      </c>
      <c r="I47" s="30"/>
      <c r="J47" s="48">
        <v>19</v>
      </c>
      <c r="K47" s="48">
        <v>1862</v>
      </c>
      <c r="L47" s="48">
        <v>9</v>
      </c>
      <c r="M47" s="48">
        <v>32</v>
      </c>
      <c r="N47" s="48">
        <v>1</v>
      </c>
      <c r="O47" s="48">
        <v>0</v>
      </c>
      <c r="P47" s="54">
        <f t="shared" si="11"/>
        <v>1923</v>
      </c>
    </row>
    <row r="48" spans="1:24" x14ac:dyDescent="0.3">
      <c r="A48" s="47" t="s">
        <v>45</v>
      </c>
      <c r="B48" s="69">
        <v>5651</v>
      </c>
      <c r="C48" s="48">
        <v>9594</v>
      </c>
      <c r="D48" s="48">
        <v>2303</v>
      </c>
      <c r="E48" s="48">
        <v>712</v>
      </c>
      <c r="F48" s="48">
        <v>7</v>
      </c>
      <c r="G48" s="48">
        <v>301</v>
      </c>
      <c r="H48" s="49">
        <f t="shared" si="10"/>
        <v>18568</v>
      </c>
      <c r="I48" s="30"/>
      <c r="J48" s="48">
        <v>25</v>
      </c>
      <c r="K48" s="48">
        <v>1194</v>
      </c>
      <c r="L48" s="48">
        <v>7</v>
      </c>
      <c r="M48" s="48">
        <v>50</v>
      </c>
      <c r="N48" s="48">
        <v>0</v>
      </c>
      <c r="O48" s="48">
        <v>0</v>
      </c>
      <c r="P48" s="54">
        <f t="shared" si="11"/>
        <v>1276</v>
      </c>
    </row>
    <row r="49" spans="1:16" x14ac:dyDescent="0.3">
      <c r="A49" s="47" t="s">
        <v>46</v>
      </c>
      <c r="B49" s="69">
        <v>6082</v>
      </c>
      <c r="C49" s="48">
        <v>13614</v>
      </c>
      <c r="D49" s="48">
        <v>2429</v>
      </c>
      <c r="E49" s="48">
        <v>1863</v>
      </c>
      <c r="F49" s="48">
        <v>16</v>
      </c>
      <c r="G49" s="48">
        <v>527</v>
      </c>
      <c r="H49" s="49">
        <f t="shared" si="10"/>
        <v>24531</v>
      </c>
      <c r="I49" s="30"/>
      <c r="J49" s="48">
        <v>20</v>
      </c>
      <c r="K49" s="48">
        <v>2023</v>
      </c>
      <c r="L49" s="48">
        <v>7</v>
      </c>
      <c r="M49" s="48">
        <v>125</v>
      </c>
      <c r="N49" s="48">
        <v>1</v>
      </c>
      <c r="O49" s="48">
        <v>4</v>
      </c>
      <c r="P49" s="54">
        <f t="shared" si="11"/>
        <v>2180</v>
      </c>
    </row>
    <row r="50" spans="1:16" x14ac:dyDescent="0.3">
      <c r="A50" s="50" t="s">
        <v>47</v>
      </c>
      <c r="B50" s="70">
        <v>7373</v>
      </c>
      <c r="C50" s="51">
        <v>11249</v>
      </c>
      <c r="D50" s="51">
        <v>1719</v>
      </c>
      <c r="E50" s="51">
        <v>727</v>
      </c>
      <c r="F50" s="51">
        <v>18</v>
      </c>
      <c r="G50" s="51">
        <v>564</v>
      </c>
      <c r="H50" s="52">
        <f t="shared" si="10"/>
        <v>21650</v>
      </c>
      <c r="I50" s="30"/>
      <c r="J50" s="51">
        <v>44</v>
      </c>
      <c r="K50" s="51">
        <v>1943</v>
      </c>
      <c r="L50" s="51">
        <v>11</v>
      </c>
      <c r="M50" s="51">
        <v>62</v>
      </c>
      <c r="N50" s="51">
        <v>1</v>
      </c>
      <c r="O50" s="51">
        <v>1</v>
      </c>
      <c r="P50" s="55">
        <f t="shared" si="11"/>
        <v>2062</v>
      </c>
    </row>
    <row r="51" spans="1:16" x14ac:dyDescent="0.3">
      <c r="A51" s="72" t="s">
        <v>48</v>
      </c>
      <c r="B51" s="57">
        <f t="shared" ref="B51:G51" si="16">SUM(B44:B50)</f>
        <v>35595</v>
      </c>
      <c r="C51" s="35">
        <f>SUM(C44:C50)</f>
        <v>64644</v>
      </c>
      <c r="D51" s="35">
        <f t="shared" si="16"/>
        <v>12071</v>
      </c>
      <c r="E51" s="35">
        <f t="shared" si="16"/>
        <v>6083</v>
      </c>
      <c r="F51" s="35">
        <f t="shared" si="16"/>
        <v>76</v>
      </c>
      <c r="G51" s="35">
        <f t="shared" si="16"/>
        <v>2382</v>
      </c>
      <c r="H51" s="36">
        <f t="shared" si="10"/>
        <v>120851</v>
      </c>
      <c r="I51" s="37"/>
      <c r="J51" s="35">
        <f t="shared" ref="J51:O51" si="17">SUM(J44:J50)</f>
        <v>138</v>
      </c>
      <c r="K51" s="35">
        <f>SUM(K44:K50)</f>
        <v>9632</v>
      </c>
      <c r="L51" s="35">
        <f t="shared" si="17"/>
        <v>53</v>
      </c>
      <c r="M51" s="35">
        <f t="shared" si="17"/>
        <v>411</v>
      </c>
      <c r="N51" s="35">
        <f t="shared" si="17"/>
        <v>4</v>
      </c>
      <c r="O51" s="35">
        <f t="shared" si="17"/>
        <v>6</v>
      </c>
      <c r="P51" s="35">
        <f t="shared" si="11"/>
        <v>10244</v>
      </c>
    </row>
    <row r="52" spans="1:16" x14ac:dyDescent="0.3">
      <c r="A52" s="44" t="s">
        <v>49</v>
      </c>
      <c r="B52" s="68">
        <v>8556</v>
      </c>
      <c r="C52" s="45">
        <v>17276</v>
      </c>
      <c r="D52" s="45">
        <v>3709</v>
      </c>
      <c r="E52" s="45">
        <v>3385</v>
      </c>
      <c r="F52" s="45">
        <v>39</v>
      </c>
      <c r="G52" s="45">
        <v>1193</v>
      </c>
      <c r="H52" s="46">
        <f t="shared" si="10"/>
        <v>34158</v>
      </c>
      <c r="I52" s="30"/>
      <c r="J52" s="45">
        <v>41</v>
      </c>
      <c r="K52" s="45">
        <v>2396</v>
      </c>
      <c r="L52" s="45">
        <v>97</v>
      </c>
      <c r="M52" s="45">
        <v>182</v>
      </c>
      <c r="N52" s="45">
        <v>6</v>
      </c>
      <c r="O52" s="45">
        <v>9</v>
      </c>
      <c r="P52" s="53">
        <f t="shared" si="11"/>
        <v>2731</v>
      </c>
    </row>
    <row r="53" spans="1:16" x14ac:dyDescent="0.3">
      <c r="A53" s="47" t="s">
        <v>50</v>
      </c>
      <c r="B53" s="69">
        <v>2322</v>
      </c>
      <c r="C53" s="48">
        <v>5133</v>
      </c>
      <c r="D53" s="48">
        <v>1304</v>
      </c>
      <c r="E53" s="48">
        <v>833</v>
      </c>
      <c r="F53" s="48">
        <v>4</v>
      </c>
      <c r="G53" s="48">
        <v>131</v>
      </c>
      <c r="H53" s="49">
        <f t="shared" si="10"/>
        <v>9727</v>
      </c>
      <c r="I53" s="30"/>
      <c r="J53" s="48">
        <v>4</v>
      </c>
      <c r="K53" s="48">
        <v>622</v>
      </c>
      <c r="L53" s="48">
        <v>11</v>
      </c>
      <c r="M53" s="48">
        <v>66</v>
      </c>
      <c r="N53" s="48">
        <v>8</v>
      </c>
      <c r="O53" s="48">
        <v>0</v>
      </c>
      <c r="P53" s="54">
        <f t="shared" si="11"/>
        <v>711</v>
      </c>
    </row>
    <row r="54" spans="1:16" x14ac:dyDescent="0.3">
      <c r="A54" s="47" t="s">
        <v>128</v>
      </c>
      <c r="B54" s="69">
        <v>2423</v>
      </c>
      <c r="C54" s="48">
        <v>5026</v>
      </c>
      <c r="D54" s="48">
        <v>1512</v>
      </c>
      <c r="E54" s="48">
        <v>1036</v>
      </c>
      <c r="F54" s="48">
        <v>7</v>
      </c>
      <c r="G54" s="48">
        <v>109</v>
      </c>
      <c r="H54" s="49">
        <f t="shared" si="10"/>
        <v>10113</v>
      </c>
      <c r="I54" s="30"/>
      <c r="J54" s="48">
        <v>14</v>
      </c>
      <c r="K54" s="48">
        <v>920</v>
      </c>
      <c r="L54" s="48">
        <v>22</v>
      </c>
      <c r="M54" s="48">
        <v>59</v>
      </c>
      <c r="N54" s="48">
        <v>13</v>
      </c>
      <c r="O54" s="48">
        <v>0</v>
      </c>
      <c r="P54" s="54">
        <f t="shared" si="11"/>
        <v>1028</v>
      </c>
    </row>
    <row r="55" spans="1:16" x14ac:dyDescent="0.3">
      <c r="A55" s="47" t="s">
        <v>51</v>
      </c>
      <c r="B55" s="69">
        <v>5584</v>
      </c>
      <c r="C55" s="48">
        <v>11375</v>
      </c>
      <c r="D55" s="48">
        <v>2723</v>
      </c>
      <c r="E55" s="48">
        <v>1407</v>
      </c>
      <c r="F55" s="48">
        <v>8</v>
      </c>
      <c r="G55" s="48">
        <v>319</v>
      </c>
      <c r="H55" s="49">
        <f t="shared" si="10"/>
        <v>21416</v>
      </c>
      <c r="I55" s="30"/>
      <c r="J55" s="48">
        <v>22</v>
      </c>
      <c r="K55" s="48">
        <v>1769</v>
      </c>
      <c r="L55" s="48">
        <v>12</v>
      </c>
      <c r="M55" s="48">
        <v>83</v>
      </c>
      <c r="N55" s="48">
        <v>6</v>
      </c>
      <c r="O55" s="48">
        <v>0</v>
      </c>
      <c r="P55" s="54">
        <f t="shared" si="11"/>
        <v>1892</v>
      </c>
    </row>
    <row r="56" spans="1:16" x14ac:dyDescent="0.3">
      <c r="A56" s="47" t="s">
        <v>52</v>
      </c>
      <c r="B56" s="69">
        <v>3197</v>
      </c>
      <c r="C56" s="48">
        <v>6427</v>
      </c>
      <c r="D56" s="48">
        <v>1632</v>
      </c>
      <c r="E56" s="48">
        <v>1937</v>
      </c>
      <c r="F56" s="48">
        <v>12</v>
      </c>
      <c r="G56" s="48">
        <v>230</v>
      </c>
      <c r="H56" s="49">
        <f t="shared" si="10"/>
        <v>13435</v>
      </c>
      <c r="I56" s="30"/>
      <c r="J56" s="48">
        <v>18</v>
      </c>
      <c r="K56" s="48">
        <v>1080</v>
      </c>
      <c r="L56" s="48">
        <v>28</v>
      </c>
      <c r="M56" s="48">
        <v>100</v>
      </c>
      <c r="N56" s="48">
        <v>10</v>
      </c>
      <c r="O56" s="48">
        <v>0</v>
      </c>
      <c r="P56" s="54">
        <f t="shared" si="11"/>
        <v>1236</v>
      </c>
    </row>
    <row r="57" spans="1:16" x14ac:dyDescent="0.3">
      <c r="A57" s="47" t="s">
        <v>53</v>
      </c>
      <c r="B57" s="69">
        <v>2302</v>
      </c>
      <c r="C57" s="48">
        <v>4071</v>
      </c>
      <c r="D57" s="48">
        <v>1102</v>
      </c>
      <c r="E57" s="48">
        <v>557</v>
      </c>
      <c r="F57" s="48">
        <v>3</v>
      </c>
      <c r="G57" s="48">
        <v>151</v>
      </c>
      <c r="H57" s="49">
        <f t="shared" si="10"/>
        <v>8186</v>
      </c>
      <c r="I57" s="30"/>
      <c r="J57" s="48">
        <v>13</v>
      </c>
      <c r="K57" s="48">
        <v>735</v>
      </c>
      <c r="L57" s="48">
        <v>9</v>
      </c>
      <c r="M57" s="48">
        <v>26</v>
      </c>
      <c r="N57" s="48">
        <v>5</v>
      </c>
      <c r="O57" s="48">
        <v>1</v>
      </c>
      <c r="P57" s="54">
        <f t="shared" si="11"/>
        <v>789</v>
      </c>
    </row>
    <row r="58" spans="1:16" x14ac:dyDescent="0.3">
      <c r="A58" s="47" t="s">
        <v>54</v>
      </c>
      <c r="B58" s="69">
        <v>2456</v>
      </c>
      <c r="C58" s="48">
        <v>5650</v>
      </c>
      <c r="D58" s="48">
        <v>1365</v>
      </c>
      <c r="E58" s="48">
        <v>1298</v>
      </c>
      <c r="F58" s="48">
        <v>10</v>
      </c>
      <c r="G58" s="48">
        <v>160</v>
      </c>
      <c r="H58" s="49">
        <f t="shared" si="10"/>
        <v>10939</v>
      </c>
      <c r="I58" s="30"/>
      <c r="J58" s="48">
        <v>8</v>
      </c>
      <c r="K58" s="48">
        <v>870</v>
      </c>
      <c r="L58" s="48">
        <v>21</v>
      </c>
      <c r="M58" s="48">
        <v>85</v>
      </c>
      <c r="N58" s="48">
        <v>3</v>
      </c>
      <c r="O58" s="48">
        <v>0</v>
      </c>
      <c r="P58" s="54">
        <f t="shared" si="11"/>
        <v>987</v>
      </c>
    </row>
    <row r="59" spans="1:16" x14ac:dyDescent="0.3">
      <c r="A59" s="47" t="s">
        <v>55</v>
      </c>
      <c r="B59" s="69">
        <v>4138</v>
      </c>
      <c r="C59" s="48">
        <v>7884</v>
      </c>
      <c r="D59" s="48">
        <v>2282</v>
      </c>
      <c r="E59" s="48">
        <v>1478</v>
      </c>
      <c r="F59" s="48">
        <v>6</v>
      </c>
      <c r="G59" s="48">
        <v>205</v>
      </c>
      <c r="H59" s="49">
        <f t="shared" si="10"/>
        <v>15993</v>
      </c>
      <c r="I59" s="30"/>
      <c r="J59" s="48">
        <v>12</v>
      </c>
      <c r="K59" s="48">
        <v>1704</v>
      </c>
      <c r="L59" s="48">
        <v>15</v>
      </c>
      <c r="M59" s="48">
        <v>102</v>
      </c>
      <c r="N59" s="48">
        <v>60</v>
      </c>
      <c r="O59" s="48">
        <v>0</v>
      </c>
      <c r="P59" s="54">
        <f t="shared" si="11"/>
        <v>1893</v>
      </c>
    </row>
    <row r="60" spans="1:16" x14ac:dyDescent="0.3">
      <c r="A60" s="50" t="s">
        <v>56</v>
      </c>
      <c r="B60" s="70">
        <v>2093</v>
      </c>
      <c r="C60" s="51">
        <v>3339</v>
      </c>
      <c r="D60" s="51">
        <v>1061</v>
      </c>
      <c r="E60" s="51">
        <v>735</v>
      </c>
      <c r="F60" s="51">
        <v>4</v>
      </c>
      <c r="G60" s="51">
        <v>155</v>
      </c>
      <c r="H60" s="52">
        <f t="shared" si="10"/>
        <v>7387</v>
      </c>
      <c r="I60" s="30"/>
      <c r="J60" s="51">
        <v>7</v>
      </c>
      <c r="K60" s="51">
        <v>540</v>
      </c>
      <c r="L60" s="51">
        <v>10</v>
      </c>
      <c r="M60" s="51">
        <v>44</v>
      </c>
      <c r="N60" s="51">
        <v>0</v>
      </c>
      <c r="O60" s="51">
        <v>1</v>
      </c>
      <c r="P60" s="55">
        <f t="shared" si="11"/>
        <v>602</v>
      </c>
    </row>
    <row r="61" spans="1:16" x14ac:dyDescent="0.3">
      <c r="A61" s="72" t="s">
        <v>57</v>
      </c>
      <c r="B61" s="57">
        <f t="shared" ref="B61:G61" si="18">SUM(B52:B60)</f>
        <v>33071</v>
      </c>
      <c r="C61" s="35">
        <f>SUM(C52:C60)</f>
        <v>66181</v>
      </c>
      <c r="D61" s="35">
        <f t="shared" si="18"/>
        <v>16690</v>
      </c>
      <c r="E61" s="35">
        <f t="shared" si="18"/>
        <v>12666</v>
      </c>
      <c r="F61" s="35">
        <f t="shared" si="18"/>
        <v>93</v>
      </c>
      <c r="G61" s="35">
        <f t="shared" si="18"/>
        <v>2653</v>
      </c>
      <c r="H61" s="36">
        <f t="shared" si="10"/>
        <v>131354</v>
      </c>
      <c r="I61" s="37"/>
      <c r="J61" s="35">
        <f t="shared" ref="J61:O61" si="19">SUM(J52:J60)</f>
        <v>139</v>
      </c>
      <c r="K61" s="35">
        <f>SUM(K52:K60)</f>
        <v>10636</v>
      </c>
      <c r="L61" s="35">
        <f t="shared" si="19"/>
        <v>225</v>
      </c>
      <c r="M61" s="35">
        <f t="shared" si="19"/>
        <v>747</v>
      </c>
      <c r="N61" s="35">
        <f t="shared" si="19"/>
        <v>111</v>
      </c>
      <c r="O61" s="35">
        <f t="shared" si="19"/>
        <v>11</v>
      </c>
      <c r="P61" s="35">
        <f t="shared" si="11"/>
        <v>11869</v>
      </c>
    </row>
    <row r="62" spans="1:16" x14ac:dyDescent="0.3">
      <c r="A62" s="44" t="s">
        <v>58</v>
      </c>
      <c r="B62" s="68">
        <v>2490</v>
      </c>
      <c r="C62" s="45">
        <v>4819</v>
      </c>
      <c r="D62" s="45">
        <v>829</v>
      </c>
      <c r="E62" s="45">
        <v>1032</v>
      </c>
      <c r="F62" s="45">
        <v>1</v>
      </c>
      <c r="G62" s="45">
        <v>105</v>
      </c>
      <c r="H62" s="46">
        <f t="shared" si="10"/>
        <v>9276</v>
      </c>
      <c r="I62" s="30"/>
      <c r="J62" s="45">
        <v>6</v>
      </c>
      <c r="K62" s="45">
        <v>654</v>
      </c>
      <c r="L62" s="45">
        <v>14</v>
      </c>
      <c r="M62" s="45">
        <v>42</v>
      </c>
      <c r="N62" s="45">
        <v>0</v>
      </c>
      <c r="O62" s="45">
        <v>0</v>
      </c>
      <c r="P62" s="53">
        <f t="shared" si="11"/>
        <v>716</v>
      </c>
    </row>
    <row r="63" spans="1:16" x14ac:dyDescent="0.3">
      <c r="A63" s="47" t="s">
        <v>59</v>
      </c>
      <c r="B63" s="69">
        <v>13132</v>
      </c>
      <c r="C63" s="48">
        <v>47659</v>
      </c>
      <c r="D63" s="48">
        <v>3043</v>
      </c>
      <c r="E63" s="48">
        <v>1891</v>
      </c>
      <c r="F63" s="48">
        <v>176</v>
      </c>
      <c r="G63" s="48">
        <v>1081</v>
      </c>
      <c r="H63" s="49">
        <f t="shared" si="10"/>
        <v>66982</v>
      </c>
      <c r="I63" s="30"/>
      <c r="J63" s="48">
        <v>161</v>
      </c>
      <c r="K63" s="48">
        <v>8727</v>
      </c>
      <c r="L63" s="48">
        <v>148</v>
      </c>
      <c r="M63" s="48">
        <v>360</v>
      </c>
      <c r="N63" s="48">
        <v>106</v>
      </c>
      <c r="O63" s="48">
        <v>1</v>
      </c>
      <c r="P63" s="54">
        <f t="shared" si="11"/>
        <v>9503</v>
      </c>
    </row>
    <row r="64" spans="1:16" x14ac:dyDescent="0.3">
      <c r="A64" s="47" t="s">
        <v>60</v>
      </c>
      <c r="B64" s="69">
        <v>1340</v>
      </c>
      <c r="C64" s="48">
        <v>2575</v>
      </c>
      <c r="D64" s="48">
        <v>299</v>
      </c>
      <c r="E64" s="48">
        <v>179</v>
      </c>
      <c r="F64" s="48"/>
      <c r="G64" s="48">
        <v>31</v>
      </c>
      <c r="H64" s="49">
        <f t="shared" si="10"/>
        <v>4424</v>
      </c>
      <c r="I64" s="30"/>
      <c r="J64" s="48">
        <v>11</v>
      </c>
      <c r="K64" s="48">
        <v>377</v>
      </c>
      <c r="L64" s="48">
        <v>7</v>
      </c>
      <c r="M64" s="48">
        <v>8</v>
      </c>
      <c r="N64" s="48">
        <v>0</v>
      </c>
      <c r="O64" s="48">
        <v>0</v>
      </c>
      <c r="P64" s="54">
        <f t="shared" si="11"/>
        <v>403</v>
      </c>
    </row>
    <row r="65" spans="1:24" x14ac:dyDescent="0.3">
      <c r="A65" s="47" t="s">
        <v>61</v>
      </c>
      <c r="B65" s="69">
        <v>3239</v>
      </c>
      <c r="C65" s="48">
        <v>4731</v>
      </c>
      <c r="D65" s="48">
        <v>775</v>
      </c>
      <c r="E65" s="48">
        <v>428</v>
      </c>
      <c r="F65" s="48">
        <v>1</v>
      </c>
      <c r="G65" s="48">
        <v>78</v>
      </c>
      <c r="H65" s="49">
        <f t="shared" si="10"/>
        <v>9252</v>
      </c>
      <c r="I65" s="30"/>
      <c r="J65" s="48">
        <v>20</v>
      </c>
      <c r="K65" s="48">
        <v>552</v>
      </c>
      <c r="L65" s="48">
        <v>4</v>
      </c>
      <c r="M65" s="48">
        <v>12</v>
      </c>
      <c r="N65" s="48">
        <v>1</v>
      </c>
      <c r="O65" s="48">
        <v>0</v>
      </c>
      <c r="P65" s="54">
        <f t="shared" si="11"/>
        <v>589</v>
      </c>
    </row>
    <row r="66" spans="1:24" x14ac:dyDescent="0.3">
      <c r="A66" s="47" t="s">
        <v>62</v>
      </c>
      <c r="B66" s="69">
        <v>4322</v>
      </c>
      <c r="C66" s="48">
        <v>6097</v>
      </c>
      <c r="D66" s="48">
        <v>1331</v>
      </c>
      <c r="E66" s="48">
        <v>1039</v>
      </c>
      <c r="F66" s="48">
        <v>12</v>
      </c>
      <c r="G66" s="48">
        <v>112</v>
      </c>
      <c r="H66" s="49">
        <f t="shared" si="10"/>
        <v>12913</v>
      </c>
      <c r="I66" s="30"/>
      <c r="J66" s="48">
        <v>24</v>
      </c>
      <c r="K66" s="48">
        <v>738</v>
      </c>
      <c r="L66" s="48">
        <v>45</v>
      </c>
      <c r="M66" s="48">
        <v>39</v>
      </c>
      <c r="N66" s="48">
        <v>2</v>
      </c>
      <c r="O66" s="48">
        <v>0</v>
      </c>
      <c r="P66" s="54">
        <f t="shared" si="11"/>
        <v>848</v>
      </c>
    </row>
    <row r="67" spans="1:24" x14ac:dyDescent="0.3">
      <c r="A67" s="47" t="s">
        <v>63</v>
      </c>
      <c r="B67" s="69">
        <v>1936</v>
      </c>
      <c r="C67" s="48">
        <v>2717</v>
      </c>
      <c r="D67" s="48">
        <v>689</v>
      </c>
      <c r="E67" s="48">
        <v>366</v>
      </c>
      <c r="F67" s="48">
        <v>1</v>
      </c>
      <c r="G67" s="48">
        <v>41</v>
      </c>
      <c r="H67" s="49">
        <f t="shared" si="10"/>
        <v>5750</v>
      </c>
      <c r="I67" s="30"/>
      <c r="J67" s="48">
        <v>14</v>
      </c>
      <c r="K67" s="48">
        <v>322</v>
      </c>
      <c r="L67" s="48">
        <v>7</v>
      </c>
      <c r="M67" s="48">
        <v>11</v>
      </c>
      <c r="N67" s="48">
        <v>0</v>
      </c>
      <c r="O67" s="48">
        <v>0</v>
      </c>
      <c r="P67" s="54">
        <f t="shared" si="11"/>
        <v>354</v>
      </c>
    </row>
    <row r="68" spans="1:24" x14ac:dyDescent="0.3">
      <c r="A68" s="47" t="s">
        <v>64</v>
      </c>
      <c r="B68" s="69">
        <v>4335</v>
      </c>
      <c r="C68" s="48">
        <v>7311</v>
      </c>
      <c r="D68" s="48">
        <v>1624</v>
      </c>
      <c r="E68" s="48">
        <v>986</v>
      </c>
      <c r="F68" s="48">
        <v>3</v>
      </c>
      <c r="G68" s="48">
        <v>62</v>
      </c>
      <c r="H68" s="49">
        <f t="shared" si="10"/>
        <v>14321</v>
      </c>
      <c r="I68" s="30"/>
      <c r="J68" s="48">
        <v>49</v>
      </c>
      <c r="K68" s="48">
        <v>962</v>
      </c>
      <c r="L68" s="48">
        <v>33</v>
      </c>
      <c r="M68" s="48">
        <v>48</v>
      </c>
      <c r="N68" s="48">
        <v>8</v>
      </c>
      <c r="O68" s="48">
        <v>0</v>
      </c>
      <c r="P68" s="54">
        <f t="shared" si="11"/>
        <v>1100</v>
      </c>
    </row>
    <row r="69" spans="1:24" x14ac:dyDescent="0.3">
      <c r="A69" s="47" t="s">
        <v>65</v>
      </c>
      <c r="B69" s="69">
        <v>2747</v>
      </c>
      <c r="C69" s="48">
        <v>4795</v>
      </c>
      <c r="D69" s="48">
        <v>1000</v>
      </c>
      <c r="E69" s="48">
        <v>591</v>
      </c>
      <c r="F69" s="48"/>
      <c r="G69" s="48">
        <v>75</v>
      </c>
      <c r="H69" s="49">
        <f t="shared" si="10"/>
        <v>9208</v>
      </c>
      <c r="I69" s="30"/>
      <c r="J69" s="48">
        <v>31</v>
      </c>
      <c r="K69" s="48">
        <v>617</v>
      </c>
      <c r="L69" s="48">
        <v>10</v>
      </c>
      <c r="M69" s="48">
        <v>31</v>
      </c>
      <c r="N69" s="48">
        <v>0</v>
      </c>
      <c r="O69" s="48">
        <v>0</v>
      </c>
      <c r="P69" s="54">
        <f t="shared" si="11"/>
        <v>689</v>
      </c>
    </row>
    <row r="70" spans="1:24" x14ac:dyDescent="0.3">
      <c r="A70" s="47" t="s">
        <v>66</v>
      </c>
      <c r="B70" s="69">
        <v>3299</v>
      </c>
      <c r="C70" s="48">
        <v>4357</v>
      </c>
      <c r="D70" s="48">
        <v>887</v>
      </c>
      <c r="E70" s="48">
        <v>297</v>
      </c>
      <c r="F70" s="48">
        <v>2</v>
      </c>
      <c r="G70" s="48">
        <v>142</v>
      </c>
      <c r="H70" s="49">
        <f t="shared" si="10"/>
        <v>8984</v>
      </c>
      <c r="I70" s="30"/>
      <c r="J70" s="48">
        <v>10</v>
      </c>
      <c r="K70" s="48">
        <v>687</v>
      </c>
      <c r="L70" s="48">
        <v>27</v>
      </c>
      <c r="M70" s="48">
        <v>20</v>
      </c>
      <c r="N70" s="48">
        <v>1</v>
      </c>
      <c r="O70" s="48">
        <v>0</v>
      </c>
      <c r="P70" s="54">
        <f t="shared" si="11"/>
        <v>745</v>
      </c>
    </row>
    <row r="71" spans="1:24" x14ac:dyDescent="0.3">
      <c r="A71" s="50" t="s">
        <v>67</v>
      </c>
      <c r="B71" s="70">
        <v>2102</v>
      </c>
      <c r="C71" s="51">
        <v>4583</v>
      </c>
      <c r="D71" s="51">
        <v>563</v>
      </c>
      <c r="E71" s="51">
        <v>674</v>
      </c>
      <c r="F71" s="51">
        <v>3</v>
      </c>
      <c r="G71" s="51">
        <v>70</v>
      </c>
      <c r="H71" s="52">
        <f t="shared" ref="H71:H102" si="20">SUM(B71:G71)</f>
        <v>7995</v>
      </c>
      <c r="I71" s="30"/>
      <c r="J71" s="51">
        <v>21</v>
      </c>
      <c r="K71" s="51">
        <v>614</v>
      </c>
      <c r="L71" s="51">
        <v>10</v>
      </c>
      <c r="M71" s="51">
        <v>36</v>
      </c>
      <c r="N71" s="51">
        <v>3</v>
      </c>
      <c r="O71" s="51">
        <v>1</v>
      </c>
      <c r="P71" s="55">
        <f t="shared" ref="P71:P102" si="21">SUM(J71:O71)</f>
        <v>685</v>
      </c>
    </row>
    <row r="72" spans="1:24" x14ac:dyDescent="0.3">
      <c r="A72" s="72" t="s">
        <v>68</v>
      </c>
      <c r="B72" s="57">
        <f t="shared" ref="B72:G72" si="22">SUM(B62:B71)</f>
        <v>38942</v>
      </c>
      <c r="C72" s="35">
        <f>SUM(C62:C71)</f>
        <v>89644</v>
      </c>
      <c r="D72" s="35">
        <f t="shared" si="22"/>
        <v>11040</v>
      </c>
      <c r="E72" s="35">
        <f t="shared" si="22"/>
        <v>7483</v>
      </c>
      <c r="F72" s="35">
        <f t="shared" si="22"/>
        <v>199</v>
      </c>
      <c r="G72" s="35">
        <f t="shared" si="22"/>
        <v>1797</v>
      </c>
      <c r="H72" s="36">
        <f t="shared" si="20"/>
        <v>149105</v>
      </c>
      <c r="I72" s="37"/>
      <c r="J72" s="35">
        <f t="shared" ref="J72:O72" si="23">SUM(J62:J71)</f>
        <v>347</v>
      </c>
      <c r="K72" s="35">
        <f>SUM(K62:K71)</f>
        <v>14250</v>
      </c>
      <c r="L72" s="35">
        <f t="shared" si="23"/>
        <v>305</v>
      </c>
      <c r="M72" s="35">
        <f t="shared" si="23"/>
        <v>607</v>
      </c>
      <c r="N72" s="35">
        <f t="shared" si="23"/>
        <v>121</v>
      </c>
      <c r="O72" s="35">
        <f t="shared" si="23"/>
        <v>2</v>
      </c>
      <c r="P72" s="35">
        <f t="shared" si="21"/>
        <v>15632</v>
      </c>
    </row>
    <row r="73" spans="1:24" x14ac:dyDescent="0.3">
      <c r="A73" s="44" t="s">
        <v>69</v>
      </c>
      <c r="B73" s="68">
        <v>3332</v>
      </c>
      <c r="C73" s="45">
        <v>8761</v>
      </c>
      <c r="D73" s="45">
        <v>1445</v>
      </c>
      <c r="E73" s="45">
        <v>3132</v>
      </c>
      <c r="F73" s="45">
        <v>13</v>
      </c>
      <c r="G73" s="45">
        <v>226</v>
      </c>
      <c r="H73" s="46">
        <f t="shared" si="20"/>
        <v>16909</v>
      </c>
      <c r="I73" s="30"/>
      <c r="J73" s="45">
        <v>19</v>
      </c>
      <c r="K73" s="45">
        <v>1147</v>
      </c>
      <c r="L73" s="45">
        <v>19</v>
      </c>
      <c r="M73" s="45">
        <v>115</v>
      </c>
      <c r="N73" s="45">
        <v>0</v>
      </c>
      <c r="O73" s="45">
        <v>2</v>
      </c>
      <c r="P73" s="53">
        <f t="shared" si="21"/>
        <v>1302</v>
      </c>
    </row>
    <row r="74" spans="1:24" x14ac:dyDescent="0.3">
      <c r="A74" s="50" t="s">
        <v>70</v>
      </c>
      <c r="B74" s="70">
        <v>1141</v>
      </c>
      <c r="C74" s="51">
        <v>2182</v>
      </c>
      <c r="D74" s="51">
        <v>499</v>
      </c>
      <c r="E74" s="51">
        <v>387</v>
      </c>
      <c r="F74" s="51"/>
      <c r="G74" s="51">
        <v>71</v>
      </c>
      <c r="H74" s="52">
        <f t="shared" si="20"/>
        <v>4280</v>
      </c>
      <c r="I74" s="30"/>
      <c r="J74" s="51">
        <v>3</v>
      </c>
      <c r="K74" s="51">
        <v>316</v>
      </c>
      <c r="L74" s="51">
        <v>10</v>
      </c>
      <c r="M74" s="51">
        <v>33</v>
      </c>
      <c r="N74" s="51">
        <v>0</v>
      </c>
      <c r="O74" s="51">
        <v>0</v>
      </c>
      <c r="P74" s="55">
        <f t="shared" si="21"/>
        <v>362</v>
      </c>
    </row>
    <row r="75" spans="1:24" s="12" customFormat="1" x14ac:dyDescent="0.3">
      <c r="A75" s="72" t="s">
        <v>71</v>
      </c>
      <c r="B75" s="57">
        <f t="shared" ref="B75:G75" si="24">SUM(B73:B74)</f>
        <v>4473</v>
      </c>
      <c r="C75" s="35">
        <f>SUM(C73:C74)</f>
        <v>10943</v>
      </c>
      <c r="D75" s="35">
        <f t="shared" si="24"/>
        <v>1944</v>
      </c>
      <c r="E75" s="35">
        <f t="shared" si="24"/>
        <v>3519</v>
      </c>
      <c r="F75" s="35">
        <f t="shared" si="24"/>
        <v>13</v>
      </c>
      <c r="G75" s="35">
        <f t="shared" si="24"/>
        <v>297</v>
      </c>
      <c r="H75" s="36">
        <f t="shared" si="20"/>
        <v>21189</v>
      </c>
      <c r="I75" s="37"/>
      <c r="J75" s="35">
        <f t="shared" ref="J75:O75" si="25">SUM(J73:J74)</f>
        <v>22</v>
      </c>
      <c r="K75" s="35">
        <f>SUM(K73:K74)</f>
        <v>1463</v>
      </c>
      <c r="L75" s="35">
        <f t="shared" si="25"/>
        <v>29</v>
      </c>
      <c r="M75" s="35">
        <f t="shared" si="25"/>
        <v>148</v>
      </c>
      <c r="N75" s="35">
        <f t="shared" si="25"/>
        <v>0</v>
      </c>
      <c r="O75" s="35">
        <f t="shared" si="25"/>
        <v>2</v>
      </c>
      <c r="P75" s="35">
        <f t="shared" si="21"/>
        <v>1664</v>
      </c>
      <c r="R75"/>
      <c r="S75"/>
      <c r="T75"/>
      <c r="U75"/>
      <c r="V75"/>
      <c r="W75"/>
      <c r="X75"/>
    </row>
    <row r="76" spans="1:24" x14ac:dyDescent="0.3">
      <c r="A76" s="44" t="s">
        <v>72</v>
      </c>
      <c r="B76" s="68">
        <v>2652</v>
      </c>
      <c r="C76" s="45">
        <v>5491</v>
      </c>
      <c r="D76" s="45">
        <v>988</v>
      </c>
      <c r="E76" s="45">
        <v>3117</v>
      </c>
      <c r="F76" s="45">
        <v>5</v>
      </c>
      <c r="G76" s="45">
        <v>139</v>
      </c>
      <c r="H76" s="46">
        <f t="shared" si="20"/>
        <v>12392</v>
      </c>
      <c r="I76" s="30"/>
      <c r="J76" s="45">
        <v>15</v>
      </c>
      <c r="K76" s="45">
        <v>664</v>
      </c>
      <c r="L76" s="45">
        <v>21</v>
      </c>
      <c r="M76" s="45">
        <v>123</v>
      </c>
      <c r="N76" s="45">
        <v>22</v>
      </c>
      <c r="O76" s="45">
        <v>1</v>
      </c>
      <c r="P76" s="53">
        <f t="shared" si="21"/>
        <v>846</v>
      </c>
    </row>
    <row r="77" spans="1:24" x14ac:dyDescent="0.3">
      <c r="A77" s="47" t="s">
        <v>73</v>
      </c>
      <c r="B77" s="69">
        <v>976</v>
      </c>
      <c r="C77" s="48">
        <v>2162</v>
      </c>
      <c r="D77" s="48">
        <v>378</v>
      </c>
      <c r="E77" s="48">
        <v>884</v>
      </c>
      <c r="F77" s="48">
        <v>3</v>
      </c>
      <c r="G77" s="48">
        <v>49</v>
      </c>
      <c r="H77" s="49">
        <f t="shared" si="20"/>
        <v>4452</v>
      </c>
      <c r="I77" s="30"/>
      <c r="J77" s="48">
        <v>4</v>
      </c>
      <c r="K77" s="48">
        <v>211</v>
      </c>
      <c r="L77" s="48">
        <v>6</v>
      </c>
      <c r="M77" s="48">
        <v>33</v>
      </c>
      <c r="N77" s="48">
        <v>0</v>
      </c>
      <c r="O77" s="48">
        <v>0</v>
      </c>
      <c r="P77" s="54">
        <f t="shared" si="21"/>
        <v>254</v>
      </c>
    </row>
    <row r="78" spans="1:24" x14ac:dyDescent="0.3">
      <c r="A78" s="47" t="s">
        <v>74</v>
      </c>
      <c r="B78" s="69">
        <v>571</v>
      </c>
      <c r="C78" s="48">
        <v>1502</v>
      </c>
      <c r="D78" s="48">
        <v>241</v>
      </c>
      <c r="E78" s="48">
        <v>762</v>
      </c>
      <c r="F78" s="48"/>
      <c r="G78" s="48">
        <v>17</v>
      </c>
      <c r="H78" s="49">
        <f t="shared" si="20"/>
        <v>3093</v>
      </c>
      <c r="I78" s="30"/>
      <c r="J78" s="48">
        <v>2</v>
      </c>
      <c r="K78" s="48">
        <v>175</v>
      </c>
      <c r="L78" s="48">
        <v>2</v>
      </c>
      <c r="M78" s="48">
        <v>52</v>
      </c>
      <c r="N78" s="48">
        <v>0</v>
      </c>
      <c r="O78" s="48">
        <v>0</v>
      </c>
      <c r="P78" s="54">
        <f t="shared" si="21"/>
        <v>231</v>
      </c>
    </row>
    <row r="79" spans="1:24" x14ac:dyDescent="0.3">
      <c r="A79" s="47" t="s">
        <v>75</v>
      </c>
      <c r="B79" s="69">
        <v>1101</v>
      </c>
      <c r="C79" s="48">
        <v>3156</v>
      </c>
      <c r="D79" s="48">
        <v>382</v>
      </c>
      <c r="E79" s="48">
        <v>1806</v>
      </c>
      <c r="F79" s="48">
        <v>3</v>
      </c>
      <c r="G79" s="48">
        <v>39</v>
      </c>
      <c r="H79" s="49">
        <f t="shared" si="20"/>
        <v>6487</v>
      </c>
      <c r="I79" s="30"/>
      <c r="J79" s="48">
        <v>5</v>
      </c>
      <c r="K79" s="48">
        <v>438</v>
      </c>
      <c r="L79" s="48">
        <v>11</v>
      </c>
      <c r="M79" s="48">
        <v>95</v>
      </c>
      <c r="N79" s="48">
        <v>1</v>
      </c>
      <c r="O79" s="48">
        <v>0</v>
      </c>
      <c r="P79" s="54">
        <f t="shared" si="21"/>
        <v>550</v>
      </c>
    </row>
    <row r="80" spans="1:24" x14ac:dyDescent="0.3">
      <c r="A80" s="50" t="s">
        <v>135</v>
      </c>
      <c r="B80" s="70">
        <v>2451</v>
      </c>
      <c r="C80" s="51">
        <v>4330</v>
      </c>
      <c r="D80" s="51">
        <v>933</v>
      </c>
      <c r="E80" s="51">
        <v>1821</v>
      </c>
      <c r="F80" s="51">
        <v>5</v>
      </c>
      <c r="G80" s="51">
        <v>105</v>
      </c>
      <c r="H80" s="52">
        <f t="shared" si="20"/>
        <v>9645</v>
      </c>
      <c r="I80" s="30"/>
      <c r="J80" s="51">
        <v>6</v>
      </c>
      <c r="K80" s="51">
        <v>576</v>
      </c>
      <c r="L80" s="51">
        <v>13</v>
      </c>
      <c r="M80" s="51">
        <v>94</v>
      </c>
      <c r="N80" s="51">
        <v>0</v>
      </c>
      <c r="O80" s="51">
        <v>0</v>
      </c>
      <c r="P80" s="55">
        <f t="shared" si="21"/>
        <v>689</v>
      </c>
    </row>
    <row r="81" spans="1:24" s="12" customFormat="1" x14ac:dyDescent="0.3">
      <c r="A81" s="72" t="s">
        <v>76</v>
      </c>
      <c r="B81" s="57">
        <f t="shared" ref="B81:G81" si="26">SUM(B76:B80)</f>
        <v>7751</v>
      </c>
      <c r="C81" s="35">
        <f>SUM(C76:C80)</f>
        <v>16641</v>
      </c>
      <c r="D81" s="35">
        <f t="shared" si="26"/>
        <v>2922</v>
      </c>
      <c r="E81" s="35">
        <f t="shared" si="26"/>
        <v>8390</v>
      </c>
      <c r="F81" s="35">
        <f t="shared" si="26"/>
        <v>16</v>
      </c>
      <c r="G81" s="35">
        <f t="shared" si="26"/>
        <v>349</v>
      </c>
      <c r="H81" s="36">
        <f t="shared" si="20"/>
        <v>36069</v>
      </c>
      <c r="I81" s="37"/>
      <c r="J81" s="35">
        <f t="shared" ref="J81:O81" si="27">SUM(J76:J80)</f>
        <v>32</v>
      </c>
      <c r="K81" s="35">
        <f>SUM(K76:K80)</f>
        <v>2064</v>
      </c>
      <c r="L81" s="35">
        <f t="shared" si="27"/>
        <v>53</v>
      </c>
      <c r="M81" s="35">
        <f t="shared" si="27"/>
        <v>397</v>
      </c>
      <c r="N81" s="35">
        <f t="shared" si="27"/>
        <v>23</v>
      </c>
      <c r="O81" s="35">
        <f t="shared" si="27"/>
        <v>1</v>
      </c>
      <c r="P81" s="35">
        <f t="shared" si="21"/>
        <v>2570</v>
      </c>
      <c r="R81"/>
      <c r="S81"/>
      <c r="T81"/>
      <c r="U81"/>
      <c r="V81"/>
      <c r="W81"/>
      <c r="X81"/>
    </row>
    <row r="82" spans="1:24" x14ac:dyDescent="0.3">
      <c r="A82" s="44" t="s">
        <v>133</v>
      </c>
      <c r="B82" s="68">
        <v>1676</v>
      </c>
      <c r="C82" s="45">
        <v>4186</v>
      </c>
      <c r="D82" s="45">
        <v>1019</v>
      </c>
      <c r="E82" s="45">
        <v>274</v>
      </c>
      <c r="F82" s="45">
        <v>1</v>
      </c>
      <c r="G82" s="45">
        <v>48</v>
      </c>
      <c r="H82" s="46">
        <f t="shared" si="20"/>
        <v>7204</v>
      </c>
      <c r="I82" s="30"/>
      <c r="J82" s="45">
        <v>5</v>
      </c>
      <c r="K82" s="45">
        <v>478</v>
      </c>
      <c r="L82" s="45">
        <v>5</v>
      </c>
      <c r="M82" s="45">
        <v>19</v>
      </c>
      <c r="N82" s="45">
        <v>0</v>
      </c>
      <c r="O82" s="45">
        <v>0</v>
      </c>
      <c r="P82" s="53">
        <f t="shared" si="21"/>
        <v>507</v>
      </c>
    </row>
    <row r="83" spans="1:24" x14ac:dyDescent="0.3">
      <c r="A83" s="47" t="s">
        <v>77</v>
      </c>
      <c r="B83" s="69">
        <v>2460</v>
      </c>
      <c r="C83" s="48">
        <v>4960</v>
      </c>
      <c r="D83" s="48">
        <v>1063</v>
      </c>
      <c r="E83" s="48">
        <v>210</v>
      </c>
      <c r="F83" s="48">
        <v>5</v>
      </c>
      <c r="G83" s="48">
        <v>134</v>
      </c>
      <c r="H83" s="49">
        <f t="shared" si="20"/>
        <v>8832</v>
      </c>
      <c r="I83" s="30"/>
      <c r="J83" s="48">
        <v>14</v>
      </c>
      <c r="K83" s="48">
        <v>678</v>
      </c>
      <c r="L83" s="48">
        <v>14</v>
      </c>
      <c r="M83" s="48">
        <v>29</v>
      </c>
      <c r="N83" s="48">
        <v>1</v>
      </c>
      <c r="O83" s="48">
        <v>0</v>
      </c>
      <c r="P83" s="54">
        <f t="shared" si="21"/>
        <v>736</v>
      </c>
    </row>
    <row r="84" spans="1:24" x14ac:dyDescent="0.3">
      <c r="A84" s="47" t="s">
        <v>78</v>
      </c>
      <c r="B84" s="69">
        <v>595</v>
      </c>
      <c r="C84" s="48">
        <v>1283</v>
      </c>
      <c r="D84" s="48">
        <v>327</v>
      </c>
      <c r="E84" s="48">
        <v>60</v>
      </c>
      <c r="F84" s="48">
        <v>1</v>
      </c>
      <c r="G84" s="48">
        <v>14</v>
      </c>
      <c r="H84" s="49">
        <f t="shared" si="20"/>
        <v>2280</v>
      </c>
      <c r="I84" s="30"/>
      <c r="J84" s="48">
        <v>3</v>
      </c>
      <c r="K84" s="48">
        <v>172</v>
      </c>
      <c r="L84" s="48">
        <v>4</v>
      </c>
      <c r="M84" s="48">
        <v>11</v>
      </c>
      <c r="N84" s="48">
        <v>0</v>
      </c>
      <c r="O84" s="48">
        <v>0</v>
      </c>
      <c r="P84" s="54">
        <f t="shared" si="21"/>
        <v>190</v>
      </c>
    </row>
    <row r="85" spans="1:24" x14ac:dyDescent="0.3">
      <c r="A85" s="47" t="s">
        <v>79</v>
      </c>
      <c r="B85" s="69">
        <v>35714</v>
      </c>
      <c r="C85" s="48">
        <v>51040</v>
      </c>
      <c r="D85" s="48">
        <v>8978</v>
      </c>
      <c r="E85" s="48">
        <v>1130</v>
      </c>
      <c r="F85" s="48">
        <v>177</v>
      </c>
      <c r="G85" s="48">
        <v>3149</v>
      </c>
      <c r="H85" s="49">
        <f t="shared" si="20"/>
        <v>100188</v>
      </c>
      <c r="I85" s="30"/>
      <c r="J85" s="48">
        <v>60</v>
      </c>
      <c r="K85" s="48">
        <v>6658</v>
      </c>
      <c r="L85" s="48">
        <v>148</v>
      </c>
      <c r="M85" s="48">
        <v>407</v>
      </c>
      <c r="N85" s="48">
        <v>88</v>
      </c>
      <c r="O85" s="48">
        <v>5</v>
      </c>
      <c r="P85" s="54">
        <f t="shared" si="21"/>
        <v>7366</v>
      </c>
    </row>
    <row r="86" spans="1:24" x14ac:dyDescent="0.3">
      <c r="A86" s="50" t="s">
        <v>80</v>
      </c>
      <c r="B86" s="70">
        <v>1608</v>
      </c>
      <c r="C86" s="51">
        <v>3052</v>
      </c>
      <c r="D86" s="51">
        <v>560</v>
      </c>
      <c r="E86" s="51">
        <v>67</v>
      </c>
      <c r="F86" s="51">
        <v>1</v>
      </c>
      <c r="G86" s="51">
        <v>89</v>
      </c>
      <c r="H86" s="52">
        <f t="shared" si="20"/>
        <v>5377</v>
      </c>
      <c r="I86" s="30"/>
      <c r="J86" s="51">
        <v>9</v>
      </c>
      <c r="K86" s="51">
        <v>372</v>
      </c>
      <c r="L86" s="51">
        <v>11</v>
      </c>
      <c r="M86" s="51">
        <v>6</v>
      </c>
      <c r="N86" s="51">
        <v>1</v>
      </c>
      <c r="O86" s="51">
        <v>0</v>
      </c>
      <c r="P86" s="55">
        <f t="shared" si="21"/>
        <v>399</v>
      </c>
    </row>
    <row r="87" spans="1:24" s="12" customFormat="1" x14ac:dyDescent="0.3">
      <c r="A87" s="72" t="s">
        <v>81</v>
      </c>
      <c r="B87" s="57">
        <f t="shared" ref="B87:G87" si="28">SUM(B82:B86)</f>
        <v>42053</v>
      </c>
      <c r="C87" s="35">
        <f>SUM(C82:C86)</f>
        <v>64521</v>
      </c>
      <c r="D87" s="35">
        <f t="shared" si="28"/>
        <v>11947</v>
      </c>
      <c r="E87" s="35">
        <f t="shared" si="28"/>
        <v>1741</v>
      </c>
      <c r="F87" s="35">
        <f t="shared" si="28"/>
        <v>185</v>
      </c>
      <c r="G87" s="35">
        <f t="shared" si="28"/>
        <v>3434</v>
      </c>
      <c r="H87" s="36">
        <f t="shared" si="20"/>
        <v>123881</v>
      </c>
      <c r="I87" s="37"/>
      <c r="J87" s="35">
        <f t="shared" ref="J87:O87" si="29">SUM(J82:J86)</f>
        <v>91</v>
      </c>
      <c r="K87" s="35">
        <f t="shared" si="29"/>
        <v>8358</v>
      </c>
      <c r="L87" s="35">
        <f t="shared" si="29"/>
        <v>182</v>
      </c>
      <c r="M87" s="35">
        <f t="shared" si="29"/>
        <v>472</v>
      </c>
      <c r="N87" s="35">
        <f t="shared" si="29"/>
        <v>90</v>
      </c>
      <c r="O87" s="35">
        <f t="shared" si="29"/>
        <v>5</v>
      </c>
      <c r="P87" s="35">
        <f t="shared" si="21"/>
        <v>9198</v>
      </c>
      <c r="R87"/>
      <c r="S87"/>
      <c r="T87"/>
      <c r="U87"/>
      <c r="V87"/>
      <c r="W87"/>
      <c r="X87"/>
    </row>
    <row r="88" spans="1:24" x14ac:dyDescent="0.3">
      <c r="A88" s="44" t="s">
        <v>82</v>
      </c>
      <c r="B88" s="68">
        <v>1841</v>
      </c>
      <c r="C88" s="45">
        <v>4141</v>
      </c>
      <c r="D88" s="45">
        <v>866</v>
      </c>
      <c r="E88" s="45">
        <v>383</v>
      </c>
      <c r="F88" s="45">
        <v>3</v>
      </c>
      <c r="G88" s="45">
        <v>45</v>
      </c>
      <c r="H88" s="46">
        <f t="shared" si="20"/>
        <v>7279</v>
      </c>
      <c r="I88" s="30"/>
      <c r="J88" s="45">
        <v>4</v>
      </c>
      <c r="K88" s="45">
        <v>502</v>
      </c>
      <c r="L88" s="45">
        <v>4</v>
      </c>
      <c r="M88" s="45">
        <v>29</v>
      </c>
      <c r="N88" s="45">
        <v>0</v>
      </c>
      <c r="O88" s="45">
        <v>0</v>
      </c>
      <c r="P88" s="53">
        <f t="shared" si="21"/>
        <v>539</v>
      </c>
    </row>
    <row r="89" spans="1:24" x14ac:dyDescent="0.3">
      <c r="A89" s="47" t="s">
        <v>83</v>
      </c>
      <c r="B89" s="69">
        <v>1399</v>
      </c>
      <c r="C89" s="48">
        <v>3021</v>
      </c>
      <c r="D89" s="48">
        <v>586</v>
      </c>
      <c r="E89" s="48">
        <v>193</v>
      </c>
      <c r="F89" s="48"/>
      <c r="G89" s="48">
        <v>24</v>
      </c>
      <c r="H89" s="49">
        <f t="shared" si="20"/>
        <v>5223</v>
      </c>
      <c r="I89" s="30"/>
      <c r="J89" s="48">
        <v>11</v>
      </c>
      <c r="K89" s="48">
        <v>327</v>
      </c>
      <c r="L89" s="48">
        <v>3</v>
      </c>
      <c r="M89" s="48">
        <v>9</v>
      </c>
      <c r="N89" s="48">
        <v>0</v>
      </c>
      <c r="O89" s="48">
        <v>0</v>
      </c>
      <c r="P89" s="54">
        <f t="shared" si="21"/>
        <v>350</v>
      </c>
    </row>
    <row r="90" spans="1:24" x14ac:dyDescent="0.3">
      <c r="A90" s="47" t="s">
        <v>84</v>
      </c>
      <c r="B90" s="69">
        <v>1767</v>
      </c>
      <c r="C90" s="48">
        <v>3420</v>
      </c>
      <c r="D90" s="48">
        <v>707</v>
      </c>
      <c r="E90" s="48">
        <v>555</v>
      </c>
      <c r="F90" s="48">
        <v>1</v>
      </c>
      <c r="G90" s="48">
        <v>40</v>
      </c>
      <c r="H90" s="49">
        <f t="shared" si="20"/>
        <v>6490</v>
      </c>
      <c r="I90" s="30"/>
      <c r="J90" s="48">
        <v>3</v>
      </c>
      <c r="K90" s="48">
        <v>464</v>
      </c>
      <c r="L90" s="48">
        <v>1</v>
      </c>
      <c r="M90" s="48">
        <v>37</v>
      </c>
      <c r="N90" s="48">
        <v>0</v>
      </c>
      <c r="O90" s="48">
        <v>0</v>
      </c>
      <c r="P90" s="54">
        <f t="shared" si="21"/>
        <v>505</v>
      </c>
    </row>
    <row r="91" spans="1:24" x14ac:dyDescent="0.3">
      <c r="A91" s="50" t="s">
        <v>85</v>
      </c>
      <c r="B91" s="70">
        <v>1384</v>
      </c>
      <c r="C91" s="51">
        <v>3167</v>
      </c>
      <c r="D91" s="51">
        <v>692</v>
      </c>
      <c r="E91" s="51">
        <v>929</v>
      </c>
      <c r="F91" s="51">
        <v>5</v>
      </c>
      <c r="G91" s="51">
        <v>69</v>
      </c>
      <c r="H91" s="52">
        <f t="shared" si="20"/>
        <v>6246</v>
      </c>
      <c r="I91" s="30"/>
      <c r="J91" s="51">
        <v>7</v>
      </c>
      <c r="K91" s="51">
        <v>509</v>
      </c>
      <c r="L91" s="51">
        <v>2</v>
      </c>
      <c r="M91" s="51">
        <v>33</v>
      </c>
      <c r="N91" s="51">
        <v>0</v>
      </c>
      <c r="O91" s="51">
        <v>0</v>
      </c>
      <c r="P91" s="55">
        <f t="shared" si="21"/>
        <v>551</v>
      </c>
    </row>
    <row r="92" spans="1:24" s="12" customFormat="1" x14ac:dyDescent="0.3">
      <c r="A92" s="72" t="s">
        <v>86</v>
      </c>
      <c r="B92" s="57">
        <f t="shared" ref="B92:G92" si="30">SUM(B88:B91)</f>
        <v>6391</v>
      </c>
      <c r="C92" s="35">
        <f>SUM(C88:C91)</f>
        <v>13749</v>
      </c>
      <c r="D92" s="35">
        <f t="shared" si="30"/>
        <v>2851</v>
      </c>
      <c r="E92" s="35">
        <f t="shared" si="30"/>
        <v>2060</v>
      </c>
      <c r="F92" s="35">
        <f t="shared" si="30"/>
        <v>9</v>
      </c>
      <c r="G92" s="35">
        <f t="shared" si="30"/>
        <v>178</v>
      </c>
      <c r="H92" s="36">
        <f t="shared" si="20"/>
        <v>25238</v>
      </c>
      <c r="I92" s="37"/>
      <c r="J92" s="35">
        <f t="shared" ref="J92:O92" si="31">SUM(J88:J91)</f>
        <v>25</v>
      </c>
      <c r="K92" s="35">
        <f>SUM(K88:K91)</f>
        <v>1802</v>
      </c>
      <c r="L92" s="35">
        <f t="shared" si="31"/>
        <v>10</v>
      </c>
      <c r="M92" s="35">
        <f t="shared" si="31"/>
        <v>108</v>
      </c>
      <c r="N92" s="35">
        <f t="shared" si="31"/>
        <v>0</v>
      </c>
      <c r="O92" s="35">
        <f t="shared" si="31"/>
        <v>0</v>
      </c>
      <c r="P92" s="35">
        <f t="shared" si="21"/>
        <v>1945</v>
      </c>
      <c r="R92"/>
      <c r="S92"/>
      <c r="T92"/>
      <c r="U92"/>
      <c r="V92"/>
      <c r="W92"/>
      <c r="X92"/>
    </row>
    <row r="93" spans="1:24" x14ac:dyDescent="0.3">
      <c r="A93" s="44" t="s">
        <v>87</v>
      </c>
      <c r="B93" s="68">
        <v>572</v>
      </c>
      <c r="C93" s="45">
        <v>1730</v>
      </c>
      <c r="D93" s="45">
        <v>273</v>
      </c>
      <c r="E93" s="45">
        <v>212</v>
      </c>
      <c r="F93" s="45"/>
      <c r="G93" s="45">
        <v>22</v>
      </c>
      <c r="H93" s="46">
        <f t="shared" si="20"/>
        <v>2809</v>
      </c>
      <c r="I93" s="30"/>
      <c r="J93" s="45">
        <v>1</v>
      </c>
      <c r="K93" s="45">
        <v>176</v>
      </c>
      <c r="L93" s="45">
        <v>0</v>
      </c>
      <c r="M93" s="45">
        <v>10</v>
      </c>
      <c r="N93" s="45">
        <v>0</v>
      </c>
      <c r="O93" s="45">
        <v>0</v>
      </c>
      <c r="P93" s="53">
        <f t="shared" si="21"/>
        <v>187</v>
      </c>
    </row>
    <row r="94" spans="1:24" x14ac:dyDescent="0.3">
      <c r="A94" s="50" t="s">
        <v>88</v>
      </c>
      <c r="B94" s="70">
        <v>1178</v>
      </c>
      <c r="C94" s="51">
        <v>2927</v>
      </c>
      <c r="D94" s="51">
        <v>637</v>
      </c>
      <c r="E94" s="51">
        <v>678</v>
      </c>
      <c r="F94" s="51"/>
      <c r="G94" s="51">
        <v>27</v>
      </c>
      <c r="H94" s="52">
        <f t="shared" si="20"/>
        <v>5447</v>
      </c>
      <c r="I94" s="30"/>
      <c r="J94" s="51">
        <v>6</v>
      </c>
      <c r="K94" s="51">
        <v>347</v>
      </c>
      <c r="L94" s="51">
        <v>3</v>
      </c>
      <c r="M94" s="51">
        <v>38</v>
      </c>
      <c r="N94" s="51">
        <v>1</v>
      </c>
      <c r="O94" s="51">
        <v>1</v>
      </c>
      <c r="P94" s="55">
        <f t="shared" si="21"/>
        <v>396</v>
      </c>
    </row>
    <row r="95" spans="1:24" s="12" customFormat="1" x14ac:dyDescent="0.3">
      <c r="A95" s="72" t="s">
        <v>89</v>
      </c>
      <c r="B95" s="57">
        <f t="shared" ref="B95:G95" si="32">SUM(B93:B94)</f>
        <v>1750</v>
      </c>
      <c r="C95" s="35">
        <f>SUM(C93:C94)</f>
        <v>4657</v>
      </c>
      <c r="D95" s="35">
        <f t="shared" si="32"/>
        <v>910</v>
      </c>
      <c r="E95" s="35">
        <f t="shared" si="32"/>
        <v>890</v>
      </c>
      <c r="F95" s="35">
        <f t="shared" si="32"/>
        <v>0</v>
      </c>
      <c r="G95" s="35">
        <f t="shared" si="32"/>
        <v>49</v>
      </c>
      <c r="H95" s="36">
        <f t="shared" si="20"/>
        <v>8256</v>
      </c>
      <c r="I95" s="37"/>
      <c r="J95" s="35">
        <f t="shared" ref="J95:O95" si="33">SUM(J93:J94)</f>
        <v>7</v>
      </c>
      <c r="K95" s="35">
        <f>SUM(K93:K94)</f>
        <v>523</v>
      </c>
      <c r="L95" s="35">
        <f t="shared" si="33"/>
        <v>3</v>
      </c>
      <c r="M95" s="35">
        <f t="shared" si="33"/>
        <v>48</v>
      </c>
      <c r="N95" s="35">
        <f t="shared" si="33"/>
        <v>1</v>
      </c>
      <c r="O95" s="35">
        <f t="shared" si="33"/>
        <v>1</v>
      </c>
      <c r="P95" s="35">
        <f t="shared" si="21"/>
        <v>583</v>
      </c>
      <c r="R95"/>
      <c r="S95"/>
      <c r="T95"/>
      <c r="U95"/>
      <c r="V95"/>
      <c r="W95"/>
      <c r="X95"/>
    </row>
    <row r="96" spans="1:24" x14ac:dyDescent="0.3">
      <c r="A96" s="44" t="s">
        <v>90</v>
      </c>
      <c r="B96" s="68">
        <v>895</v>
      </c>
      <c r="C96" s="45">
        <v>3031</v>
      </c>
      <c r="D96" s="45">
        <v>632</v>
      </c>
      <c r="E96" s="45">
        <v>635</v>
      </c>
      <c r="F96" s="45">
        <v>3</v>
      </c>
      <c r="G96" s="45">
        <v>23</v>
      </c>
      <c r="H96" s="46">
        <f t="shared" si="20"/>
        <v>5219</v>
      </c>
      <c r="I96" s="30"/>
      <c r="J96" s="45">
        <v>1</v>
      </c>
      <c r="K96" s="45">
        <v>341</v>
      </c>
      <c r="L96" s="45">
        <v>4</v>
      </c>
      <c r="M96" s="45">
        <v>14</v>
      </c>
      <c r="N96" s="45">
        <v>0</v>
      </c>
      <c r="O96" s="45">
        <v>0</v>
      </c>
      <c r="P96" s="53">
        <f t="shared" si="21"/>
        <v>360</v>
      </c>
    </row>
    <row r="97" spans="1:24" x14ac:dyDescent="0.3">
      <c r="A97" s="47" t="s">
        <v>91</v>
      </c>
      <c r="B97" s="69">
        <v>594</v>
      </c>
      <c r="C97" s="48">
        <v>1840</v>
      </c>
      <c r="D97" s="48">
        <v>368</v>
      </c>
      <c r="E97" s="48">
        <v>326</v>
      </c>
      <c r="F97" s="48">
        <v>2</v>
      </c>
      <c r="G97" s="48">
        <v>19</v>
      </c>
      <c r="H97" s="49">
        <f t="shared" si="20"/>
        <v>3149</v>
      </c>
      <c r="I97" s="30"/>
      <c r="J97" s="48">
        <v>1</v>
      </c>
      <c r="K97" s="48">
        <v>225</v>
      </c>
      <c r="L97" s="48">
        <v>4</v>
      </c>
      <c r="M97" s="48">
        <v>12</v>
      </c>
      <c r="N97" s="48">
        <v>0</v>
      </c>
      <c r="O97" s="48">
        <v>0</v>
      </c>
      <c r="P97" s="54">
        <f t="shared" si="21"/>
        <v>242</v>
      </c>
    </row>
    <row r="98" spans="1:24" x14ac:dyDescent="0.3">
      <c r="A98" s="47" t="s">
        <v>92</v>
      </c>
      <c r="B98" s="69">
        <v>2043</v>
      </c>
      <c r="C98" s="48">
        <v>5203</v>
      </c>
      <c r="D98" s="48">
        <v>1537</v>
      </c>
      <c r="E98" s="48">
        <v>409</v>
      </c>
      <c r="F98" s="48">
        <v>1</v>
      </c>
      <c r="G98" s="48">
        <v>159</v>
      </c>
      <c r="H98" s="49">
        <f t="shared" si="20"/>
        <v>9352</v>
      </c>
      <c r="I98" s="30"/>
      <c r="J98" s="48">
        <v>3</v>
      </c>
      <c r="K98" s="48">
        <v>606</v>
      </c>
      <c r="L98" s="48">
        <v>6</v>
      </c>
      <c r="M98" s="48">
        <v>32</v>
      </c>
      <c r="N98" s="48">
        <v>1</v>
      </c>
      <c r="O98" s="48">
        <v>0</v>
      </c>
      <c r="P98" s="54">
        <f t="shared" si="21"/>
        <v>648</v>
      </c>
    </row>
    <row r="99" spans="1:24" x14ac:dyDescent="0.3">
      <c r="A99" s="47" t="s">
        <v>93</v>
      </c>
      <c r="B99" s="69">
        <v>7728</v>
      </c>
      <c r="C99" s="48">
        <v>14836</v>
      </c>
      <c r="D99" s="48">
        <v>4241</v>
      </c>
      <c r="E99" s="48">
        <v>1359</v>
      </c>
      <c r="F99" s="48">
        <v>9</v>
      </c>
      <c r="G99" s="48">
        <v>194</v>
      </c>
      <c r="H99" s="49">
        <f t="shared" si="20"/>
        <v>28367</v>
      </c>
      <c r="I99" s="30"/>
      <c r="J99" s="48">
        <v>70</v>
      </c>
      <c r="K99" s="48">
        <v>2556</v>
      </c>
      <c r="L99" s="48">
        <v>41</v>
      </c>
      <c r="M99" s="48">
        <v>93</v>
      </c>
      <c r="N99" s="48">
        <v>2</v>
      </c>
      <c r="O99" s="48">
        <v>1</v>
      </c>
      <c r="P99" s="54">
        <f t="shared" si="21"/>
        <v>2763</v>
      </c>
    </row>
    <row r="100" spans="1:24" x14ac:dyDescent="0.3">
      <c r="A100" s="50" t="s">
        <v>94</v>
      </c>
      <c r="B100" s="70">
        <v>2721</v>
      </c>
      <c r="C100" s="51">
        <v>6885</v>
      </c>
      <c r="D100" s="51">
        <v>1392</v>
      </c>
      <c r="E100" s="51">
        <v>1047</v>
      </c>
      <c r="F100" s="51">
        <v>3</v>
      </c>
      <c r="G100" s="51">
        <v>67</v>
      </c>
      <c r="H100" s="52">
        <f t="shared" si="20"/>
        <v>12115</v>
      </c>
      <c r="I100" s="30"/>
      <c r="J100" s="51">
        <v>22</v>
      </c>
      <c r="K100" s="51">
        <v>967</v>
      </c>
      <c r="L100" s="51">
        <v>15</v>
      </c>
      <c r="M100" s="51">
        <v>61</v>
      </c>
      <c r="N100" s="51">
        <v>4</v>
      </c>
      <c r="O100" s="51">
        <v>0</v>
      </c>
      <c r="P100" s="55">
        <f t="shared" si="21"/>
        <v>1069</v>
      </c>
    </row>
    <row r="101" spans="1:24" s="12" customFormat="1" x14ac:dyDescent="0.3">
      <c r="A101" s="72" t="s">
        <v>95</v>
      </c>
      <c r="B101" s="57">
        <f t="shared" ref="B101:G101" si="34">SUM(B96:B100)</f>
        <v>13981</v>
      </c>
      <c r="C101" s="35">
        <f>SUM(C96:C100)</f>
        <v>31795</v>
      </c>
      <c r="D101" s="35">
        <f t="shared" si="34"/>
        <v>8170</v>
      </c>
      <c r="E101" s="35">
        <f t="shared" si="34"/>
        <v>3776</v>
      </c>
      <c r="F101" s="35">
        <f t="shared" si="34"/>
        <v>18</v>
      </c>
      <c r="G101" s="35">
        <f t="shared" si="34"/>
        <v>462</v>
      </c>
      <c r="H101" s="36">
        <f t="shared" si="20"/>
        <v>58202</v>
      </c>
      <c r="I101" s="37"/>
      <c r="J101" s="35">
        <f t="shared" ref="J101:O101" si="35">SUM(J96:J100)</f>
        <v>97</v>
      </c>
      <c r="K101" s="35">
        <f>SUM(K96:K100)</f>
        <v>4695</v>
      </c>
      <c r="L101" s="35">
        <f t="shared" si="35"/>
        <v>70</v>
      </c>
      <c r="M101" s="35">
        <f t="shared" si="35"/>
        <v>212</v>
      </c>
      <c r="N101" s="35">
        <f t="shared" si="35"/>
        <v>7</v>
      </c>
      <c r="O101" s="35">
        <f t="shared" si="35"/>
        <v>1</v>
      </c>
      <c r="P101" s="35">
        <f t="shared" si="21"/>
        <v>5082</v>
      </c>
      <c r="R101"/>
      <c r="S101"/>
      <c r="T101"/>
      <c r="U101"/>
      <c r="V101"/>
      <c r="W101"/>
      <c r="X101"/>
    </row>
    <row r="102" spans="1:24" x14ac:dyDescent="0.3">
      <c r="A102" s="44" t="s">
        <v>96</v>
      </c>
      <c r="B102" s="68">
        <v>483</v>
      </c>
      <c r="C102" s="45">
        <v>1471</v>
      </c>
      <c r="D102" s="45">
        <v>344</v>
      </c>
      <c r="E102" s="45">
        <v>250</v>
      </c>
      <c r="F102" s="45"/>
      <c r="G102" s="45">
        <v>17</v>
      </c>
      <c r="H102" s="46">
        <f t="shared" si="20"/>
        <v>2565</v>
      </c>
      <c r="I102" s="30"/>
      <c r="J102" s="45">
        <v>1</v>
      </c>
      <c r="K102" s="45">
        <v>234</v>
      </c>
      <c r="L102" s="45">
        <v>3</v>
      </c>
      <c r="M102" s="45">
        <v>29</v>
      </c>
      <c r="N102" s="45">
        <v>0</v>
      </c>
      <c r="O102" s="45">
        <v>0</v>
      </c>
      <c r="P102" s="53">
        <f t="shared" si="21"/>
        <v>267</v>
      </c>
    </row>
    <row r="103" spans="1:24" x14ac:dyDescent="0.3">
      <c r="A103" s="50" t="s">
        <v>97</v>
      </c>
      <c r="B103" s="70">
        <v>200</v>
      </c>
      <c r="C103" s="51">
        <v>540</v>
      </c>
      <c r="D103" s="51">
        <v>70</v>
      </c>
      <c r="E103" s="51">
        <v>23</v>
      </c>
      <c r="F103" s="51"/>
      <c r="G103" s="51">
        <v>8</v>
      </c>
      <c r="H103" s="52">
        <f t="shared" ref="H103:H134" si="36">SUM(B103:G103)</f>
        <v>841</v>
      </c>
      <c r="I103" s="30"/>
      <c r="J103" s="51">
        <v>2</v>
      </c>
      <c r="K103" s="51">
        <v>102</v>
      </c>
      <c r="L103" s="51">
        <v>1</v>
      </c>
      <c r="M103" s="51">
        <v>7</v>
      </c>
      <c r="N103" s="51">
        <v>0</v>
      </c>
      <c r="O103" s="51">
        <v>0</v>
      </c>
      <c r="P103" s="55">
        <f t="shared" ref="P103:P134" si="37">SUM(J103:O103)</f>
        <v>112</v>
      </c>
    </row>
    <row r="104" spans="1:24" s="12" customFormat="1" x14ac:dyDescent="0.3">
      <c r="A104" s="72" t="s">
        <v>98</v>
      </c>
      <c r="B104" s="57">
        <f t="shared" ref="B104:G104" si="38">SUM(B102:B103)</f>
        <v>683</v>
      </c>
      <c r="C104" s="35">
        <f>SUM(C102:C103)</f>
        <v>2011</v>
      </c>
      <c r="D104" s="35">
        <f t="shared" si="38"/>
        <v>414</v>
      </c>
      <c r="E104" s="35">
        <f t="shared" si="38"/>
        <v>273</v>
      </c>
      <c r="F104" s="35">
        <f t="shared" si="38"/>
        <v>0</v>
      </c>
      <c r="G104" s="35">
        <f t="shared" si="38"/>
        <v>25</v>
      </c>
      <c r="H104" s="36">
        <f t="shared" si="36"/>
        <v>3406</v>
      </c>
      <c r="I104" s="37"/>
      <c r="J104" s="35">
        <f t="shared" ref="J104:O104" si="39">SUM(J102:J103)</f>
        <v>3</v>
      </c>
      <c r="K104" s="35">
        <f>SUM(K102:K103)</f>
        <v>336</v>
      </c>
      <c r="L104" s="35">
        <f t="shared" si="39"/>
        <v>4</v>
      </c>
      <c r="M104" s="35">
        <f t="shared" si="39"/>
        <v>36</v>
      </c>
      <c r="N104" s="35">
        <f t="shared" si="39"/>
        <v>0</v>
      </c>
      <c r="O104" s="35">
        <f t="shared" si="39"/>
        <v>0</v>
      </c>
      <c r="P104" s="35">
        <f t="shared" si="37"/>
        <v>379</v>
      </c>
      <c r="R104"/>
      <c r="S104"/>
      <c r="T104"/>
      <c r="U104"/>
      <c r="V104"/>
      <c r="W104"/>
      <c r="X104"/>
    </row>
    <row r="105" spans="1:24" x14ac:dyDescent="0.3">
      <c r="A105" s="44" t="s">
        <v>99</v>
      </c>
      <c r="B105" s="68">
        <v>3673</v>
      </c>
      <c r="C105" s="45">
        <v>10133</v>
      </c>
      <c r="D105" s="45">
        <v>1972</v>
      </c>
      <c r="E105" s="45">
        <v>2301</v>
      </c>
      <c r="F105" s="45">
        <v>9</v>
      </c>
      <c r="G105" s="45">
        <v>154</v>
      </c>
      <c r="H105" s="46">
        <f t="shared" si="36"/>
        <v>18242</v>
      </c>
      <c r="I105" s="30"/>
      <c r="J105" s="45">
        <v>38</v>
      </c>
      <c r="K105" s="45">
        <v>1166</v>
      </c>
      <c r="L105" s="45">
        <v>23</v>
      </c>
      <c r="M105" s="45">
        <v>170</v>
      </c>
      <c r="N105" s="45">
        <v>4</v>
      </c>
      <c r="O105" s="45">
        <v>3</v>
      </c>
      <c r="P105" s="53">
        <f t="shared" si="37"/>
        <v>1404</v>
      </c>
    </row>
    <row r="106" spans="1:24" x14ac:dyDescent="0.3">
      <c r="A106" s="47" t="s">
        <v>136</v>
      </c>
      <c r="B106" s="69">
        <v>741</v>
      </c>
      <c r="C106" s="48">
        <v>1763</v>
      </c>
      <c r="D106" s="48">
        <v>232</v>
      </c>
      <c r="E106" s="48">
        <v>140</v>
      </c>
      <c r="F106" s="48"/>
      <c r="G106" s="48">
        <v>58</v>
      </c>
      <c r="H106" s="49">
        <f t="shared" si="36"/>
        <v>2934</v>
      </c>
      <c r="I106" s="30"/>
      <c r="J106" s="48">
        <v>12</v>
      </c>
      <c r="K106" s="48">
        <v>249</v>
      </c>
      <c r="L106" s="48">
        <v>3</v>
      </c>
      <c r="M106" s="48">
        <v>16</v>
      </c>
      <c r="N106" s="48">
        <v>0</v>
      </c>
      <c r="O106" s="48">
        <v>0</v>
      </c>
      <c r="P106" s="54">
        <f t="shared" si="37"/>
        <v>280</v>
      </c>
    </row>
    <row r="107" spans="1:24" x14ac:dyDescent="0.3">
      <c r="A107" s="47" t="s">
        <v>100</v>
      </c>
      <c r="B107" s="69">
        <v>892</v>
      </c>
      <c r="C107" s="48">
        <v>2346</v>
      </c>
      <c r="D107" s="48">
        <v>483</v>
      </c>
      <c r="E107" s="48">
        <v>335</v>
      </c>
      <c r="F107" s="48">
        <v>1</v>
      </c>
      <c r="G107" s="48">
        <v>20</v>
      </c>
      <c r="H107" s="49">
        <f t="shared" si="36"/>
        <v>4077</v>
      </c>
      <c r="I107" s="30"/>
      <c r="J107" s="48">
        <v>2</v>
      </c>
      <c r="K107" s="48">
        <v>237</v>
      </c>
      <c r="L107" s="48">
        <v>1</v>
      </c>
      <c r="M107" s="48">
        <v>29</v>
      </c>
      <c r="N107" s="48">
        <v>3</v>
      </c>
      <c r="O107" s="48">
        <v>0</v>
      </c>
      <c r="P107" s="54">
        <f t="shared" si="37"/>
        <v>272</v>
      </c>
    </row>
    <row r="108" spans="1:24" x14ac:dyDescent="0.3">
      <c r="A108" s="47" t="s">
        <v>101</v>
      </c>
      <c r="B108" s="69">
        <v>1108</v>
      </c>
      <c r="C108" s="48">
        <v>3110</v>
      </c>
      <c r="D108" s="48">
        <v>503</v>
      </c>
      <c r="E108" s="48">
        <v>521</v>
      </c>
      <c r="F108" s="48">
        <v>3</v>
      </c>
      <c r="G108" s="48">
        <v>87</v>
      </c>
      <c r="H108" s="49">
        <f t="shared" si="36"/>
        <v>5332</v>
      </c>
      <c r="I108" s="30"/>
      <c r="J108" s="48">
        <v>18</v>
      </c>
      <c r="K108" s="48">
        <v>452</v>
      </c>
      <c r="L108" s="48">
        <v>8</v>
      </c>
      <c r="M108" s="48">
        <v>54</v>
      </c>
      <c r="N108" s="48">
        <v>0</v>
      </c>
      <c r="O108" s="48">
        <v>0</v>
      </c>
      <c r="P108" s="54">
        <f t="shared" si="37"/>
        <v>532</v>
      </c>
    </row>
    <row r="109" spans="1:24" x14ac:dyDescent="0.3">
      <c r="A109" s="47" t="s">
        <v>102</v>
      </c>
      <c r="B109" s="69">
        <v>2261</v>
      </c>
      <c r="C109" s="48">
        <v>5876</v>
      </c>
      <c r="D109" s="48">
        <v>1877</v>
      </c>
      <c r="E109" s="48">
        <v>1064</v>
      </c>
      <c r="F109" s="48">
        <v>6</v>
      </c>
      <c r="G109" s="48">
        <v>46</v>
      </c>
      <c r="H109" s="49">
        <f t="shared" si="36"/>
        <v>11130</v>
      </c>
      <c r="I109" s="30"/>
      <c r="J109" s="48">
        <v>21</v>
      </c>
      <c r="K109" s="48">
        <v>827</v>
      </c>
      <c r="L109" s="48">
        <v>17</v>
      </c>
      <c r="M109" s="48">
        <v>101</v>
      </c>
      <c r="N109" s="48">
        <v>1</v>
      </c>
      <c r="O109" s="48">
        <v>3</v>
      </c>
      <c r="P109" s="54">
        <f t="shared" si="37"/>
        <v>970</v>
      </c>
    </row>
    <row r="110" spans="1:24" x14ac:dyDescent="0.3">
      <c r="A110" s="50" t="s">
        <v>103</v>
      </c>
      <c r="B110" s="70">
        <v>1432</v>
      </c>
      <c r="C110" s="51">
        <v>3428</v>
      </c>
      <c r="D110" s="51">
        <v>751</v>
      </c>
      <c r="E110" s="51">
        <v>361</v>
      </c>
      <c r="F110" s="51">
        <v>1</v>
      </c>
      <c r="G110" s="51">
        <v>21</v>
      </c>
      <c r="H110" s="52">
        <f t="shared" si="36"/>
        <v>5994</v>
      </c>
      <c r="I110" s="30"/>
      <c r="J110" s="51">
        <v>5</v>
      </c>
      <c r="K110" s="51">
        <v>284</v>
      </c>
      <c r="L110" s="51">
        <v>5</v>
      </c>
      <c r="M110" s="51">
        <v>15</v>
      </c>
      <c r="N110" s="51">
        <v>1</v>
      </c>
      <c r="O110" s="51">
        <v>0</v>
      </c>
      <c r="P110" s="55">
        <f t="shared" si="37"/>
        <v>310</v>
      </c>
    </row>
    <row r="111" spans="1:24" s="12" customFormat="1" x14ac:dyDescent="0.3">
      <c r="A111" s="72" t="s">
        <v>104</v>
      </c>
      <c r="B111" s="57">
        <f t="shared" ref="B111:G111" si="40">SUM(B105:B110)</f>
        <v>10107</v>
      </c>
      <c r="C111" s="35">
        <f>SUM(C105:C110)</f>
        <v>26656</v>
      </c>
      <c r="D111" s="35">
        <f t="shared" si="40"/>
        <v>5818</v>
      </c>
      <c r="E111" s="35">
        <f t="shared" si="40"/>
        <v>4722</v>
      </c>
      <c r="F111" s="35">
        <f t="shared" si="40"/>
        <v>20</v>
      </c>
      <c r="G111" s="35">
        <f t="shared" si="40"/>
        <v>386</v>
      </c>
      <c r="H111" s="36">
        <f t="shared" si="36"/>
        <v>47709</v>
      </c>
      <c r="I111" s="37"/>
      <c r="J111" s="35">
        <f t="shared" ref="J111:O111" si="41">SUM(J105:J110)</f>
        <v>96</v>
      </c>
      <c r="K111" s="35">
        <f>SUM(K105:K110)</f>
        <v>3215</v>
      </c>
      <c r="L111" s="35">
        <f t="shared" si="41"/>
        <v>57</v>
      </c>
      <c r="M111" s="35">
        <f t="shared" si="41"/>
        <v>385</v>
      </c>
      <c r="N111" s="35">
        <f t="shared" si="41"/>
        <v>9</v>
      </c>
      <c r="O111" s="35">
        <f t="shared" si="41"/>
        <v>6</v>
      </c>
      <c r="P111" s="35">
        <f t="shared" si="37"/>
        <v>3768</v>
      </c>
      <c r="R111"/>
      <c r="S111"/>
      <c r="T111"/>
      <c r="U111"/>
      <c r="V111"/>
      <c r="W111"/>
      <c r="X111"/>
    </row>
    <row r="112" spans="1:24" x14ac:dyDescent="0.3">
      <c r="A112" s="44" t="s">
        <v>105</v>
      </c>
      <c r="B112" s="68">
        <v>1495</v>
      </c>
      <c r="C112" s="45">
        <v>3653</v>
      </c>
      <c r="D112" s="45">
        <v>234</v>
      </c>
      <c r="E112" s="45">
        <v>114</v>
      </c>
      <c r="F112" s="45">
        <v>1</v>
      </c>
      <c r="G112" s="45">
        <v>34</v>
      </c>
      <c r="H112" s="46">
        <f t="shared" si="36"/>
        <v>5531</v>
      </c>
      <c r="I112" s="30"/>
      <c r="J112" s="45">
        <v>5</v>
      </c>
      <c r="K112" s="45">
        <v>344</v>
      </c>
      <c r="L112" s="45">
        <v>2</v>
      </c>
      <c r="M112" s="45">
        <v>17</v>
      </c>
      <c r="N112" s="45">
        <v>0</v>
      </c>
      <c r="O112" s="45">
        <v>0</v>
      </c>
      <c r="P112" s="53">
        <f t="shared" si="37"/>
        <v>368</v>
      </c>
    </row>
    <row r="113" spans="1:24" x14ac:dyDescent="0.3">
      <c r="A113" s="47" t="s">
        <v>106</v>
      </c>
      <c r="B113" s="69">
        <v>2261</v>
      </c>
      <c r="C113" s="48">
        <v>6288</v>
      </c>
      <c r="D113" s="48">
        <v>313</v>
      </c>
      <c r="E113" s="48">
        <v>196</v>
      </c>
      <c r="F113" s="48">
        <v>1</v>
      </c>
      <c r="G113" s="48">
        <v>59</v>
      </c>
      <c r="H113" s="49">
        <f t="shared" si="36"/>
        <v>9118</v>
      </c>
      <c r="I113" s="30"/>
      <c r="J113" s="48">
        <v>4</v>
      </c>
      <c r="K113" s="48">
        <v>469</v>
      </c>
      <c r="L113" s="48">
        <v>0</v>
      </c>
      <c r="M113" s="48">
        <v>31</v>
      </c>
      <c r="N113" s="48">
        <v>0</v>
      </c>
      <c r="O113" s="48">
        <v>0</v>
      </c>
      <c r="P113" s="54">
        <f t="shared" si="37"/>
        <v>504</v>
      </c>
    </row>
    <row r="114" spans="1:24" x14ac:dyDescent="0.3">
      <c r="A114" s="47" t="s">
        <v>107</v>
      </c>
      <c r="B114" s="69">
        <v>349</v>
      </c>
      <c r="C114" s="48">
        <v>1021</v>
      </c>
      <c r="D114" s="48">
        <v>47</v>
      </c>
      <c r="E114" s="48">
        <v>29</v>
      </c>
      <c r="F114" s="48"/>
      <c r="G114" s="48">
        <v>22</v>
      </c>
      <c r="H114" s="49">
        <f t="shared" si="36"/>
        <v>1468</v>
      </c>
      <c r="I114" s="30"/>
      <c r="J114" s="48">
        <v>0</v>
      </c>
      <c r="K114" s="48">
        <v>107</v>
      </c>
      <c r="L114" s="48">
        <v>0</v>
      </c>
      <c r="M114" s="48">
        <v>2</v>
      </c>
      <c r="N114" s="48">
        <v>0</v>
      </c>
      <c r="O114" s="48">
        <v>0</v>
      </c>
      <c r="P114" s="54">
        <f t="shared" si="37"/>
        <v>109</v>
      </c>
    </row>
    <row r="115" spans="1:24" x14ac:dyDescent="0.3">
      <c r="A115" s="47" t="s">
        <v>108</v>
      </c>
      <c r="B115" s="69">
        <v>1803</v>
      </c>
      <c r="C115" s="48">
        <v>4103</v>
      </c>
      <c r="D115" s="48">
        <v>316</v>
      </c>
      <c r="E115" s="48">
        <v>127</v>
      </c>
      <c r="F115" s="48">
        <v>1</v>
      </c>
      <c r="G115" s="48">
        <v>73</v>
      </c>
      <c r="H115" s="49">
        <f t="shared" si="36"/>
        <v>6423</v>
      </c>
      <c r="I115" s="30"/>
      <c r="J115" s="48">
        <v>8</v>
      </c>
      <c r="K115" s="48">
        <v>268</v>
      </c>
      <c r="L115" s="48">
        <v>5</v>
      </c>
      <c r="M115" s="48">
        <v>7</v>
      </c>
      <c r="N115" s="48">
        <v>0</v>
      </c>
      <c r="O115" s="48">
        <v>0</v>
      </c>
      <c r="P115" s="54">
        <f t="shared" si="37"/>
        <v>288</v>
      </c>
    </row>
    <row r="116" spans="1:24" x14ac:dyDescent="0.3">
      <c r="A116" s="50" t="s">
        <v>109</v>
      </c>
      <c r="B116" s="70">
        <v>426</v>
      </c>
      <c r="C116" s="51">
        <v>1263</v>
      </c>
      <c r="D116" s="51">
        <v>85</v>
      </c>
      <c r="E116" s="51">
        <v>7</v>
      </c>
      <c r="F116" s="51">
        <v>1</v>
      </c>
      <c r="G116" s="51">
        <v>6</v>
      </c>
      <c r="H116" s="52">
        <f t="shared" si="36"/>
        <v>1788</v>
      </c>
      <c r="I116" s="30"/>
      <c r="J116" s="51">
        <v>1</v>
      </c>
      <c r="K116" s="51">
        <v>124</v>
      </c>
      <c r="L116" s="51">
        <v>1</v>
      </c>
      <c r="M116" s="51">
        <v>1</v>
      </c>
      <c r="N116" s="51">
        <v>0</v>
      </c>
      <c r="O116" s="51">
        <v>0</v>
      </c>
      <c r="P116" s="55">
        <f t="shared" si="37"/>
        <v>127</v>
      </c>
    </row>
    <row r="117" spans="1:24" s="12" customFormat="1" x14ac:dyDescent="0.3">
      <c r="A117" s="72" t="s">
        <v>110</v>
      </c>
      <c r="B117" s="57">
        <f t="shared" ref="B117:G117" si="42">SUM(B112:B116)</f>
        <v>6334</v>
      </c>
      <c r="C117" s="35">
        <f>SUM(C112:C116)</f>
        <v>16328</v>
      </c>
      <c r="D117" s="35">
        <f t="shared" si="42"/>
        <v>995</v>
      </c>
      <c r="E117" s="35">
        <f t="shared" si="42"/>
        <v>473</v>
      </c>
      <c r="F117" s="35">
        <f t="shared" si="42"/>
        <v>4</v>
      </c>
      <c r="G117" s="35">
        <f t="shared" si="42"/>
        <v>194</v>
      </c>
      <c r="H117" s="36">
        <f t="shared" si="36"/>
        <v>24328</v>
      </c>
      <c r="I117" s="37"/>
      <c r="J117" s="35">
        <f t="shared" ref="J117:O117" si="43">SUM(J112:J116)</f>
        <v>18</v>
      </c>
      <c r="K117" s="35">
        <f>SUM(K112:K116)</f>
        <v>1312</v>
      </c>
      <c r="L117" s="35">
        <f t="shared" si="43"/>
        <v>8</v>
      </c>
      <c r="M117" s="35">
        <f t="shared" si="43"/>
        <v>58</v>
      </c>
      <c r="N117" s="35">
        <f t="shared" si="43"/>
        <v>0</v>
      </c>
      <c r="O117" s="35">
        <f t="shared" si="43"/>
        <v>0</v>
      </c>
      <c r="P117" s="35">
        <f t="shared" si="37"/>
        <v>1396</v>
      </c>
      <c r="R117"/>
      <c r="S117"/>
      <c r="T117"/>
      <c r="U117"/>
      <c r="V117"/>
      <c r="W117"/>
      <c r="X117"/>
    </row>
    <row r="118" spans="1:24" x14ac:dyDescent="0.3">
      <c r="A118" s="44" t="s">
        <v>111</v>
      </c>
      <c r="B118" s="68">
        <v>1236</v>
      </c>
      <c r="C118" s="45">
        <v>2578</v>
      </c>
      <c r="D118" s="45">
        <v>78</v>
      </c>
      <c r="E118" s="45">
        <v>10</v>
      </c>
      <c r="F118" s="45"/>
      <c r="G118" s="45">
        <v>15</v>
      </c>
      <c r="H118" s="46">
        <f t="shared" si="36"/>
        <v>3917</v>
      </c>
      <c r="I118" s="30"/>
      <c r="J118" s="45">
        <v>7</v>
      </c>
      <c r="K118" s="45">
        <v>323</v>
      </c>
      <c r="L118" s="45">
        <v>1</v>
      </c>
      <c r="M118" s="45">
        <v>0</v>
      </c>
      <c r="N118" s="45">
        <v>1</v>
      </c>
      <c r="O118" s="45">
        <v>0</v>
      </c>
      <c r="P118" s="53">
        <f t="shared" si="37"/>
        <v>332</v>
      </c>
    </row>
    <row r="119" spans="1:24" x14ac:dyDescent="0.3">
      <c r="A119" s="47" t="s">
        <v>112</v>
      </c>
      <c r="B119" s="69">
        <v>836</v>
      </c>
      <c r="C119" s="48">
        <v>1588</v>
      </c>
      <c r="D119" s="48">
        <v>115</v>
      </c>
      <c r="E119" s="48">
        <v>51</v>
      </c>
      <c r="F119" s="48">
        <v>2</v>
      </c>
      <c r="G119" s="48">
        <v>14</v>
      </c>
      <c r="H119" s="49">
        <f t="shared" si="36"/>
        <v>2606</v>
      </c>
      <c r="I119" s="30"/>
      <c r="J119" s="48">
        <v>13</v>
      </c>
      <c r="K119" s="48">
        <v>131</v>
      </c>
      <c r="L119" s="48">
        <v>0</v>
      </c>
      <c r="M119" s="48">
        <v>0</v>
      </c>
      <c r="N119" s="48">
        <v>3</v>
      </c>
      <c r="O119" s="48">
        <v>0</v>
      </c>
      <c r="P119" s="54">
        <f t="shared" si="37"/>
        <v>147</v>
      </c>
    </row>
    <row r="120" spans="1:24" x14ac:dyDescent="0.3">
      <c r="A120" s="47" t="s">
        <v>113</v>
      </c>
      <c r="B120" s="69">
        <v>3810</v>
      </c>
      <c r="C120" s="48">
        <v>7152</v>
      </c>
      <c r="D120" s="48">
        <v>982</v>
      </c>
      <c r="E120" s="48">
        <v>414</v>
      </c>
      <c r="F120" s="48">
        <v>4</v>
      </c>
      <c r="G120" s="48">
        <v>75</v>
      </c>
      <c r="H120" s="49">
        <f t="shared" si="36"/>
        <v>12437</v>
      </c>
      <c r="I120" s="30"/>
      <c r="J120" s="48">
        <v>18</v>
      </c>
      <c r="K120" s="48">
        <v>806</v>
      </c>
      <c r="L120" s="48">
        <v>18</v>
      </c>
      <c r="M120" s="48">
        <v>26</v>
      </c>
      <c r="N120" s="48">
        <v>4</v>
      </c>
      <c r="O120" s="48">
        <v>0</v>
      </c>
      <c r="P120" s="54">
        <f t="shared" si="37"/>
        <v>872</v>
      </c>
    </row>
    <row r="121" spans="1:24" x14ac:dyDescent="0.3">
      <c r="A121" s="47" t="s">
        <v>114</v>
      </c>
      <c r="B121" s="69">
        <v>306</v>
      </c>
      <c r="C121" s="48">
        <v>805</v>
      </c>
      <c r="D121" s="48">
        <v>43</v>
      </c>
      <c r="E121" s="48">
        <v>11</v>
      </c>
      <c r="F121" s="48"/>
      <c r="G121" s="48">
        <v>3</v>
      </c>
      <c r="H121" s="49">
        <f t="shared" si="36"/>
        <v>1168</v>
      </c>
      <c r="I121" s="30"/>
      <c r="J121" s="48">
        <v>3</v>
      </c>
      <c r="K121" s="48">
        <v>117</v>
      </c>
      <c r="L121" s="48">
        <v>2</v>
      </c>
      <c r="M121" s="48">
        <v>0</v>
      </c>
      <c r="N121" s="48">
        <v>0</v>
      </c>
      <c r="O121" s="48">
        <v>0</v>
      </c>
      <c r="P121" s="54">
        <f t="shared" si="37"/>
        <v>122</v>
      </c>
    </row>
    <row r="122" spans="1:24" x14ac:dyDescent="0.3">
      <c r="A122" s="47" t="s">
        <v>115</v>
      </c>
      <c r="B122" s="69">
        <v>2881</v>
      </c>
      <c r="C122" s="48">
        <v>4143</v>
      </c>
      <c r="D122" s="48">
        <v>422</v>
      </c>
      <c r="E122" s="48">
        <v>113</v>
      </c>
      <c r="F122" s="48">
        <v>3</v>
      </c>
      <c r="G122" s="48">
        <v>46</v>
      </c>
      <c r="H122" s="49">
        <f t="shared" si="36"/>
        <v>7608</v>
      </c>
      <c r="I122" s="30"/>
      <c r="J122" s="48">
        <v>20</v>
      </c>
      <c r="K122" s="48">
        <v>424</v>
      </c>
      <c r="L122" s="48">
        <v>8</v>
      </c>
      <c r="M122" s="48">
        <v>10</v>
      </c>
      <c r="N122" s="48">
        <v>0</v>
      </c>
      <c r="O122" s="48">
        <v>1</v>
      </c>
      <c r="P122" s="54">
        <f t="shared" si="37"/>
        <v>463</v>
      </c>
    </row>
    <row r="123" spans="1:24" x14ac:dyDescent="0.3">
      <c r="A123" s="47" t="s">
        <v>116</v>
      </c>
      <c r="B123" s="69">
        <v>5474</v>
      </c>
      <c r="C123" s="48">
        <v>7937</v>
      </c>
      <c r="D123" s="48">
        <v>1894</v>
      </c>
      <c r="E123" s="48">
        <v>321</v>
      </c>
      <c r="F123" s="48">
        <v>28</v>
      </c>
      <c r="G123" s="48">
        <v>172</v>
      </c>
      <c r="H123" s="49">
        <f t="shared" si="36"/>
        <v>15826</v>
      </c>
      <c r="I123" s="30"/>
      <c r="J123" s="48">
        <v>24</v>
      </c>
      <c r="K123" s="48">
        <v>718</v>
      </c>
      <c r="L123" s="48">
        <v>11</v>
      </c>
      <c r="M123" s="48">
        <v>18</v>
      </c>
      <c r="N123" s="48">
        <v>0</v>
      </c>
      <c r="O123" s="48">
        <v>0</v>
      </c>
      <c r="P123" s="54">
        <f t="shared" si="37"/>
        <v>771</v>
      </c>
    </row>
    <row r="124" spans="1:24" x14ac:dyDescent="0.3">
      <c r="A124" s="47" t="s">
        <v>117</v>
      </c>
      <c r="B124" s="69">
        <v>1406</v>
      </c>
      <c r="C124" s="48">
        <v>2306</v>
      </c>
      <c r="D124" s="48">
        <v>261</v>
      </c>
      <c r="E124" s="48">
        <v>270</v>
      </c>
      <c r="F124" s="48">
        <v>4</v>
      </c>
      <c r="G124" s="48">
        <v>62</v>
      </c>
      <c r="H124" s="49">
        <f t="shared" si="36"/>
        <v>4309</v>
      </c>
      <c r="I124" s="30"/>
      <c r="J124" s="48">
        <v>7</v>
      </c>
      <c r="K124" s="48">
        <v>290</v>
      </c>
      <c r="L124" s="48">
        <v>3</v>
      </c>
      <c r="M124" s="48">
        <v>9</v>
      </c>
      <c r="N124" s="48">
        <v>0</v>
      </c>
      <c r="O124" s="48">
        <v>1</v>
      </c>
      <c r="P124" s="54">
        <f t="shared" si="37"/>
        <v>310</v>
      </c>
    </row>
    <row r="125" spans="1:24" x14ac:dyDescent="0.3">
      <c r="A125" s="47" t="s">
        <v>118</v>
      </c>
      <c r="B125" s="69">
        <v>1618</v>
      </c>
      <c r="C125" s="48">
        <v>2880</v>
      </c>
      <c r="D125" s="48">
        <v>324</v>
      </c>
      <c r="E125" s="48">
        <v>99</v>
      </c>
      <c r="F125" s="48">
        <v>1</v>
      </c>
      <c r="G125" s="48">
        <v>23</v>
      </c>
      <c r="H125" s="49">
        <f t="shared" si="36"/>
        <v>4945</v>
      </c>
      <c r="I125" s="30"/>
      <c r="J125" s="48">
        <v>7</v>
      </c>
      <c r="K125" s="48">
        <v>229</v>
      </c>
      <c r="L125" s="48">
        <v>2</v>
      </c>
      <c r="M125" s="48">
        <v>6</v>
      </c>
      <c r="N125" s="48">
        <v>1</v>
      </c>
      <c r="O125" s="48">
        <v>0</v>
      </c>
      <c r="P125" s="54">
        <f t="shared" si="37"/>
        <v>245</v>
      </c>
    </row>
    <row r="126" spans="1:24" x14ac:dyDescent="0.3">
      <c r="A126" s="50" t="s">
        <v>119</v>
      </c>
      <c r="B126" s="70">
        <v>1706</v>
      </c>
      <c r="C126" s="51">
        <v>2517</v>
      </c>
      <c r="D126" s="51">
        <v>289</v>
      </c>
      <c r="E126" s="51">
        <v>17</v>
      </c>
      <c r="F126" s="51">
        <v>2</v>
      </c>
      <c r="G126" s="51">
        <v>25</v>
      </c>
      <c r="H126" s="52">
        <f t="shared" si="36"/>
        <v>4556</v>
      </c>
      <c r="I126" s="30"/>
      <c r="J126" s="51">
        <v>10</v>
      </c>
      <c r="K126" s="51">
        <v>277</v>
      </c>
      <c r="L126" s="51">
        <v>2</v>
      </c>
      <c r="M126" s="51">
        <v>2</v>
      </c>
      <c r="N126" s="51">
        <v>0</v>
      </c>
      <c r="O126" s="51">
        <v>0</v>
      </c>
      <c r="P126" s="55">
        <f t="shared" si="37"/>
        <v>291</v>
      </c>
    </row>
    <row r="127" spans="1:24" s="12" customFormat="1" x14ac:dyDescent="0.3">
      <c r="A127" s="72" t="s">
        <v>120</v>
      </c>
      <c r="B127" s="57">
        <f t="shared" ref="B127:G127" si="44">SUM(B118:B126)</f>
        <v>19273</v>
      </c>
      <c r="C127" s="35">
        <f>SUM(C118:C126)</f>
        <v>31906</v>
      </c>
      <c r="D127" s="35">
        <f t="shared" si="44"/>
        <v>4408</v>
      </c>
      <c r="E127" s="35">
        <f t="shared" si="44"/>
        <v>1306</v>
      </c>
      <c r="F127" s="35">
        <f t="shared" si="44"/>
        <v>44</v>
      </c>
      <c r="G127" s="35">
        <f t="shared" si="44"/>
        <v>435</v>
      </c>
      <c r="H127" s="36">
        <f t="shared" si="36"/>
        <v>57372</v>
      </c>
      <c r="I127" s="37"/>
      <c r="J127" s="35">
        <f t="shared" ref="J127:O127" si="45">SUM(J118:J126)</f>
        <v>109</v>
      </c>
      <c r="K127" s="35">
        <f>SUM(K118:K126)</f>
        <v>3315</v>
      </c>
      <c r="L127" s="35">
        <f t="shared" si="45"/>
        <v>47</v>
      </c>
      <c r="M127" s="35">
        <f t="shared" si="45"/>
        <v>71</v>
      </c>
      <c r="N127" s="35">
        <f t="shared" si="45"/>
        <v>9</v>
      </c>
      <c r="O127" s="35">
        <f t="shared" si="45"/>
        <v>2</v>
      </c>
      <c r="P127" s="35">
        <f t="shared" si="37"/>
        <v>3553</v>
      </c>
      <c r="R127"/>
      <c r="S127"/>
      <c r="T127"/>
      <c r="U127"/>
      <c r="V127"/>
      <c r="W127"/>
      <c r="X127"/>
    </row>
    <row r="128" spans="1:24" x14ac:dyDescent="0.3">
      <c r="A128" s="44" t="s">
        <v>121</v>
      </c>
      <c r="B128" s="68">
        <v>4187</v>
      </c>
      <c r="C128" s="45">
        <v>5407</v>
      </c>
      <c r="D128" s="45">
        <v>141</v>
      </c>
      <c r="E128" s="45">
        <v>2</v>
      </c>
      <c r="F128" s="45">
        <v>24</v>
      </c>
      <c r="G128" s="45">
        <v>125</v>
      </c>
      <c r="H128" s="46">
        <f t="shared" si="36"/>
        <v>9886</v>
      </c>
      <c r="I128" s="30"/>
      <c r="J128" s="45">
        <v>22</v>
      </c>
      <c r="K128" s="45">
        <v>656</v>
      </c>
      <c r="L128" s="45">
        <v>2</v>
      </c>
      <c r="M128" s="45">
        <v>0</v>
      </c>
      <c r="N128" s="45">
        <v>5</v>
      </c>
      <c r="O128" s="45">
        <v>0</v>
      </c>
      <c r="P128" s="53">
        <f t="shared" si="37"/>
        <v>685</v>
      </c>
    </row>
    <row r="129" spans="1:24" x14ac:dyDescent="0.3">
      <c r="A129" s="47" t="s">
        <v>137</v>
      </c>
      <c r="B129" s="69">
        <v>738</v>
      </c>
      <c r="C129" s="48">
        <v>1188</v>
      </c>
      <c r="D129" s="48">
        <v>13</v>
      </c>
      <c r="E129" s="48"/>
      <c r="F129" s="48"/>
      <c r="G129" s="48">
        <v>4</v>
      </c>
      <c r="H129" s="49">
        <f t="shared" si="36"/>
        <v>1943</v>
      </c>
      <c r="I129" s="30"/>
      <c r="J129" s="48">
        <v>8</v>
      </c>
      <c r="K129" s="48">
        <v>94</v>
      </c>
      <c r="L129" s="48">
        <v>0</v>
      </c>
      <c r="M129" s="48">
        <v>0</v>
      </c>
      <c r="N129" s="48">
        <v>0</v>
      </c>
      <c r="O129" s="48">
        <v>0</v>
      </c>
      <c r="P129" s="54">
        <f t="shared" si="37"/>
        <v>102</v>
      </c>
    </row>
    <row r="130" spans="1:24" x14ac:dyDescent="0.3">
      <c r="A130" s="47" t="s">
        <v>122</v>
      </c>
      <c r="B130" s="69">
        <v>331</v>
      </c>
      <c r="C130" s="48">
        <v>675</v>
      </c>
      <c r="D130" s="48">
        <v>19</v>
      </c>
      <c r="E130" s="48"/>
      <c r="F130" s="48"/>
      <c r="G130" s="48">
        <v>3</v>
      </c>
      <c r="H130" s="49">
        <f t="shared" si="36"/>
        <v>1028</v>
      </c>
      <c r="I130" s="30"/>
      <c r="J130" s="48">
        <v>3</v>
      </c>
      <c r="K130" s="48">
        <v>89</v>
      </c>
      <c r="L130" s="48">
        <v>0</v>
      </c>
      <c r="M130" s="48">
        <v>0</v>
      </c>
      <c r="N130" s="48">
        <v>0</v>
      </c>
      <c r="O130" s="48">
        <v>0</v>
      </c>
      <c r="P130" s="54">
        <f t="shared" si="37"/>
        <v>92</v>
      </c>
    </row>
    <row r="131" spans="1:24" x14ac:dyDescent="0.3">
      <c r="A131" s="47" t="s">
        <v>123</v>
      </c>
      <c r="B131" s="69">
        <v>614</v>
      </c>
      <c r="C131" s="48">
        <v>986</v>
      </c>
      <c r="D131" s="48">
        <v>24</v>
      </c>
      <c r="E131" s="48">
        <v>1</v>
      </c>
      <c r="F131" s="48">
        <v>1</v>
      </c>
      <c r="G131" s="48">
        <v>12</v>
      </c>
      <c r="H131" s="49">
        <f t="shared" si="36"/>
        <v>1638</v>
      </c>
      <c r="I131" s="30"/>
      <c r="J131" s="48">
        <v>8</v>
      </c>
      <c r="K131" s="48">
        <v>197</v>
      </c>
      <c r="L131" s="48">
        <v>0</v>
      </c>
      <c r="M131" s="48">
        <v>0</v>
      </c>
      <c r="N131" s="48">
        <v>1</v>
      </c>
      <c r="O131" s="48">
        <v>0</v>
      </c>
      <c r="P131" s="54">
        <f t="shared" si="37"/>
        <v>206</v>
      </c>
    </row>
    <row r="132" spans="1:24" x14ac:dyDescent="0.3">
      <c r="A132" s="47" t="s">
        <v>124</v>
      </c>
      <c r="B132" s="69">
        <v>215</v>
      </c>
      <c r="C132" s="48">
        <v>376</v>
      </c>
      <c r="D132" s="48">
        <v>7</v>
      </c>
      <c r="E132" s="48"/>
      <c r="F132" s="48">
        <v>1</v>
      </c>
      <c r="G132" s="48">
        <v>4</v>
      </c>
      <c r="H132" s="49">
        <f t="shared" si="36"/>
        <v>603</v>
      </c>
      <c r="I132" s="30"/>
      <c r="J132" s="48">
        <v>3</v>
      </c>
      <c r="K132" s="48">
        <v>53</v>
      </c>
      <c r="L132" s="48">
        <v>1</v>
      </c>
      <c r="M132" s="48">
        <v>0</v>
      </c>
      <c r="N132" s="48">
        <v>0</v>
      </c>
      <c r="O132" s="48">
        <v>0</v>
      </c>
      <c r="P132" s="54">
        <f t="shared" si="37"/>
        <v>57</v>
      </c>
    </row>
    <row r="133" spans="1:24" x14ac:dyDescent="0.3">
      <c r="A133" s="47" t="s">
        <v>138</v>
      </c>
      <c r="B133" s="69">
        <v>1005</v>
      </c>
      <c r="C133" s="48">
        <v>1194</v>
      </c>
      <c r="D133" s="48">
        <v>30</v>
      </c>
      <c r="E133" s="48">
        <v>2</v>
      </c>
      <c r="F133" s="48">
        <v>1</v>
      </c>
      <c r="G133" s="48">
        <v>8</v>
      </c>
      <c r="H133" s="49">
        <f t="shared" si="36"/>
        <v>2240</v>
      </c>
      <c r="I133" s="30"/>
      <c r="J133" s="48">
        <v>5</v>
      </c>
      <c r="K133" s="48">
        <v>224</v>
      </c>
      <c r="L133" s="48">
        <v>2</v>
      </c>
      <c r="M133" s="48">
        <v>0</v>
      </c>
      <c r="N133" s="48">
        <v>1</v>
      </c>
      <c r="O133" s="48">
        <v>0</v>
      </c>
      <c r="P133" s="54">
        <f t="shared" si="37"/>
        <v>232</v>
      </c>
    </row>
    <row r="134" spans="1:24" x14ac:dyDescent="0.3">
      <c r="A134" s="47" t="s">
        <v>125</v>
      </c>
      <c r="B134" s="69">
        <v>718</v>
      </c>
      <c r="C134" s="48">
        <v>1091</v>
      </c>
      <c r="D134" s="48">
        <v>27</v>
      </c>
      <c r="E134" s="48">
        <v>1</v>
      </c>
      <c r="F134" s="48"/>
      <c r="G134" s="48">
        <v>3</v>
      </c>
      <c r="H134" s="49">
        <f t="shared" si="36"/>
        <v>1840</v>
      </c>
      <c r="I134" s="30"/>
      <c r="J134" s="48">
        <v>6</v>
      </c>
      <c r="K134" s="48">
        <v>192</v>
      </c>
      <c r="L134" s="48">
        <v>4</v>
      </c>
      <c r="M134" s="48">
        <v>0</v>
      </c>
      <c r="N134" s="48">
        <v>0</v>
      </c>
      <c r="O134" s="48">
        <v>0</v>
      </c>
      <c r="P134" s="54">
        <f t="shared" si="37"/>
        <v>202</v>
      </c>
    </row>
    <row r="135" spans="1:24" x14ac:dyDescent="0.3">
      <c r="A135" s="50" t="s">
        <v>126</v>
      </c>
      <c r="B135" s="70">
        <v>2469</v>
      </c>
      <c r="C135" s="51">
        <v>3473</v>
      </c>
      <c r="D135" s="51">
        <v>114</v>
      </c>
      <c r="E135" s="51">
        <v>1</v>
      </c>
      <c r="F135" s="51">
        <v>6</v>
      </c>
      <c r="G135" s="51">
        <v>54</v>
      </c>
      <c r="H135" s="52">
        <f>SUM(B135:G135)</f>
        <v>6117</v>
      </c>
      <c r="I135" s="37"/>
      <c r="J135" s="51">
        <v>7</v>
      </c>
      <c r="K135" s="51">
        <v>329</v>
      </c>
      <c r="L135" s="51">
        <v>1</v>
      </c>
      <c r="M135" s="51">
        <v>0</v>
      </c>
      <c r="N135" s="51">
        <v>2</v>
      </c>
      <c r="O135" s="51">
        <v>2</v>
      </c>
      <c r="P135" s="55">
        <f>SUM(J135:O135)</f>
        <v>341</v>
      </c>
    </row>
    <row r="136" spans="1:24" s="12" customFormat="1" x14ac:dyDescent="0.3">
      <c r="A136" s="72" t="s">
        <v>127</v>
      </c>
      <c r="B136" s="59">
        <f t="shared" ref="B136:G136" si="46">SUM(B128:B135)</f>
        <v>10277</v>
      </c>
      <c r="C136" s="41">
        <f>SUM(C128:C135)</f>
        <v>14390</v>
      </c>
      <c r="D136" s="41">
        <f t="shared" si="46"/>
        <v>375</v>
      </c>
      <c r="E136" s="41">
        <f t="shared" si="46"/>
        <v>7</v>
      </c>
      <c r="F136" s="41">
        <f t="shared" si="46"/>
        <v>33</v>
      </c>
      <c r="G136" s="41">
        <f t="shared" si="46"/>
        <v>213</v>
      </c>
      <c r="H136" s="42">
        <f>SUM(B136:G136)</f>
        <v>25295</v>
      </c>
      <c r="I136" s="62"/>
      <c r="J136" s="41">
        <f t="shared" ref="J136:O136" si="47">SUM(J128:J135)</f>
        <v>62</v>
      </c>
      <c r="K136" s="41">
        <f>SUM(K128:K135)</f>
        <v>1834</v>
      </c>
      <c r="L136" s="41">
        <f t="shared" si="47"/>
        <v>10</v>
      </c>
      <c r="M136" s="41">
        <f t="shared" si="47"/>
        <v>0</v>
      </c>
      <c r="N136" s="41">
        <f t="shared" si="47"/>
        <v>9</v>
      </c>
      <c r="O136" s="41">
        <f t="shared" si="47"/>
        <v>2</v>
      </c>
      <c r="P136" s="41">
        <f>SUM(J136:O136)</f>
        <v>1917</v>
      </c>
      <c r="R136"/>
      <c r="S136"/>
      <c r="T136"/>
      <c r="U136"/>
      <c r="V136"/>
      <c r="W136"/>
      <c r="X136"/>
    </row>
    <row r="137" spans="1:24" s="12" customFormat="1" ht="23.1" customHeight="1" x14ac:dyDescent="0.3">
      <c r="A137" s="60" t="s">
        <v>174</v>
      </c>
      <c r="B137" s="64">
        <f t="shared" ref="B137:P137" si="48">SUM(B136,B127,B117,B111,B104,B101,B95,B92,B87,B81,B75,B72,B61,B51,B43,B40,B35,B22,B17,B15)</f>
        <v>492048</v>
      </c>
      <c r="C137" s="43">
        <f>SUM(C136,C127,C117,C111,C104,C101,C95,C92,C87,C81,C75,C72,C61,C51,C43,C40,C35,C22,C17,C15)</f>
        <v>872855</v>
      </c>
      <c r="D137" s="43">
        <f t="shared" si="48"/>
        <v>120542</v>
      </c>
      <c r="E137" s="43">
        <f t="shared" si="48"/>
        <v>62935</v>
      </c>
      <c r="F137" s="43">
        <f t="shared" si="48"/>
        <v>1452</v>
      </c>
      <c r="G137" s="43">
        <f t="shared" si="48"/>
        <v>26122</v>
      </c>
      <c r="H137" s="65">
        <f t="shared" si="48"/>
        <v>1575954</v>
      </c>
      <c r="I137" s="63"/>
      <c r="J137" s="43">
        <f t="shared" si="48"/>
        <v>2351</v>
      </c>
      <c r="K137" s="43">
        <f>SUM(K136,K127,K117,K111,K104,K101,K95,K92,K87,K81,K75,K72,K61,K51,K43,K40,K35,K22,K17,K15)</f>
        <v>122780</v>
      </c>
      <c r="L137" s="43">
        <f t="shared" si="48"/>
        <v>1824</v>
      </c>
      <c r="M137" s="43">
        <f t="shared" si="48"/>
        <v>5258</v>
      </c>
      <c r="N137" s="43">
        <f t="shared" si="48"/>
        <v>479</v>
      </c>
      <c r="O137" s="43">
        <f t="shared" si="48"/>
        <v>77</v>
      </c>
      <c r="P137" s="43">
        <f t="shared" si="48"/>
        <v>132769</v>
      </c>
      <c r="R137"/>
      <c r="S137"/>
      <c r="T137"/>
      <c r="U137"/>
      <c r="V137"/>
      <c r="W137"/>
      <c r="X137"/>
    </row>
    <row r="138" spans="1:24" x14ac:dyDescent="0.3">
      <c r="A138" s="15"/>
      <c r="B138" s="13"/>
      <c r="C138" s="13"/>
      <c r="D138" s="13"/>
      <c r="E138" s="13"/>
      <c r="F138" s="13"/>
      <c r="G138" s="13"/>
      <c r="H138" s="16"/>
      <c r="J138" s="17"/>
      <c r="K138" s="17"/>
      <c r="L138" s="17"/>
      <c r="M138" s="17"/>
      <c r="N138" s="17"/>
      <c r="O138" s="13"/>
    </row>
    <row r="139" spans="1:24" x14ac:dyDescent="0.3">
      <c r="A139" s="98" t="s">
        <v>141</v>
      </c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</row>
    <row r="140" spans="1:24" x14ac:dyDescent="0.3">
      <c r="A140" s="99" t="s">
        <v>142</v>
      </c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</row>
    <row r="141" spans="1:24" x14ac:dyDescent="0.3">
      <c r="B141" s="13"/>
      <c r="C141" s="13"/>
      <c r="D141" s="13"/>
      <c r="E141" s="13"/>
      <c r="F141" s="13"/>
      <c r="G141" s="13"/>
      <c r="H141" s="14"/>
      <c r="O141" s="13"/>
    </row>
    <row r="142" spans="1:24" x14ac:dyDescent="0.3">
      <c r="B142" s="13"/>
      <c r="C142" s="13"/>
      <c r="D142" s="13"/>
      <c r="E142" s="13"/>
      <c r="F142" s="13"/>
      <c r="G142" s="13"/>
      <c r="H142" s="14"/>
      <c r="O142" s="13"/>
    </row>
    <row r="143" spans="1:24" x14ac:dyDescent="0.3">
      <c r="B143" s="13"/>
      <c r="C143" s="13"/>
      <c r="D143" s="13"/>
      <c r="E143" s="13"/>
      <c r="F143" s="13"/>
      <c r="G143" s="13"/>
      <c r="H143" s="14"/>
      <c r="O143" s="13"/>
    </row>
    <row r="144" spans="1:24" x14ac:dyDescent="0.3">
      <c r="B144" s="13"/>
      <c r="C144" s="13"/>
      <c r="D144" s="13"/>
      <c r="E144" s="13"/>
      <c r="F144" s="13"/>
      <c r="G144" s="13"/>
      <c r="H144" s="14"/>
      <c r="O144" s="13"/>
    </row>
    <row r="145" spans="2:15" x14ac:dyDescent="0.3">
      <c r="B145" s="13"/>
      <c r="C145" s="13"/>
      <c r="D145" s="13"/>
      <c r="E145" s="13"/>
      <c r="F145" s="13"/>
      <c r="G145" s="13"/>
      <c r="H145" s="14"/>
      <c r="O145" s="13"/>
    </row>
    <row r="146" spans="2:15" x14ac:dyDescent="0.3">
      <c r="B146" s="13"/>
      <c r="C146" s="13"/>
      <c r="D146" s="13"/>
      <c r="E146" s="13"/>
      <c r="F146" s="13"/>
      <c r="G146" s="13"/>
      <c r="H146" s="14"/>
      <c r="O146" s="13"/>
    </row>
    <row r="147" spans="2:15" x14ac:dyDescent="0.3">
      <c r="B147" s="13"/>
      <c r="C147" s="13"/>
      <c r="D147" s="13"/>
      <c r="E147" s="13"/>
      <c r="F147" s="13"/>
      <c r="G147" s="13"/>
      <c r="H147" s="14"/>
      <c r="O147" s="13"/>
    </row>
    <row r="148" spans="2:15" x14ac:dyDescent="0.3">
      <c r="B148" s="13"/>
      <c r="C148" s="13"/>
      <c r="D148" s="13"/>
      <c r="E148" s="13"/>
      <c r="F148" s="13"/>
      <c r="G148" s="13"/>
      <c r="H148" s="14"/>
      <c r="O148" s="13"/>
    </row>
    <row r="149" spans="2:15" x14ac:dyDescent="0.3">
      <c r="B149" s="13"/>
      <c r="C149" s="13"/>
      <c r="D149" s="13"/>
      <c r="E149" s="13"/>
      <c r="F149" s="13"/>
      <c r="G149" s="13"/>
      <c r="H149" s="14"/>
      <c r="O149" s="13"/>
    </row>
    <row r="150" spans="2:15" x14ac:dyDescent="0.3">
      <c r="B150" s="13"/>
      <c r="C150" s="13"/>
      <c r="D150" s="13"/>
      <c r="E150" s="13"/>
      <c r="F150" s="13"/>
      <c r="G150" s="13"/>
      <c r="H150" s="14"/>
      <c r="O150" s="13"/>
    </row>
    <row r="151" spans="2:15" x14ac:dyDescent="0.3">
      <c r="B151" s="13"/>
      <c r="C151" s="13"/>
      <c r="D151" s="13"/>
      <c r="E151" s="13"/>
      <c r="F151" s="13"/>
      <c r="G151" s="13"/>
      <c r="H151" s="14"/>
      <c r="O151" s="13"/>
    </row>
    <row r="152" spans="2:15" x14ac:dyDescent="0.3">
      <c r="B152" s="13"/>
      <c r="C152" s="13"/>
      <c r="D152" s="13"/>
      <c r="E152" s="13"/>
      <c r="F152" s="13"/>
      <c r="G152" s="13"/>
      <c r="H152" s="14"/>
      <c r="O152" s="13"/>
    </row>
    <row r="153" spans="2:15" x14ac:dyDescent="0.3">
      <c r="B153" s="13"/>
      <c r="C153" s="13"/>
      <c r="D153" s="13"/>
      <c r="E153" s="13"/>
      <c r="F153" s="13"/>
      <c r="G153" s="13"/>
      <c r="H153" s="14"/>
      <c r="O153" s="13"/>
    </row>
    <row r="154" spans="2:15" x14ac:dyDescent="0.3">
      <c r="B154" s="13"/>
      <c r="C154" s="13"/>
      <c r="D154" s="13"/>
      <c r="E154" s="13"/>
      <c r="F154" s="13"/>
      <c r="G154" s="13"/>
      <c r="H154" s="14"/>
      <c r="O154" s="13"/>
    </row>
    <row r="155" spans="2:15" x14ac:dyDescent="0.3">
      <c r="B155" s="13"/>
      <c r="C155" s="13"/>
      <c r="D155" s="13"/>
      <c r="E155" s="13"/>
      <c r="F155" s="13"/>
      <c r="G155" s="13"/>
      <c r="H155" s="14"/>
      <c r="O155" s="13"/>
    </row>
    <row r="156" spans="2:15" x14ac:dyDescent="0.3">
      <c r="B156" s="13"/>
      <c r="C156" s="13"/>
      <c r="D156" s="13"/>
      <c r="E156" s="13"/>
      <c r="F156" s="13"/>
      <c r="G156" s="13"/>
      <c r="H156" s="14"/>
      <c r="O156" s="13"/>
    </row>
    <row r="157" spans="2:15" x14ac:dyDescent="0.3">
      <c r="B157" s="13"/>
      <c r="C157" s="13"/>
      <c r="D157" s="13"/>
      <c r="E157" s="13"/>
      <c r="F157" s="13"/>
      <c r="G157" s="13"/>
      <c r="H157" s="14"/>
      <c r="O157" s="13"/>
    </row>
    <row r="158" spans="2:15" x14ac:dyDescent="0.3">
      <c r="B158" s="13"/>
      <c r="C158" s="13"/>
      <c r="D158" s="13"/>
      <c r="E158" s="13"/>
      <c r="F158" s="13"/>
      <c r="G158" s="13"/>
      <c r="H158" s="14"/>
      <c r="O158" s="13"/>
    </row>
    <row r="159" spans="2:15" x14ac:dyDescent="0.3">
      <c r="B159" s="13"/>
      <c r="C159" s="13"/>
      <c r="D159" s="13"/>
      <c r="E159" s="13"/>
      <c r="F159" s="13"/>
      <c r="G159" s="13"/>
      <c r="H159" s="14"/>
      <c r="O159" s="13"/>
    </row>
    <row r="160" spans="2:15" x14ac:dyDescent="0.3">
      <c r="B160" s="13"/>
      <c r="C160" s="13"/>
      <c r="D160" s="13"/>
      <c r="E160" s="13"/>
      <c r="F160" s="13"/>
      <c r="G160" s="13"/>
      <c r="H160" s="14"/>
      <c r="O160" s="13"/>
    </row>
    <row r="161" spans="2:15" x14ac:dyDescent="0.3">
      <c r="B161" s="13"/>
      <c r="C161" s="13"/>
      <c r="D161" s="13"/>
      <c r="E161" s="13"/>
      <c r="F161" s="13"/>
      <c r="G161" s="13"/>
      <c r="H161" s="14"/>
      <c r="O161" s="13"/>
    </row>
    <row r="162" spans="2:15" x14ac:dyDescent="0.3">
      <c r="B162" s="13"/>
      <c r="C162" s="13"/>
      <c r="D162" s="13"/>
      <c r="E162" s="13"/>
      <c r="F162" s="13"/>
      <c r="G162" s="13"/>
      <c r="H162" s="14"/>
      <c r="O162" s="13"/>
    </row>
    <row r="163" spans="2:15" x14ac:dyDescent="0.3">
      <c r="B163" s="13"/>
      <c r="C163" s="13"/>
      <c r="D163" s="13"/>
      <c r="E163" s="13"/>
      <c r="F163" s="13"/>
      <c r="G163" s="13"/>
      <c r="H163" s="14"/>
      <c r="O163" s="13"/>
    </row>
    <row r="164" spans="2:15" x14ac:dyDescent="0.3">
      <c r="B164" s="13"/>
      <c r="C164" s="13"/>
      <c r="D164" s="13"/>
      <c r="E164" s="13"/>
      <c r="F164" s="13"/>
      <c r="G164" s="13"/>
      <c r="H164" s="14"/>
      <c r="O164" s="13"/>
    </row>
    <row r="165" spans="2:15" x14ac:dyDescent="0.3">
      <c r="B165" s="13"/>
      <c r="C165" s="13"/>
      <c r="D165" s="13"/>
      <c r="E165" s="13"/>
      <c r="F165" s="13"/>
      <c r="G165" s="13"/>
      <c r="H165" s="14"/>
      <c r="O165" s="13"/>
    </row>
    <row r="166" spans="2:15" x14ac:dyDescent="0.3">
      <c r="B166" s="13"/>
      <c r="C166" s="13"/>
      <c r="D166" s="13"/>
      <c r="E166" s="13"/>
      <c r="F166" s="13"/>
      <c r="G166" s="13"/>
      <c r="H166" s="14"/>
      <c r="O166" s="13"/>
    </row>
    <row r="167" spans="2:15" x14ac:dyDescent="0.3">
      <c r="B167" s="13"/>
      <c r="C167" s="13"/>
      <c r="D167" s="13"/>
      <c r="E167" s="13"/>
      <c r="F167" s="13"/>
      <c r="G167" s="13"/>
      <c r="H167" s="14"/>
      <c r="O167" s="13"/>
    </row>
    <row r="168" spans="2:15" x14ac:dyDescent="0.3">
      <c r="B168" s="13"/>
      <c r="C168" s="13"/>
      <c r="D168" s="13"/>
      <c r="E168" s="13"/>
      <c r="F168" s="13"/>
      <c r="G168" s="13"/>
      <c r="H168" s="14"/>
      <c r="O168" s="13"/>
    </row>
    <row r="169" spans="2:15" x14ac:dyDescent="0.3">
      <c r="B169" s="13"/>
      <c r="C169" s="13"/>
      <c r="D169" s="13"/>
      <c r="E169" s="13"/>
      <c r="F169" s="13"/>
      <c r="G169" s="13"/>
      <c r="H169" s="14"/>
      <c r="O169" s="13"/>
    </row>
    <row r="170" spans="2:15" x14ac:dyDescent="0.3">
      <c r="B170" s="13"/>
      <c r="C170" s="13"/>
      <c r="D170" s="13"/>
      <c r="E170" s="13"/>
      <c r="F170" s="13"/>
      <c r="G170" s="13"/>
      <c r="H170" s="14"/>
      <c r="O170" s="13"/>
    </row>
    <row r="171" spans="2:15" x14ac:dyDescent="0.3">
      <c r="B171" s="13"/>
      <c r="C171" s="13"/>
      <c r="D171" s="13"/>
      <c r="E171" s="13"/>
      <c r="F171" s="13"/>
      <c r="G171" s="13"/>
      <c r="H171" s="14"/>
      <c r="O171" s="13"/>
    </row>
    <row r="172" spans="2:15" x14ac:dyDescent="0.3">
      <c r="B172" s="13"/>
      <c r="C172" s="13"/>
      <c r="D172" s="13"/>
      <c r="E172" s="13"/>
      <c r="F172" s="13"/>
      <c r="G172" s="13"/>
      <c r="H172" s="14"/>
      <c r="O172" s="13"/>
    </row>
    <row r="173" spans="2:15" x14ac:dyDescent="0.3">
      <c r="B173" s="13"/>
      <c r="C173" s="13"/>
      <c r="D173" s="13"/>
      <c r="E173" s="13"/>
      <c r="F173" s="13"/>
      <c r="G173" s="13"/>
      <c r="H173" s="14"/>
      <c r="O173" s="13"/>
    </row>
    <row r="174" spans="2:15" x14ac:dyDescent="0.3">
      <c r="B174" s="13"/>
      <c r="C174" s="13"/>
      <c r="D174" s="13"/>
      <c r="E174" s="13"/>
      <c r="F174" s="13"/>
      <c r="G174" s="13"/>
      <c r="H174" s="14"/>
      <c r="O174" s="13"/>
    </row>
    <row r="175" spans="2:15" x14ac:dyDescent="0.3">
      <c r="B175" s="13"/>
      <c r="C175" s="13"/>
      <c r="D175" s="13"/>
      <c r="E175" s="13"/>
      <c r="F175" s="13"/>
      <c r="G175" s="13"/>
      <c r="H175" s="14"/>
      <c r="O175" s="13"/>
    </row>
    <row r="176" spans="2:15" x14ac:dyDescent="0.3">
      <c r="B176" s="13"/>
      <c r="C176" s="13"/>
      <c r="D176" s="13"/>
      <c r="E176" s="13"/>
      <c r="F176" s="13"/>
      <c r="G176" s="13"/>
      <c r="H176" s="14"/>
      <c r="O176" s="13"/>
    </row>
    <row r="177" spans="2:15" x14ac:dyDescent="0.3">
      <c r="B177" s="13"/>
      <c r="C177" s="13"/>
      <c r="D177" s="13"/>
      <c r="E177" s="13"/>
      <c r="F177" s="13"/>
      <c r="G177" s="13"/>
      <c r="H177" s="14"/>
      <c r="O177" s="13"/>
    </row>
    <row r="178" spans="2:15" x14ac:dyDescent="0.3">
      <c r="B178" s="13"/>
      <c r="C178" s="13"/>
      <c r="D178" s="13"/>
      <c r="E178" s="13"/>
      <c r="F178" s="13"/>
      <c r="G178" s="13"/>
      <c r="H178" s="14"/>
      <c r="O178" s="13"/>
    </row>
    <row r="179" spans="2:15" x14ac:dyDescent="0.3">
      <c r="B179" s="13"/>
      <c r="C179" s="13"/>
      <c r="D179" s="13"/>
      <c r="E179" s="13"/>
      <c r="F179" s="13"/>
      <c r="G179" s="13"/>
      <c r="H179" s="14"/>
      <c r="O179" s="13"/>
    </row>
    <row r="180" spans="2:15" x14ac:dyDescent="0.3">
      <c r="B180" s="13"/>
      <c r="C180" s="13"/>
      <c r="D180" s="13"/>
      <c r="E180" s="13"/>
      <c r="F180" s="13"/>
      <c r="G180" s="13"/>
      <c r="H180" s="14"/>
      <c r="O180" s="13"/>
    </row>
    <row r="181" spans="2:15" x14ac:dyDescent="0.3">
      <c r="B181" s="13"/>
      <c r="C181" s="13"/>
      <c r="D181" s="13"/>
      <c r="E181" s="13"/>
      <c r="F181" s="13"/>
      <c r="G181" s="13"/>
      <c r="H181" s="14"/>
      <c r="O181" s="13"/>
    </row>
    <row r="182" spans="2:15" x14ac:dyDescent="0.3">
      <c r="B182" s="13"/>
      <c r="C182" s="13"/>
      <c r="D182" s="13"/>
      <c r="E182" s="13"/>
      <c r="F182" s="13"/>
      <c r="G182" s="13"/>
      <c r="H182" s="14"/>
      <c r="O182" s="13"/>
    </row>
    <row r="183" spans="2:15" x14ac:dyDescent="0.3">
      <c r="B183" s="13"/>
      <c r="C183" s="13"/>
      <c r="D183" s="13"/>
      <c r="E183" s="13"/>
      <c r="F183" s="13"/>
      <c r="G183" s="13"/>
      <c r="H183" s="14"/>
      <c r="O183" s="13"/>
    </row>
    <row r="184" spans="2:15" x14ac:dyDescent="0.3">
      <c r="B184" s="13"/>
      <c r="C184" s="13"/>
      <c r="D184" s="13"/>
      <c r="E184" s="13"/>
      <c r="F184" s="13"/>
      <c r="G184" s="13"/>
      <c r="H184" s="14"/>
      <c r="O184" s="13"/>
    </row>
    <row r="185" spans="2:15" x14ac:dyDescent="0.3">
      <c r="B185" s="13"/>
      <c r="C185" s="13"/>
      <c r="D185" s="13"/>
      <c r="E185" s="13"/>
      <c r="F185" s="13"/>
      <c r="G185" s="13"/>
      <c r="H185" s="14"/>
      <c r="O185" s="13"/>
    </row>
    <row r="186" spans="2:15" x14ac:dyDescent="0.3">
      <c r="B186" s="13"/>
      <c r="C186" s="13"/>
      <c r="D186" s="13"/>
      <c r="E186" s="13"/>
      <c r="F186" s="13"/>
      <c r="G186" s="13"/>
      <c r="H186" s="14"/>
      <c r="O186" s="13"/>
    </row>
    <row r="187" spans="2:15" x14ac:dyDescent="0.3">
      <c r="B187" s="13"/>
      <c r="C187" s="13"/>
      <c r="D187" s="13"/>
      <c r="E187" s="13"/>
      <c r="F187" s="13"/>
      <c r="G187" s="13"/>
      <c r="H187" s="14"/>
      <c r="O187" s="13"/>
    </row>
    <row r="188" spans="2:15" x14ac:dyDescent="0.3">
      <c r="B188" s="13"/>
      <c r="C188" s="13"/>
      <c r="D188" s="13"/>
      <c r="E188" s="13"/>
      <c r="F188" s="13"/>
      <c r="G188" s="13"/>
      <c r="H188" s="14"/>
      <c r="O188" s="13"/>
    </row>
    <row r="189" spans="2:15" x14ac:dyDescent="0.3">
      <c r="B189" s="13"/>
      <c r="C189" s="13"/>
      <c r="D189" s="13"/>
      <c r="E189" s="13"/>
      <c r="F189" s="13"/>
      <c r="G189" s="13"/>
      <c r="H189" s="14"/>
      <c r="O189" s="13"/>
    </row>
    <row r="190" spans="2:15" x14ac:dyDescent="0.3">
      <c r="B190" s="13"/>
      <c r="C190" s="13"/>
      <c r="D190" s="13"/>
      <c r="E190" s="13"/>
      <c r="F190" s="13"/>
      <c r="G190" s="13"/>
      <c r="H190" s="14"/>
      <c r="O190" s="13"/>
    </row>
    <row r="191" spans="2:15" x14ac:dyDescent="0.3">
      <c r="B191" s="13"/>
      <c r="C191" s="13"/>
      <c r="D191" s="13"/>
      <c r="E191" s="13"/>
      <c r="F191" s="13"/>
      <c r="G191" s="13"/>
      <c r="H191" s="14"/>
      <c r="O191" s="13"/>
    </row>
    <row r="192" spans="2:15" x14ac:dyDescent="0.3">
      <c r="B192" s="13"/>
      <c r="C192" s="13"/>
      <c r="D192" s="13"/>
      <c r="E192" s="13"/>
      <c r="F192" s="13"/>
      <c r="G192" s="13"/>
      <c r="H192" s="14"/>
      <c r="O192" s="13"/>
    </row>
    <row r="193" spans="2:15" x14ac:dyDescent="0.3">
      <c r="B193" s="13"/>
      <c r="C193" s="13"/>
      <c r="D193" s="13"/>
      <c r="E193" s="13"/>
      <c r="F193" s="13"/>
      <c r="G193" s="13"/>
      <c r="H193" s="14"/>
      <c r="O193" s="13"/>
    </row>
    <row r="194" spans="2:15" x14ac:dyDescent="0.3">
      <c r="B194" s="13"/>
      <c r="C194" s="13"/>
      <c r="D194" s="13"/>
      <c r="E194" s="13"/>
      <c r="F194" s="13"/>
      <c r="G194" s="13"/>
      <c r="H194" s="14"/>
      <c r="O194" s="13"/>
    </row>
    <row r="195" spans="2:15" x14ac:dyDescent="0.3">
      <c r="B195" s="13"/>
      <c r="C195" s="13"/>
      <c r="D195" s="13"/>
      <c r="E195" s="13"/>
      <c r="F195" s="13"/>
      <c r="G195" s="13"/>
      <c r="H195" s="14"/>
      <c r="O195" s="13"/>
    </row>
    <row r="196" spans="2:15" x14ac:dyDescent="0.3">
      <c r="B196" s="13"/>
      <c r="C196" s="13"/>
      <c r="D196" s="13"/>
      <c r="E196" s="13"/>
      <c r="F196" s="13"/>
      <c r="G196" s="13"/>
      <c r="H196" s="14"/>
      <c r="O196" s="13"/>
    </row>
    <row r="197" spans="2:15" x14ac:dyDescent="0.3">
      <c r="B197" s="13"/>
      <c r="C197" s="13"/>
      <c r="D197" s="13"/>
      <c r="E197" s="13"/>
      <c r="F197" s="13"/>
      <c r="G197" s="13"/>
      <c r="H197" s="14"/>
      <c r="O197" s="13"/>
    </row>
    <row r="198" spans="2:15" x14ac:dyDescent="0.3">
      <c r="B198" s="13"/>
      <c r="C198" s="13"/>
      <c r="D198" s="13"/>
      <c r="E198" s="13"/>
      <c r="F198" s="13"/>
      <c r="G198" s="13"/>
      <c r="H198" s="14"/>
      <c r="O198" s="13"/>
    </row>
    <row r="199" spans="2:15" x14ac:dyDescent="0.3">
      <c r="B199" s="13"/>
      <c r="C199" s="13"/>
      <c r="D199" s="13"/>
      <c r="E199" s="13"/>
      <c r="F199" s="13"/>
      <c r="G199" s="13"/>
      <c r="H199" s="14"/>
      <c r="O199" s="13"/>
    </row>
    <row r="200" spans="2:15" x14ac:dyDescent="0.3">
      <c r="B200" s="13"/>
      <c r="C200" s="13"/>
      <c r="D200" s="13"/>
      <c r="E200" s="13"/>
      <c r="F200" s="13"/>
      <c r="G200" s="13"/>
      <c r="H200" s="14"/>
      <c r="O200" s="13"/>
    </row>
    <row r="201" spans="2:15" x14ac:dyDescent="0.3">
      <c r="B201" s="13"/>
      <c r="C201" s="13"/>
      <c r="D201" s="13"/>
      <c r="E201" s="13"/>
      <c r="F201" s="13"/>
      <c r="G201" s="13"/>
      <c r="H201" s="14"/>
      <c r="O201" s="13"/>
    </row>
    <row r="202" spans="2:15" x14ac:dyDescent="0.3">
      <c r="B202" s="13"/>
      <c r="C202" s="13"/>
      <c r="D202" s="13"/>
      <c r="E202" s="13"/>
      <c r="F202" s="13"/>
      <c r="G202" s="13"/>
      <c r="H202" s="14"/>
      <c r="O202" s="13"/>
    </row>
    <row r="203" spans="2:15" x14ac:dyDescent="0.3">
      <c r="B203" s="13"/>
      <c r="C203" s="13"/>
      <c r="D203" s="13"/>
      <c r="E203" s="13"/>
      <c r="F203" s="13"/>
      <c r="G203" s="13"/>
      <c r="H203" s="14"/>
      <c r="O203" s="13"/>
    </row>
    <row r="204" spans="2:15" x14ac:dyDescent="0.3">
      <c r="B204" s="13"/>
      <c r="C204" s="13"/>
      <c r="D204" s="13"/>
      <c r="E204" s="13"/>
      <c r="F204" s="13"/>
      <c r="G204" s="13"/>
      <c r="H204" s="14"/>
      <c r="O204" s="13"/>
    </row>
    <row r="205" spans="2:15" x14ac:dyDescent="0.3">
      <c r="B205" s="13"/>
      <c r="C205" s="13"/>
      <c r="D205" s="13"/>
      <c r="E205" s="13"/>
      <c r="F205" s="13"/>
      <c r="G205" s="13"/>
      <c r="H205" s="14"/>
      <c r="O205" s="13"/>
    </row>
    <row r="206" spans="2:15" x14ac:dyDescent="0.3">
      <c r="B206" s="13"/>
      <c r="C206" s="13"/>
      <c r="D206" s="13"/>
      <c r="E206" s="13"/>
      <c r="F206" s="13"/>
      <c r="G206" s="13"/>
      <c r="H206" s="14"/>
      <c r="O206" s="13"/>
    </row>
    <row r="207" spans="2:15" x14ac:dyDescent="0.3">
      <c r="B207" s="13"/>
      <c r="C207" s="13"/>
      <c r="D207" s="13"/>
      <c r="E207" s="13"/>
      <c r="F207" s="13"/>
      <c r="G207" s="13"/>
      <c r="H207" s="14"/>
      <c r="O207" s="13"/>
    </row>
    <row r="208" spans="2:15" x14ac:dyDescent="0.3">
      <c r="B208" s="13"/>
      <c r="C208" s="13"/>
      <c r="D208" s="13"/>
      <c r="E208" s="13"/>
      <c r="F208" s="13"/>
      <c r="G208" s="13"/>
      <c r="H208" s="14"/>
      <c r="O208" s="13"/>
    </row>
    <row r="209" spans="2:15" x14ac:dyDescent="0.3">
      <c r="B209" s="13"/>
      <c r="C209" s="13"/>
      <c r="D209" s="13"/>
      <c r="E209" s="13"/>
      <c r="F209" s="13"/>
      <c r="G209" s="13"/>
      <c r="H209" s="14"/>
      <c r="O209" s="13"/>
    </row>
    <row r="210" spans="2:15" x14ac:dyDescent="0.3">
      <c r="B210" s="13"/>
      <c r="C210" s="13"/>
      <c r="D210" s="13"/>
      <c r="E210" s="13"/>
      <c r="F210" s="13"/>
      <c r="G210" s="13"/>
      <c r="H210" s="14"/>
      <c r="O210" s="13"/>
    </row>
  </sheetData>
  <mergeCells count="7">
    <mergeCell ref="A139:P139"/>
    <mergeCell ref="A140:P140"/>
    <mergeCell ref="B5:H5"/>
    <mergeCell ref="J5:P5"/>
    <mergeCell ref="B2:P2"/>
    <mergeCell ref="B3:P3"/>
    <mergeCell ref="A5:A6"/>
  </mergeCells>
  <pageMargins left="0.78740157480314965" right="0.47244094488188981" top="0.39370078740157483" bottom="0.62992125984251968" header="0.31496062992125984" footer="0.31496062992125984"/>
  <pageSetup paperSize="9" scale="66" fitToHeight="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3" manualBreakCount="3">
    <brk id="40" max="16383" man="1"/>
    <brk id="72" max="16383" man="1"/>
    <brk id="10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12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23</vt:i4>
      </vt:variant>
    </vt:vector>
  </HeadingPairs>
  <TitlesOfParts>
    <vt:vector size="36" baseType="lpstr">
      <vt:lpstr>dati graph</vt:lpstr>
      <vt:lpstr>31.aliment_provincia_ 2022</vt:lpstr>
      <vt:lpstr>31.aliment_provincia_ 2021</vt:lpstr>
      <vt:lpstr>31.aliment_provincia_ 2020</vt:lpstr>
      <vt:lpstr>31.aliment_provincia_ 2019</vt:lpstr>
      <vt:lpstr>31.aliment_provincia_ 2018</vt:lpstr>
      <vt:lpstr>31.aliment_provincia_ 2017</vt:lpstr>
      <vt:lpstr>31.aliment_provincia_ 2016</vt:lpstr>
      <vt:lpstr>31.aliment_provincia_ 2015</vt:lpstr>
      <vt:lpstr>31.aliment_provincia_2014</vt:lpstr>
      <vt:lpstr>31.aliment_provincia_ 2013</vt:lpstr>
      <vt:lpstr>31.aliment_provincia_2012</vt:lpstr>
      <vt:lpstr>Grafico1</vt:lpstr>
      <vt:lpstr>'31.aliment_provincia_ 2013'!Area_stampa</vt:lpstr>
      <vt:lpstr>'31.aliment_provincia_ 2015'!Area_stampa</vt:lpstr>
      <vt:lpstr>'31.aliment_provincia_ 2016'!Area_stampa</vt:lpstr>
      <vt:lpstr>'31.aliment_provincia_ 2017'!Area_stampa</vt:lpstr>
      <vt:lpstr>'31.aliment_provincia_ 2018'!Area_stampa</vt:lpstr>
      <vt:lpstr>'31.aliment_provincia_ 2019'!Area_stampa</vt:lpstr>
      <vt:lpstr>'31.aliment_provincia_ 2020'!Area_stampa</vt:lpstr>
      <vt:lpstr>'31.aliment_provincia_ 2021'!Area_stampa</vt:lpstr>
      <vt:lpstr>'31.aliment_provincia_ 2022'!Area_stampa</vt:lpstr>
      <vt:lpstr>'31.aliment_provincia_2012'!Area_stampa</vt:lpstr>
      <vt:lpstr>'31.aliment_provincia_2014'!Area_stampa</vt:lpstr>
      <vt:lpstr>'dati graph'!Area_stampa</vt:lpstr>
      <vt:lpstr>'31.aliment_provincia_ 2013'!Titoli_stampa</vt:lpstr>
      <vt:lpstr>'31.aliment_provincia_ 2015'!Titoli_stampa</vt:lpstr>
      <vt:lpstr>'31.aliment_provincia_ 2016'!Titoli_stampa</vt:lpstr>
      <vt:lpstr>'31.aliment_provincia_ 2017'!Titoli_stampa</vt:lpstr>
      <vt:lpstr>'31.aliment_provincia_ 2018'!Titoli_stampa</vt:lpstr>
      <vt:lpstr>'31.aliment_provincia_ 2019'!Titoli_stampa</vt:lpstr>
      <vt:lpstr>'31.aliment_provincia_ 2020'!Titoli_stampa</vt:lpstr>
      <vt:lpstr>'31.aliment_provincia_ 2021'!Titoli_stampa</vt:lpstr>
      <vt:lpstr>'31.aliment_provincia_ 2022'!Titoli_stampa</vt:lpstr>
      <vt:lpstr>'31.aliment_provincia_2012'!Titoli_stampa</vt:lpstr>
      <vt:lpstr>'31.aliment_provincia_2014'!Titoli_stampa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2020-05-28T07:12:01Z</cp:lastPrinted>
  <dcterms:created xsi:type="dcterms:W3CDTF">2012-11-30T07:37:00Z</dcterms:created>
  <dcterms:modified xsi:type="dcterms:W3CDTF">2023-07-10T13:59:18Z</dcterms:modified>
</cp:coreProperties>
</file>