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24226"/>
  <mc:AlternateContent xmlns:mc="http://schemas.openxmlformats.org/markup-compatibility/2006">
    <mc:Choice Requires="x15">
      <x15ac:absPath xmlns:x15ac="http://schemas.microsoft.com/office/spreadsheetml/2010/11/ac" url="L:\07.Automobile_in_Cifre\2023\StatisticheItalia\Immat\CapitoloB\DaAggiornare\"/>
    </mc:Choice>
  </mc:AlternateContent>
  <xr:revisionPtr revIDLastSave="0" documentId="13_ncr:1_{DABA4059-E728-4F00-95CF-9A6610ABD290}" xr6:coauthVersionLast="47" xr6:coauthVersionMax="47" xr10:uidLastSave="{00000000-0000-0000-0000-000000000000}"/>
  <bookViews>
    <workbookView xWindow="-120" yWindow="-120" windowWidth="29040" windowHeight="15720" tabRatio="619" xr2:uid="{00000000-000D-0000-FFFF-FFFF00000000}"/>
  </bookViews>
  <sheets>
    <sheet name="3.AC_marche_peso 22-21)" sheetId="5" r:id="rId1"/>
    <sheet name="3.AC_marche_peso (20-16) " sheetId="4" r:id="rId2"/>
    <sheet name="3.AC_marche_peso (15-14)" sheetId="1" r:id="rId3"/>
    <sheet name="3.AC_marche_peso (13-00)" sheetId="3" r:id="rId4"/>
  </sheets>
  <definedNames>
    <definedName name="_xlnm.Print_Area" localSheetId="3">'3.AC_marche_peso (13-00)'!$A$1:$BU$44</definedName>
    <definedName name="_xlnm.Print_Area" localSheetId="2">'3.AC_marche_peso (15-14)'!$A$1:$O$36</definedName>
    <definedName name="_xlnm.Print_Area" localSheetId="1">'3.AC_marche_peso (20-16) '!$A$1:$AE$33</definedName>
    <definedName name="_xlnm.Print_Area" localSheetId="0">'3.AC_marche_peso 22-21)'!$A$1:$K$30</definedName>
    <definedName name="_xlnm.Print_Titles" localSheetId="3">'3.AC_marche_peso (13-00)'!$A:$A</definedName>
    <definedName name="_xlnm.Print_Titles" localSheetId="2">'3.AC_marche_peso (15-14)'!$A:$A</definedName>
    <definedName name="_xlnm.Print_Titles" localSheetId="1">'3.AC_marche_peso (20-16) '!$A:$A</definedName>
    <definedName name="_xlnm.Print_Titles" localSheetId="0">'3.AC_marche_peso 22-21)'!$A:$A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 i="5" l="1"/>
  <c r="K10" i="5"/>
  <c r="K27" i="5" s="1"/>
  <c r="K11" i="5"/>
  <c r="K12" i="5"/>
  <c r="K13" i="5"/>
  <c r="K14" i="5"/>
  <c r="K15" i="5"/>
  <c r="K16" i="5"/>
  <c r="K17" i="5"/>
  <c r="K18" i="5"/>
  <c r="K19" i="5"/>
  <c r="K20" i="5"/>
  <c r="K21" i="5"/>
  <c r="K22" i="5"/>
  <c r="K23" i="5"/>
  <c r="K24" i="5"/>
  <c r="K25" i="5"/>
  <c r="K26" i="5"/>
  <c r="K8" i="5"/>
  <c r="F9" i="5"/>
  <c r="F10" i="5"/>
  <c r="F11" i="5"/>
  <c r="F12" i="5"/>
  <c r="F13" i="5"/>
  <c r="F14" i="5"/>
  <c r="F15" i="5"/>
  <c r="F16" i="5"/>
  <c r="F17" i="5"/>
  <c r="F18" i="5"/>
  <c r="F19" i="5"/>
  <c r="F20" i="5"/>
  <c r="F21" i="5"/>
  <c r="F22" i="5"/>
  <c r="F23" i="5"/>
  <c r="F24" i="5"/>
  <c r="F25" i="5"/>
  <c r="F26" i="5"/>
  <c r="F8" i="5"/>
  <c r="B27" i="5"/>
  <c r="C27" i="5"/>
  <c r="D27" i="5"/>
  <c r="E27" i="5"/>
  <c r="G27" i="5"/>
  <c r="H27" i="5"/>
  <c r="I27" i="5"/>
  <c r="J27" i="5"/>
  <c r="K29" i="4"/>
  <c r="K27" i="4"/>
  <c r="K26" i="4"/>
  <c r="K25" i="4"/>
  <c r="K24" i="4"/>
  <c r="K23" i="4"/>
  <c r="K22" i="4"/>
  <c r="K21" i="4"/>
  <c r="K20" i="4"/>
  <c r="K19" i="4"/>
  <c r="K18" i="4"/>
  <c r="K17" i="4"/>
  <c r="K15" i="4"/>
  <c r="K14" i="4"/>
  <c r="K13" i="4"/>
  <c r="K12" i="4"/>
  <c r="K11" i="4"/>
  <c r="K10" i="4"/>
  <c r="K9" i="4"/>
  <c r="K8" i="4"/>
  <c r="F27" i="4"/>
  <c r="F26" i="4"/>
  <c r="F25" i="4"/>
  <c r="F24" i="4"/>
  <c r="F23" i="4"/>
  <c r="F22" i="4"/>
  <c r="F21" i="4"/>
  <c r="F20" i="4"/>
  <c r="F19" i="4"/>
  <c r="F18" i="4"/>
  <c r="F17" i="4"/>
  <c r="F29" i="4"/>
  <c r="F9" i="4"/>
  <c r="F10" i="4"/>
  <c r="F11" i="4"/>
  <c r="F12" i="4"/>
  <c r="F13" i="4"/>
  <c r="F14" i="4"/>
  <c r="F15" i="4"/>
  <c r="F8" i="4"/>
  <c r="F27" i="5" l="1"/>
  <c r="E28" i="4"/>
  <c r="D28" i="4"/>
  <c r="C28" i="4"/>
  <c r="B28" i="4"/>
  <c r="E16" i="4"/>
  <c r="D16" i="4"/>
  <c r="C16" i="4"/>
  <c r="B16" i="4"/>
  <c r="F16" i="4"/>
  <c r="P15" i="4"/>
  <c r="P14" i="4"/>
  <c r="P13" i="4"/>
  <c r="P12" i="4"/>
  <c r="P11" i="4"/>
  <c r="P10" i="4"/>
  <c r="P9" i="4"/>
  <c r="P8" i="4"/>
  <c r="J28" i="4"/>
  <c r="I28" i="4"/>
  <c r="H28" i="4"/>
  <c r="G28" i="4"/>
  <c r="J16" i="4"/>
  <c r="I16" i="4"/>
  <c r="H16" i="4"/>
  <c r="G16" i="4"/>
  <c r="AE14" i="4"/>
  <c r="Z14" i="4"/>
  <c r="U14" i="4"/>
  <c r="AE10" i="4"/>
  <c r="U10" i="4"/>
  <c r="D30" i="4" l="1"/>
  <c r="E30" i="4"/>
  <c r="C30" i="4"/>
  <c r="F28" i="4"/>
  <c r="F30" i="4" s="1"/>
  <c r="G30" i="4"/>
  <c r="B30" i="4"/>
  <c r="J30" i="4"/>
  <c r="I30" i="4"/>
  <c r="H30" i="4"/>
  <c r="K16" i="4"/>
  <c r="K28" i="4"/>
  <c r="U19" i="4"/>
  <c r="P29" i="4"/>
  <c r="O28" i="4"/>
  <c r="N28" i="4"/>
  <c r="M28" i="4"/>
  <c r="L28" i="4"/>
  <c r="P27" i="4"/>
  <c r="P26" i="4"/>
  <c r="P25" i="4"/>
  <c r="P24" i="4"/>
  <c r="P23" i="4"/>
  <c r="P22" i="4"/>
  <c r="P21" i="4"/>
  <c r="P20" i="4"/>
  <c r="P19" i="4"/>
  <c r="P18" i="4"/>
  <c r="P17" i="4"/>
  <c r="O16" i="4"/>
  <c r="N16" i="4"/>
  <c r="M16" i="4"/>
  <c r="L16" i="4"/>
  <c r="K30" i="4" l="1"/>
  <c r="M30" i="4"/>
  <c r="O30" i="4"/>
  <c r="L30" i="4"/>
  <c r="P16" i="4"/>
  <c r="N30" i="4"/>
  <c r="P28" i="4"/>
  <c r="Q16" i="4"/>
  <c r="P30" i="4" l="1"/>
  <c r="U29" i="4"/>
  <c r="U8" i="4"/>
  <c r="U9" i="4"/>
  <c r="U11" i="4"/>
  <c r="U12" i="4"/>
  <c r="U13" i="4"/>
  <c r="U15" i="4"/>
  <c r="Z29" i="4"/>
  <c r="Y28" i="4"/>
  <c r="X28" i="4"/>
  <c r="W28" i="4"/>
  <c r="V28" i="4"/>
  <c r="Z27" i="4"/>
  <c r="Z26" i="4"/>
  <c r="Z25" i="4"/>
  <c r="Z24" i="4"/>
  <c r="Z23" i="4"/>
  <c r="Z22" i="4"/>
  <c r="Z21" i="4"/>
  <c r="Z20" i="4"/>
  <c r="Z19" i="4"/>
  <c r="Z18" i="4"/>
  <c r="Z17" i="4"/>
  <c r="Y16" i="4"/>
  <c r="X16" i="4"/>
  <c r="W16" i="4"/>
  <c r="V16" i="4"/>
  <c r="Z15" i="4"/>
  <c r="Z13" i="4"/>
  <c r="Z12" i="4"/>
  <c r="Z11" i="4"/>
  <c r="Z9" i="4"/>
  <c r="Z8" i="4"/>
  <c r="AA29" i="4"/>
  <c r="AE29" i="4" s="1"/>
  <c r="AB28" i="4"/>
  <c r="AC28" i="4"/>
  <c r="AD28" i="4"/>
  <c r="AA28" i="4"/>
  <c r="AB16" i="4"/>
  <c r="AC16" i="4"/>
  <c r="AD16" i="4"/>
  <c r="AA16" i="4"/>
  <c r="AE18" i="4"/>
  <c r="AE19" i="4"/>
  <c r="AE20" i="4"/>
  <c r="AE21" i="4"/>
  <c r="AE22" i="4"/>
  <c r="AE23" i="4"/>
  <c r="AE24" i="4"/>
  <c r="AE25" i="4"/>
  <c r="AE26" i="4"/>
  <c r="AE27" i="4"/>
  <c r="AE17" i="4"/>
  <c r="AE9" i="4"/>
  <c r="AE11" i="4"/>
  <c r="AE12" i="4"/>
  <c r="AE13" i="4"/>
  <c r="AE15" i="4"/>
  <c r="AE8" i="4"/>
  <c r="U18" i="4"/>
  <c r="U20" i="4"/>
  <c r="U21" i="4"/>
  <c r="U22" i="4"/>
  <c r="U23" i="4"/>
  <c r="U24" i="4"/>
  <c r="U25" i="4"/>
  <c r="U26" i="4"/>
  <c r="U27" i="4"/>
  <c r="U17" i="4"/>
  <c r="T28" i="4"/>
  <c r="S28" i="4"/>
  <c r="R28" i="4"/>
  <c r="Q28" i="4"/>
  <c r="T16" i="4"/>
  <c r="S16" i="4"/>
  <c r="R16" i="4"/>
  <c r="BS41" i="3"/>
  <c r="BN41" i="3"/>
  <c r="BI41" i="3"/>
  <c r="BD41" i="3"/>
  <c r="AY41" i="3"/>
  <c r="AT41" i="3"/>
  <c r="AO41" i="3"/>
  <c r="AJ41" i="3"/>
  <c r="AE41" i="3"/>
  <c r="Z41" i="3"/>
  <c r="U41" i="3"/>
  <c r="P41" i="3"/>
  <c r="K41" i="3"/>
  <c r="F41" i="3"/>
  <c r="BR40" i="3"/>
  <c r="BQ40" i="3"/>
  <c r="BP40" i="3"/>
  <c r="BO40" i="3"/>
  <c r="BM40" i="3"/>
  <c r="BL40" i="3"/>
  <c r="BK40" i="3"/>
  <c r="BJ40" i="3"/>
  <c r="BH40" i="3"/>
  <c r="BG40" i="3"/>
  <c r="BF40" i="3"/>
  <c r="BE40" i="3"/>
  <c r="BC40" i="3"/>
  <c r="BB40" i="3"/>
  <c r="BB42" i="3" s="1"/>
  <c r="BA40" i="3"/>
  <c r="AZ40" i="3"/>
  <c r="AX40" i="3"/>
  <c r="AW40" i="3"/>
  <c r="AV40" i="3"/>
  <c r="AU40" i="3"/>
  <c r="AS40" i="3"/>
  <c r="AR40" i="3"/>
  <c r="AQ40" i="3"/>
  <c r="AP40" i="3"/>
  <c r="AN40" i="3"/>
  <c r="AM40" i="3"/>
  <c r="AL40" i="3"/>
  <c r="AK40" i="3"/>
  <c r="AI40" i="3"/>
  <c r="AI42" i="3" s="1"/>
  <c r="AH40" i="3"/>
  <c r="AG40" i="3"/>
  <c r="AF40" i="3"/>
  <c r="AD40" i="3"/>
  <c r="AC40" i="3"/>
  <c r="AB40" i="3"/>
  <c r="AA40" i="3"/>
  <c r="Y40" i="3"/>
  <c r="X40" i="3"/>
  <c r="W40" i="3"/>
  <c r="W42" i="3" s="1"/>
  <c r="V40" i="3"/>
  <c r="V42" i="3" s="1"/>
  <c r="T40" i="3"/>
  <c r="S40" i="3"/>
  <c r="R40" i="3"/>
  <c r="Q40" i="3"/>
  <c r="O40" i="3"/>
  <c r="N40" i="3"/>
  <c r="M40" i="3"/>
  <c r="L40" i="3"/>
  <c r="J40" i="3"/>
  <c r="I40" i="3"/>
  <c r="H40" i="3"/>
  <c r="G40" i="3"/>
  <c r="E40" i="3"/>
  <c r="D40" i="3"/>
  <c r="C40" i="3"/>
  <c r="B40" i="3"/>
  <c r="BS39" i="3"/>
  <c r="BN39" i="3"/>
  <c r="BI39" i="3"/>
  <c r="BD39" i="3"/>
  <c r="AY39" i="3"/>
  <c r="AT39" i="3"/>
  <c r="AO39" i="3"/>
  <c r="AJ39" i="3"/>
  <c r="AE39" i="3"/>
  <c r="Z39" i="3"/>
  <c r="U39" i="3"/>
  <c r="P39" i="3"/>
  <c r="K39" i="3"/>
  <c r="F39" i="3"/>
  <c r="BS38" i="3"/>
  <c r="BN38" i="3"/>
  <c r="BI38" i="3"/>
  <c r="BD38" i="3"/>
  <c r="AY38" i="3"/>
  <c r="AT38" i="3"/>
  <c r="AO38" i="3"/>
  <c r="AJ38" i="3"/>
  <c r="AE38" i="3"/>
  <c r="Z38" i="3"/>
  <c r="U38" i="3"/>
  <c r="P38" i="3"/>
  <c r="K38" i="3"/>
  <c r="F38" i="3"/>
  <c r="BS37" i="3"/>
  <c r="BN37" i="3"/>
  <c r="BI37" i="3"/>
  <c r="BD37" i="3"/>
  <c r="AY37" i="3"/>
  <c r="AT37" i="3"/>
  <c r="AO37" i="3"/>
  <c r="AJ37" i="3"/>
  <c r="AE37" i="3"/>
  <c r="Z37" i="3"/>
  <c r="U37" i="3"/>
  <c r="P37" i="3"/>
  <c r="K37" i="3"/>
  <c r="F37" i="3"/>
  <c r="BS36" i="3"/>
  <c r="BN36" i="3"/>
  <c r="BI36" i="3"/>
  <c r="BD36" i="3"/>
  <c r="AY36" i="3"/>
  <c r="AT36" i="3"/>
  <c r="AO36" i="3"/>
  <c r="AJ36" i="3"/>
  <c r="AE36" i="3"/>
  <c r="Z36" i="3"/>
  <c r="U36" i="3"/>
  <c r="P36" i="3"/>
  <c r="K36" i="3"/>
  <c r="F36" i="3"/>
  <c r="AJ35" i="3"/>
  <c r="AE35" i="3"/>
  <c r="Z35" i="3"/>
  <c r="U35" i="3"/>
  <c r="P35" i="3"/>
  <c r="K35" i="3"/>
  <c r="F35" i="3"/>
  <c r="BS34" i="3"/>
  <c r="BN34" i="3"/>
  <c r="BI34" i="3"/>
  <c r="BD34" i="3"/>
  <c r="AY34" i="3"/>
  <c r="AT34" i="3"/>
  <c r="AO34" i="3"/>
  <c r="AJ34" i="3"/>
  <c r="AE34" i="3"/>
  <c r="Z34" i="3"/>
  <c r="U34" i="3"/>
  <c r="P34" i="3"/>
  <c r="K34" i="3"/>
  <c r="F34" i="3"/>
  <c r="BS33" i="3"/>
  <c r="BN33" i="3"/>
  <c r="BI33" i="3"/>
  <c r="BD33" i="3"/>
  <c r="AY33" i="3"/>
  <c r="AT33" i="3"/>
  <c r="AO33" i="3"/>
  <c r="AJ33" i="3"/>
  <c r="AE33" i="3"/>
  <c r="Z33" i="3"/>
  <c r="U33" i="3"/>
  <c r="P33" i="3"/>
  <c r="K33" i="3"/>
  <c r="F33" i="3"/>
  <c r="BS32" i="3"/>
  <c r="BN32" i="3"/>
  <c r="BI32" i="3"/>
  <c r="BD32" i="3"/>
  <c r="AY32" i="3"/>
  <c r="AT32" i="3"/>
  <c r="AO32" i="3"/>
  <c r="AJ32" i="3"/>
  <c r="AE32" i="3"/>
  <c r="Z32" i="3"/>
  <c r="U32" i="3"/>
  <c r="P32" i="3"/>
  <c r="K32" i="3"/>
  <c r="F32" i="3"/>
  <c r="BS31" i="3"/>
  <c r="BN31" i="3"/>
  <c r="BI31" i="3"/>
  <c r="BD31" i="3"/>
  <c r="AY31" i="3"/>
  <c r="AT31" i="3"/>
  <c r="AO31" i="3"/>
  <c r="AJ31" i="3"/>
  <c r="AE31" i="3"/>
  <c r="Z31" i="3"/>
  <c r="U31" i="3"/>
  <c r="P31" i="3"/>
  <c r="K31" i="3"/>
  <c r="F31" i="3"/>
  <c r="BS30" i="3"/>
  <c r="BN30" i="3"/>
  <c r="BI30" i="3"/>
  <c r="BD30" i="3"/>
  <c r="AY30" i="3"/>
  <c r="AT30" i="3"/>
  <c r="AO30" i="3"/>
  <c r="AJ30" i="3"/>
  <c r="AE30" i="3"/>
  <c r="Z30" i="3"/>
  <c r="U30" i="3"/>
  <c r="P30" i="3"/>
  <c r="K30" i="3"/>
  <c r="F30" i="3"/>
  <c r="BN29" i="3"/>
  <c r="BI29" i="3"/>
  <c r="BD29" i="3"/>
  <c r="AY29" i="3"/>
  <c r="AT29" i="3"/>
  <c r="AO29" i="3"/>
  <c r="AJ29" i="3"/>
  <c r="AE29" i="3"/>
  <c r="Z29" i="3"/>
  <c r="U29" i="3"/>
  <c r="P29" i="3"/>
  <c r="K29" i="3"/>
  <c r="F29" i="3"/>
  <c r="BD28" i="3"/>
  <c r="AY28" i="3"/>
  <c r="AT28" i="3"/>
  <c r="AO28" i="3"/>
  <c r="AJ28" i="3"/>
  <c r="AE28" i="3"/>
  <c r="BS27" i="3"/>
  <c r="BN27" i="3"/>
  <c r="BI27" i="3"/>
  <c r="BD27" i="3"/>
  <c r="AY27" i="3"/>
  <c r="AT27" i="3"/>
  <c r="AO27" i="3"/>
  <c r="AJ27" i="3"/>
  <c r="AE27" i="3"/>
  <c r="Z27" i="3"/>
  <c r="U27" i="3"/>
  <c r="P27" i="3"/>
  <c r="K27" i="3"/>
  <c r="F27" i="3"/>
  <c r="BR26" i="3"/>
  <c r="BR42" i="3" s="1"/>
  <c r="BQ26" i="3"/>
  <c r="BP26" i="3"/>
  <c r="BO26" i="3"/>
  <c r="BM26" i="3"/>
  <c r="BL26" i="3"/>
  <c r="BL42" i="3" s="1"/>
  <c r="BK26" i="3"/>
  <c r="BJ26" i="3"/>
  <c r="BH26" i="3"/>
  <c r="BH42" i="3" s="1"/>
  <c r="BG26" i="3"/>
  <c r="BF26" i="3"/>
  <c r="BE26" i="3"/>
  <c r="BC26" i="3"/>
  <c r="BB26" i="3"/>
  <c r="BA26" i="3"/>
  <c r="AZ26" i="3"/>
  <c r="AX26" i="3"/>
  <c r="AW26" i="3"/>
  <c r="AV26" i="3"/>
  <c r="AU26" i="3"/>
  <c r="AS26" i="3"/>
  <c r="AR26" i="3"/>
  <c r="AR42" i="3" s="1"/>
  <c r="AQ26" i="3"/>
  <c r="AP26" i="3"/>
  <c r="AN26" i="3"/>
  <c r="AM26" i="3"/>
  <c r="AL26" i="3"/>
  <c r="AK26" i="3"/>
  <c r="AI26" i="3"/>
  <c r="AH26" i="3"/>
  <c r="AG26" i="3"/>
  <c r="AF26" i="3"/>
  <c r="AD26" i="3"/>
  <c r="AD42" i="3" s="1"/>
  <c r="AC26" i="3"/>
  <c r="AB26" i="3"/>
  <c r="AA26" i="3"/>
  <c r="Y26" i="3"/>
  <c r="X26" i="3"/>
  <c r="X42" i="3" s="1"/>
  <c r="W26" i="3"/>
  <c r="V26" i="3"/>
  <c r="T26" i="3"/>
  <c r="T42" i="3" s="1"/>
  <c r="S26" i="3"/>
  <c r="R26" i="3"/>
  <c r="Q26" i="3"/>
  <c r="O26" i="3"/>
  <c r="N26" i="3"/>
  <c r="M26" i="3"/>
  <c r="L26" i="3"/>
  <c r="J26" i="3"/>
  <c r="I26" i="3"/>
  <c r="H26" i="3"/>
  <c r="G26" i="3"/>
  <c r="E26" i="3"/>
  <c r="D26" i="3"/>
  <c r="D42" i="3" s="1"/>
  <c r="C26" i="3"/>
  <c r="B26" i="3"/>
  <c r="BS25" i="3"/>
  <c r="BN25" i="3"/>
  <c r="BI25" i="3"/>
  <c r="BD25" i="3"/>
  <c r="AY25" i="3"/>
  <c r="AT25" i="3"/>
  <c r="AO25" i="3"/>
  <c r="AJ25" i="3"/>
  <c r="AE25" i="3"/>
  <c r="Z25" i="3"/>
  <c r="U25" i="3"/>
  <c r="P25" i="3"/>
  <c r="K25" i="3"/>
  <c r="F25" i="3"/>
  <c r="BD24" i="3"/>
  <c r="AY24" i="3"/>
  <c r="AT24" i="3"/>
  <c r="AO24" i="3"/>
  <c r="AJ24" i="3"/>
  <c r="AE24" i="3"/>
  <c r="Z24" i="3"/>
  <c r="U24" i="3"/>
  <c r="P24" i="3"/>
  <c r="K24" i="3"/>
  <c r="F24" i="3"/>
  <c r="BN23" i="3"/>
  <c r="BI23" i="3"/>
  <c r="BD23" i="3"/>
  <c r="AY23" i="3"/>
  <c r="AT23" i="3"/>
  <c r="AO23" i="3"/>
  <c r="AJ23" i="3"/>
  <c r="AE23" i="3"/>
  <c r="BN22" i="3"/>
  <c r="BI22" i="3"/>
  <c r="BD22" i="3"/>
  <c r="AY22" i="3"/>
  <c r="AT22" i="3"/>
  <c r="AO22" i="3"/>
  <c r="AJ22" i="3"/>
  <c r="AE22" i="3"/>
  <c r="Z22" i="3"/>
  <c r="U22" i="3"/>
  <c r="P22" i="3"/>
  <c r="K22" i="3"/>
  <c r="F22" i="3"/>
  <c r="BS21" i="3"/>
  <c r="BN21" i="3"/>
  <c r="BI21" i="3"/>
  <c r="BD21" i="3"/>
  <c r="AY21" i="3"/>
  <c r="AT21" i="3"/>
  <c r="AO21" i="3"/>
  <c r="BS20" i="3"/>
  <c r="BN20" i="3"/>
  <c r="BI20" i="3"/>
  <c r="BD20" i="3"/>
  <c r="AY20" i="3"/>
  <c r="AT20" i="3"/>
  <c r="AO20" i="3"/>
  <c r="BS19" i="3"/>
  <c r="BN19" i="3"/>
  <c r="BI19" i="3"/>
  <c r="AY19" i="3"/>
  <c r="AT19" i="3"/>
  <c r="AO19" i="3"/>
  <c r="AJ19" i="3"/>
  <c r="AE19" i="3"/>
  <c r="Z19" i="3"/>
  <c r="U19" i="3"/>
  <c r="P19" i="3"/>
  <c r="K19" i="3"/>
  <c r="F19" i="3"/>
  <c r="BS18" i="3"/>
  <c r="BN18" i="3"/>
  <c r="BI18" i="3"/>
  <c r="BD18" i="3"/>
  <c r="AY18" i="3"/>
  <c r="AT18" i="3"/>
  <c r="AO18" i="3"/>
  <c r="AJ18" i="3"/>
  <c r="AE18" i="3"/>
  <c r="Z18" i="3"/>
  <c r="U18" i="3"/>
  <c r="P18" i="3"/>
  <c r="K18" i="3"/>
  <c r="F18" i="3"/>
  <c r="U17" i="3"/>
  <c r="P17" i="3"/>
  <c r="K17" i="3"/>
  <c r="F17" i="3"/>
  <c r="BS16" i="3"/>
  <c r="BN16" i="3"/>
  <c r="BI16" i="3"/>
  <c r="BD16" i="3"/>
  <c r="AT16" i="3"/>
  <c r="AO16" i="3"/>
  <c r="AJ16" i="3"/>
  <c r="AE16" i="3"/>
  <c r="Z16" i="3"/>
  <c r="U16" i="3"/>
  <c r="P16" i="3"/>
  <c r="K16" i="3"/>
  <c r="F16" i="3"/>
  <c r="BN15" i="3"/>
  <c r="BI15" i="3"/>
  <c r="BD15" i="3"/>
  <c r="AY15" i="3"/>
  <c r="AT15" i="3"/>
  <c r="AO15" i="3"/>
  <c r="AJ15" i="3"/>
  <c r="AE15" i="3"/>
  <c r="Z15" i="3"/>
  <c r="U15" i="3"/>
  <c r="P15" i="3"/>
  <c r="K15" i="3"/>
  <c r="F15" i="3"/>
  <c r="BI14" i="3"/>
  <c r="BD14" i="3"/>
  <c r="AY14" i="3"/>
  <c r="AT14" i="3"/>
  <c r="AO14" i="3"/>
  <c r="AJ14" i="3"/>
  <c r="AE14" i="3"/>
  <c r="Z14" i="3"/>
  <c r="U14" i="3"/>
  <c r="P14" i="3"/>
  <c r="K14" i="3"/>
  <c r="F14" i="3"/>
  <c r="BN13" i="3"/>
  <c r="BI13" i="3"/>
  <c r="BD13" i="3"/>
  <c r="AY13" i="3"/>
  <c r="AT13" i="3"/>
  <c r="AO13" i="3"/>
  <c r="AJ13" i="3"/>
  <c r="AE13" i="3"/>
  <c r="Z13" i="3"/>
  <c r="U13" i="3"/>
  <c r="P13" i="3"/>
  <c r="K13" i="3"/>
  <c r="F13" i="3"/>
  <c r="BS12" i="3"/>
  <c r="BN12" i="3"/>
  <c r="BI12" i="3"/>
  <c r="BD12" i="3"/>
  <c r="AT12" i="3"/>
  <c r="AO12" i="3"/>
  <c r="AJ12" i="3"/>
  <c r="AE12" i="3"/>
  <c r="Z12" i="3"/>
  <c r="F12" i="3"/>
  <c r="BS11" i="3"/>
  <c r="BN11" i="3"/>
  <c r="BI11" i="3"/>
  <c r="BD11" i="3"/>
  <c r="AY11" i="3"/>
  <c r="AT11" i="3"/>
  <c r="AO11" i="3"/>
  <c r="AJ11" i="3"/>
  <c r="AE11" i="3"/>
  <c r="Z11" i="3"/>
  <c r="U11" i="3"/>
  <c r="P11" i="3"/>
  <c r="K11" i="3"/>
  <c r="F11" i="3"/>
  <c r="BS10" i="3"/>
  <c r="BN10" i="3"/>
  <c r="BI10" i="3"/>
  <c r="BD10" i="3"/>
  <c r="AY10" i="3"/>
  <c r="AT10" i="3"/>
  <c r="AO10" i="3"/>
  <c r="AJ10" i="3"/>
  <c r="AE10" i="3"/>
  <c r="Z10" i="3"/>
  <c r="U10" i="3"/>
  <c r="P10" i="3"/>
  <c r="K10" i="3"/>
  <c r="F10" i="3"/>
  <c r="BS9" i="3"/>
  <c r="BN9" i="3"/>
  <c r="BI9" i="3"/>
  <c r="BD9" i="3"/>
  <c r="AY9" i="3"/>
  <c r="AT9" i="3"/>
  <c r="AO9" i="3"/>
  <c r="AJ9" i="3"/>
  <c r="AE9" i="3"/>
  <c r="Z9" i="3"/>
  <c r="U9" i="3"/>
  <c r="P9" i="3"/>
  <c r="K9" i="3"/>
  <c r="F9" i="3"/>
  <c r="BS8" i="3"/>
  <c r="BN8" i="3"/>
  <c r="BI8" i="3"/>
  <c r="BD8" i="3"/>
  <c r="AY8" i="3"/>
  <c r="AT8" i="3"/>
  <c r="AO8" i="3"/>
  <c r="AJ8" i="3"/>
  <c r="AE8" i="3"/>
  <c r="Z8" i="3"/>
  <c r="U8" i="3"/>
  <c r="P8" i="3"/>
  <c r="K8" i="3"/>
  <c r="F8" i="3"/>
  <c r="K31" i="1"/>
  <c r="F31" i="1"/>
  <c r="J17" i="1"/>
  <c r="I17" i="1"/>
  <c r="H17" i="1"/>
  <c r="G17" i="1"/>
  <c r="E17" i="1"/>
  <c r="D17" i="1"/>
  <c r="C17" i="1"/>
  <c r="B17" i="1"/>
  <c r="E30" i="1"/>
  <c r="D30" i="1"/>
  <c r="C30" i="1"/>
  <c r="B30" i="1"/>
  <c r="F29" i="1"/>
  <c r="F28" i="1"/>
  <c r="F27" i="1"/>
  <c r="F26" i="1"/>
  <c r="F25" i="1"/>
  <c r="F24" i="1"/>
  <c r="F23" i="1"/>
  <c r="F22" i="1"/>
  <c r="F21" i="1"/>
  <c r="F20" i="1"/>
  <c r="F19" i="1"/>
  <c r="F18" i="1"/>
  <c r="F16" i="1"/>
  <c r="F15" i="1"/>
  <c r="F14" i="1"/>
  <c r="F13" i="1"/>
  <c r="F12" i="1"/>
  <c r="F11" i="1"/>
  <c r="F10" i="1"/>
  <c r="F9" i="1"/>
  <c r="F8" i="1"/>
  <c r="G30" i="1"/>
  <c r="K18" i="1"/>
  <c r="K20" i="1"/>
  <c r="K21" i="1"/>
  <c r="K22" i="1"/>
  <c r="K23" i="1"/>
  <c r="K24" i="1"/>
  <c r="K25" i="1"/>
  <c r="K26" i="1"/>
  <c r="K27" i="1"/>
  <c r="K28" i="1"/>
  <c r="K29" i="1"/>
  <c r="K19" i="1"/>
  <c r="K9" i="1"/>
  <c r="K10" i="1"/>
  <c r="K11" i="1"/>
  <c r="K12" i="1"/>
  <c r="K13" i="1"/>
  <c r="K14" i="1"/>
  <c r="K15" i="1"/>
  <c r="K16" i="1"/>
  <c r="K8" i="1"/>
  <c r="J30" i="1"/>
  <c r="I30" i="1"/>
  <c r="H30" i="1"/>
  <c r="BJ42" i="3"/>
  <c r="AX42" i="3"/>
  <c r="AV42" i="3" l="1"/>
  <c r="BP42" i="3"/>
  <c r="R42" i="3"/>
  <c r="N42" i="3"/>
  <c r="AH42" i="3"/>
  <c r="Q42" i="3"/>
  <c r="AL42" i="3"/>
  <c r="B42" i="3"/>
  <c r="AA30" i="4"/>
  <c r="G42" i="3"/>
  <c r="D32" i="1"/>
  <c r="I32" i="1"/>
  <c r="H32" i="1"/>
  <c r="G32" i="1"/>
  <c r="K30" i="1"/>
  <c r="AA42" i="3"/>
  <c r="BC42" i="3"/>
  <c r="BM42" i="3"/>
  <c r="AU42" i="3"/>
  <c r="BE42" i="3"/>
  <c r="BO42" i="3"/>
  <c r="AC42" i="3"/>
  <c r="AM42" i="3"/>
  <c r="AW42" i="3"/>
  <c r="BI26" i="3"/>
  <c r="AO26" i="3"/>
  <c r="F40" i="3"/>
  <c r="M42" i="3"/>
  <c r="AJ40" i="3"/>
  <c r="U16" i="4"/>
  <c r="E42" i="3"/>
  <c r="O42" i="3"/>
  <c r="AY26" i="3"/>
  <c r="B32" i="1"/>
  <c r="AB34" i="1" s="1"/>
  <c r="BI40" i="3"/>
  <c r="BF42" i="3"/>
  <c r="AB30" i="4"/>
  <c r="K17" i="1"/>
  <c r="AN42" i="3"/>
  <c r="E32" i="1"/>
  <c r="BQ42" i="3"/>
  <c r="AZ42" i="3"/>
  <c r="AQ42" i="3"/>
  <c r="AG42" i="3"/>
  <c r="BD26" i="3"/>
  <c r="BK42" i="3"/>
  <c r="AS42" i="3"/>
  <c r="F17" i="1"/>
  <c r="U26" i="3"/>
  <c r="BS26" i="3"/>
  <c r="P26" i="3"/>
  <c r="L42" i="3"/>
  <c r="BS40" i="3"/>
  <c r="BS42" i="3" s="1"/>
  <c r="J42" i="3"/>
  <c r="U40" i="3"/>
  <c r="U42" i="3" s="1"/>
  <c r="AE28" i="4"/>
  <c r="J32" i="1"/>
  <c r="Z26" i="3"/>
  <c r="AT40" i="3"/>
  <c r="P40" i="3"/>
  <c r="BN26" i="3"/>
  <c r="BN40" i="3"/>
  <c r="BA42" i="3"/>
  <c r="AE40" i="3"/>
  <c r="C32" i="1"/>
  <c r="AB33" i="1" s="1"/>
  <c r="AC33" i="1" s="1"/>
  <c r="F26" i="3"/>
  <c r="AJ26" i="3"/>
  <c r="AF42" i="3"/>
  <c r="Y42" i="3"/>
  <c r="AO40" i="3"/>
  <c r="AD30" i="4"/>
  <c r="AE26" i="3"/>
  <c r="F30" i="1"/>
  <c r="K26" i="3"/>
  <c r="AT26" i="3"/>
  <c r="I42" i="3"/>
  <c r="S42" i="3"/>
  <c r="BG42" i="3"/>
  <c r="H42" i="3"/>
  <c r="AB42" i="3"/>
  <c r="AC30" i="4"/>
  <c r="AE16" i="4"/>
  <c r="AY40" i="3"/>
  <c r="AY42" i="3" s="1"/>
  <c r="AP42" i="3"/>
  <c r="C42" i="3"/>
  <c r="Z40" i="3"/>
  <c r="BD40" i="3"/>
  <c r="AK42" i="3"/>
  <c r="K40" i="3"/>
  <c r="X30" i="4"/>
  <c r="V30" i="4"/>
  <c r="Y30" i="4"/>
  <c r="W30" i="4"/>
  <c r="Z16" i="4"/>
  <c r="R30" i="4"/>
  <c r="AQ31" i="4" s="1"/>
  <c r="AR31" i="4" s="1"/>
  <c r="U28" i="4"/>
  <c r="S30" i="4"/>
  <c r="T30" i="4"/>
  <c r="Q30" i="4"/>
  <c r="Z28" i="4"/>
  <c r="BD42" i="3" l="1"/>
  <c r="F32" i="1"/>
  <c r="AE42" i="3"/>
  <c r="Z42" i="3"/>
  <c r="AO42" i="3"/>
  <c r="F42" i="3"/>
  <c r="BI42" i="3"/>
  <c r="K32" i="1"/>
  <c r="AJ42" i="3"/>
  <c r="AC34" i="1"/>
  <c r="BN42" i="3"/>
  <c r="AT42" i="3"/>
  <c r="AE30" i="4"/>
  <c r="P42" i="3"/>
  <c r="K42" i="3"/>
  <c r="Z30" i="4"/>
  <c r="U30" i="4"/>
</calcChain>
</file>

<file path=xl/sharedStrings.xml><?xml version="1.0" encoding="utf-8"?>
<sst xmlns="http://schemas.openxmlformats.org/spreadsheetml/2006/main" count="1466" uniqueCount="84">
  <si>
    <t>&gt;= 16 t.</t>
  </si>
  <si>
    <t>Astra</t>
  </si>
  <si>
    <t>-</t>
  </si>
  <si>
    <t>Bonetti</t>
  </si>
  <si>
    <t>Bremach</t>
  </si>
  <si>
    <t>Bucher-Schörling Italia</t>
  </si>
  <si>
    <t>Comai</t>
  </si>
  <si>
    <t>Dotto</t>
  </si>
  <si>
    <t>Dulevo</t>
  </si>
  <si>
    <t xml:space="preserve">FIAT </t>
  </si>
  <si>
    <t>Fresia</t>
  </si>
  <si>
    <t>Fuart</t>
  </si>
  <si>
    <t>Iveco</t>
  </si>
  <si>
    <t>Leomar</t>
  </si>
  <si>
    <t>Minonzio</t>
  </si>
  <si>
    <t>Multicar</t>
  </si>
  <si>
    <t>RAM</t>
  </si>
  <si>
    <t>Scam</t>
  </si>
  <si>
    <t>Valsella Ivelcar</t>
  </si>
  <si>
    <t>Zetacles</t>
  </si>
  <si>
    <t>Daf/Paccar</t>
  </si>
  <si>
    <t>Daewoo</t>
  </si>
  <si>
    <t>Ford</t>
  </si>
  <si>
    <t>Isuzu</t>
  </si>
  <si>
    <t>Man</t>
  </si>
  <si>
    <t>Mercedes</t>
  </si>
  <si>
    <t>Mitsubishi</t>
  </si>
  <si>
    <t>Nissan</t>
  </si>
  <si>
    <t>PSA</t>
  </si>
  <si>
    <t>Renault V.I.</t>
  </si>
  <si>
    <t>Scania</t>
  </si>
  <si>
    <t>Volkswagen</t>
  </si>
  <si>
    <t>Volvo</t>
  </si>
  <si>
    <t>Nota - Fino al 2013, i dati sono stati elaborati dall'Anfia in base al numero delle carte di circolazione rilasciate.</t>
  </si>
  <si>
    <t>Note - Up to 2013, figures result from Anfia elaborations based on the total number of registration papers issued by the Ministry of Transport.</t>
  </si>
  <si>
    <t>IMMATRICOLAZIONI  AUTOCARRI &gt; 3,5 T. PER MARCHE E PESO COMPLESSIVO</t>
  </si>
  <si>
    <t>&gt; 3,5 t.</t>
  </si>
  <si>
    <t>&gt; 8 t.</t>
  </si>
  <si>
    <t>&gt; 11,5 t.</t>
  </si>
  <si>
    <t>&lt;= 11,5 t.</t>
  </si>
  <si>
    <t>&lt;= 8 t.</t>
  </si>
  <si>
    <t>&lt; 16 t.</t>
  </si>
  <si>
    <r>
      <t>Marche /</t>
    </r>
    <r>
      <rPr>
        <b/>
        <i/>
        <sz val="9"/>
        <color theme="1" tint="0.14999847407452621"/>
        <rFont val="Trebuchet MS"/>
        <family val="2"/>
      </rPr>
      <t>makes</t>
    </r>
  </si>
  <si>
    <r>
      <t>Totale /</t>
    </r>
    <r>
      <rPr>
        <b/>
        <i/>
        <sz val="11"/>
        <color theme="1" tint="0.14999847407452621"/>
        <rFont val="Trebuchet MS"/>
        <family val="2"/>
      </rPr>
      <t>Total</t>
    </r>
  </si>
  <si>
    <r>
      <t>Altre /</t>
    </r>
    <r>
      <rPr>
        <i/>
        <sz val="9"/>
        <color theme="1" tint="0.14999847407452621"/>
        <rFont val="Trebuchet MS"/>
        <family val="2"/>
      </rPr>
      <t>others</t>
    </r>
  </si>
  <si>
    <t>NEW REGISTRATIONS OF TRUCKS &gt; 3,5 TONS  BY MAKES AND GVW</t>
  </si>
  <si>
    <r>
      <t xml:space="preserve">Totale/
</t>
    </r>
    <r>
      <rPr>
        <b/>
        <i/>
        <sz val="9"/>
        <color theme="1" tint="0.14999847407452621"/>
        <rFont val="Trebuchet MS"/>
        <family val="2"/>
      </rPr>
      <t>Total</t>
    </r>
  </si>
  <si>
    <r>
      <t xml:space="preserve">Totale marche nazionali /
</t>
    </r>
    <r>
      <rPr>
        <b/>
        <i/>
        <sz val="8"/>
        <color theme="1" tint="0.14999847407452621"/>
        <rFont val="Trebuchet MS"/>
        <family val="2"/>
      </rPr>
      <t>Total national makes</t>
    </r>
  </si>
  <si>
    <r>
      <t xml:space="preserve">Totale marche estere /
</t>
    </r>
    <r>
      <rPr>
        <b/>
        <i/>
        <sz val="9"/>
        <color theme="1" tint="0.14999847407452621"/>
        <rFont val="Trebuchet MS"/>
        <family val="2"/>
      </rPr>
      <t>Total foreign makes</t>
    </r>
  </si>
  <si>
    <t>Fino al 2013, i dati sono stati elaborati dall'Anfia in base al numero delle carte di circolazione rilasciate. Dal 2014, i dati sono elaborati in base all'effettiva data di immatricolazione.</t>
  </si>
  <si>
    <t>Up to 2013, figures result from Anfia elaborations based on the total number of registration papers issued by the Ministry of Transport. Starting from 2014, data processing is based on the date of registration.</t>
  </si>
  <si>
    <t xml:space="preserve">Nota - Elaborazioni Anfia su dati del Ministero dei Trasporti presenti in archivio al 30/06/2017 (Aut. Min.D07161/H4). </t>
  </si>
  <si>
    <t xml:space="preserve">Note - Prepared by Anfia on Ministry of Transports data as of June 30, 2017. </t>
  </si>
  <si>
    <r>
      <t>Altre/</t>
    </r>
    <r>
      <rPr>
        <i/>
        <sz val="9"/>
        <color theme="1" tint="0.14999847407452621"/>
        <rFont val="Trebuchet MS"/>
        <family val="2"/>
      </rPr>
      <t>others</t>
    </r>
  </si>
  <si>
    <r>
      <t>Totale/</t>
    </r>
    <r>
      <rPr>
        <b/>
        <i/>
        <sz val="11"/>
        <color theme="1" tint="0.14999847407452621"/>
        <rFont val="Trebuchet MS"/>
        <family val="2"/>
      </rPr>
      <t>Total</t>
    </r>
  </si>
  <si>
    <r>
      <t>Tot. marche nazionali/</t>
    </r>
    <r>
      <rPr>
        <b/>
        <i/>
        <sz val="8"/>
        <color theme="1" tint="0.14999847407452621"/>
        <rFont val="Trebuchet MS"/>
        <family val="2"/>
      </rPr>
      <t>Total national makes</t>
    </r>
  </si>
  <si>
    <r>
      <t>Tot. marche estere/</t>
    </r>
    <r>
      <rPr>
        <b/>
        <i/>
        <sz val="9"/>
        <color theme="1" tint="0.14999847407452621"/>
        <rFont val="Trebuchet MS"/>
        <family val="2"/>
      </rPr>
      <t>Total foreign makes</t>
    </r>
  </si>
  <si>
    <r>
      <t>Marche/</t>
    </r>
    <r>
      <rPr>
        <b/>
        <i/>
        <sz val="9"/>
        <color theme="1" tint="0.14999847407452621"/>
        <rFont val="Trebuchet MS"/>
        <family val="2"/>
      </rPr>
      <t>makes</t>
    </r>
  </si>
  <si>
    <r>
      <t xml:space="preserve">Tot. marche nazionali/ </t>
    </r>
    <r>
      <rPr>
        <b/>
        <i/>
        <sz val="8"/>
        <color theme="1" tint="0.14999847407452621"/>
        <rFont val="Trebuchet MS"/>
        <family val="2"/>
      </rPr>
      <t>Total national makes</t>
    </r>
  </si>
  <si>
    <r>
      <t xml:space="preserve">Tot. marche estere/ </t>
    </r>
    <r>
      <rPr>
        <b/>
        <i/>
        <sz val="9"/>
        <color theme="1" tint="0.14999847407452621"/>
        <rFont val="Trebuchet MS"/>
        <family val="2"/>
      </rPr>
      <t>Total foreign makes</t>
    </r>
  </si>
  <si>
    <t>Bucher</t>
  </si>
  <si>
    <t>Ravo</t>
  </si>
  <si>
    <r>
      <t xml:space="preserve">* Dati provvisori </t>
    </r>
    <r>
      <rPr>
        <i/>
        <sz val="8"/>
        <color theme="1" tint="0.14999847407452621"/>
        <rFont val="Trebuchet MS"/>
        <family val="2"/>
      </rPr>
      <t>/ * Provisional data</t>
    </r>
  </si>
  <si>
    <t>2022*</t>
  </si>
  <si>
    <t xml:space="preserve">Nota - Elaborazioni Anfia su dati del Ministero dei Trasporti presenti in archivio al 30/04/2023 (Aut. Min.D07161/H4). </t>
  </si>
  <si>
    <t xml:space="preserve">Note - Prepared by Anfia on Ministry of Transports data as of April 30, 2023. </t>
  </si>
  <si>
    <t>ASTRA</t>
  </si>
  <si>
    <t>BONETTI</t>
  </si>
  <si>
    <t>BUCHER</t>
  </si>
  <si>
    <t>DAF</t>
  </si>
  <si>
    <t>DOTTO</t>
  </si>
  <si>
    <t>DULEVO</t>
  </si>
  <si>
    <t>FIAT</t>
  </si>
  <si>
    <t>FORD</t>
  </si>
  <si>
    <t>FUSO MITSUBISHI</t>
  </si>
  <si>
    <t>ISUZU</t>
  </si>
  <si>
    <t>IVECO</t>
  </si>
  <si>
    <t>LIEBHERR</t>
  </si>
  <si>
    <t>MAN</t>
  </si>
  <si>
    <t>MERCEDES BENZ</t>
  </si>
  <si>
    <t>RENAULT</t>
  </si>
  <si>
    <t>SCANIA</t>
  </si>
  <si>
    <t>VOLKSWAGEN</t>
  </si>
  <si>
    <t>VOLVO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</si>
</sst>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3" formatCode="_-* #,##0.00_-;\-* #,##0.00_-;_-* &quot;-&quot;??_-;_-@_-"/>
    <numFmt numFmtId="164" formatCode="#,##0_ ;[Red]\-#,##0\ "/>
    <numFmt numFmtId="165" formatCode="_-* #,##0_-;\-* #,##0_-;_-* &quot;-&quot;??_-;_-@_-"/>
    <numFmt numFmtId="166" formatCode="0.0"/>
  </numFmts>
  <fonts count="41" x14ac:knownFonts="1">
    <font>
      <sz val="11"/>
      <color indexed="8"/>
      <name val="Calibri"/>
      <family val="2"/>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1"/>
      <color indexed="62"/>
      <name val="Calibri"/>
      <family val="2"/>
    </font>
    <font>
      <sz val="11"/>
      <color indexed="60"/>
      <name val="Calibri"/>
      <family val="2"/>
    </font>
    <font>
      <sz val="10"/>
      <name val="Arial"/>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sz val="8"/>
      <name val="Calibri"/>
      <family val="2"/>
    </font>
    <font>
      <b/>
      <sz val="11"/>
      <name val="Trebuchet MS"/>
      <family val="2"/>
    </font>
    <font>
      <sz val="11"/>
      <name val="Trebuchet MS"/>
      <family val="2"/>
    </font>
    <font>
      <i/>
      <sz val="11"/>
      <name val="Trebuchet MS"/>
      <family val="2"/>
    </font>
    <font>
      <i/>
      <sz val="10"/>
      <name val="Trebuchet MS"/>
      <family val="2"/>
    </font>
    <font>
      <sz val="10"/>
      <name val="Trebuchet MS"/>
      <family val="2"/>
    </font>
    <font>
      <b/>
      <sz val="9"/>
      <name val="Trebuchet MS"/>
      <family val="2"/>
    </font>
    <font>
      <sz val="9"/>
      <name val="Trebuchet MS"/>
      <family val="2"/>
    </font>
    <font>
      <b/>
      <sz val="10"/>
      <name val="Trebuchet MS"/>
      <family val="2"/>
    </font>
    <font>
      <i/>
      <sz val="8"/>
      <name val="Trebuchet MS"/>
      <family val="2"/>
    </font>
    <font>
      <sz val="8"/>
      <name val="Trebuchet MS"/>
      <family val="2"/>
    </font>
    <font>
      <b/>
      <sz val="8"/>
      <name val="Trebuchet MS"/>
      <family val="2"/>
    </font>
    <font>
      <b/>
      <i/>
      <sz val="11"/>
      <color theme="1" tint="0.14999847407452621"/>
      <name val="Trebuchet MS"/>
      <family val="2"/>
    </font>
    <font>
      <i/>
      <sz val="8"/>
      <color theme="1" tint="0.14999847407452621"/>
      <name val="Trebuchet MS"/>
      <family val="2"/>
    </font>
    <font>
      <b/>
      <i/>
      <sz val="9"/>
      <color theme="1" tint="0.14999847407452621"/>
      <name val="Trebuchet MS"/>
      <family val="2"/>
    </font>
    <font>
      <b/>
      <i/>
      <sz val="8"/>
      <color theme="1" tint="0.14999847407452621"/>
      <name val="Trebuchet MS"/>
      <family val="2"/>
    </font>
    <font>
      <i/>
      <sz val="9"/>
      <color theme="1" tint="0.14999847407452621"/>
      <name val="Trebuchet MS"/>
      <family val="2"/>
    </font>
    <font>
      <i/>
      <sz val="11"/>
      <color theme="1" tint="0.14999847407452621"/>
      <name val="Trebuchet MS"/>
      <family val="2"/>
    </font>
    <font>
      <sz val="9"/>
      <color indexed="8"/>
      <name val="Trebuchet MS"/>
      <family val="2"/>
    </font>
    <font>
      <sz val="9"/>
      <color indexed="10"/>
      <name val="Trebuchet MS"/>
      <family val="2"/>
    </font>
    <font>
      <sz val="9"/>
      <color theme="0"/>
      <name val="Trebuchet MS"/>
      <family val="2"/>
    </font>
    <font>
      <sz val="9"/>
      <color theme="0" tint="-0.499984740745262"/>
      <name val="Trebuchet MS"/>
      <family val="2"/>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47"/>
        <bgColor indexed="64"/>
      </patternFill>
    </fill>
    <fill>
      <patternFill patternType="solid">
        <fgColor indexed="9"/>
        <bgColor indexed="64"/>
      </patternFill>
    </fill>
    <fill>
      <patternFill patternType="solid">
        <fgColor theme="0"/>
        <bgColor indexed="64"/>
      </patternFill>
    </fill>
  </fills>
  <borders count="56">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style="thin">
        <color indexed="64"/>
      </right>
      <top style="thin">
        <color indexed="64"/>
      </top>
      <bottom style="hair">
        <color indexed="22"/>
      </bottom>
      <diagonal/>
    </border>
    <border>
      <left style="thin">
        <color indexed="64"/>
      </left>
      <right style="hair">
        <color indexed="64"/>
      </right>
      <top/>
      <bottom style="hair">
        <color indexed="22"/>
      </bottom>
      <diagonal/>
    </border>
    <border>
      <left style="hair">
        <color indexed="64"/>
      </left>
      <right style="hair">
        <color indexed="64"/>
      </right>
      <top/>
      <bottom style="hair">
        <color indexed="22"/>
      </bottom>
      <diagonal/>
    </border>
    <border>
      <left style="hair">
        <color indexed="64"/>
      </left>
      <right style="thin">
        <color indexed="64"/>
      </right>
      <top/>
      <bottom style="hair">
        <color indexed="22"/>
      </bottom>
      <diagonal/>
    </border>
    <border>
      <left/>
      <right/>
      <top/>
      <bottom style="hair">
        <color indexed="22"/>
      </bottom>
      <diagonal/>
    </border>
    <border>
      <left style="thin">
        <color indexed="64"/>
      </left>
      <right style="thin">
        <color indexed="64"/>
      </right>
      <top style="hair">
        <color indexed="22"/>
      </top>
      <bottom style="hair">
        <color indexed="22"/>
      </bottom>
      <diagonal/>
    </border>
    <border>
      <left style="thin">
        <color indexed="64"/>
      </left>
      <right style="hair">
        <color indexed="64"/>
      </right>
      <top style="hair">
        <color indexed="22"/>
      </top>
      <bottom style="hair">
        <color indexed="22"/>
      </bottom>
      <diagonal/>
    </border>
    <border>
      <left style="hair">
        <color indexed="64"/>
      </left>
      <right style="thin">
        <color indexed="64"/>
      </right>
      <top style="hair">
        <color indexed="22"/>
      </top>
      <bottom style="hair">
        <color indexed="22"/>
      </bottom>
      <diagonal/>
    </border>
    <border>
      <left style="hair">
        <color indexed="64"/>
      </left>
      <right style="hair">
        <color indexed="64"/>
      </right>
      <top style="hair">
        <color indexed="22"/>
      </top>
      <bottom style="hair">
        <color indexed="22"/>
      </bottom>
      <diagonal/>
    </border>
    <border>
      <left/>
      <right style="hair">
        <color indexed="64"/>
      </right>
      <top style="hair">
        <color indexed="22"/>
      </top>
      <bottom style="hair">
        <color indexed="22"/>
      </bottom>
      <diagonal/>
    </border>
    <border>
      <left/>
      <right/>
      <top style="hair">
        <color indexed="22"/>
      </top>
      <bottom style="hair">
        <color indexed="22"/>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hair">
        <color indexed="64"/>
      </right>
      <top/>
      <bottom style="thin">
        <color indexed="64"/>
      </bottom>
      <diagonal/>
    </border>
    <border>
      <left/>
      <right style="hair">
        <color indexed="64"/>
      </right>
      <top/>
      <bottom style="hair">
        <color indexed="22"/>
      </bottom>
      <diagonal/>
    </border>
    <border>
      <left/>
      <right style="hair">
        <color indexed="64"/>
      </right>
      <top style="thin">
        <color indexed="64"/>
      </top>
      <bottom style="thin">
        <color indexed="64"/>
      </bottom>
      <diagonal/>
    </border>
    <border>
      <left style="thin">
        <color indexed="64"/>
      </left>
      <right/>
      <top/>
      <bottom style="hair">
        <color indexed="22"/>
      </bottom>
      <diagonal/>
    </border>
    <border>
      <left style="thin">
        <color indexed="64"/>
      </left>
      <right/>
      <top style="hair">
        <color indexed="22"/>
      </top>
      <bottom style="hair">
        <color indexed="22"/>
      </bottom>
      <diagonal/>
    </border>
    <border>
      <left/>
      <right style="hair">
        <color indexed="64"/>
      </right>
      <top style="hair">
        <color indexed="22"/>
      </top>
      <bottom/>
      <diagonal/>
    </border>
    <border>
      <left style="thin">
        <color indexed="64"/>
      </left>
      <right/>
      <top style="hair">
        <color indexed="22"/>
      </top>
      <bottom/>
      <diagonal/>
    </border>
    <border>
      <left style="hair">
        <color indexed="64"/>
      </left>
      <right style="hair">
        <color indexed="64"/>
      </right>
      <top style="hair">
        <color indexed="22"/>
      </top>
      <bottom/>
      <diagonal/>
    </border>
    <border>
      <left style="hair">
        <color indexed="64"/>
      </left>
      <right style="thin">
        <color indexed="64"/>
      </right>
      <top style="hair">
        <color indexed="22"/>
      </top>
      <bottom/>
      <diagonal/>
    </border>
    <border>
      <left/>
      <right/>
      <top style="thin">
        <color indexed="64"/>
      </top>
      <bottom/>
      <diagonal/>
    </border>
    <border>
      <left style="hair">
        <color theme="0" tint="-0.24994659260841701"/>
      </left>
      <right style="hair">
        <color indexed="64"/>
      </right>
      <top style="hair">
        <color indexed="22"/>
      </top>
      <bottom style="hair">
        <color indexed="22"/>
      </bottom>
      <diagonal/>
    </border>
    <border>
      <left style="thin">
        <color indexed="64"/>
      </left>
      <right/>
      <top/>
      <bottom style="thin">
        <color indexed="64"/>
      </bottom>
      <diagonal/>
    </border>
    <border>
      <left style="thin">
        <color indexed="64"/>
      </left>
      <right style="thin">
        <color indexed="64"/>
      </right>
      <top style="hair">
        <color indexed="22"/>
      </top>
      <bottom style="thin">
        <color indexed="64"/>
      </bottom>
      <diagonal/>
    </border>
    <border>
      <left style="thin">
        <color indexed="64"/>
      </left>
      <right/>
      <top style="hair">
        <color indexed="22"/>
      </top>
      <bottom style="thin">
        <color indexed="64"/>
      </bottom>
      <diagonal/>
    </border>
    <border>
      <left style="hair">
        <color indexed="64"/>
      </left>
      <right style="hair">
        <color indexed="64"/>
      </right>
      <top style="hair">
        <color indexed="22"/>
      </top>
      <bottom style="thin">
        <color indexed="64"/>
      </bottom>
      <diagonal/>
    </border>
    <border>
      <left style="hair">
        <color theme="0" tint="-0.24994659260841701"/>
      </left>
      <right style="hair">
        <color indexed="64"/>
      </right>
      <top style="hair">
        <color indexed="22"/>
      </top>
      <bottom style="thin">
        <color indexed="64"/>
      </bottom>
      <diagonal/>
    </border>
  </borders>
  <cellStyleXfs count="45">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3" fillId="16" borderId="1" applyNumberFormat="0" applyAlignment="0" applyProtection="0"/>
    <xf numFmtId="0" fontId="4" fillId="0" borderId="2" applyNumberFormat="0" applyFill="0" applyAlignment="0" applyProtection="0"/>
    <xf numFmtId="0" fontId="5" fillId="17" borderId="3" applyNumberFormat="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6" fillId="7" borderId="1" applyNumberFormat="0" applyAlignment="0" applyProtection="0"/>
    <xf numFmtId="43" fontId="1" fillId="0" borderId="0" applyFont="0" applyFill="0" applyBorder="0" applyAlignment="0" applyProtection="0"/>
    <xf numFmtId="41" fontId="1" fillId="0" borderId="0" applyFont="0" applyFill="0" applyBorder="0" applyAlignment="0" applyProtection="0"/>
    <xf numFmtId="0" fontId="7" fillId="22" borderId="0" applyNumberFormat="0" applyBorder="0" applyAlignment="0" applyProtection="0"/>
    <xf numFmtId="0" fontId="8" fillId="0" borderId="0"/>
    <xf numFmtId="0" fontId="1" fillId="23" borderId="4" applyNumberFormat="0" applyFont="0" applyAlignment="0" applyProtection="0"/>
    <xf numFmtId="0" fontId="9" fillId="16" borderId="5"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3" fillId="0" borderId="6" applyNumberFormat="0" applyFill="0" applyAlignment="0" applyProtection="0"/>
    <xf numFmtId="0" fontId="14" fillId="0" borderId="7" applyNumberFormat="0" applyFill="0" applyAlignment="0" applyProtection="0"/>
    <xf numFmtId="0" fontId="15" fillId="0" borderId="8"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3" borderId="0" applyNumberFormat="0" applyBorder="0" applyAlignment="0" applyProtection="0"/>
    <xf numFmtId="0" fontId="18" fillId="4" borderId="0" applyNumberFormat="0" applyBorder="0" applyAlignment="0" applyProtection="0"/>
  </cellStyleXfs>
  <cellXfs count="173">
    <xf numFmtId="0" fontId="0" fillId="0" borderId="0" xfId="0"/>
    <xf numFmtId="0" fontId="20" fillId="0" borderId="0" xfId="0" applyFont="1" applyAlignment="1">
      <alignment horizontal="left"/>
    </xf>
    <xf numFmtId="0" fontId="21" fillId="0" borderId="0" xfId="0" applyFont="1" applyAlignment="1">
      <alignment horizontal="left"/>
    </xf>
    <xf numFmtId="0" fontId="22" fillId="0" borderId="0" xfId="0" applyFont="1" applyAlignment="1">
      <alignment horizontal="left"/>
    </xf>
    <xf numFmtId="0" fontId="23" fillId="0" borderId="0" xfId="0" applyFont="1" applyAlignment="1">
      <alignment horizontal="left"/>
    </xf>
    <xf numFmtId="0" fontId="24" fillId="0" borderId="0" xfId="0" applyFont="1" applyAlignment="1">
      <alignment horizontal="left"/>
    </xf>
    <xf numFmtId="0" fontId="25" fillId="24" borderId="10" xfId="0" applyFont="1" applyFill="1" applyBorder="1" applyAlignment="1">
      <alignment horizontal="centerContinuous"/>
    </xf>
    <xf numFmtId="0" fontId="25" fillId="24" borderId="11" xfId="0" applyFont="1" applyFill="1" applyBorder="1" applyAlignment="1">
      <alignment horizontal="centerContinuous"/>
    </xf>
    <xf numFmtId="0" fontId="25" fillId="24" borderId="12" xfId="0" applyFont="1" applyFill="1" applyBorder="1" applyAlignment="1">
      <alignment horizontal="centerContinuous"/>
    </xf>
    <xf numFmtId="0" fontId="26" fillId="0" borderId="0" xfId="0" applyFont="1"/>
    <xf numFmtId="0" fontId="26" fillId="0" borderId="17" xfId="0" applyFont="1" applyBorder="1" applyAlignment="1">
      <alignment horizontal="left" indent="1"/>
    </xf>
    <xf numFmtId="164" fontId="26" fillId="25" borderId="18" xfId="0" applyNumberFormat="1" applyFont="1" applyFill="1" applyBorder="1" applyAlignment="1">
      <alignment horizontal="right"/>
    </xf>
    <xf numFmtId="164" fontId="26" fillId="25" borderId="19" xfId="0" applyNumberFormat="1" applyFont="1" applyFill="1" applyBorder="1" applyAlignment="1">
      <alignment horizontal="right"/>
    </xf>
    <xf numFmtId="164" fontId="26" fillId="25" borderId="20" xfId="0" applyNumberFormat="1" applyFont="1" applyFill="1" applyBorder="1" applyAlignment="1">
      <alignment horizontal="right"/>
    </xf>
    <xf numFmtId="164" fontId="26" fillId="0" borderId="18" xfId="0" applyNumberFormat="1" applyFont="1" applyBorder="1" applyAlignment="1">
      <alignment horizontal="right"/>
    </xf>
    <xf numFmtId="164" fontId="26" fillId="0" borderId="19" xfId="0" applyNumberFormat="1" applyFont="1" applyBorder="1" applyAlignment="1">
      <alignment horizontal="right"/>
    </xf>
    <xf numFmtId="164" fontId="26" fillId="0" borderId="20" xfId="0" applyNumberFormat="1" applyFont="1" applyBorder="1" applyAlignment="1">
      <alignment horizontal="right"/>
    </xf>
    <xf numFmtId="0" fontId="24" fillId="0" borderId="21" xfId="0" applyFont="1" applyBorder="1"/>
    <xf numFmtId="0" fontId="26" fillId="25" borderId="22" xfId="0" applyFont="1" applyFill="1" applyBorder="1" applyAlignment="1">
      <alignment horizontal="left" indent="1"/>
    </xf>
    <xf numFmtId="164" fontId="26" fillId="25" borderId="23" xfId="0" applyNumberFormat="1" applyFont="1" applyFill="1" applyBorder="1" applyAlignment="1">
      <alignment horizontal="right"/>
    </xf>
    <xf numFmtId="164" fontId="26" fillId="25" borderId="24" xfId="0" applyNumberFormat="1" applyFont="1" applyFill="1" applyBorder="1" applyAlignment="1">
      <alignment horizontal="right"/>
    </xf>
    <xf numFmtId="164" fontId="26" fillId="25" borderId="25" xfId="0" applyNumberFormat="1" applyFont="1" applyFill="1" applyBorder="1" applyAlignment="1">
      <alignment horizontal="right"/>
    </xf>
    <xf numFmtId="164" fontId="26" fillId="0" borderId="24" xfId="0" applyNumberFormat="1" applyFont="1" applyBorder="1" applyAlignment="1">
      <alignment horizontal="right"/>
    </xf>
    <xf numFmtId="164" fontId="26" fillId="0" borderId="23" xfId="0" applyNumberFormat="1" applyFont="1" applyBorder="1" applyAlignment="1">
      <alignment horizontal="right"/>
    </xf>
    <xf numFmtId="164" fontId="26" fillId="0" borderId="25" xfId="0" applyNumberFormat="1" applyFont="1" applyBorder="1" applyAlignment="1">
      <alignment horizontal="right"/>
    </xf>
    <xf numFmtId="164" fontId="26" fillId="0" borderId="26" xfId="0" applyNumberFormat="1" applyFont="1" applyBorder="1" applyAlignment="1">
      <alignment horizontal="right"/>
    </xf>
    <xf numFmtId="0" fontId="24" fillId="0" borderId="27" xfId="0" applyFont="1" applyBorder="1"/>
    <xf numFmtId="164" fontId="26" fillId="0" borderId="23" xfId="30" applyNumberFormat="1" applyFont="1" applyBorder="1" applyAlignment="1">
      <alignment horizontal="right"/>
    </xf>
    <xf numFmtId="164" fontId="26" fillId="25" borderId="26" xfId="0" applyNumberFormat="1" applyFont="1" applyFill="1" applyBorder="1" applyAlignment="1">
      <alignment horizontal="right"/>
    </xf>
    <xf numFmtId="164" fontId="26" fillId="25" borderId="28" xfId="0" applyNumberFormat="1" applyFont="1" applyFill="1" applyBorder="1" applyAlignment="1">
      <alignment horizontal="right"/>
    </xf>
    <xf numFmtId="164" fontId="26" fillId="25" borderId="29" xfId="0" applyNumberFormat="1" applyFont="1" applyFill="1" applyBorder="1" applyAlignment="1">
      <alignment horizontal="right"/>
    </xf>
    <xf numFmtId="164" fontId="26" fillId="25" borderId="30" xfId="0" applyNumberFormat="1" applyFont="1" applyFill="1" applyBorder="1" applyAlignment="1">
      <alignment horizontal="right"/>
    </xf>
    <xf numFmtId="164" fontId="26" fillId="0" borderId="28" xfId="0" applyNumberFormat="1" applyFont="1" applyBorder="1" applyAlignment="1">
      <alignment horizontal="right"/>
    </xf>
    <xf numFmtId="164" fontId="26" fillId="0" borderId="29" xfId="0" applyNumberFormat="1" applyFont="1" applyBorder="1" applyAlignment="1">
      <alignment horizontal="right"/>
    </xf>
    <xf numFmtId="164" fontId="26" fillId="0" borderId="30" xfId="0" applyNumberFormat="1" applyFont="1" applyBorder="1" applyAlignment="1">
      <alignment horizontal="right"/>
    </xf>
    <xf numFmtId="0" fontId="24" fillId="0" borderId="0" xfId="0" applyFont="1"/>
    <xf numFmtId="164" fontId="25" fillId="25" borderId="32" xfId="0" applyNumberFormat="1" applyFont="1" applyFill="1" applyBorder="1" applyAlignment="1">
      <alignment horizontal="right" vertical="center"/>
    </xf>
    <xf numFmtId="164" fontId="25" fillId="25" borderId="33" xfId="0" applyNumberFormat="1" applyFont="1" applyFill="1" applyBorder="1" applyAlignment="1">
      <alignment horizontal="right" vertical="center"/>
    </xf>
    <xf numFmtId="164" fontId="25" fillId="25" borderId="34" xfId="0" applyNumberFormat="1" applyFont="1" applyFill="1" applyBorder="1" applyAlignment="1">
      <alignment horizontal="right" vertical="center"/>
    </xf>
    <xf numFmtId="164" fontId="25" fillId="0" borderId="32" xfId="0" applyNumberFormat="1" applyFont="1" applyBorder="1" applyAlignment="1">
      <alignment horizontal="right" vertical="center"/>
    </xf>
    <xf numFmtId="164" fontId="25" fillId="0" borderId="33" xfId="0" applyNumberFormat="1" applyFont="1" applyBorder="1" applyAlignment="1">
      <alignment horizontal="right" vertical="center"/>
    </xf>
    <xf numFmtId="164" fontId="25" fillId="0" borderId="34" xfId="0" applyNumberFormat="1" applyFont="1" applyBorder="1" applyAlignment="1">
      <alignment horizontal="right" vertical="center"/>
    </xf>
    <xf numFmtId="0" fontId="27" fillId="0" borderId="0" xfId="0" applyFont="1"/>
    <xf numFmtId="0" fontId="26" fillId="0" borderId="35" xfId="0" applyFont="1" applyBorder="1" applyAlignment="1">
      <alignment horizontal="left" indent="1"/>
    </xf>
    <xf numFmtId="0" fontId="26" fillId="0" borderId="22" xfId="0" applyFont="1" applyBorder="1" applyAlignment="1">
      <alignment horizontal="left" indent="1"/>
    </xf>
    <xf numFmtId="164" fontId="25" fillId="25" borderId="32" xfId="0" applyNumberFormat="1" applyFont="1" applyFill="1" applyBorder="1" applyAlignment="1">
      <alignment vertical="center"/>
    </xf>
    <xf numFmtId="164" fontId="25" fillId="25" borderId="33" xfId="0" applyNumberFormat="1" applyFont="1" applyFill="1" applyBorder="1" applyAlignment="1">
      <alignment vertical="center"/>
    </xf>
    <xf numFmtId="164" fontId="25" fillId="25" borderId="34" xfId="0" applyNumberFormat="1" applyFont="1" applyFill="1" applyBorder="1" applyAlignment="1">
      <alignment vertical="center"/>
    </xf>
    <xf numFmtId="164" fontId="25" fillId="0" borderId="32" xfId="0" applyNumberFormat="1" applyFont="1" applyBorder="1" applyAlignment="1">
      <alignment vertical="center"/>
    </xf>
    <xf numFmtId="164" fontId="25" fillId="0" borderId="33" xfId="0" applyNumberFormat="1" applyFont="1" applyBorder="1" applyAlignment="1">
      <alignment vertical="center"/>
    </xf>
    <xf numFmtId="164" fontId="25" fillId="0" borderId="34" xfId="0" applyNumberFormat="1" applyFont="1" applyBorder="1" applyAlignment="1">
      <alignment vertical="center"/>
    </xf>
    <xf numFmtId="0" fontId="28" fillId="0" borderId="0" xfId="0" applyFont="1" applyAlignment="1">
      <alignment horizontal="left"/>
    </xf>
    <xf numFmtId="0" fontId="28" fillId="0" borderId="0" xfId="0" applyFont="1" applyAlignment="1">
      <alignment horizontal="right"/>
    </xf>
    <xf numFmtId="0" fontId="29" fillId="0" borderId="0" xfId="0" applyFont="1" applyAlignment="1">
      <alignment horizontal="right"/>
    </xf>
    <xf numFmtId="0" fontId="29" fillId="0" borderId="0" xfId="0" applyFont="1"/>
    <xf numFmtId="0" fontId="29" fillId="0" borderId="0" xfId="0" applyFont="1" applyAlignment="1">
      <alignment horizontal="left"/>
    </xf>
    <xf numFmtId="0" fontId="28" fillId="0" borderId="0" xfId="0" applyFont="1" applyAlignment="1">
      <alignment wrapText="1"/>
    </xf>
    <xf numFmtId="165" fontId="26" fillId="25" borderId="18" xfId="29" applyNumberFormat="1" applyFont="1" applyFill="1" applyBorder="1" applyAlignment="1">
      <alignment horizontal="right"/>
    </xf>
    <xf numFmtId="165" fontId="26" fillId="25" borderId="19" xfId="29" applyNumberFormat="1" applyFont="1" applyFill="1" applyBorder="1" applyAlignment="1">
      <alignment horizontal="right"/>
    </xf>
    <xf numFmtId="165" fontId="26" fillId="25" borderId="20" xfId="29" applyNumberFormat="1" applyFont="1" applyFill="1" applyBorder="1" applyAlignment="1">
      <alignment horizontal="right"/>
    </xf>
    <xf numFmtId="165" fontId="26" fillId="25" borderId="23" xfId="29" applyNumberFormat="1" applyFont="1" applyFill="1" applyBorder="1" applyAlignment="1">
      <alignment horizontal="right"/>
    </xf>
    <xf numFmtId="165" fontId="26" fillId="25" borderId="25" xfId="29" applyNumberFormat="1" applyFont="1" applyFill="1" applyBorder="1" applyAlignment="1">
      <alignment horizontal="right"/>
    </xf>
    <xf numFmtId="165" fontId="26" fillId="25" borderId="28" xfId="29" applyNumberFormat="1" applyFont="1" applyFill="1" applyBorder="1" applyAlignment="1">
      <alignment horizontal="right"/>
    </xf>
    <xf numFmtId="165" fontId="26" fillId="25" borderId="29" xfId="29" applyNumberFormat="1" applyFont="1" applyFill="1" applyBorder="1" applyAlignment="1">
      <alignment horizontal="right"/>
    </xf>
    <xf numFmtId="165" fontId="25" fillId="25" borderId="32" xfId="29" applyNumberFormat="1" applyFont="1" applyFill="1" applyBorder="1" applyAlignment="1">
      <alignment horizontal="right" vertical="center"/>
    </xf>
    <xf numFmtId="165" fontId="25" fillId="25" borderId="33" xfId="29" applyNumberFormat="1" applyFont="1" applyFill="1" applyBorder="1" applyAlignment="1">
      <alignment horizontal="right" vertical="center"/>
    </xf>
    <xf numFmtId="165" fontId="25" fillId="25" borderId="34" xfId="29" applyNumberFormat="1" applyFont="1" applyFill="1" applyBorder="1" applyAlignment="1">
      <alignment horizontal="right" vertical="center"/>
    </xf>
    <xf numFmtId="165" fontId="26" fillId="25" borderId="24" xfId="29" applyNumberFormat="1" applyFont="1" applyFill="1" applyBorder="1" applyAlignment="1">
      <alignment horizontal="right"/>
    </xf>
    <xf numFmtId="165" fontId="25" fillId="25" borderId="32" xfId="29" applyNumberFormat="1" applyFont="1" applyFill="1" applyBorder="1" applyAlignment="1">
      <alignment vertical="center"/>
    </xf>
    <xf numFmtId="165" fontId="25" fillId="25" borderId="33" xfId="29" applyNumberFormat="1" applyFont="1" applyFill="1" applyBorder="1" applyAlignment="1">
      <alignment vertical="center"/>
    </xf>
    <xf numFmtId="165" fontId="25" fillId="25" borderId="34" xfId="29" applyNumberFormat="1" applyFont="1" applyFill="1" applyBorder="1" applyAlignment="1">
      <alignment vertical="center"/>
    </xf>
    <xf numFmtId="165" fontId="26" fillId="25" borderId="30" xfId="29" applyNumberFormat="1" applyFont="1" applyFill="1" applyBorder="1" applyAlignment="1">
      <alignment horizontal="right"/>
    </xf>
    <xf numFmtId="165" fontId="24" fillId="0" borderId="0" xfId="0" applyNumberFormat="1" applyFont="1"/>
    <xf numFmtId="0" fontId="29" fillId="0" borderId="0" xfId="0" applyFont="1" applyAlignment="1">
      <alignment wrapText="1"/>
    </xf>
    <xf numFmtId="0" fontId="28" fillId="0" borderId="0" xfId="0" quotePrefix="1" applyFont="1" applyAlignment="1">
      <alignment horizontal="left" wrapText="1"/>
    </xf>
    <xf numFmtId="0" fontId="25" fillId="24" borderId="14" xfId="0" applyFont="1" applyFill="1" applyBorder="1" applyAlignment="1">
      <alignment horizontal="center" vertical="center"/>
    </xf>
    <xf numFmtId="0" fontId="25" fillId="24" borderId="16" xfId="0" applyFont="1" applyFill="1" applyBorder="1" applyAlignment="1">
      <alignment horizontal="center" vertical="center"/>
    </xf>
    <xf numFmtId="0" fontId="28" fillId="0" borderId="0" xfId="0" quotePrefix="1" applyFont="1" applyAlignment="1">
      <alignment horizontal="left"/>
    </xf>
    <xf numFmtId="165" fontId="25" fillId="25" borderId="10" xfId="29" applyNumberFormat="1" applyFont="1" applyFill="1" applyBorder="1" applyAlignment="1">
      <alignment horizontal="right" vertical="center"/>
    </xf>
    <xf numFmtId="165" fontId="25" fillId="25" borderId="10" xfId="29" applyNumberFormat="1" applyFont="1" applyFill="1" applyBorder="1" applyAlignment="1">
      <alignment vertical="center"/>
    </xf>
    <xf numFmtId="165" fontId="26" fillId="25" borderId="41" xfId="29" applyNumberFormat="1" applyFont="1" applyFill="1" applyBorder="1" applyAlignment="1">
      <alignment horizontal="right"/>
    </xf>
    <xf numFmtId="165" fontId="26" fillId="25" borderId="26" xfId="29" applyNumberFormat="1" applyFont="1" applyFill="1" applyBorder="1" applyAlignment="1">
      <alignment horizontal="right"/>
    </xf>
    <xf numFmtId="165" fontId="25" fillId="25" borderId="42" xfId="29" applyNumberFormat="1" applyFont="1" applyFill="1" applyBorder="1" applyAlignment="1">
      <alignment horizontal="right" vertical="center"/>
    </xf>
    <xf numFmtId="165" fontId="25" fillId="25" borderId="42" xfId="29" applyNumberFormat="1" applyFont="1" applyFill="1" applyBorder="1" applyAlignment="1">
      <alignment vertical="center"/>
    </xf>
    <xf numFmtId="165" fontId="26" fillId="25" borderId="43" xfId="29" applyNumberFormat="1" applyFont="1" applyFill="1" applyBorder="1" applyAlignment="1">
      <alignment horizontal="right"/>
    </xf>
    <xf numFmtId="165" fontId="26" fillId="25" borderId="44" xfId="29" applyNumberFormat="1" applyFont="1" applyFill="1" applyBorder="1" applyAlignment="1">
      <alignment horizontal="right"/>
    </xf>
    <xf numFmtId="165" fontId="26" fillId="25" borderId="45" xfId="29" applyNumberFormat="1" applyFont="1" applyFill="1" applyBorder="1" applyAlignment="1">
      <alignment horizontal="right"/>
    </xf>
    <xf numFmtId="165" fontId="26" fillId="25" borderId="46" xfId="29" applyNumberFormat="1" applyFont="1" applyFill="1" applyBorder="1" applyAlignment="1">
      <alignment horizontal="right"/>
    </xf>
    <xf numFmtId="165" fontId="26" fillId="25" borderId="47" xfId="29" applyNumberFormat="1" applyFont="1" applyFill="1" applyBorder="1" applyAlignment="1">
      <alignment horizontal="right"/>
    </xf>
    <xf numFmtId="165" fontId="26" fillId="25" borderId="48" xfId="29" applyNumberFormat="1" applyFont="1" applyFill="1" applyBorder="1" applyAlignment="1">
      <alignment horizontal="right"/>
    </xf>
    <xf numFmtId="165" fontId="25" fillId="25" borderId="12" xfId="29" applyNumberFormat="1" applyFont="1" applyFill="1" applyBorder="1" applyAlignment="1">
      <alignment vertical="center"/>
    </xf>
    <xf numFmtId="0" fontId="20" fillId="0" borderId="0" xfId="0" applyFont="1" applyAlignment="1">
      <alignment vertical="center"/>
    </xf>
    <xf numFmtId="0" fontId="31" fillId="0" borderId="0" xfId="0" applyFont="1" applyAlignment="1">
      <alignment vertical="center"/>
    </xf>
    <xf numFmtId="0" fontId="28" fillId="0" borderId="0" xfId="0" applyFont="1"/>
    <xf numFmtId="0" fontId="32" fillId="0" borderId="0" xfId="0" applyFont="1" applyAlignment="1">
      <alignment horizontal="left"/>
    </xf>
    <xf numFmtId="0" fontId="32" fillId="0" borderId="0" xfId="0" applyFont="1" applyAlignment="1">
      <alignment horizontal="left" vertical="top"/>
    </xf>
    <xf numFmtId="3" fontId="25" fillId="25" borderId="31" xfId="0" applyNumberFormat="1" applyFont="1" applyFill="1" applyBorder="1" applyAlignment="1">
      <alignment horizontal="left" vertical="center" wrapText="1"/>
    </xf>
    <xf numFmtId="0" fontId="26" fillId="0" borderId="31" xfId="0" applyFont="1" applyBorder="1" applyAlignment="1">
      <alignment horizontal="left" vertical="center" indent="1"/>
    </xf>
    <xf numFmtId="165" fontId="26" fillId="25" borderId="32" xfId="29" applyNumberFormat="1" applyFont="1" applyFill="1" applyBorder="1" applyAlignment="1">
      <alignment vertical="center"/>
    </xf>
    <xf numFmtId="165" fontId="26" fillId="25" borderId="33" xfId="29" applyNumberFormat="1" applyFont="1" applyFill="1" applyBorder="1" applyAlignment="1">
      <alignment vertical="center"/>
    </xf>
    <xf numFmtId="165" fontId="26" fillId="25" borderId="34" xfId="29" applyNumberFormat="1" applyFont="1" applyFill="1" applyBorder="1" applyAlignment="1">
      <alignment vertical="center"/>
    </xf>
    <xf numFmtId="164" fontId="26" fillId="25" borderId="32" xfId="0" applyNumberFormat="1" applyFont="1" applyFill="1" applyBorder="1" applyAlignment="1">
      <alignment vertical="center"/>
    </xf>
    <xf numFmtId="165" fontId="26" fillId="25" borderId="33" xfId="29" applyNumberFormat="1" applyFont="1" applyFill="1" applyBorder="1" applyAlignment="1">
      <alignment horizontal="right" vertical="center"/>
    </xf>
    <xf numFmtId="165" fontId="26" fillId="25" borderId="34" xfId="29" applyNumberFormat="1" applyFont="1" applyFill="1" applyBorder="1" applyAlignment="1">
      <alignment horizontal="right" vertical="center"/>
    </xf>
    <xf numFmtId="164" fontId="26" fillId="25" borderId="32" xfId="0" applyNumberFormat="1" applyFont="1" applyFill="1" applyBorder="1" applyAlignment="1">
      <alignment horizontal="right" vertical="center"/>
    </xf>
    <xf numFmtId="164" fontId="26" fillId="25" borderId="33" xfId="0" applyNumberFormat="1" applyFont="1" applyFill="1" applyBorder="1" applyAlignment="1">
      <alignment horizontal="right" vertical="center"/>
    </xf>
    <xf numFmtId="164" fontId="26" fillId="25" borderId="34" xfId="0" applyNumberFormat="1" applyFont="1" applyFill="1" applyBorder="1" applyAlignment="1">
      <alignment horizontal="right" vertical="center"/>
    </xf>
    <xf numFmtId="164" fontId="26" fillId="0" borderId="32" xfId="0" applyNumberFormat="1" applyFont="1" applyBorder="1" applyAlignment="1">
      <alignment horizontal="right" vertical="center"/>
    </xf>
    <xf numFmtId="164" fontId="26" fillId="0" borderId="33" xfId="0" applyNumberFormat="1" applyFont="1" applyBorder="1" applyAlignment="1">
      <alignment horizontal="right" vertical="center"/>
    </xf>
    <xf numFmtId="164" fontId="26" fillId="0" borderId="34" xfId="0" applyNumberFormat="1" applyFont="1" applyBorder="1" applyAlignment="1">
      <alignment horizontal="right" vertical="center"/>
    </xf>
    <xf numFmtId="0" fontId="26" fillId="0" borderId="0" xfId="0" applyFont="1" applyAlignment="1">
      <alignment vertical="center"/>
    </xf>
    <xf numFmtId="0" fontId="25" fillId="24" borderId="13" xfId="0" applyFont="1" applyFill="1" applyBorder="1" applyAlignment="1">
      <alignment horizontal="center" vertical="center"/>
    </xf>
    <xf numFmtId="0" fontId="25" fillId="24" borderId="15" xfId="0" applyFont="1" applyFill="1" applyBorder="1" applyAlignment="1">
      <alignment horizontal="center" vertical="center"/>
    </xf>
    <xf numFmtId="165" fontId="26" fillId="25" borderId="10" xfId="29" applyNumberFormat="1" applyFont="1" applyFill="1" applyBorder="1" applyAlignment="1">
      <alignment vertical="center"/>
    </xf>
    <xf numFmtId="165" fontId="26" fillId="25" borderId="40" xfId="29" applyNumberFormat="1" applyFont="1" applyFill="1" applyBorder="1" applyAlignment="1">
      <alignment vertical="center"/>
    </xf>
    <xf numFmtId="3" fontId="20" fillId="25" borderId="39" xfId="0" applyNumberFormat="1" applyFont="1" applyFill="1" applyBorder="1" applyAlignment="1">
      <alignment horizontal="left" vertical="center"/>
    </xf>
    <xf numFmtId="3" fontId="30" fillId="25" borderId="31" xfId="0" applyNumberFormat="1" applyFont="1" applyFill="1" applyBorder="1" applyAlignment="1">
      <alignment horizontal="left" vertical="center" wrapText="1"/>
    </xf>
    <xf numFmtId="0" fontId="36" fillId="0" borderId="0" xfId="0" applyFont="1" applyAlignment="1">
      <alignment vertical="center"/>
    </xf>
    <xf numFmtId="3" fontId="25" fillId="0" borderId="0" xfId="0" applyNumberFormat="1" applyFont="1"/>
    <xf numFmtId="3" fontId="25" fillId="26" borderId="0" xfId="0" applyNumberFormat="1" applyFont="1" applyFill="1"/>
    <xf numFmtId="166" fontId="25" fillId="0" borderId="0" xfId="0" applyNumberFormat="1" applyFont="1"/>
    <xf numFmtId="0" fontId="37" fillId="0" borderId="0" xfId="0" applyFont="1"/>
    <xf numFmtId="0" fontId="38" fillId="0" borderId="0" xfId="0" applyFont="1"/>
    <xf numFmtId="0" fontId="39" fillId="26" borderId="0" xfId="0" applyFont="1" applyFill="1"/>
    <xf numFmtId="0" fontId="40" fillId="26" borderId="0" xfId="0" applyFont="1" applyFill="1"/>
    <xf numFmtId="41" fontId="39" fillId="26" borderId="0" xfId="0" applyNumberFormat="1" applyFont="1" applyFill="1"/>
    <xf numFmtId="166" fontId="39" fillId="26" borderId="0" xfId="0" applyNumberFormat="1" applyFont="1" applyFill="1"/>
    <xf numFmtId="0" fontId="26" fillId="26" borderId="0" xfId="0" applyFont="1" applyFill="1"/>
    <xf numFmtId="0" fontId="29" fillId="0" borderId="0" xfId="0" applyFont="1" applyAlignment="1">
      <alignment horizontal="left" vertical="top"/>
    </xf>
    <xf numFmtId="0" fontId="37" fillId="26" borderId="0" xfId="0" applyFont="1" applyFill="1"/>
    <xf numFmtId="0" fontId="37" fillId="0" borderId="0" xfId="0" applyFont="1" applyAlignment="1">
      <alignment vertical="top"/>
    </xf>
    <xf numFmtId="0" fontId="38" fillId="0" borderId="0" xfId="0" applyFont="1" applyAlignment="1">
      <alignment vertical="top"/>
    </xf>
    <xf numFmtId="0" fontId="39" fillId="26" borderId="0" xfId="0" applyFont="1" applyFill="1" applyAlignment="1">
      <alignment vertical="top"/>
    </xf>
    <xf numFmtId="0" fontId="40" fillId="26" borderId="0" xfId="0" applyFont="1" applyFill="1" applyAlignment="1">
      <alignment vertical="top"/>
    </xf>
    <xf numFmtId="0" fontId="26" fillId="26" borderId="0" xfId="0" applyFont="1" applyFill="1" applyAlignment="1">
      <alignment vertical="top"/>
    </xf>
    <xf numFmtId="0" fontId="26" fillId="0" borderId="0" xfId="0" applyFont="1" applyAlignment="1">
      <alignment vertical="top"/>
    </xf>
    <xf numFmtId="0" fontId="29" fillId="0" borderId="49" xfId="0" applyFont="1" applyBorder="1"/>
    <xf numFmtId="0" fontId="32" fillId="0" borderId="0" xfId="0" applyFont="1" applyAlignment="1">
      <alignment vertical="top"/>
    </xf>
    <xf numFmtId="165" fontId="26" fillId="25" borderId="50" xfId="29" applyNumberFormat="1" applyFont="1" applyFill="1" applyBorder="1" applyAlignment="1">
      <alignment horizontal="right"/>
    </xf>
    <xf numFmtId="0" fontId="21" fillId="0" borderId="0" xfId="0" applyFont="1" applyAlignment="1">
      <alignment horizontal="left" vertical="top"/>
    </xf>
    <xf numFmtId="0" fontId="20" fillId="0" borderId="0" xfId="0" applyFont="1" applyAlignment="1">
      <alignment vertical="top"/>
    </xf>
    <xf numFmtId="0" fontId="24" fillId="0" borderId="0" xfId="0" applyFont="1" applyAlignment="1">
      <alignment horizontal="right"/>
    </xf>
    <xf numFmtId="3" fontId="26" fillId="25" borderId="18" xfId="29" applyNumberFormat="1" applyFont="1" applyFill="1" applyBorder="1" applyAlignment="1">
      <alignment horizontal="right" indent="1"/>
    </xf>
    <xf numFmtId="3" fontId="26" fillId="25" borderId="19" xfId="29" applyNumberFormat="1" applyFont="1" applyFill="1" applyBorder="1" applyAlignment="1">
      <alignment horizontal="right" indent="1"/>
    </xf>
    <xf numFmtId="3" fontId="26" fillId="25" borderId="23" xfId="29" applyNumberFormat="1" applyFont="1" applyFill="1" applyBorder="1" applyAlignment="1">
      <alignment horizontal="right" indent="1"/>
    </xf>
    <xf numFmtId="3" fontId="26" fillId="25" borderId="25" xfId="29" applyNumberFormat="1" applyFont="1" applyFill="1" applyBorder="1" applyAlignment="1">
      <alignment horizontal="right" indent="1"/>
    </xf>
    <xf numFmtId="3" fontId="26" fillId="25" borderId="44" xfId="29" applyNumberFormat="1" applyFont="1" applyFill="1" applyBorder="1" applyAlignment="1">
      <alignment horizontal="right" indent="1"/>
    </xf>
    <xf numFmtId="3" fontId="26" fillId="25" borderId="50" xfId="29" applyNumberFormat="1" applyFont="1" applyFill="1" applyBorder="1" applyAlignment="1">
      <alignment horizontal="right" indent="1"/>
    </xf>
    <xf numFmtId="0" fontId="26" fillId="0" borderId="52" xfId="0" applyFont="1" applyBorder="1" applyAlignment="1">
      <alignment horizontal="left" indent="1"/>
    </xf>
    <xf numFmtId="3" fontId="26" fillId="25" borderId="53" xfId="29" applyNumberFormat="1" applyFont="1" applyFill="1" applyBorder="1" applyAlignment="1">
      <alignment horizontal="right" indent="1"/>
    </xf>
    <xf numFmtId="3" fontId="26" fillId="25" borderId="54" xfId="29" applyNumberFormat="1" applyFont="1" applyFill="1" applyBorder="1" applyAlignment="1">
      <alignment horizontal="right" indent="1"/>
    </xf>
    <xf numFmtId="3" fontId="26" fillId="25" borderId="55" xfId="29" applyNumberFormat="1" applyFont="1" applyFill="1" applyBorder="1" applyAlignment="1">
      <alignment horizontal="right" indent="1"/>
    </xf>
    <xf numFmtId="3" fontId="20" fillId="25" borderId="51" xfId="0" applyNumberFormat="1" applyFont="1" applyFill="1" applyBorder="1" applyAlignment="1">
      <alignment horizontal="right" vertical="center"/>
    </xf>
    <xf numFmtId="3" fontId="20" fillId="25" borderId="31" xfId="0" applyNumberFormat="1" applyFont="1" applyFill="1" applyBorder="1" applyAlignment="1">
      <alignment horizontal="right" vertical="center"/>
    </xf>
    <xf numFmtId="0" fontId="29" fillId="0" borderId="49" xfId="0" applyFont="1" applyBorder="1" applyAlignment="1">
      <alignment horizontal="left"/>
    </xf>
    <xf numFmtId="0" fontId="29" fillId="0" borderId="0" xfId="0" applyFont="1" applyAlignment="1">
      <alignment horizontal="left"/>
    </xf>
    <xf numFmtId="0" fontId="25" fillId="24" borderId="14" xfId="0" applyFont="1" applyFill="1" applyBorder="1" applyAlignment="1">
      <alignment horizontal="center" vertical="center"/>
    </xf>
    <xf numFmtId="0" fontId="25" fillId="24" borderId="16" xfId="0" applyFont="1" applyFill="1" applyBorder="1" applyAlignment="1">
      <alignment horizontal="center" vertical="center"/>
    </xf>
    <xf numFmtId="0" fontId="25" fillId="24" borderId="36" xfId="0" applyFont="1" applyFill="1" applyBorder="1" applyAlignment="1">
      <alignment horizontal="right" vertical="center" wrapText="1"/>
    </xf>
    <xf numFmtId="0" fontId="25" fillId="24" borderId="37" xfId="0" applyFont="1" applyFill="1" applyBorder="1" applyAlignment="1">
      <alignment horizontal="right" vertical="center"/>
    </xf>
    <xf numFmtId="0" fontId="25" fillId="24" borderId="38" xfId="0" applyFont="1" applyFill="1" applyBorder="1" applyAlignment="1">
      <alignment horizontal="left" vertical="center" indent="1"/>
    </xf>
    <xf numFmtId="0" fontId="26" fillId="24" borderId="35" xfId="0" applyFont="1" applyFill="1" applyBorder="1" applyAlignment="1">
      <alignment horizontal="left" vertical="center" indent="1"/>
    </xf>
    <xf numFmtId="0" fontId="26" fillId="24" borderId="39" xfId="0" applyFont="1" applyFill="1" applyBorder="1" applyAlignment="1">
      <alignment horizontal="left" vertical="center" indent="1"/>
    </xf>
    <xf numFmtId="0" fontId="25" fillId="24" borderId="10" xfId="0" applyFont="1" applyFill="1" applyBorder="1" applyAlignment="1">
      <alignment horizontal="center" vertical="center"/>
    </xf>
    <xf numFmtId="0" fontId="25" fillId="24" borderId="11" xfId="0" applyFont="1" applyFill="1" applyBorder="1" applyAlignment="1">
      <alignment horizontal="center" vertical="center"/>
    </xf>
    <xf numFmtId="0" fontId="25" fillId="24" borderId="12" xfId="0" applyFont="1" applyFill="1" applyBorder="1" applyAlignment="1">
      <alignment horizontal="center" vertical="center"/>
    </xf>
    <xf numFmtId="0" fontId="20" fillId="0" borderId="0" xfId="0" applyFont="1" applyAlignment="1">
      <alignment horizontal="left" vertical="center"/>
    </xf>
    <xf numFmtId="0" fontId="28" fillId="0" borderId="0" xfId="0" quotePrefix="1" applyFont="1" applyAlignment="1">
      <alignment horizontal="left" wrapText="1"/>
    </xf>
    <xf numFmtId="0" fontId="36" fillId="0" borderId="0" xfId="0" applyFont="1" applyAlignment="1">
      <alignment horizontal="left" vertical="center"/>
    </xf>
    <xf numFmtId="0" fontId="25" fillId="24" borderId="10" xfId="0" applyFont="1" applyFill="1" applyBorder="1" applyAlignment="1">
      <alignment horizontal="center"/>
    </xf>
    <xf numFmtId="0" fontId="25" fillId="24" borderId="11" xfId="0" applyFont="1" applyFill="1" applyBorder="1" applyAlignment="1">
      <alignment horizontal="center"/>
    </xf>
    <xf numFmtId="0" fontId="25" fillId="24" borderId="12" xfId="0" applyFont="1" applyFill="1" applyBorder="1" applyAlignment="1">
      <alignment horizontal="center"/>
    </xf>
    <xf numFmtId="3" fontId="25" fillId="25" borderId="20" xfId="29" applyNumberFormat="1" applyFont="1" applyFill="1" applyBorder="1" applyAlignment="1">
      <alignment horizontal="right" indent="1"/>
    </xf>
  </cellXfs>
  <cellStyles count="45">
    <cellStyle name="20% - Colore 1" xfId="1" builtinId="30" customBuiltin="1"/>
    <cellStyle name="20% - Colore 2" xfId="2" builtinId="34" customBuiltin="1"/>
    <cellStyle name="20% - Colore 3" xfId="3" builtinId="38" customBuiltin="1"/>
    <cellStyle name="20% - Colore 4" xfId="4" builtinId="42" customBuiltin="1"/>
    <cellStyle name="20% - Colore 5" xfId="5" builtinId="46" customBuiltin="1"/>
    <cellStyle name="20% - Colore 6" xfId="6" builtinId="50" customBuiltin="1"/>
    <cellStyle name="40% - Colore 1" xfId="7" builtinId="31" customBuiltin="1"/>
    <cellStyle name="40% - Colore 2" xfId="8" builtinId="35" customBuiltin="1"/>
    <cellStyle name="40% - Colore 3" xfId="9" builtinId="39" customBuiltin="1"/>
    <cellStyle name="40% - Colore 4" xfId="10" builtinId="43" customBuiltin="1"/>
    <cellStyle name="40% - Colore 5" xfId="11" builtinId="47" customBuiltin="1"/>
    <cellStyle name="40% - Colore 6" xfId="12" builtinId="51" customBuiltin="1"/>
    <cellStyle name="60% - Colore 1" xfId="13" builtinId="32" customBuiltin="1"/>
    <cellStyle name="60% - Colore 2" xfId="14" builtinId="36" customBuiltin="1"/>
    <cellStyle name="60% - Colore 3" xfId="15" builtinId="40" customBuiltin="1"/>
    <cellStyle name="60% - Colore 4" xfId="16" builtinId="44" customBuiltin="1"/>
    <cellStyle name="60% - Colore 5" xfId="17" builtinId="48" customBuiltin="1"/>
    <cellStyle name="60% - Colore 6" xfId="18" builtinId="52" customBuiltin="1"/>
    <cellStyle name="Calcolo" xfId="19" builtinId="22" customBuiltin="1"/>
    <cellStyle name="Cella collegata" xfId="20" builtinId="24" customBuiltin="1"/>
    <cellStyle name="Cella da controllare" xfId="21" builtinId="23" customBuiltin="1"/>
    <cellStyle name="Colore 1" xfId="22" builtinId="29" customBuiltin="1"/>
    <cellStyle name="Colore 2" xfId="23" builtinId="33" customBuiltin="1"/>
    <cellStyle name="Colore 3" xfId="24" builtinId="37" customBuiltin="1"/>
    <cellStyle name="Colore 4" xfId="25" builtinId="41" customBuiltin="1"/>
    <cellStyle name="Colore 5" xfId="26" builtinId="45" customBuiltin="1"/>
    <cellStyle name="Colore 6" xfId="27" builtinId="49" customBuiltin="1"/>
    <cellStyle name="Input" xfId="28" builtinId="20" customBuiltin="1"/>
    <cellStyle name="Migliaia" xfId="29" builtinId="3"/>
    <cellStyle name="Migliaia [0]" xfId="30" builtinId="6"/>
    <cellStyle name="Neutrale" xfId="31" builtinId="28" customBuiltin="1"/>
    <cellStyle name="Normale" xfId="0" builtinId="0"/>
    <cellStyle name="Normale 2 2 2" xfId="32" xr:uid="{00000000-0005-0000-0000-000020000000}"/>
    <cellStyle name="Nota" xfId="33" builtinId="10" customBuiltin="1"/>
    <cellStyle name="Output" xfId="34" builtinId="21" customBuiltin="1"/>
    <cellStyle name="Testo avviso" xfId="35" builtinId="11" customBuiltin="1"/>
    <cellStyle name="Testo descrittivo" xfId="36" builtinId="53" customBuiltin="1"/>
    <cellStyle name="Titolo" xfId="37" builtinId="15" customBuiltin="1"/>
    <cellStyle name="Titolo 1" xfId="38" builtinId="16" customBuiltin="1"/>
    <cellStyle name="Titolo 2" xfId="39" builtinId="17" customBuiltin="1"/>
    <cellStyle name="Titolo 3" xfId="40" builtinId="18" customBuiltin="1"/>
    <cellStyle name="Titolo 4" xfId="41" builtinId="19" customBuiltin="1"/>
    <cellStyle name="Totale" xfId="42" builtinId="25" customBuiltin="1"/>
    <cellStyle name="Valore non valido" xfId="43" builtinId="27" customBuiltin="1"/>
    <cellStyle name="Valore valido" xfId="4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15347</xdr:rowOff>
    </xdr:to>
    <xdr:pic>
      <xdr:nvPicPr>
        <xdr:cNvPr id="2" name="Picture 5" descr="Logo ANFIA PANTONE">
          <a:extLst>
            <a:ext uri="{FF2B5EF4-FFF2-40B4-BE49-F238E27FC236}">
              <a16:creationId xmlns:a16="http://schemas.microsoft.com/office/drawing/2014/main" id="{C53D1F13-8ABE-4F59-9269-B0DFCFC06A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15347</xdr:rowOff>
    </xdr:to>
    <xdr:pic>
      <xdr:nvPicPr>
        <xdr:cNvPr id="2" name="Picture 5" descr="Logo ANFIA PANTONE">
          <a:extLst>
            <a:ext uri="{FF2B5EF4-FFF2-40B4-BE49-F238E27FC236}">
              <a16:creationId xmlns:a16="http://schemas.microsoft.com/office/drawing/2014/main" id="{C6513928-E860-47CF-B094-ECF70AFA83B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15347</xdr:rowOff>
    </xdr:to>
    <xdr:pic>
      <xdr:nvPicPr>
        <xdr:cNvPr id="2" name="Picture 5" descr="Logo ANFIA PANTONE">
          <a:extLst>
            <a:ext uri="{FF2B5EF4-FFF2-40B4-BE49-F238E27FC236}">
              <a16:creationId xmlns:a16="http://schemas.microsoft.com/office/drawing/2014/main" id="{532017AA-C608-451A-8E90-145DAEF2D4B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15347</xdr:rowOff>
    </xdr:to>
    <xdr:pic>
      <xdr:nvPicPr>
        <xdr:cNvPr id="6" name="Picture 5" descr="Logo ANFIA PANTONE">
          <a:extLst>
            <a:ext uri="{FF2B5EF4-FFF2-40B4-BE49-F238E27FC236}">
              <a16:creationId xmlns:a16="http://schemas.microsoft.com/office/drawing/2014/main" id="{1085D26F-2C8C-4B09-ADD2-329864B14EE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8B930-9623-44D0-BFF6-F7662183884C}">
  <sheetPr>
    <pageSetUpPr fitToPage="1"/>
  </sheetPr>
  <dimension ref="A1:Z36"/>
  <sheetViews>
    <sheetView showGridLines="0" tabSelected="1" zoomScaleNormal="100" workbookViewId="0">
      <pane ySplit="7" topLeftCell="A8" activePane="bottomLeft" state="frozen"/>
      <selection pane="bottomLeft" activeCell="B2" sqref="B2"/>
    </sheetView>
  </sheetViews>
  <sheetFormatPr defaultColWidth="9.42578125" defaultRowHeight="15" x14ac:dyDescent="0.3"/>
  <cols>
    <col min="1" max="1" width="23.28515625" style="35" customWidth="1"/>
    <col min="2" max="2" width="9.42578125" style="35" customWidth="1"/>
    <col min="3" max="3" width="9" style="35" bestFit="1" customWidth="1"/>
    <col min="4" max="4" width="8.5703125" style="35" bestFit="1" customWidth="1"/>
    <col min="5" max="6" width="9.85546875" style="35" bestFit="1" customWidth="1"/>
    <col min="7" max="7" width="8.5703125" style="35" bestFit="1" customWidth="1"/>
    <col min="8" max="8" width="9" style="35" bestFit="1" customWidth="1"/>
    <col min="9" max="9" width="8.5703125" style="35" bestFit="1" customWidth="1"/>
    <col min="10" max="10" width="9.85546875" style="35" bestFit="1" customWidth="1"/>
    <col min="11" max="11" width="10.140625" style="35" bestFit="1" customWidth="1"/>
    <col min="12" max="16384" width="9.42578125" style="35"/>
  </cols>
  <sheetData>
    <row r="1" spans="1:26" s="2" customFormat="1" ht="17.25" customHeight="1" x14ac:dyDescent="0.3">
      <c r="L1" s="91"/>
      <c r="M1" s="91"/>
      <c r="N1" s="91"/>
    </row>
    <row r="2" spans="1:26" s="2" customFormat="1" ht="17.25" customHeight="1" x14ac:dyDescent="0.3">
      <c r="B2" s="140" t="s">
        <v>35</v>
      </c>
      <c r="C2" s="139"/>
      <c r="D2" s="139"/>
      <c r="E2" s="139"/>
      <c r="F2" s="139"/>
      <c r="H2" s="140"/>
      <c r="I2" s="140"/>
      <c r="J2" s="140"/>
      <c r="K2" s="140"/>
    </row>
    <row r="3" spans="1:26" s="5" customFormat="1" ht="17.25" customHeight="1" x14ac:dyDescent="0.3">
      <c r="A3" s="4"/>
      <c r="B3" s="117" t="s">
        <v>45</v>
      </c>
      <c r="C3" s="4"/>
      <c r="D3" s="4"/>
      <c r="E3" s="4"/>
      <c r="F3" s="4"/>
      <c r="H3" s="117"/>
      <c r="I3" s="117"/>
      <c r="J3" s="117"/>
      <c r="K3" s="117"/>
      <c r="L3" s="2"/>
      <c r="M3" s="2"/>
      <c r="N3" s="2"/>
      <c r="O3" s="2"/>
      <c r="P3" s="2"/>
      <c r="Q3" s="2"/>
      <c r="R3" s="2"/>
      <c r="S3" s="2"/>
      <c r="T3" s="2"/>
      <c r="U3" s="2"/>
    </row>
    <row r="4" spans="1:26" s="5" customFormat="1" ht="17.25" customHeight="1" x14ac:dyDescent="0.3">
      <c r="A4" s="4"/>
      <c r="B4" s="4"/>
      <c r="C4" s="4"/>
      <c r="D4" s="4"/>
      <c r="E4" s="4"/>
      <c r="F4" s="4"/>
      <c r="G4" s="4"/>
      <c r="H4" s="4"/>
      <c r="I4" s="4"/>
      <c r="J4" s="4"/>
      <c r="K4" s="4"/>
    </row>
    <row r="5" spans="1:26" s="9" customFormat="1" x14ac:dyDescent="0.35">
      <c r="A5" s="160" t="s">
        <v>57</v>
      </c>
      <c r="B5" s="163" t="s">
        <v>63</v>
      </c>
      <c r="C5" s="164"/>
      <c r="D5" s="164"/>
      <c r="E5" s="164"/>
      <c r="F5" s="165"/>
      <c r="G5" s="163">
        <v>2021</v>
      </c>
      <c r="H5" s="164"/>
      <c r="I5" s="164"/>
      <c r="J5" s="164"/>
      <c r="K5" s="165"/>
      <c r="L5" s="110"/>
      <c r="M5" s="110"/>
      <c r="N5" s="110"/>
      <c r="O5" s="110"/>
      <c r="P5" s="110"/>
      <c r="Q5" s="110"/>
      <c r="R5" s="110"/>
      <c r="S5" s="110"/>
      <c r="T5" s="110"/>
      <c r="U5" s="110"/>
      <c r="V5" s="110"/>
      <c r="W5" s="110"/>
      <c r="X5" s="110"/>
      <c r="Y5" s="110"/>
      <c r="Z5" s="110"/>
    </row>
    <row r="6" spans="1:26" s="9" customFormat="1" ht="15" customHeight="1" x14ac:dyDescent="0.35">
      <c r="A6" s="161"/>
      <c r="B6" s="111" t="s">
        <v>36</v>
      </c>
      <c r="C6" s="75" t="s">
        <v>37</v>
      </c>
      <c r="D6" s="75" t="s">
        <v>38</v>
      </c>
      <c r="E6" s="156" t="s">
        <v>0</v>
      </c>
      <c r="F6" s="158" t="s">
        <v>46</v>
      </c>
      <c r="G6" s="111" t="s">
        <v>36</v>
      </c>
      <c r="H6" s="75" t="s">
        <v>37</v>
      </c>
      <c r="I6" s="75" t="s">
        <v>38</v>
      </c>
      <c r="J6" s="156" t="s">
        <v>0</v>
      </c>
      <c r="K6" s="158" t="s">
        <v>46</v>
      </c>
      <c r="L6" s="110"/>
      <c r="M6" s="110"/>
      <c r="N6" s="110"/>
      <c r="O6" s="110"/>
      <c r="P6" s="110"/>
      <c r="Q6" s="110"/>
      <c r="R6" s="110"/>
      <c r="S6" s="110"/>
      <c r="T6" s="110"/>
      <c r="U6" s="110"/>
      <c r="V6" s="110"/>
      <c r="W6" s="110"/>
      <c r="X6" s="110"/>
      <c r="Y6" s="110"/>
      <c r="Z6" s="110"/>
    </row>
    <row r="7" spans="1:26" s="9" customFormat="1" ht="15" customHeight="1" x14ac:dyDescent="0.35">
      <c r="A7" s="162"/>
      <c r="B7" s="112" t="s">
        <v>40</v>
      </c>
      <c r="C7" s="76" t="s">
        <v>39</v>
      </c>
      <c r="D7" s="76" t="s">
        <v>41</v>
      </c>
      <c r="E7" s="157"/>
      <c r="F7" s="159"/>
      <c r="G7" s="112" t="s">
        <v>40</v>
      </c>
      <c r="H7" s="76" t="s">
        <v>39</v>
      </c>
      <c r="I7" s="76" t="s">
        <v>41</v>
      </c>
      <c r="J7" s="157"/>
      <c r="K7" s="159"/>
      <c r="L7" s="110"/>
      <c r="M7" s="110"/>
      <c r="N7" s="110"/>
      <c r="O7" s="110"/>
      <c r="P7" s="110"/>
      <c r="Q7" s="110"/>
      <c r="R7" s="110"/>
      <c r="S7" s="110"/>
      <c r="T7" s="110"/>
      <c r="U7" s="110"/>
      <c r="V7" s="110"/>
      <c r="W7" s="110"/>
      <c r="X7" s="110"/>
      <c r="Y7" s="110"/>
      <c r="Z7" s="110"/>
    </row>
    <row r="8" spans="1:26" s="17" customFormat="1" ht="15.75" x14ac:dyDescent="0.35">
      <c r="A8" s="10" t="s">
        <v>66</v>
      </c>
      <c r="B8" s="143">
        <v>0</v>
      </c>
      <c r="C8" s="143">
        <v>0</v>
      </c>
      <c r="D8" s="143">
        <v>0</v>
      </c>
      <c r="E8" s="143">
        <v>321</v>
      </c>
      <c r="F8" s="172">
        <f>SUM(B8:E8)</f>
        <v>321</v>
      </c>
      <c r="G8" s="142">
        <v>0</v>
      </c>
      <c r="H8" s="143">
        <v>0</v>
      </c>
      <c r="I8" s="143">
        <v>0</v>
      </c>
      <c r="J8" s="143">
        <v>265</v>
      </c>
      <c r="K8" s="172">
        <f>SUM(G8:J8)</f>
        <v>265</v>
      </c>
      <c r="L8" s="141"/>
      <c r="M8" s="35"/>
      <c r="N8" s="35"/>
      <c r="O8" s="35"/>
      <c r="P8" s="35"/>
      <c r="Q8" s="35"/>
      <c r="R8" s="35"/>
      <c r="S8" s="35"/>
      <c r="T8" s="35"/>
      <c r="U8" s="35"/>
      <c r="V8" s="35"/>
      <c r="W8" s="35"/>
      <c r="X8" s="35"/>
      <c r="Y8" s="35"/>
      <c r="Z8" s="35"/>
    </row>
    <row r="9" spans="1:26" s="26" customFormat="1" ht="15.75" x14ac:dyDescent="0.35">
      <c r="A9" s="18" t="s">
        <v>67</v>
      </c>
      <c r="B9" s="143">
        <v>19</v>
      </c>
      <c r="C9" s="143">
        <v>0</v>
      </c>
      <c r="D9" s="143">
        <v>0</v>
      </c>
      <c r="E9" s="143">
        <v>0</v>
      </c>
      <c r="F9" s="172">
        <f t="shared" ref="F9:F26" si="0">SUM(B9:E9)</f>
        <v>19</v>
      </c>
      <c r="G9" s="144">
        <v>13</v>
      </c>
      <c r="H9" s="143">
        <v>0</v>
      </c>
      <c r="I9" s="143">
        <v>0</v>
      </c>
      <c r="J9" s="143">
        <v>0</v>
      </c>
      <c r="K9" s="172">
        <f t="shared" ref="K9:K26" si="1">SUM(G9:J9)</f>
        <v>13</v>
      </c>
      <c r="L9" s="141"/>
      <c r="M9" s="35"/>
      <c r="N9" s="35"/>
      <c r="O9" s="35"/>
      <c r="P9" s="35"/>
      <c r="Q9" s="35"/>
      <c r="R9" s="35"/>
      <c r="S9" s="35"/>
      <c r="T9" s="35"/>
      <c r="U9" s="35"/>
      <c r="V9" s="35"/>
      <c r="W9" s="35"/>
      <c r="X9" s="35"/>
      <c r="Y9" s="35"/>
      <c r="Z9" s="35"/>
    </row>
    <row r="10" spans="1:26" s="26" customFormat="1" ht="15.75" x14ac:dyDescent="0.35">
      <c r="A10" s="18" t="s">
        <v>68</v>
      </c>
      <c r="B10" s="143">
        <v>0</v>
      </c>
      <c r="C10" s="143">
        <v>11</v>
      </c>
      <c r="D10" s="143">
        <v>0</v>
      </c>
      <c r="E10" s="143">
        <v>0</v>
      </c>
      <c r="F10" s="172">
        <f t="shared" si="0"/>
        <v>11</v>
      </c>
      <c r="G10" s="144">
        <v>0</v>
      </c>
      <c r="H10" s="143">
        <v>11</v>
      </c>
      <c r="I10" s="143">
        <v>0</v>
      </c>
      <c r="J10" s="143">
        <v>0</v>
      </c>
      <c r="K10" s="172">
        <f t="shared" si="1"/>
        <v>11</v>
      </c>
      <c r="L10" s="141"/>
      <c r="M10" s="35"/>
      <c r="N10" s="35"/>
      <c r="O10" s="35"/>
      <c r="P10" s="35"/>
      <c r="Q10" s="35"/>
      <c r="R10" s="35"/>
      <c r="S10" s="35"/>
      <c r="T10" s="35"/>
      <c r="U10" s="35"/>
      <c r="V10" s="35"/>
      <c r="W10" s="35"/>
      <c r="X10" s="35"/>
      <c r="Y10" s="35"/>
      <c r="Z10" s="35"/>
    </row>
    <row r="11" spans="1:26" s="26" customFormat="1" ht="15.75" x14ac:dyDescent="0.35">
      <c r="A11" s="18" t="s">
        <v>69</v>
      </c>
      <c r="B11" s="143">
        <v>10</v>
      </c>
      <c r="C11" s="143">
        <v>3</v>
      </c>
      <c r="D11" s="143">
        <v>120</v>
      </c>
      <c r="E11" s="143">
        <v>2405</v>
      </c>
      <c r="F11" s="172">
        <f t="shared" si="0"/>
        <v>2538</v>
      </c>
      <c r="G11" s="144">
        <v>20</v>
      </c>
      <c r="H11" s="143">
        <v>9</v>
      </c>
      <c r="I11" s="143">
        <v>85</v>
      </c>
      <c r="J11" s="143">
        <v>1941</v>
      </c>
      <c r="K11" s="172">
        <f t="shared" si="1"/>
        <v>2055</v>
      </c>
      <c r="L11" s="35"/>
      <c r="M11" s="35"/>
      <c r="N11" s="35"/>
      <c r="O11" s="35"/>
      <c r="P11" s="35"/>
      <c r="Q11" s="35"/>
      <c r="R11" s="35"/>
      <c r="S11" s="35"/>
      <c r="T11" s="35"/>
      <c r="U11" s="35"/>
      <c r="V11" s="35"/>
      <c r="W11" s="35"/>
      <c r="X11" s="35"/>
      <c r="Y11" s="35"/>
      <c r="Z11" s="35"/>
    </row>
    <row r="12" spans="1:26" s="26" customFormat="1" ht="15.75" x14ac:dyDescent="0.35">
      <c r="A12" s="18" t="s">
        <v>70</v>
      </c>
      <c r="B12" s="143">
        <v>5</v>
      </c>
      <c r="C12" s="143">
        <v>0</v>
      </c>
      <c r="D12" s="143">
        <v>0</v>
      </c>
      <c r="E12" s="143">
        <v>0</v>
      </c>
      <c r="F12" s="172">
        <f t="shared" si="0"/>
        <v>5</v>
      </c>
      <c r="G12" s="144">
        <v>6</v>
      </c>
      <c r="H12" s="143">
        <v>0</v>
      </c>
      <c r="I12" s="143">
        <v>0</v>
      </c>
      <c r="J12" s="143">
        <v>0</v>
      </c>
      <c r="K12" s="172">
        <f t="shared" si="1"/>
        <v>6</v>
      </c>
      <c r="L12" s="35"/>
      <c r="M12" s="35"/>
      <c r="N12" s="35"/>
      <c r="O12" s="35"/>
      <c r="P12" s="35"/>
      <c r="Q12" s="35"/>
      <c r="R12" s="35"/>
      <c r="S12" s="35"/>
      <c r="T12" s="35"/>
      <c r="U12" s="35"/>
      <c r="V12" s="35"/>
      <c r="W12" s="35"/>
      <c r="X12" s="35"/>
      <c r="Y12" s="35"/>
      <c r="Z12" s="35"/>
    </row>
    <row r="13" spans="1:26" s="26" customFormat="1" ht="15.75" x14ac:dyDescent="0.35">
      <c r="A13" s="18" t="s">
        <v>71</v>
      </c>
      <c r="B13" s="143">
        <v>0</v>
      </c>
      <c r="C13" s="143">
        <v>0</v>
      </c>
      <c r="D13" s="143">
        <v>7</v>
      </c>
      <c r="E13" s="143">
        <v>0</v>
      </c>
      <c r="F13" s="172">
        <f t="shared" si="0"/>
        <v>7</v>
      </c>
      <c r="G13" s="144">
        <v>0</v>
      </c>
      <c r="H13" s="143">
        <v>0</v>
      </c>
      <c r="I13" s="143">
        <v>10</v>
      </c>
      <c r="J13" s="143">
        <v>0</v>
      </c>
      <c r="K13" s="172">
        <f t="shared" si="1"/>
        <v>10</v>
      </c>
      <c r="L13" s="35"/>
      <c r="M13" s="35"/>
      <c r="N13" s="35"/>
      <c r="O13" s="35"/>
      <c r="P13" s="35"/>
      <c r="Q13" s="35"/>
      <c r="R13" s="35"/>
      <c r="S13" s="35"/>
      <c r="T13" s="35"/>
      <c r="U13" s="35"/>
      <c r="V13" s="35"/>
      <c r="W13" s="35"/>
      <c r="X13" s="35"/>
      <c r="Y13" s="35"/>
      <c r="Z13" s="35"/>
    </row>
    <row r="14" spans="1:26" s="26" customFormat="1" ht="15.75" x14ac:dyDescent="0.35">
      <c r="A14" s="18" t="s">
        <v>72</v>
      </c>
      <c r="B14" s="145">
        <v>38</v>
      </c>
      <c r="C14" s="143">
        <v>0</v>
      </c>
      <c r="D14" s="143">
        <v>0</v>
      </c>
      <c r="E14" s="145">
        <v>0</v>
      </c>
      <c r="F14" s="172">
        <f t="shared" si="0"/>
        <v>38</v>
      </c>
      <c r="G14" s="144">
        <v>76</v>
      </c>
      <c r="H14" s="143">
        <v>0</v>
      </c>
      <c r="I14" s="143">
        <v>0</v>
      </c>
      <c r="J14" s="145">
        <v>0</v>
      </c>
      <c r="K14" s="172">
        <f t="shared" si="1"/>
        <v>76</v>
      </c>
      <c r="L14" s="35"/>
      <c r="M14" s="35"/>
      <c r="N14" s="35"/>
      <c r="O14" s="35"/>
      <c r="P14" s="35"/>
      <c r="Q14" s="35"/>
      <c r="R14" s="35"/>
      <c r="S14" s="35"/>
      <c r="T14" s="35"/>
      <c r="U14" s="35"/>
      <c r="V14" s="35"/>
      <c r="W14" s="35"/>
      <c r="X14" s="35"/>
      <c r="Y14" s="35"/>
      <c r="Z14" s="35"/>
    </row>
    <row r="15" spans="1:26" s="26" customFormat="1" ht="15.75" x14ac:dyDescent="0.35">
      <c r="A15" s="18" t="s">
        <v>73</v>
      </c>
      <c r="B15" s="145">
        <v>8</v>
      </c>
      <c r="C15" s="143">
        <v>0</v>
      </c>
      <c r="D15" s="143">
        <v>0</v>
      </c>
      <c r="E15" s="145">
        <v>638</v>
      </c>
      <c r="F15" s="172">
        <f t="shared" si="0"/>
        <v>646</v>
      </c>
      <c r="G15" s="144">
        <v>7</v>
      </c>
      <c r="H15" s="143">
        <v>0</v>
      </c>
      <c r="I15" s="143">
        <v>0</v>
      </c>
      <c r="J15" s="145">
        <v>352</v>
      </c>
      <c r="K15" s="172">
        <f t="shared" si="1"/>
        <v>359</v>
      </c>
      <c r="L15" s="35"/>
      <c r="M15" s="35"/>
      <c r="N15" s="35"/>
      <c r="O15" s="35"/>
      <c r="P15" s="35"/>
      <c r="Q15" s="35"/>
      <c r="R15" s="35"/>
      <c r="S15" s="35"/>
      <c r="T15" s="35"/>
      <c r="U15" s="35"/>
      <c r="V15" s="35"/>
      <c r="W15" s="35"/>
      <c r="X15" s="35"/>
      <c r="Y15" s="35"/>
      <c r="Z15" s="35"/>
    </row>
    <row r="16" spans="1:26" ht="15.75" x14ac:dyDescent="0.35">
      <c r="A16" s="43" t="s">
        <v>74</v>
      </c>
      <c r="B16" s="145">
        <v>189</v>
      </c>
      <c r="C16" s="145">
        <v>17</v>
      </c>
      <c r="D16" s="145">
        <v>0</v>
      </c>
      <c r="E16" s="145">
        <v>0</v>
      </c>
      <c r="F16" s="172">
        <f t="shared" si="0"/>
        <v>206</v>
      </c>
      <c r="G16" s="144">
        <v>250</v>
      </c>
      <c r="H16" s="145">
        <v>71</v>
      </c>
      <c r="I16" s="145">
        <v>0</v>
      </c>
      <c r="J16" s="145">
        <v>0</v>
      </c>
      <c r="K16" s="172">
        <f t="shared" si="1"/>
        <v>321</v>
      </c>
    </row>
    <row r="17" spans="1:26" s="26" customFormat="1" ht="15.75" x14ac:dyDescent="0.35">
      <c r="A17" s="44" t="s">
        <v>75</v>
      </c>
      <c r="B17" s="145">
        <v>715</v>
      </c>
      <c r="C17" s="145">
        <v>63</v>
      </c>
      <c r="D17" s="145">
        <v>13</v>
      </c>
      <c r="E17" s="145">
        <v>0</v>
      </c>
      <c r="F17" s="172">
        <f t="shared" si="0"/>
        <v>791</v>
      </c>
      <c r="G17" s="144">
        <v>754</v>
      </c>
      <c r="H17" s="145">
        <v>61</v>
      </c>
      <c r="I17" s="145">
        <v>9</v>
      </c>
      <c r="J17" s="145">
        <v>0</v>
      </c>
      <c r="K17" s="172">
        <f t="shared" si="1"/>
        <v>824</v>
      </c>
      <c r="L17" s="35"/>
      <c r="M17" s="35"/>
      <c r="N17" s="35"/>
      <c r="O17" s="35"/>
      <c r="P17" s="35"/>
      <c r="Q17" s="35"/>
      <c r="R17" s="35"/>
      <c r="S17" s="35"/>
      <c r="T17" s="35"/>
      <c r="U17" s="35"/>
      <c r="V17" s="35"/>
      <c r="W17" s="35"/>
      <c r="X17" s="35"/>
      <c r="Y17" s="35"/>
      <c r="Z17" s="35"/>
    </row>
    <row r="18" spans="1:26" s="26" customFormat="1" ht="15.75" x14ac:dyDescent="0.35">
      <c r="A18" s="44" t="s">
        <v>76</v>
      </c>
      <c r="B18" s="145">
        <v>1221</v>
      </c>
      <c r="C18" s="145">
        <v>152</v>
      </c>
      <c r="D18" s="145">
        <v>714</v>
      </c>
      <c r="E18" s="145">
        <v>6315</v>
      </c>
      <c r="F18" s="172">
        <f t="shared" si="0"/>
        <v>8402</v>
      </c>
      <c r="G18" s="144">
        <v>1236</v>
      </c>
      <c r="H18" s="145">
        <v>239</v>
      </c>
      <c r="I18" s="145">
        <v>842</v>
      </c>
      <c r="J18" s="145">
        <v>7020</v>
      </c>
      <c r="K18" s="172">
        <f t="shared" si="1"/>
        <v>9337</v>
      </c>
      <c r="L18" s="42"/>
      <c r="M18" s="42"/>
      <c r="N18" s="42"/>
      <c r="O18" s="42"/>
      <c r="P18" s="42"/>
      <c r="Q18" s="42"/>
      <c r="R18" s="42"/>
      <c r="S18" s="42"/>
      <c r="T18" s="42"/>
      <c r="U18" s="42"/>
      <c r="V18" s="42"/>
      <c r="W18" s="42"/>
      <c r="X18" s="42"/>
      <c r="Y18" s="42"/>
      <c r="Z18" s="42"/>
    </row>
    <row r="19" spans="1:26" s="26" customFormat="1" ht="15.75" x14ac:dyDescent="0.35">
      <c r="A19" s="44" t="s">
        <v>77</v>
      </c>
      <c r="B19" s="145">
        <v>0</v>
      </c>
      <c r="C19" s="145">
        <v>0</v>
      </c>
      <c r="D19" s="145">
        <v>0</v>
      </c>
      <c r="E19" s="145">
        <v>34</v>
      </c>
      <c r="F19" s="172">
        <f t="shared" si="0"/>
        <v>34</v>
      </c>
      <c r="G19" s="144">
        <v>0</v>
      </c>
      <c r="H19" s="145">
        <v>0</v>
      </c>
      <c r="I19" s="145">
        <v>0</v>
      </c>
      <c r="J19" s="145">
        <v>29</v>
      </c>
      <c r="K19" s="172">
        <f t="shared" si="1"/>
        <v>29</v>
      </c>
      <c r="L19" s="35"/>
      <c r="M19" s="35"/>
      <c r="N19" s="35"/>
      <c r="O19" s="35"/>
      <c r="P19" s="35"/>
      <c r="Q19" s="35"/>
      <c r="R19" s="35"/>
      <c r="S19" s="35"/>
      <c r="T19" s="35"/>
      <c r="U19" s="35"/>
      <c r="V19" s="35"/>
      <c r="W19" s="35"/>
      <c r="X19" s="35"/>
      <c r="Y19" s="35"/>
      <c r="Z19" s="35"/>
    </row>
    <row r="20" spans="1:26" s="26" customFormat="1" ht="15.75" x14ac:dyDescent="0.35">
      <c r="A20" s="44" t="s">
        <v>78</v>
      </c>
      <c r="B20" s="145">
        <v>14</v>
      </c>
      <c r="C20" s="145">
        <v>15</v>
      </c>
      <c r="D20" s="145">
        <v>65</v>
      </c>
      <c r="E20" s="145">
        <v>1386</v>
      </c>
      <c r="F20" s="172">
        <f t="shared" si="0"/>
        <v>1480</v>
      </c>
      <c r="G20" s="144">
        <v>36</v>
      </c>
      <c r="H20" s="145">
        <v>17</v>
      </c>
      <c r="I20" s="145">
        <v>74</v>
      </c>
      <c r="J20" s="145">
        <v>1779</v>
      </c>
      <c r="K20" s="172">
        <f t="shared" si="1"/>
        <v>1906</v>
      </c>
      <c r="L20" s="35"/>
      <c r="M20" s="35"/>
      <c r="N20" s="35"/>
      <c r="O20" s="35"/>
      <c r="P20" s="35"/>
      <c r="Q20" s="35"/>
      <c r="R20" s="35"/>
      <c r="S20" s="35"/>
      <c r="T20" s="35"/>
      <c r="U20" s="35"/>
      <c r="V20" s="35"/>
      <c r="W20" s="35"/>
      <c r="X20" s="35"/>
      <c r="Y20" s="35"/>
      <c r="Z20" s="35"/>
    </row>
    <row r="21" spans="1:26" s="26" customFormat="1" ht="15.75" x14ac:dyDescent="0.35">
      <c r="A21" s="44" t="s">
        <v>79</v>
      </c>
      <c r="B21" s="145">
        <v>89</v>
      </c>
      <c r="C21" s="145">
        <v>22</v>
      </c>
      <c r="D21" s="145">
        <v>75</v>
      </c>
      <c r="E21" s="145">
        <v>2748</v>
      </c>
      <c r="F21" s="172">
        <f t="shared" si="0"/>
        <v>2934</v>
      </c>
      <c r="G21" s="144">
        <v>93</v>
      </c>
      <c r="H21" s="145">
        <v>35</v>
      </c>
      <c r="I21" s="145">
        <v>115</v>
      </c>
      <c r="J21" s="145">
        <v>2411</v>
      </c>
      <c r="K21" s="172">
        <f t="shared" si="1"/>
        <v>2654</v>
      </c>
      <c r="L21" s="35"/>
      <c r="M21" s="35"/>
      <c r="N21" s="35"/>
      <c r="O21" s="35"/>
      <c r="P21" s="35"/>
      <c r="Q21" s="35"/>
      <c r="R21" s="35"/>
      <c r="S21" s="35"/>
      <c r="T21" s="35"/>
      <c r="U21" s="35"/>
      <c r="V21" s="35"/>
      <c r="W21" s="35"/>
      <c r="X21" s="35"/>
      <c r="Y21" s="35"/>
      <c r="Z21" s="35"/>
    </row>
    <row r="22" spans="1:26" s="26" customFormat="1" ht="15.75" x14ac:dyDescent="0.35">
      <c r="A22" s="44" t="s">
        <v>80</v>
      </c>
      <c r="B22" s="145">
        <v>21</v>
      </c>
      <c r="C22" s="145">
        <v>1</v>
      </c>
      <c r="D22" s="145">
        <v>100</v>
      </c>
      <c r="E22" s="145">
        <v>1965</v>
      </c>
      <c r="F22" s="172">
        <f t="shared" si="0"/>
        <v>2087</v>
      </c>
      <c r="G22" s="144">
        <v>15</v>
      </c>
      <c r="H22" s="145">
        <v>9</v>
      </c>
      <c r="I22" s="145">
        <v>84</v>
      </c>
      <c r="J22" s="145">
        <v>1547</v>
      </c>
      <c r="K22" s="172">
        <f t="shared" si="1"/>
        <v>1655</v>
      </c>
      <c r="L22" s="35"/>
      <c r="M22" s="35"/>
      <c r="N22" s="35"/>
      <c r="O22" s="35"/>
      <c r="P22" s="35"/>
      <c r="Q22" s="35"/>
      <c r="R22" s="35"/>
      <c r="S22" s="35"/>
      <c r="T22" s="35"/>
      <c r="U22" s="35"/>
      <c r="V22" s="35"/>
      <c r="W22" s="35"/>
      <c r="X22" s="35"/>
      <c r="Y22" s="35"/>
      <c r="Z22" s="35"/>
    </row>
    <row r="23" spans="1:26" s="26" customFormat="1" ht="15.75" x14ac:dyDescent="0.35">
      <c r="A23" s="44" t="s">
        <v>81</v>
      </c>
      <c r="B23" s="145">
        <v>0</v>
      </c>
      <c r="C23" s="145">
        <v>0</v>
      </c>
      <c r="D23" s="145">
        <v>1</v>
      </c>
      <c r="E23" s="145">
        <v>2753</v>
      </c>
      <c r="F23" s="172">
        <f t="shared" si="0"/>
        <v>2754</v>
      </c>
      <c r="G23" s="144">
        <v>0</v>
      </c>
      <c r="H23" s="145">
        <v>0</v>
      </c>
      <c r="I23" s="145">
        <v>1</v>
      </c>
      <c r="J23" s="145">
        <v>2855</v>
      </c>
      <c r="K23" s="172">
        <f t="shared" si="1"/>
        <v>2856</v>
      </c>
      <c r="L23" s="35"/>
      <c r="M23" s="35"/>
      <c r="N23" s="35"/>
      <c r="O23" s="35"/>
      <c r="P23" s="35"/>
      <c r="Q23" s="35"/>
      <c r="R23" s="35"/>
      <c r="S23" s="35"/>
      <c r="T23" s="35"/>
      <c r="U23" s="35"/>
      <c r="V23" s="35"/>
      <c r="W23" s="35"/>
      <c r="X23" s="35"/>
      <c r="Y23" s="35"/>
      <c r="Z23" s="35"/>
    </row>
    <row r="24" spans="1:26" s="26" customFormat="1" ht="15.75" x14ac:dyDescent="0.35">
      <c r="A24" s="44" t="s">
        <v>82</v>
      </c>
      <c r="B24" s="145">
        <v>4</v>
      </c>
      <c r="C24" s="145">
        <v>0</v>
      </c>
      <c r="D24" s="145">
        <v>0</v>
      </c>
      <c r="E24" s="145">
        <v>0</v>
      </c>
      <c r="F24" s="172">
        <f t="shared" si="0"/>
        <v>4</v>
      </c>
      <c r="G24" s="144">
        <v>15</v>
      </c>
      <c r="H24" s="145">
        <v>0</v>
      </c>
      <c r="I24" s="145">
        <v>0</v>
      </c>
      <c r="J24" s="145">
        <v>0</v>
      </c>
      <c r="K24" s="172">
        <f t="shared" si="1"/>
        <v>15</v>
      </c>
      <c r="L24" s="35"/>
      <c r="M24" s="35"/>
      <c r="N24" s="35"/>
      <c r="O24" s="35"/>
      <c r="P24" s="35"/>
      <c r="Q24" s="35"/>
      <c r="R24" s="35"/>
      <c r="S24" s="35"/>
      <c r="T24" s="35"/>
      <c r="U24" s="35"/>
      <c r="V24" s="35"/>
      <c r="W24" s="35"/>
      <c r="X24" s="35"/>
      <c r="Y24" s="35"/>
      <c r="Z24" s="35"/>
    </row>
    <row r="25" spans="1:26" s="26" customFormat="1" ht="15.75" x14ac:dyDescent="0.35">
      <c r="A25" s="44" t="s">
        <v>83</v>
      </c>
      <c r="B25" s="147">
        <v>0</v>
      </c>
      <c r="C25" s="145">
        <v>10</v>
      </c>
      <c r="D25" s="145">
        <v>82</v>
      </c>
      <c r="E25" s="147">
        <v>3061</v>
      </c>
      <c r="F25" s="172">
        <f t="shared" si="0"/>
        <v>3153</v>
      </c>
      <c r="G25" s="146">
        <v>0</v>
      </c>
      <c r="H25" s="145">
        <v>4</v>
      </c>
      <c r="I25" s="145">
        <v>83</v>
      </c>
      <c r="J25" s="147">
        <v>2509</v>
      </c>
      <c r="K25" s="172">
        <f t="shared" si="1"/>
        <v>2596</v>
      </c>
      <c r="L25" s="35"/>
      <c r="M25" s="35"/>
      <c r="N25" s="35"/>
      <c r="O25" s="35"/>
      <c r="P25" s="35"/>
      <c r="Q25" s="35"/>
      <c r="R25" s="35"/>
      <c r="S25" s="35"/>
      <c r="T25" s="35"/>
      <c r="U25" s="35"/>
      <c r="V25" s="35"/>
      <c r="W25" s="35"/>
      <c r="X25" s="35"/>
      <c r="Y25" s="35"/>
      <c r="Z25" s="35"/>
    </row>
    <row r="26" spans="1:26" s="26" customFormat="1" ht="15.75" x14ac:dyDescent="0.35">
      <c r="A26" s="148" t="s">
        <v>53</v>
      </c>
      <c r="B26" s="151">
        <v>20</v>
      </c>
      <c r="C26" s="150">
        <v>17</v>
      </c>
      <c r="D26" s="150">
        <v>0</v>
      </c>
      <c r="E26" s="151">
        <v>3</v>
      </c>
      <c r="F26" s="172">
        <f t="shared" si="0"/>
        <v>40</v>
      </c>
      <c r="G26" s="149">
        <v>9</v>
      </c>
      <c r="H26" s="150">
        <v>12</v>
      </c>
      <c r="I26" s="150">
        <v>1</v>
      </c>
      <c r="J26" s="151">
        <v>8</v>
      </c>
      <c r="K26" s="172">
        <f t="shared" si="1"/>
        <v>30</v>
      </c>
      <c r="L26" s="35"/>
      <c r="M26" s="35"/>
      <c r="N26" s="35"/>
      <c r="O26" s="35"/>
      <c r="P26" s="35"/>
      <c r="Q26" s="35"/>
      <c r="R26" s="35"/>
      <c r="S26" s="35"/>
      <c r="T26" s="35"/>
      <c r="U26" s="35"/>
      <c r="V26" s="35"/>
      <c r="W26" s="35"/>
      <c r="X26" s="35"/>
      <c r="Y26" s="35"/>
      <c r="Z26" s="35"/>
    </row>
    <row r="27" spans="1:26" s="42" customFormat="1" ht="21" customHeight="1" x14ac:dyDescent="0.3">
      <c r="A27" s="115" t="s">
        <v>43</v>
      </c>
      <c r="B27" s="152">
        <f t="shared" ref="B27:K27" si="2">SUM(B8:B26)</f>
        <v>2353</v>
      </c>
      <c r="C27" s="152">
        <f t="shared" si="2"/>
        <v>311</v>
      </c>
      <c r="D27" s="152">
        <f t="shared" si="2"/>
        <v>1177</v>
      </c>
      <c r="E27" s="152">
        <f t="shared" si="2"/>
        <v>21629</v>
      </c>
      <c r="F27" s="153">
        <f t="shared" si="2"/>
        <v>25470</v>
      </c>
      <c r="G27" s="152">
        <f t="shared" si="2"/>
        <v>2530</v>
      </c>
      <c r="H27" s="152">
        <f t="shared" si="2"/>
        <v>468</v>
      </c>
      <c r="I27" s="152">
        <f t="shared" si="2"/>
        <v>1304</v>
      </c>
      <c r="J27" s="152">
        <f t="shared" si="2"/>
        <v>20716</v>
      </c>
      <c r="K27" s="153">
        <f t="shared" si="2"/>
        <v>25018</v>
      </c>
      <c r="L27" s="35"/>
      <c r="M27" s="35"/>
      <c r="N27" s="35"/>
      <c r="O27" s="35"/>
      <c r="P27" s="35"/>
      <c r="Q27" s="35"/>
      <c r="R27" s="35"/>
      <c r="S27" s="35"/>
      <c r="T27" s="35"/>
      <c r="U27" s="35"/>
      <c r="V27" s="35"/>
      <c r="W27" s="35"/>
      <c r="X27" s="35"/>
      <c r="Y27" s="35"/>
      <c r="Z27" s="35"/>
    </row>
    <row r="28" spans="1:26" s="121" customFormat="1" ht="21.75" customHeight="1" x14ac:dyDescent="0.35">
      <c r="A28" s="154" t="s">
        <v>62</v>
      </c>
      <c r="B28" s="154"/>
      <c r="C28" s="154"/>
      <c r="D28" s="154"/>
      <c r="E28" s="154"/>
      <c r="F28" s="154"/>
      <c r="G28" s="154"/>
      <c r="H28" s="154"/>
      <c r="I28" s="154"/>
      <c r="J28" s="154"/>
      <c r="K28" s="154"/>
      <c r="L28" s="122"/>
      <c r="M28" s="123"/>
      <c r="N28" s="124"/>
      <c r="O28" s="123"/>
      <c r="P28" s="125"/>
      <c r="Q28" s="126"/>
      <c r="R28" s="123"/>
      <c r="S28" s="127"/>
      <c r="T28" s="9"/>
    </row>
    <row r="29" spans="1:26" s="130" customFormat="1" ht="25.5" customHeight="1" x14ac:dyDescent="0.3">
      <c r="A29" s="155" t="s">
        <v>64</v>
      </c>
      <c r="B29" s="155"/>
      <c r="C29" s="155"/>
      <c r="D29" s="155"/>
      <c r="E29" s="155"/>
      <c r="F29" s="155"/>
      <c r="G29" s="155"/>
      <c r="H29" s="155"/>
      <c r="I29" s="155"/>
      <c r="J29" s="155"/>
      <c r="K29" s="155"/>
      <c r="L29" s="131"/>
      <c r="M29" s="132"/>
      <c r="N29" s="133"/>
      <c r="O29" s="132"/>
      <c r="P29" s="132"/>
      <c r="Q29" s="132"/>
      <c r="R29" s="132"/>
      <c r="S29" s="134"/>
      <c r="T29" s="135"/>
    </row>
    <row r="30" spans="1:26" x14ac:dyDescent="0.3">
      <c r="A30" s="95" t="s">
        <v>65</v>
      </c>
      <c r="B30" s="95"/>
      <c r="C30" s="95"/>
      <c r="D30" s="95"/>
      <c r="E30" s="95"/>
      <c r="F30" s="95"/>
      <c r="G30" s="95"/>
      <c r="H30" s="95"/>
      <c r="I30" s="95"/>
      <c r="J30" s="95"/>
      <c r="K30" s="95"/>
      <c r="L30" s="42"/>
      <c r="M30" s="42"/>
      <c r="N30" s="42"/>
      <c r="O30" s="42"/>
      <c r="P30" s="42"/>
      <c r="Q30" s="42"/>
      <c r="R30" s="42"/>
      <c r="S30" s="42"/>
      <c r="T30" s="42"/>
      <c r="U30" s="42"/>
      <c r="V30" s="42"/>
      <c r="W30" s="42"/>
      <c r="X30" s="42"/>
      <c r="Y30" s="42"/>
      <c r="Z30" s="42"/>
    </row>
    <row r="31" spans="1:26" x14ac:dyDescent="0.3">
      <c r="A31" s="54"/>
      <c r="B31" s="54"/>
      <c r="C31" s="54"/>
      <c r="D31" s="54"/>
      <c r="E31" s="54"/>
      <c r="F31" s="54"/>
      <c r="G31" s="54"/>
      <c r="H31" s="54"/>
      <c r="I31" s="54"/>
      <c r="J31" s="54"/>
      <c r="K31" s="54"/>
      <c r="L31" s="42"/>
      <c r="M31" s="42"/>
      <c r="N31" s="42"/>
      <c r="O31" s="42"/>
      <c r="P31" s="42"/>
      <c r="Q31" s="42"/>
      <c r="R31" s="42"/>
      <c r="S31" s="42"/>
      <c r="T31" s="42"/>
      <c r="U31" s="42"/>
      <c r="V31" s="42"/>
      <c r="W31" s="42"/>
      <c r="X31" s="42"/>
      <c r="Y31" s="42"/>
      <c r="Z31" s="42"/>
    </row>
    <row r="32" spans="1:26" x14ac:dyDescent="0.3">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row>
    <row r="33" spans="1:26" x14ac:dyDescent="0.3">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4"/>
    </row>
    <row r="34" spans="1:26" x14ac:dyDescent="0.3">
      <c r="A34" s="54"/>
      <c r="B34" s="54"/>
      <c r="C34" s="54"/>
      <c r="D34" s="54"/>
      <c r="E34" s="54"/>
      <c r="F34" s="54"/>
      <c r="G34" s="54"/>
      <c r="H34" s="54"/>
      <c r="I34" s="54"/>
      <c r="J34" s="54"/>
      <c r="K34" s="54"/>
    </row>
    <row r="35" spans="1:26" x14ac:dyDescent="0.3">
      <c r="A35" s="77"/>
      <c r="B35" s="77"/>
      <c r="C35" s="77"/>
      <c r="D35" s="77"/>
      <c r="E35" s="77"/>
      <c r="F35" s="77"/>
      <c r="G35" s="77"/>
      <c r="H35" s="77"/>
      <c r="I35" s="77"/>
      <c r="J35" s="77"/>
      <c r="K35" s="77"/>
    </row>
    <row r="36" spans="1:26" ht="12.75" customHeight="1" x14ac:dyDescent="0.3"/>
  </sheetData>
  <mergeCells count="9">
    <mergeCell ref="A28:K28"/>
    <mergeCell ref="A29:K29"/>
    <mergeCell ref="E6:E7"/>
    <mergeCell ref="F6:F7"/>
    <mergeCell ref="J6:J7"/>
    <mergeCell ref="K6:K7"/>
    <mergeCell ref="A5:A7"/>
    <mergeCell ref="B5:F5"/>
    <mergeCell ref="G5:K5"/>
  </mergeCells>
  <printOptions horizontalCentered="1"/>
  <pageMargins left="0.35433070866141736" right="0.35433070866141736" top="0.43307086614173229" bottom="0.59055118110236227" header="0.31496062992125984" footer="0.23622047244094491"/>
  <pageSetup paperSize="9" scale="56" orientation="landscape" r:id="rId1"/>
  <headerFooter>
    <oddFooter>&amp;L&amp;"Trebuchet MS,Grassetto"Statistiche Italia - IMMATRICOLAZIONI
Automobile in cifre &amp;C&amp;"Trebuchet MS,Normale"&amp;9&amp;P/&amp;N&amp;R&amp;"Trebuchet MS,Grassetto"ANFIA - Studi e statistiche</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A41"/>
  <sheetViews>
    <sheetView showGridLines="0" zoomScaleNormal="100" workbookViewId="0">
      <pane ySplit="7" topLeftCell="A8" activePane="bottomLeft" state="frozen"/>
      <selection pane="bottomLeft" activeCell="G5" sqref="G5:K5"/>
    </sheetView>
  </sheetViews>
  <sheetFormatPr defaultColWidth="9.42578125" defaultRowHeight="15" x14ac:dyDescent="0.3"/>
  <cols>
    <col min="1" max="1" width="23.28515625" style="35" customWidth="1"/>
    <col min="2" max="2" width="6.7109375" style="35" hidden="1" customWidth="1"/>
    <col min="3" max="3" width="8.5703125" style="35" hidden="1" customWidth="1"/>
    <col min="4" max="5" width="7.5703125" style="35" hidden="1" customWidth="1"/>
    <col min="6" max="6" width="10.140625" style="35" hidden="1" customWidth="1"/>
    <col min="7" max="7" width="6.7109375" style="35" customWidth="1"/>
    <col min="8" max="8" width="8.5703125" style="35" customWidth="1"/>
    <col min="9" max="10" width="7.5703125" style="35" customWidth="1"/>
    <col min="11" max="11" width="7.7109375" style="35" bestFit="1" customWidth="1"/>
    <col min="12" max="12" width="6.7109375" style="35" customWidth="1"/>
    <col min="13" max="13" width="8.7109375" style="35" customWidth="1"/>
    <col min="14" max="15" width="7.5703125" style="35" customWidth="1"/>
    <col min="16" max="16" width="7.7109375" style="35" bestFit="1" customWidth="1"/>
    <col min="17" max="17" width="6.7109375" style="35" customWidth="1"/>
    <col min="18" max="18" width="8.7109375" style="35" customWidth="1"/>
    <col min="19" max="20" width="7.5703125" style="35" customWidth="1"/>
    <col min="21" max="21" width="7.7109375" style="35" bestFit="1" customWidth="1"/>
    <col min="22" max="22" width="6.7109375" style="35" customWidth="1"/>
    <col min="23" max="23" width="8.7109375" style="35" customWidth="1"/>
    <col min="24" max="25" width="7.5703125" style="35" customWidth="1"/>
    <col min="26" max="26" width="7.7109375" style="35" bestFit="1" customWidth="1"/>
    <col min="27" max="27" width="6.7109375" style="35" customWidth="1"/>
    <col min="28" max="28" width="8.7109375" style="35" customWidth="1"/>
    <col min="29" max="30" width="7.5703125" style="35" customWidth="1"/>
    <col min="31" max="31" width="7.7109375" style="35" bestFit="1" customWidth="1"/>
    <col min="32" max="36" width="8.42578125" style="35" customWidth="1"/>
    <col min="37" max="16384" width="9.42578125" style="35"/>
  </cols>
  <sheetData>
    <row r="1" spans="1:53" s="2" customFormat="1" ht="17.25" customHeight="1" x14ac:dyDescent="0.3">
      <c r="M1" s="91"/>
      <c r="N1" s="91"/>
      <c r="O1" s="91"/>
      <c r="P1" s="91"/>
      <c r="R1" s="91"/>
      <c r="S1" s="91"/>
      <c r="T1" s="91"/>
      <c r="U1" s="91"/>
      <c r="V1" s="91"/>
      <c r="W1" s="91"/>
      <c r="X1" s="91"/>
      <c r="Y1" s="91"/>
      <c r="Z1" s="91"/>
      <c r="AA1" s="91"/>
      <c r="AB1" s="91"/>
      <c r="AC1" s="91"/>
      <c r="AD1" s="91"/>
      <c r="AE1" s="91"/>
      <c r="AF1" s="91"/>
      <c r="AG1" s="91"/>
      <c r="AH1" s="91"/>
      <c r="AI1" s="91"/>
      <c r="AJ1" s="91"/>
      <c r="AK1" s="91"/>
      <c r="AL1" s="91"/>
      <c r="AM1" s="91"/>
      <c r="AN1" s="91"/>
      <c r="AO1" s="91"/>
    </row>
    <row r="2" spans="1:53" s="2" customFormat="1" ht="17.25" customHeight="1" x14ac:dyDescent="0.3">
      <c r="B2" s="140" t="s">
        <v>35</v>
      </c>
      <c r="C2" s="140"/>
      <c r="D2" s="140"/>
      <c r="E2" s="140"/>
      <c r="F2" s="140"/>
      <c r="G2" s="140"/>
      <c r="H2" s="140"/>
      <c r="I2" s="140"/>
      <c r="J2" s="140"/>
      <c r="K2" s="140"/>
      <c r="L2" s="140"/>
      <c r="M2" s="140"/>
      <c r="N2" s="140"/>
      <c r="O2" s="140"/>
      <c r="P2" s="140"/>
      <c r="Q2" s="92"/>
      <c r="R2" s="92"/>
      <c r="S2" s="92"/>
      <c r="T2" s="92"/>
      <c r="U2" s="92"/>
      <c r="V2" s="92"/>
      <c r="W2" s="92"/>
      <c r="X2" s="92"/>
      <c r="Y2" s="92"/>
      <c r="Z2" s="92"/>
      <c r="AA2" s="91"/>
      <c r="AB2" s="91"/>
      <c r="AC2" s="91"/>
      <c r="AD2" s="91"/>
      <c r="AE2" s="91"/>
    </row>
    <row r="3" spans="1:53" s="5" customFormat="1" ht="17.25" customHeight="1" x14ac:dyDescent="0.3">
      <c r="A3" s="4"/>
      <c r="B3" s="117" t="s">
        <v>45</v>
      </c>
      <c r="C3" s="117"/>
      <c r="D3" s="117"/>
      <c r="E3" s="117"/>
      <c r="F3" s="117"/>
      <c r="G3" s="117"/>
      <c r="H3" s="117"/>
      <c r="I3" s="117"/>
      <c r="J3" s="117"/>
      <c r="K3" s="117"/>
      <c r="L3" s="117"/>
      <c r="M3" s="117"/>
      <c r="N3" s="117"/>
      <c r="O3" s="117"/>
      <c r="P3" s="117"/>
      <c r="Q3" s="4"/>
      <c r="R3" s="4"/>
      <c r="S3" s="4"/>
      <c r="T3" s="4"/>
      <c r="U3" s="4"/>
      <c r="V3" s="4"/>
      <c r="W3" s="4"/>
      <c r="X3" s="4"/>
      <c r="Y3" s="4"/>
      <c r="Z3" s="4"/>
      <c r="AA3" s="92"/>
      <c r="AB3" s="92"/>
      <c r="AC3" s="92"/>
      <c r="AD3" s="92"/>
      <c r="AE3" s="92"/>
      <c r="AF3" s="2"/>
      <c r="AG3" s="2"/>
      <c r="AH3" s="2"/>
      <c r="AI3" s="2"/>
      <c r="AJ3" s="2"/>
      <c r="AK3" s="2"/>
      <c r="AL3" s="2"/>
      <c r="AM3" s="2"/>
      <c r="AN3" s="2"/>
      <c r="AO3" s="2"/>
      <c r="AP3" s="2"/>
      <c r="AQ3" s="2"/>
      <c r="AR3" s="2"/>
      <c r="AS3" s="2"/>
      <c r="AT3" s="2"/>
      <c r="AU3" s="2"/>
      <c r="AV3" s="2"/>
    </row>
    <row r="4" spans="1:53" s="5" customFormat="1" ht="17.25" customHeight="1" x14ac:dyDescent="0.3">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row>
    <row r="5" spans="1:53" s="9" customFormat="1" x14ac:dyDescent="0.35">
      <c r="A5" s="160" t="s">
        <v>57</v>
      </c>
      <c r="B5" s="163">
        <v>2021</v>
      </c>
      <c r="C5" s="164"/>
      <c r="D5" s="164"/>
      <c r="E5" s="164"/>
      <c r="F5" s="165"/>
      <c r="G5" s="163">
        <v>2020</v>
      </c>
      <c r="H5" s="164"/>
      <c r="I5" s="164"/>
      <c r="J5" s="164"/>
      <c r="K5" s="165"/>
      <c r="L5" s="163">
        <v>2019</v>
      </c>
      <c r="M5" s="164"/>
      <c r="N5" s="164"/>
      <c r="O5" s="164"/>
      <c r="P5" s="165"/>
      <c r="Q5" s="163">
        <v>2018</v>
      </c>
      <c r="R5" s="164"/>
      <c r="S5" s="164"/>
      <c r="T5" s="164"/>
      <c r="U5" s="165"/>
      <c r="V5" s="163">
        <v>2017</v>
      </c>
      <c r="W5" s="164"/>
      <c r="X5" s="164"/>
      <c r="Y5" s="164"/>
      <c r="Z5" s="165"/>
      <c r="AA5" s="163">
        <v>2016</v>
      </c>
      <c r="AB5" s="164"/>
      <c r="AC5" s="164"/>
      <c r="AD5" s="164"/>
      <c r="AE5" s="165"/>
      <c r="AF5" s="110"/>
      <c r="AG5" s="110"/>
      <c r="AH5" s="110"/>
      <c r="AI5" s="110"/>
      <c r="AJ5" s="110"/>
      <c r="AK5" s="110"/>
      <c r="AL5" s="110"/>
      <c r="AM5" s="110"/>
      <c r="AN5" s="110"/>
      <c r="AO5" s="110"/>
      <c r="AP5" s="110"/>
      <c r="AQ5" s="110"/>
      <c r="AR5" s="110"/>
      <c r="AS5" s="110"/>
      <c r="AT5" s="110"/>
      <c r="AU5" s="110"/>
      <c r="AV5" s="110"/>
      <c r="AW5" s="110"/>
      <c r="AX5" s="110"/>
      <c r="AY5" s="110"/>
      <c r="AZ5" s="110"/>
      <c r="BA5" s="110"/>
    </row>
    <row r="6" spans="1:53" s="9" customFormat="1" ht="15" customHeight="1" x14ac:dyDescent="0.35">
      <c r="A6" s="161"/>
      <c r="B6" s="111" t="s">
        <v>36</v>
      </c>
      <c r="C6" s="75" t="s">
        <v>37</v>
      </c>
      <c r="D6" s="75" t="s">
        <v>38</v>
      </c>
      <c r="E6" s="156" t="s">
        <v>0</v>
      </c>
      <c r="F6" s="158" t="s">
        <v>46</v>
      </c>
      <c r="G6" s="111" t="s">
        <v>36</v>
      </c>
      <c r="H6" s="75" t="s">
        <v>37</v>
      </c>
      <c r="I6" s="75" t="s">
        <v>38</v>
      </c>
      <c r="J6" s="156" t="s">
        <v>0</v>
      </c>
      <c r="K6" s="158" t="s">
        <v>46</v>
      </c>
      <c r="L6" s="111" t="s">
        <v>36</v>
      </c>
      <c r="M6" s="75" t="s">
        <v>37</v>
      </c>
      <c r="N6" s="75" t="s">
        <v>38</v>
      </c>
      <c r="O6" s="156" t="s">
        <v>0</v>
      </c>
      <c r="P6" s="158" t="s">
        <v>46</v>
      </c>
      <c r="Q6" s="111" t="s">
        <v>36</v>
      </c>
      <c r="R6" s="75" t="s">
        <v>37</v>
      </c>
      <c r="S6" s="75" t="s">
        <v>38</v>
      </c>
      <c r="T6" s="156" t="s">
        <v>0</v>
      </c>
      <c r="U6" s="158" t="s">
        <v>46</v>
      </c>
      <c r="V6" s="111" t="s">
        <v>36</v>
      </c>
      <c r="W6" s="75" t="s">
        <v>37</v>
      </c>
      <c r="X6" s="75" t="s">
        <v>38</v>
      </c>
      <c r="Y6" s="156" t="s">
        <v>0</v>
      </c>
      <c r="Z6" s="158" t="s">
        <v>46</v>
      </c>
      <c r="AA6" s="111" t="s">
        <v>36</v>
      </c>
      <c r="AB6" s="75" t="s">
        <v>37</v>
      </c>
      <c r="AC6" s="75" t="s">
        <v>38</v>
      </c>
      <c r="AD6" s="156" t="s">
        <v>0</v>
      </c>
      <c r="AE6" s="158" t="s">
        <v>46</v>
      </c>
      <c r="AF6" s="110"/>
      <c r="AG6" s="110"/>
      <c r="AH6" s="110"/>
      <c r="AI6" s="110"/>
      <c r="AJ6" s="110"/>
      <c r="AK6" s="110"/>
      <c r="AL6" s="110"/>
      <c r="AM6" s="110"/>
      <c r="AN6" s="110"/>
      <c r="AO6" s="110"/>
      <c r="AP6" s="110"/>
      <c r="AQ6" s="110"/>
      <c r="AR6" s="110"/>
      <c r="AS6" s="110"/>
      <c r="AT6" s="110"/>
      <c r="AU6" s="110"/>
      <c r="AV6" s="110"/>
      <c r="AW6" s="110"/>
      <c r="AX6" s="110"/>
      <c r="AY6" s="110"/>
      <c r="AZ6" s="110"/>
      <c r="BA6" s="110"/>
    </row>
    <row r="7" spans="1:53" s="9" customFormat="1" ht="15" customHeight="1" x14ac:dyDescent="0.35">
      <c r="A7" s="162"/>
      <c r="B7" s="112" t="s">
        <v>40</v>
      </c>
      <c r="C7" s="76" t="s">
        <v>39</v>
      </c>
      <c r="D7" s="76" t="s">
        <v>41</v>
      </c>
      <c r="E7" s="157"/>
      <c r="F7" s="159"/>
      <c r="G7" s="112" t="s">
        <v>40</v>
      </c>
      <c r="H7" s="76" t="s">
        <v>39</v>
      </c>
      <c r="I7" s="76" t="s">
        <v>41</v>
      </c>
      <c r="J7" s="157"/>
      <c r="K7" s="159"/>
      <c r="L7" s="112" t="s">
        <v>40</v>
      </c>
      <c r="M7" s="76" t="s">
        <v>39</v>
      </c>
      <c r="N7" s="76" t="s">
        <v>41</v>
      </c>
      <c r="O7" s="157"/>
      <c r="P7" s="159"/>
      <c r="Q7" s="112" t="s">
        <v>40</v>
      </c>
      <c r="R7" s="76" t="s">
        <v>39</v>
      </c>
      <c r="S7" s="76" t="s">
        <v>41</v>
      </c>
      <c r="T7" s="157"/>
      <c r="U7" s="159"/>
      <c r="V7" s="112" t="s">
        <v>40</v>
      </c>
      <c r="W7" s="76" t="s">
        <v>39</v>
      </c>
      <c r="X7" s="76" t="s">
        <v>41</v>
      </c>
      <c r="Y7" s="157"/>
      <c r="Z7" s="159"/>
      <c r="AA7" s="112" t="s">
        <v>40</v>
      </c>
      <c r="AB7" s="76" t="s">
        <v>39</v>
      </c>
      <c r="AC7" s="76" t="s">
        <v>41</v>
      </c>
      <c r="AD7" s="157"/>
      <c r="AE7" s="159"/>
      <c r="AF7" s="110"/>
      <c r="AG7" s="110"/>
      <c r="AH7" s="110"/>
      <c r="AI7" s="110"/>
      <c r="AJ7" s="110"/>
      <c r="AK7" s="110"/>
      <c r="AL7" s="110"/>
      <c r="AM7" s="110"/>
      <c r="AN7" s="110"/>
      <c r="AO7" s="110"/>
      <c r="AP7" s="110"/>
      <c r="AQ7" s="110"/>
      <c r="AR7" s="110"/>
      <c r="AS7" s="110"/>
      <c r="AT7" s="110"/>
      <c r="AU7" s="110"/>
      <c r="AV7" s="110"/>
      <c r="AW7" s="110"/>
      <c r="AX7" s="110"/>
      <c r="AY7" s="110"/>
      <c r="AZ7" s="110"/>
      <c r="BA7" s="110"/>
    </row>
    <row r="8" spans="1:53" s="17" customFormat="1" ht="15.75" x14ac:dyDescent="0.35">
      <c r="A8" s="10" t="s">
        <v>1</v>
      </c>
      <c r="B8" s="57">
        <v>0</v>
      </c>
      <c r="C8" s="58">
        <v>0</v>
      </c>
      <c r="D8" s="58">
        <v>0</v>
      </c>
      <c r="E8" s="58">
        <v>259</v>
      </c>
      <c r="F8" s="59">
        <f>SUM(B8:E8)</f>
        <v>259</v>
      </c>
      <c r="G8" s="57">
        <v>0</v>
      </c>
      <c r="H8" s="58">
        <v>0</v>
      </c>
      <c r="I8" s="58">
        <v>0</v>
      </c>
      <c r="J8" s="58">
        <v>128</v>
      </c>
      <c r="K8" s="59">
        <f>SUM(G8:J8)</f>
        <v>128</v>
      </c>
      <c r="L8" s="57">
        <v>0</v>
      </c>
      <c r="M8" s="58">
        <v>0</v>
      </c>
      <c r="N8" s="58">
        <v>0</v>
      </c>
      <c r="O8" s="58">
        <v>186</v>
      </c>
      <c r="P8" s="59">
        <f t="shared" ref="P8:P15" si="0">SUM(L8:O8)</f>
        <v>186</v>
      </c>
      <c r="Q8" s="57">
        <v>0</v>
      </c>
      <c r="R8" s="58">
        <v>0</v>
      </c>
      <c r="S8" s="58">
        <v>0</v>
      </c>
      <c r="T8" s="58">
        <v>153</v>
      </c>
      <c r="U8" s="59">
        <f t="shared" ref="U8:U15" si="1">SUM(Q8:T8)</f>
        <v>153</v>
      </c>
      <c r="V8" s="57">
        <v>0</v>
      </c>
      <c r="W8" s="58">
        <v>0</v>
      </c>
      <c r="X8" s="58">
        <v>0</v>
      </c>
      <c r="Y8" s="58">
        <v>136</v>
      </c>
      <c r="Z8" s="59">
        <f t="shared" ref="Z8:Z15" si="2">SUM(V8:Y8)</f>
        <v>136</v>
      </c>
      <c r="AA8" s="84">
        <v>0</v>
      </c>
      <c r="AB8" s="58">
        <v>0</v>
      </c>
      <c r="AC8" s="58">
        <v>0</v>
      </c>
      <c r="AD8" s="80">
        <v>127</v>
      </c>
      <c r="AE8" s="59">
        <f t="shared" ref="AE8:AE17" si="3">SUM(AA8:AD8)</f>
        <v>127</v>
      </c>
      <c r="AF8" s="35"/>
      <c r="AG8" s="35"/>
      <c r="AH8" s="35"/>
      <c r="AI8" s="35"/>
      <c r="AJ8" s="35"/>
      <c r="AK8" s="35"/>
      <c r="AL8" s="35"/>
      <c r="AM8" s="35"/>
      <c r="AN8" s="35"/>
      <c r="AO8" s="35"/>
      <c r="AP8" s="35"/>
      <c r="AQ8" s="35"/>
      <c r="AR8" s="35"/>
      <c r="AS8" s="35"/>
      <c r="AT8" s="35"/>
      <c r="AU8" s="35"/>
      <c r="AV8" s="35"/>
      <c r="AW8" s="35"/>
      <c r="AX8" s="35"/>
      <c r="AY8" s="35"/>
      <c r="AZ8" s="35"/>
      <c r="BA8" s="35"/>
    </row>
    <row r="9" spans="1:53" s="26" customFormat="1" ht="15.75" x14ac:dyDescent="0.35">
      <c r="A9" s="18" t="s">
        <v>3</v>
      </c>
      <c r="B9" s="60">
        <v>13</v>
      </c>
      <c r="C9" s="58">
        <v>0</v>
      </c>
      <c r="D9" s="58">
        <v>0</v>
      </c>
      <c r="E9" s="58">
        <v>0</v>
      </c>
      <c r="F9" s="59">
        <f t="shared" ref="F9:F27" si="4">SUM(B9:E9)</f>
        <v>13</v>
      </c>
      <c r="G9" s="60">
        <v>7</v>
      </c>
      <c r="H9" s="58">
        <v>0</v>
      </c>
      <c r="I9" s="58">
        <v>0</v>
      </c>
      <c r="J9" s="58">
        <v>0</v>
      </c>
      <c r="K9" s="59">
        <f t="shared" ref="K9:K15" si="5">SUM(G9:J9)</f>
        <v>7</v>
      </c>
      <c r="L9" s="60">
        <v>5</v>
      </c>
      <c r="M9" s="58">
        <v>0</v>
      </c>
      <c r="N9" s="58">
        <v>0</v>
      </c>
      <c r="O9" s="58">
        <v>0</v>
      </c>
      <c r="P9" s="59">
        <f t="shared" si="0"/>
        <v>5</v>
      </c>
      <c r="Q9" s="60">
        <v>9</v>
      </c>
      <c r="R9" s="58">
        <v>0</v>
      </c>
      <c r="S9" s="58">
        <v>0</v>
      </c>
      <c r="T9" s="58">
        <v>0</v>
      </c>
      <c r="U9" s="59">
        <f t="shared" si="1"/>
        <v>9</v>
      </c>
      <c r="V9" s="60">
        <v>11</v>
      </c>
      <c r="W9" s="58">
        <v>0</v>
      </c>
      <c r="X9" s="58">
        <v>0</v>
      </c>
      <c r="Y9" s="58">
        <v>0</v>
      </c>
      <c r="Z9" s="59">
        <f t="shared" si="2"/>
        <v>11</v>
      </c>
      <c r="AA9" s="85">
        <v>4</v>
      </c>
      <c r="AB9" s="58">
        <v>0</v>
      </c>
      <c r="AC9" s="58">
        <v>0</v>
      </c>
      <c r="AD9" s="80">
        <v>0</v>
      </c>
      <c r="AE9" s="59">
        <f t="shared" si="3"/>
        <v>4</v>
      </c>
      <c r="AF9" s="35"/>
      <c r="AG9" s="35"/>
      <c r="AH9" s="35"/>
      <c r="AI9" s="35"/>
      <c r="AJ9" s="35"/>
      <c r="AK9" s="35"/>
      <c r="AL9" s="35"/>
      <c r="AM9" s="35"/>
      <c r="AN9" s="35"/>
      <c r="AO9" s="35"/>
      <c r="AP9" s="35"/>
      <c r="AQ9" s="35"/>
      <c r="AR9" s="35"/>
      <c r="AS9" s="35"/>
      <c r="AT9" s="35"/>
      <c r="AU9" s="35"/>
      <c r="AV9" s="35"/>
      <c r="AW9" s="35"/>
      <c r="AX9" s="35"/>
      <c r="AY9" s="35"/>
      <c r="AZ9" s="35"/>
      <c r="BA9" s="35"/>
    </row>
    <row r="10" spans="1:53" s="26" customFormat="1" ht="15.75" x14ac:dyDescent="0.35">
      <c r="A10" s="18" t="s">
        <v>60</v>
      </c>
      <c r="B10" s="60">
        <v>0</v>
      </c>
      <c r="C10" s="58">
        <v>11</v>
      </c>
      <c r="D10" s="58">
        <v>0</v>
      </c>
      <c r="E10" s="58">
        <v>0</v>
      </c>
      <c r="F10" s="59">
        <f t="shared" si="4"/>
        <v>11</v>
      </c>
      <c r="G10" s="60">
        <v>0</v>
      </c>
      <c r="H10" s="58">
        <v>14</v>
      </c>
      <c r="I10" s="58">
        <v>0</v>
      </c>
      <c r="J10" s="58">
        <v>0</v>
      </c>
      <c r="K10" s="59">
        <f t="shared" si="5"/>
        <v>14</v>
      </c>
      <c r="L10" s="60">
        <v>0</v>
      </c>
      <c r="M10" s="58">
        <v>11</v>
      </c>
      <c r="N10" s="58">
        <v>0</v>
      </c>
      <c r="O10" s="58">
        <v>0</v>
      </c>
      <c r="P10" s="59">
        <f t="shared" si="0"/>
        <v>11</v>
      </c>
      <c r="Q10" s="60">
        <v>0</v>
      </c>
      <c r="R10" s="58">
        <v>7</v>
      </c>
      <c r="S10" s="58">
        <v>0</v>
      </c>
      <c r="T10" s="58">
        <v>0</v>
      </c>
      <c r="U10" s="59">
        <f t="shared" ref="U10" si="6">SUM(Q10:T10)</f>
        <v>7</v>
      </c>
      <c r="V10" s="60">
        <v>0</v>
      </c>
      <c r="W10" s="58">
        <v>0</v>
      </c>
      <c r="X10" s="58">
        <v>0</v>
      </c>
      <c r="Y10" s="58">
        <v>0</v>
      </c>
      <c r="Z10" s="59">
        <v>0</v>
      </c>
      <c r="AA10" s="85">
        <v>0</v>
      </c>
      <c r="AB10" s="58">
        <v>0</v>
      </c>
      <c r="AC10" s="58">
        <v>0</v>
      </c>
      <c r="AD10" s="80">
        <v>0</v>
      </c>
      <c r="AE10" s="59">
        <f t="shared" ref="AE10" si="7">SUM(AA10:AD10)</f>
        <v>0</v>
      </c>
      <c r="AF10" s="35"/>
      <c r="AG10" s="35"/>
      <c r="AH10" s="35"/>
      <c r="AI10" s="35"/>
      <c r="AJ10" s="35"/>
      <c r="AK10" s="35"/>
      <c r="AL10" s="35"/>
      <c r="AM10" s="35"/>
      <c r="AN10" s="35"/>
      <c r="AO10" s="35"/>
      <c r="AP10" s="35"/>
      <c r="AQ10" s="35"/>
      <c r="AR10" s="35"/>
      <c r="AS10" s="35"/>
      <c r="AT10" s="35"/>
      <c r="AU10" s="35"/>
      <c r="AV10" s="35"/>
      <c r="AW10" s="35"/>
      <c r="AX10" s="35"/>
      <c r="AY10" s="35"/>
      <c r="AZ10" s="35"/>
      <c r="BA10" s="35"/>
    </row>
    <row r="11" spans="1:53" s="26" customFormat="1" ht="15.75" x14ac:dyDescent="0.35">
      <c r="A11" s="18" t="s">
        <v>7</v>
      </c>
      <c r="B11" s="60">
        <v>6</v>
      </c>
      <c r="C11" s="58">
        <v>0</v>
      </c>
      <c r="D11" s="58">
        <v>0</v>
      </c>
      <c r="E11" s="58">
        <v>0</v>
      </c>
      <c r="F11" s="59">
        <f t="shared" si="4"/>
        <v>6</v>
      </c>
      <c r="G11" s="60">
        <v>3</v>
      </c>
      <c r="H11" s="58">
        <v>0</v>
      </c>
      <c r="I11" s="58">
        <v>0</v>
      </c>
      <c r="J11" s="58">
        <v>0</v>
      </c>
      <c r="K11" s="59">
        <f t="shared" si="5"/>
        <v>3</v>
      </c>
      <c r="L11" s="60">
        <v>5</v>
      </c>
      <c r="M11" s="58">
        <v>0</v>
      </c>
      <c r="N11" s="58">
        <v>0</v>
      </c>
      <c r="O11" s="58">
        <v>0</v>
      </c>
      <c r="P11" s="59">
        <f t="shared" si="0"/>
        <v>5</v>
      </c>
      <c r="Q11" s="60">
        <v>6</v>
      </c>
      <c r="R11" s="58">
        <v>0</v>
      </c>
      <c r="S11" s="58">
        <v>0</v>
      </c>
      <c r="T11" s="58">
        <v>0</v>
      </c>
      <c r="U11" s="59">
        <f t="shared" si="1"/>
        <v>6</v>
      </c>
      <c r="V11" s="60">
        <v>5</v>
      </c>
      <c r="W11" s="58">
        <v>0</v>
      </c>
      <c r="X11" s="58">
        <v>0</v>
      </c>
      <c r="Y11" s="58">
        <v>0</v>
      </c>
      <c r="Z11" s="59">
        <f t="shared" si="2"/>
        <v>5</v>
      </c>
      <c r="AA11" s="85">
        <v>8</v>
      </c>
      <c r="AB11" s="58">
        <v>0</v>
      </c>
      <c r="AC11" s="58">
        <v>0</v>
      </c>
      <c r="AD11" s="80">
        <v>0</v>
      </c>
      <c r="AE11" s="59">
        <f t="shared" si="3"/>
        <v>8</v>
      </c>
      <c r="AF11" s="35"/>
      <c r="AG11" s="35"/>
      <c r="AH11" s="35"/>
      <c r="AI11" s="35"/>
      <c r="AJ11" s="35"/>
      <c r="AK11" s="35"/>
      <c r="AL11" s="35"/>
      <c r="AM11" s="35"/>
      <c r="AN11" s="35"/>
      <c r="AO11" s="35"/>
      <c r="AP11" s="35"/>
      <c r="AQ11" s="35"/>
      <c r="AR11" s="35"/>
      <c r="AS11" s="35"/>
      <c r="AT11" s="35"/>
      <c r="AU11" s="35"/>
      <c r="AV11" s="35"/>
      <c r="AW11" s="35"/>
      <c r="AX11" s="35"/>
      <c r="AY11" s="35"/>
      <c r="AZ11" s="35"/>
      <c r="BA11" s="35"/>
    </row>
    <row r="12" spans="1:53" s="26" customFormat="1" ht="15.75" x14ac:dyDescent="0.35">
      <c r="A12" s="18" t="s">
        <v>8</v>
      </c>
      <c r="B12" s="60">
        <v>0</v>
      </c>
      <c r="C12" s="58">
        <v>0</v>
      </c>
      <c r="D12" s="58">
        <v>10</v>
      </c>
      <c r="E12" s="58">
        <v>0</v>
      </c>
      <c r="F12" s="59">
        <f t="shared" si="4"/>
        <v>10</v>
      </c>
      <c r="G12" s="60">
        <v>0</v>
      </c>
      <c r="H12" s="58">
        <v>0</v>
      </c>
      <c r="I12" s="58">
        <v>3</v>
      </c>
      <c r="J12" s="58">
        <v>0</v>
      </c>
      <c r="K12" s="59">
        <f t="shared" si="5"/>
        <v>3</v>
      </c>
      <c r="L12" s="60">
        <v>0</v>
      </c>
      <c r="M12" s="58">
        <v>0</v>
      </c>
      <c r="N12" s="58">
        <v>23</v>
      </c>
      <c r="O12" s="58">
        <v>0</v>
      </c>
      <c r="P12" s="59">
        <f t="shared" si="0"/>
        <v>23</v>
      </c>
      <c r="Q12" s="60">
        <v>0</v>
      </c>
      <c r="R12" s="58">
        <v>0</v>
      </c>
      <c r="S12" s="58">
        <v>7</v>
      </c>
      <c r="T12" s="58">
        <v>0</v>
      </c>
      <c r="U12" s="59">
        <f t="shared" si="1"/>
        <v>7</v>
      </c>
      <c r="V12" s="60">
        <v>0</v>
      </c>
      <c r="W12" s="58">
        <v>0</v>
      </c>
      <c r="X12" s="58">
        <v>3</v>
      </c>
      <c r="Y12" s="58">
        <v>0</v>
      </c>
      <c r="Z12" s="59">
        <f t="shared" si="2"/>
        <v>3</v>
      </c>
      <c r="AA12" s="85">
        <v>0</v>
      </c>
      <c r="AB12" s="58">
        <v>0</v>
      </c>
      <c r="AC12" s="58">
        <v>20</v>
      </c>
      <c r="AD12" s="80">
        <v>0</v>
      </c>
      <c r="AE12" s="59">
        <f t="shared" si="3"/>
        <v>20</v>
      </c>
      <c r="AF12" s="72"/>
      <c r="AG12" s="35"/>
      <c r="AH12" s="35"/>
      <c r="AI12" s="35"/>
      <c r="AJ12" s="35"/>
      <c r="AK12" s="35"/>
      <c r="AL12" s="35"/>
      <c r="AM12" s="35"/>
      <c r="AN12" s="35"/>
      <c r="AO12" s="35"/>
      <c r="AP12" s="35"/>
      <c r="AQ12" s="35"/>
      <c r="AR12" s="35"/>
      <c r="AS12" s="35"/>
      <c r="AT12" s="35"/>
      <c r="AU12" s="35"/>
      <c r="AV12" s="35"/>
      <c r="AW12" s="35"/>
      <c r="AX12" s="35"/>
      <c r="AY12" s="35"/>
      <c r="AZ12" s="35"/>
      <c r="BA12" s="35"/>
    </row>
    <row r="13" spans="1:53" s="26" customFormat="1" ht="15.75" x14ac:dyDescent="0.35">
      <c r="A13" s="18" t="s">
        <v>9</v>
      </c>
      <c r="B13" s="60">
        <v>78</v>
      </c>
      <c r="C13" s="58">
        <v>0</v>
      </c>
      <c r="D13" s="58">
        <v>1</v>
      </c>
      <c r="E13" s="58">
        <v>0</v>
      </c>
      <c r="F13" s="59">
        <f t="shared" si="4"/>
        <v>79</v>
      </c>
      <c r="G13" s="60">
        <v>125</v>
      </c>
      <c r="H13" s="58">
        <v>0</v>
      </c>
      <c r="I13" s="58">
        <v>0</v>
      </c>
      <c r="J13" s="58">
        <v>0</v>
      </c>
      <c r="K13" s="59">
        <f t="shared" si="5"/>
        <v>125</v>
      </c>
      <c r="L13" s="60">
        <v>164</v>
      </c>
      <c r="M13" s="58">
        <v>0</v>
      </c>
      <c r="N13" s="58">
        <v>0</v>
      </c>
      <c r="O13" s="58">
        <v>0</v>
      </c>
      <c r="P13" s="59">
        <f t="shared" si="0"/>
        <v>164</v>
      </c>
      <c r="Q13" s="60">
        <v>178</v>
      </c>
      <c r="R13" s="58">
        <v>0</v>
      </c>
      <c r="S13" s="58">
        <v>0</v>
      </c>
      <c r="T13" s="58">
        <v>0</v>
      </c>
      <c r="U13" s="59">
        <f t="shared" si="1"/>
        <v>178</v>
      </c>
      <c r="V13" s="60">
        <v>130</v>
      </c>
      <c r="W13" s="58">
        <v>0</v>
      </c>
      <c r="X13" s="58">
        <v>0</v>
      </c>
      <c r="Y13" s="58">
        <v>0</v>
      </c>
      <c r="Z13" s="59">
        <f t="shared" si="2"/>
        <v>130</v>
      </c>
      <c r="AA13" s="85">
        <v>124</v>
      </c>
      <c r="AB13" s="58">
        <v>1</v>
      </c>
      <c r="AC13" s="58">
        <v>0</v>
      </c>
      <c r="AD13" s="80">
        <v>0</v>
      </c>
      <c r="AE13" s="59">
        <f t="shared" si="3"/>
        <v>125</v>
      </c>
      <c r="AF13" s="72"/>
      <c r="AG13" s="35"/>
      <c r="AH13" s="35"/>
      <c r="AI13" s="35"/>
      <c r="AJ13" s="35"/>
      <c r="AK13" s="35"/>
      <c r="AL13" s="35"/>
      <c r="AM13" s="35"/>
      <c r="AN13" s="35"/>
      <c r="AO13" s="35"/>
      <c r="AP13" s="35"/>
      <c r="AQ13" s="35"/>
      <c r="AR13" s="35"/>
      <c r="AS13" s="35"/>
      <c r="AT13" s="35"/>
      <c r="AU13" s="35"/>
      <c r="AV13" s="35"/>
      <c r="AW13" s="35"/>
      <c r="AX13" s="35"/>
      <c r="AY13" s="35"/>
      <c r="AZ13" s="35"/>
      <c r="BA13" s="35"/>
    </row>
    <row r="14" spans="1:53" s="26" customFormat="1" ht="15.75" x14ac:dyDescent="0.35">
      <c r="A14" s="18" t="s">
        <v>12</v>
      </c>
      <c r="B14" s="60">
        <v>1188</v>
      </c>
      <c r="C14" s="58">
        <v>238</v>
      </c>
      <c r="D14" s="58">
        <v>816</v>
      </c>
      <c r="E14" s="61">
        <v>6805</v>
      </c>
      <c r="F14" s="59">
        <f t="shared" si="4"/>
        <v>9047</v>
      </c>
      <c r="G14" s="60">
        <v>1003</v>
      </c>
      <c r="H14" s="58">
        <v>257</v>
      </c>
      <c r="I14" s="58">
        <v>616</v>
      </c>
      <c r="J14" s="61">
        <v>5414</v>
      </c>
      <c r="K14" s="59">
        <f t="shared" si="5"/>
        <v>7290</v>
      </c>
      <c r="L14" s="60">
        <v>1508</v>
      </c>
      <c r="M14" s="58">
        <v>290</v>
      </c>
      <c r="N14" s="58">
        <v>736</v>
      </c>
      <c r="O14" s="61">
        <v>5309</v>
      </c>
      <c r="P14" s="59">
        <f t="shared" si="0"/>
        <v>7843</v>
      </c>
      <c r="Q14" s="60">
        <v>1453</v>
      </c>
      <c r="R14" s="58">
        <v>342</v>
      </c>
      <c r="S14" s="58">
        <v>927</v>
      </c>
      <c r="T14" s="61">
        <v>6124</v>
      </c>
      <c r="U14" s="59">
        <f t="shared" ref="U14" si="8">SUM(Q14:T14)</f>
        <v>8846</v>
      </c>
      <c r="V14" s="60">
        <v>1499</v>
      </c>
      <c r="W14" s="58">
        <v>307</v>
      </c>
      <c r="X14" s="58">
        <v>1029</v>
      </c>
      <c r="Y14" s="61">
        <v>6012</v>
      </c>
      <c r="Z14" s="59">
        <f t="shared" ref="Z14" si="9">SUM(V14:Y14)</f>
        <v>8847</v>
      </c>
      <c r="AA14" s="85">
        <v>2001</v>
      </c>
      <c r="AB14" s="58">
        <v>353</v>
      </c>
      <c r="AC14" s="58">
        <v>1149</v>
      </c>
      <c r="AD14" s="81">
        <v>5515</v>
      </c>
      <c r="AE14" s="59">
        <f t="shared" ref="AE14" si="10">SUM(AA14:AD14)</f>
        <v>9018</v>
      </c>
      <c r="AF14" s="72"/>
      <c r="AG14" s="35"/>
      <c r="AH14" s="35"/>
      <c r="AI14" s="35"/>
      <c r="AJ14" s="35"/>
      <c r="AK14" s="35"/>
      <c r="AL14" s="35"/>
      <c r="AM14" s="35"/>
      <c r="AN14" s="35"/>
      <c r="AO14" s="35"/>
      <c r="AP14" s="35"/>
      <c r="AQ14" s="35"/>
      <c r="AR14" s="35"/>
      <c r="AS14" s="35"/>
      <c r="AT14" s="35"/>
      <c r="AU14" s="35"/>
      <c r="AV14" s="35"/>
      <c r="AW14" s="35"/>
      <c r="AX14" s="35"/>
      <c r="AY14" s="35"/>
      <c r="AZ14" s="35"/>
      <c r="BA14" s="35"/>
    </row>
    <row r="15" spans="1:53" s="26" customFormat="1" ht="15.75" x14ac:dyDescent="0.35">
      <c r="A15" s="18" t="s">
        <v>61</v>
      </c>
      <c r="B15" s="60">
        <v>0</v>
      </c>
      <c r="C15" s="58">
        <v>12</v>
      </c>
      <c r="D15" s="58">
        <v>0</v>
      </c>
      <c r="E15" s="61">
        <v>0</v>
      </c>
      <c r="F15" s="59">
        <f t="shared" si="4"/>
        <v>12</v>
      </c>
      <c r="G15" s="60">
        <v>0</v>
      </c>
      <c r="H15" s="58">
        <v>16</v>
      </c>
      <c r="I15" s="58">
        <v>0</v>
      </c>
      <c r="J15" s="61">
        <v>0</v>
      </c>
      <c r="K15" s="59">
        <f t="shared" si="5"/>
        <v>16</v>
      </c>
      <c r="L15" s="60">
        <v>0</v>
      </c>
      <c r="M15" s="58">
        <v>12</v>
      </c>
      <c r="N15" s="58">
        <v>0</v>
      </c>
      <c r="O15" s="61">
        <v>0</v>
      </c>
      <c r="P15" s="59">
        <f t="shared" si="0"/>
        <v>12</v>
      </c>
      <c r="Q15" s="60">
        <v>0</v>
      </c>
      <c r="R15" s="58">
        <v>12</v>
      </c>
      <c r="S15" s="58">
        <v>0</v>
      </c>
      <c r="T15" s="61">
        <v>0</v>
      </c>
      <c r="U15" s="59">
        <f t="shared" si="1"/>
        <v>12</v>
      </c>
      <c r="V15" s="60">
        <v>0</v>
      </c>
      <c r="W15" s="58">
        <v>0</v>
      </c>
      <c r="X15" s="58">
        <v>0</v>
      </c>
      <c r="Y15" s="61">
        <v>0</v>
      </c>
      <c r="Z15" s="59">
        <f t="shared" si="2"/>
        <v>0</v>
      </c>
      <c r="AA15" s="85">
        <v>0</v>
      </c>
      <c r="AB15" s="58">
        <v>0</v>
      </c>
      <c r="AC15" s="58">
        <v>0</v>
      </c>
      <c r="AD15" s="81">
        <v>0</v>
      </c>
      <c r="AE15" s="59">
        <f t="shared" si="3"/>
        <v>0</v>
      </c>
      <c r="AF15" s="72"/>
      <c r="AG15" s="35"/>
      <c r="AH15" s="35"/>
      <c r="AI15" s="35"/>
      <c r="AJ15" s="35"/>
      <c r="AK15" s="35"/>
      <c r="AL15" s="35"/>
      <c r="AM15" s="35"/>
      <c r="AN15" s="35"/>
      <c r="AO15" s="35"/>
      <c r="AP15" s="35"/>
      <c r="AQ15" s="35"/>
      <c r="AR15" s="35"/>
      <c r="AS15" s="35"/>
      <c r="AT15" s="35"/>
      <c r="AU15" s="35"/>
      <c r="AV15" s="35"/>
      <c r="AW15" s="35"/>
      <c r="AX15" s="35"/>
      <c r="AY15" s="35"/>
      <c r="AZ15" s="35"/>
      <c r="BA15" s="35"/>
    </row>
    <row r="16" spans="1:53" s="42" customFormat="1" ht="27" x14ac:dyDescent="0.3">
      <c r="A16" s="116" t="s">
        <v>58</v>
      </c>
      <c r="B16" s="64">
        <f>SUM(B8:B15)</f>
        <v>1285</v>
      </c>
      <c r="C16" s="65">
        <f t="shared" ref="C16:E16" si="11">SUM(C8:C15)</f>
        <v>261</v>
      </c>
      <c r="D16" s="65">
        <f t="shared" si="11"/>
        <v>827</v>
      </c>
      <c r="E16" s="65">
        <f t="shared" si="11"/>
        <v>7064</v>
      </c>
      <c r="F16" s="66">
        <f>SUM(F8:F15)</f>
        <v>9437</v>
      </c>
      <c r="G16" s="64">
        <f>SUM(G8:G15)</f>
        <v>1138</v>
      </c>
      <c r="H16" s="65">
        <f t="shared" ref="H16:J16" si="12">SUM(H8:H15)</f>
        <v>287</v>
      </c>
      <c r="I16" s="65">
        <f t="shared" si="12"/>
        <v>619</v>
      </c>
      <c r="J16" s="65">
        <f t="shared" si="12"/>
        <v>5542</v>
      </c>
      <c r="K16" s="66">
        <f>SUM(K8:K15)</f>
        <v>7586</v>
      </c>
      <c r="L16" s="64">
        <f>SUM(L8:L15)</f>
        <v>1682</v>
      </c>
      <c r="M16" s="65">
        <f t="shared" ref="M16:O16" si="13">SUM(M8:M15)</f>
        <v>313</v>
      </c>
      <c r="N16" s="65">
        <f t="shared" si="13"/>
        <v>759</v>
      </c>
      <c r="O16" s="65">
        <f t="shared" si="13"/>
        <v>5495</v>
      </c>
      <c r="P16" s="66">
        <f>SUM(P8:P15)</f>
        <v>8249</v>
      </c>
      <c r="Q16" s="64">
        <f>SUM(Q8:Q15)</f>
        <v>1646</v>
      </c>
      <c r="R16" s="65">
        <f t="shared" ref="R16:AD16" si="14">SUM(R8:R15)</f>
        <v>361</v>
      </c>
      <c r="S16" s="65">
        <f t="shared" si="14"/>
        <v>934</v>
      </c>
      <c r="T16" s="65">
        <f t="shared" si="14"/>
        <v>6277</v>
      </c>
      <c r="U16" s="66">
        <f>SUM(U8:U15)</f>
        <v>9218</v>
      </c>
      <c r="V16" s="64">
        <f t="shared" ref="V16:Z16" si="15">SUM(V8:V15)</f>
        <v>1645</v>
      </c>
      <c r="W16" s="65">
        <f t="shared" si="15"/>
        <v>307</v>
      </c>
      <c r="X16" s="65">
        <f t="shared" si="15"/>
        <v>1032</v>
      </c>
      <c r="Y16" s="65">
        <f t="shared" si="15"/>
        <v>6148</v>
      </c>
      <c r="Z16" s="66">
        <f t="shared" si="15"/>
        <v>9132</v>
      </c>
      <c r="AA16" s="78">
        <f t="shared" si="14"/>
        <v>2137</v>
      </c>
      <c r="AB16" s="65">
        <f t="shared" si="14"/>
        <v>354</v>
      </c>
      <c r="AC16" s="65">
        <f t="shared" si="14"/>
        <v>1169</v>
      </c>
      <c r="AD16" s="82">
        <f t="shared" si="14"/>
        <v>5642</v>
      </c>
      <c r="AE16" s="66">
        <f t="shared" si="3"/>
        <v>9302</v>
      </c>
      <c r="AF16" s="72"/>
      <c r="AG16" s="35"/>
      <c r="AH16" s="35"/>
      <c r="AI16" s="35"/>
      <c r="AJ16" s="35"/>
      <c r="AK16" s="35"/>
      <c r="AL16" s="35"/>
      <c r="AM16" s="35"/>
      <c r="AN16" s="35"/>
      <c r="AO16" s="35"/>
      <c r="AP16" s="35"/>
      <c r="AQ16" s="35"/>
      <c r="AR16" s="35"/>
      <c r="AS16" s="35"/>
      <c r="AT16" s="35"/>
      <c r="AU16" s="35"/>
      <c r="AV16" s="35"/>
      <c r="AW16" s="35"/>
      <c r="AX16" s="35"/>
      <c r="AY16" s="35"/>
      <c r="AZ16" s="35"/>
      <c r="BA16" s="35"/>
    </row>
    <row r="17" spans="1:53" ht="15.75" x14ac:dyDescent="0.35">
      <c r="A17" s="43" t="s">
        <v>20</v>
      </c>
      <c r="B17" s="60">
        <v>20</v>
      </c>
      <c r="C17" s="61">
        <v>9</v>
      </c>
      <c r="D17" s="61">
        <v>84</v>
      </c>
      <c r="E17" s="61">
        <v>1909</v>
      </c>
      <c r="F17" s="67">
        <f t="shared" si="4"/>
        <v>2022</v>
      </c>
      <c r="G17" s="60">
        <v>16</v>
      </c>
      <c r="H17" s="61">
        <v>9</v>
      </c>
      <c r="I17" s="61">
        <v>174</v>
      </c>
      <c r="J17" s="61">
        <v>1814</v>
      </c>
      <c r="K17" s="67">
        <f t="shared" ref="K17:K27" si="16">SUM(G17:J17)</f>
        <v>2013</v>
      </c>
      <c r="L17" s="60">
        <v>26</v>
      </c>
      <c r="M17" s="61">
        <v>13</v>
      </c>
      <c r="N17" s="61">
        <v>134</v>
      </c>
      <c r="O17" s="61">
        <v>2062</v>
      </c>
      <c r="P17" s="67">
        <f>SUM(L17:O17)</f>
        <v>2235</v>
      </c>
      <c r="Q17" s="60">
        <v>29</v>
      </c>
      <c r="R17" s="61">
        <v>33</v>
      </c>
      <c r="S17" s="61">
        <v>107</v>
      </c>
      <c r="T17" s="61">
        <v>2294</v>
      </c>
      <c r="U17" s="67">
        <f>SUM(Q17:T17)</f>
        <v>2463</v>
      </c>
      <c r="V17" s="60">
        <v>19</v>
      </c>
      <c r="W17" s="61">
        <v>15</v>
      </c>
      <c r="X17" s="61">
        <v>99</v>
      </c>
      <c r="Y17" s="61">
        <v>2160</v>
      </c>
      <c r="Z17" s="67">
        <f>SUM(V17:Y17)</f>
        <v>2293</v>
      </c>
      <c r="AA17" s="85">
        <v>21</v>
      </c>
      <c r="AB17" s="61">
        <v>27</v>
      </c>
      <c r="AC17" s="61">
        <v>58</v>
      </c>
      <c r="AD17" s="81">
        <v>2158</v>
      </c>
      <c r="AE17" s="67">
        <f t="shared" si="3"/>
        <v>2264</v>
      </c>
      <c r="AF17" s="72"/>
    </row>
    <row r="18" spans="1:53" s="26" customFormat="1" ht="15.75" x14ac:dyDescent="0.35">
      <c r="A18" s="44" t="s">
        <v>22</v>
      </c>
      <c r="B18" s="60">
        <v>7</v>
      </c>
      <c r="C18" s="61">
        <v>0</v>
      </c>
      <c r="D18" s="61">
        <v>0</v>
      </c>
      <c r="E18" s="61">
        <v>353</v>
      </c>
      <c r="F18" s="67">
        <f t="shared" si="4"/>
        <v>360</v>
      </c>
      <c r="G18" s="60">
        <v>12</v>
      </c>
      <c r="H18" s="61">
        <v>0</v>
      </c>
      <c r="I18" s="61">
        <v>0</v>
      </c>
      <c r="J18" s="61">
        <v>65</v>
      </c>
      <c r="K18" s="67">
        <f t="shared" si="16"/>
        <v>77</v>
      </c>
      <c r="L18" s="60">
        <v>9</v>
      </c>
      <c r="M18" s="61">
        <v>0</v>
      </c>
      <c r="N18" s="61">
        <v>0</v>
      </c>
      <c r="O18" s="61">
        <v>0</v>
      </c>
      <c r="P18" s="67">
        <f t="shared" ref="P18:P27" si="17">SUM(L18:O18)</f>
        <v>9</v>
      </c>
      <c r="Q18" s="60">
        <v>16</v>
      </c>
      <c r="R18" s="61">
        <v>0</v>
      </c>
      <c r="S18" s="61">
        <v>0</v>
      </c>
      <c r="T18" s="61">
        <v>0</v>
      </c>
      <c r="U18" s="67">
        <f t="shared" ref="U18:U27" si="18">SUM(Q18:T18)</f>
        <v>16</v>
      </c>
      <c r="V18" s="60">
        <v>11</v>
      </c>
      <c r="W18" s="61">
        <v>0</v>
      </c>
      <c r="X18" s="61">
        <v>0</v>
      </c>
      <c r="Y18" s="61">
        <v>0</v>
      </c>
      <c r="Z18" s="67">
        <f t="shared" ref="Z18:Z27" si="19">SUM(V18:Y18)</f>
        <v>11</v>
      </c>
      <c r="AA18" s="85">
        <v>9</v>
      </c>
      <c r="AB18" s="61">
        <v>0</v>
      </c>
      <c r="AC18" s="61">
        <v>0</v>
      </c>
      <c r="AD18" s="81">
        <v>0</v>
      </c>
      <c r="AE18" s="67">
        <f t="shared" ref="AE18:AE27" si="20">SUM(AA18:AD18)</f>
        <v>9</v>
      </c>
      <c r="AF18" s="72"/>
      <c r="AG18" s="35"/>
      <c r="AH18" s="35"/>
      <c r="AI18" s="35"/>
      <c r="AJ18" s="35"/>
      <c r="AK18" s="35"/>
      <c r="AL18" s="35"/>
      <c r="AM18" s="35"/>
      <c r="AN18" s="35"/>
      <c r="AO18" s="35"/>
      <c r="AP18" s="35"/>
      <c r="AQ18" s="35"/>
      <c r="AR18" s="35"/>
      <c r="AS18" s="35"/>
      <c r="AT18" s="35"/>
      <c r="AU18" s="35"/>
      <c r="AV18" s="35"/>
      <c r="AW18" s="35"/>
      <c r="AX18" s="35"/>
      <c r="AY18" s="35"/>
      <c r="AZ18" s="35"/>
      <c r="BA18" s="35"/>
    </row>
    <row r="19" spans="1:53" s="26" customFormat="1" ht="15.75" x14ac:dyDescent="0.35">
      <c r="A19" s="44" t="s">
        <v>23</v>
      </c>
      <c r="B19" s="60">
        <v>772</v>
      </c>
      <c r="C19" s="61">
        <v>59</v>
      </c>
      <c r="D19" s="61">
        <v>12</v>
      </c>
      <c r="E19" s="61">
        <v>0</v>
      </c>
      <c r="F19" s="67">
        <f t="shared" si="4"/>
        <v>843</v>
      </c>
      <c r="G19" s="60">
        <v>597</v>
      </c>
      <c r="H19" s="61">
        <v>77</v>
      </c>
      <c r="I19" s="61">
        <v>13</v>
      </c>
      <c r="J19" s="61">
        <v>0</v>
      </c>
      <c r="K19" s="67">
        <f t="shared" si="16"/>
        <v>687</v>
      </c>
      <c r="L19" s="60">
        <v>642</v>
      </c>
      <c r="M19" s="61">
        <v>57</v>
      </c>
      <c r="N19" s="61">
        <v>18</v>
      </c>
      <c r="O19" s="61">
        <v>0</v>
      </c>
      <c r="P19" s="67">
        <f t="shared" si="17"/>
        <v>717</v>
      </c>
      <c r="Q19" s="60">
        <v>727</v>
      </c>
      <c r="R19" s="61">
        <v>20</v>
      </c>
      <c r="S19" s="61">
        <v>20</v>
      </c>
      <c r="T19" s="61">
        <v>0</v>
      </c>
      <c r="U19" s="67">
        <f>SUM(Q19:T19)</f>
        <v>767</v>
      </c>
      <c r="V19" s="60">
        <v>549</v>
      </c>
      <c r="W19" s="61">
        <v>22</v>
      </c>
      <c r="X19" s="61">
        <v>2</v>
      </c>
      <c r="Y19" s="61">
        <v>0</v>
      </c>
      <c r="Z19" s="67">
        <f t="shared" si="19"/>
        <v>573</v>
      </c>
      <c r="AA19" s="85">
        <v>553</v>
      </c>
      <c r="AB19" s="61">
        <v>20</v>
      </c>
      <c r="AC19" s="61">
        <v>6</v>
      </c>
      <c r="AD19" s="81">
        <v>0</v>
      </c>
      <c r="AE19" s="67">
        <f t="shared" si="20"/>
        <v>579</v>
      </c>
      <c r="AF19" s="72"/>
      <c r="AG19" s="42"/>
      <c r="AH19" s="42"/>
      <c r="AI19" s="42"/>
      <c r="AJ19" s="42"/>
      <c r="AK19" s="42"/>
      <c r="AL19" s="42"/>
      <c r="AM19" s="42"/>
      <c r="AN19" s="42"/>
      <c r="AO19" s="42"/>
      <c r="AP19" s="42"/>
      <c r="AQ19" s="42"/>
      <c r="AR19" s="42"/>
      <c r="AS19" s="42"/>
      <c r="AT19" s="42"/>
      <c r="AU19" s="42"/>
      <c r="AV19" s="42"/>
      <c r="AW19" s="42"/>
      <c r="AX19" s="42"/>
      <c r="AY19" s="42"/>
      <c r="AZ19" s="42"/>
      <c r="BA19" s="42"/>
    </row>
    <row r="20" spans="1:53" s="26" customFormat="1" ht="15.75" x14ac:dyDescent="0.35">
      <c r="A20" s="44" t="s">
        <v>24</v>
      </c>
      <c r="B20" s="60">
        <v>36</v>
      </c>
      <c r="C20" s="61">
        <v>17</v>
      </c>
      <c r="D20" s="61">
        <v>74</v>
      </c>
      <c r="E20" s="61">
        <v>1762</v>
      </c>
      <c r="F20" s="67">
        <f t="shared" si="4"/>
        <v>1889</v>
      </c>
      <c r="G20" s="60">
        <v>36</v>
      </c>
      <c r="H20" s="61">
        <v>25</v>
      </c>
      <c r="I20" s="61">
        <v>93</v>
      </c>
      <c r="J20" s="61">
        <v>1285</v>
      </c>
      <c r="K20" s="67">
        <f t="shared" si="16"/>
        <v>1439</v>
      </c>
      <c r="L20" s="60">
        <v>44</v>
      </c>
      <c r="M20" s="61">
        <v>26</v>
      </c>
      <c r="N20" s="61">
        <v>107</v>
      </c>
      <c r="O20" s="61">
        <v>1756</v>
      </c>
      <c r="P20" s="67">
        <f t="shared" si="17"/>
        <v>1933</v>
      </c>
      <c r="Q20" s="60">
        <v>27</v>
      </c>
      <c r="R20" s="61">
        <v>14</v>
      </c>
      <c r="S20" s="61">
        <v>116</v>
      </c>
      <c r="T20" s="61">
        <v>1959</v>
      </c>
      <c r="U20" s="67">
        <f t="shared" si="18"/>
        <v>2116</v>
      </c>
      <c r="V20" s="60">
        <v>21</v>
      </c>
      <c r="W20" s="61">
        <v>36</v>
      </c>
      <c r="X20" s="61">
        <v>75</v>
      </c>
      <c r="Y20" s="61">
        <v>1733</v>
      </c>
      <c r="Z20" s="67">
        <f t="shared" si="19"/>
        <v>1865</v>
      </c>
      <c r="AA20" s="85">
        <v>24</v>
      </c>
      <c r="AB20" s="61">
        <v>30</v>
      </c>
      <c r="AC20" s="61">
        <v>96</v>
      </c>
      <c r="AD20" s="81">
        <v>1602</v>
      </c>
      <c r="AE20" s="67">
        <f t="shared" si="20"/>
        <v>1752</v>
      </c>
      <c r="AF20" s="72"/>
      <c r="AG20" s="35"/>
      <c r="AH20" s="35"/>
      <c r="AI20" s="35"/>
      <c r="AJ20" s="35"/>
      <c r="AK20" s="35"/>
      <c r="AL20" s="35"/>
      <c r="AM20" s="35"/>
      <c r="AN20" s="35"/>
      <c r="AO20" s="35"/>
      <c r="AP20" s="35"/>
      <c r="AQ20" s="35"/>
      <c r="AR20" s="35"/>
      <c r="AS20" s="35"/>
      <c r="AT20" s="35"/>
      <c r="AU20" s="35"/>
      <c r="AV20" s="35"/>
      <c r="AW20" s="35"/>
      <c r="AX20" s="35"/>
      <c r="AY20" s="35"/>
      <c r="AZ20" s="35"/>
      <c r="BA20" s="35"/>
    </row>
    <row r="21" spans="1:53" s="26" customFormat="1" ht="15.75" x14ac:dyDescent="0.35">
      <c r="A21" s="44" t="s">
        <v>25</v>
      </c>
      <c r="B21" s="60">
        <v>88</v>
      </c>
      <c r="C21" s="61">
        <v>36</v>
      </c>
      <c r="D21" s="61">
        <v>122</v>
      </c>
      <c r="E21" s="61">
        <v>2377</v>
      </c>
      <c r="F21" s="67">
        <f t="shared" si="4"/>
        <v>2623</v>
      </c>
      <c r="G21" s="60">
        <v>60</v>
      </c>
      <c r="H21" s="61">
        <v>72</v>
      </c>
      <c r="I21" s="61">
        <v>91</v>
      </c>
      <c r="J21" s="61">
        <v>2272</v>
      </c>
      <c r="K21" s="67">
        <f t="shared" si="16"/>
        <v>2495</v>
      </c>
      <c r="L21" s="60">
        <v>92</v>
      </c>
      <c r="M21" s="61">
        <v>86</v>
      </c>
      <c r="N21" s="61">
        <v>110</v>
      </c>
      <c r="O21" s="61">
        <v>2641</v>
      </c>
      <c r="P21" s="67">
        <f t="shared" si="17"/>
        <v>2929</v>
      </c>
      <c r="Q21" s="60">
        <v>105</v>
      </c>
      <c r="R21" s="61">
        <v>60</v>
      </c>
      <c r="S21" s="61">
        <v>131</v>
      </c>
      <c r="T21" s="61">
        <v>2618</v>
      </c>
      <c r="U21" s="67">
        <f t="shared" si="18"/>
        <v>2914</v>
      </c>
      <c r="V21" s="60">
        <v>98</v>
      </c>
      <c r="W21" s="61">
        <v>71</v>
      </c>
      <c r="X21" s="61">
        <v>94</v>
      </c>
      <c r="Y21" s="61">
        <v>2577</v>
      </c>
      <c r="Z21" s="67">
        <f t="shared" si="19"/>
        <v>2840</v>
      </c>
      <c r="AA21" s="85">
        <v>108</v>
      </c>
      <c r="AB21" s="61">
        <v>86</v>
      </c>
      <c r="AC21" s="61">
        <v>91</v>
      </c>
      <c r="AD21" s="81">
        <v>2156</v>
      </c>
      <c r="AE21" s="67">
        <f t="shared" si="20"/>
        <v>2441</v>
      </c>
      <c r="AF21" s="72"/>
      <c r="AG21" s="35"/>
      <c r="AH21" s="35"/>
      <c r="AI21" s="35"/>
      <c r="AJ21" s="35"/>
      <c r="AK21" s="35"/>
      <c r="AL21" s="35"/>
      <c r="AM21" s="35"/>
      <c r="AN21" s="35"/>
      <c r="AO21" s="35"/>
      <c r="AP21" s="35"/>
      <c r="AQ21" s="35"/>
      <c r="AR21" s="35"/>
      <c r="AS21" s="35"/>
      <c r="AT21" s="35"/>
      <c r="AU21" s="35"/>
      <c r="AV21" s="35"/>
      <c r="AW21" s="35"/>
      <c r="AX21" s="35"/>
      <c r="AY21" s="35"/>
      <c r="AZ21" s="35"/>
      <c r="BA21" s="35"/>
    </row>
    <row r="22" spans="1:53" s="26" customFormat="1" ht="15.75" x14ac:dyDescent="0.35">
      <c r="A22" s="44" t="s">
        <v>26</v>
      </c>
      <c r="B22" s="60">
        <v>244</v>
      </c>
      <c r="C22" s="61">
        <v>71</v>
      </c>
      <c r="D22" s="61">
        <v>0</v>
      </c>
      <c r="E22" s="61">
        <v>0</v>
      </c>
      <c r="F22" s="67">
        <f t="shared" si="4"/>
        <v>315</v>
      </c>
      <c r="G22" s="60">
        <v>234</v>
      </c>
      <c r="H22" s="61">
        <v>46</v>
      </c>
      <c r="I22" s="61">
        <v>0</v>
      </c>
      <c r="J22" s="61">
        <v>0</v>
      </c>
      <c r="K22" s="67">
        <f t="shared" si="16"/>
        <v>280</v>
      </c>
      <c r="L22" s="60">
        <v>246</v>
      </c>
      <c r="M22" s="61">
        <v>27</v>
      </c>
      <c r="N22" s="61">
        <v>0</v>
      </c>
      <c r="O22" s="61">
        <v>0</v>
      </c>
      <c r="P22" s="67">
        <f t="shared" si="17"/>
        <v>273</v>
      </c>
      <c r="Q22" s="60">
        <v>294</v>
      </c>
      <c r="R22" s="61">
        <v>19</v>
      </c>
      <c r="S22" s="61">
        <v>0</v>
      </c>
      <c r="T22" s="61">
        <v>0</v>
      </c>
      <c r="U22" s="67">
        <f t="shared" si="18"/>
        <v>313</v>
      </c>
      <c r="V22" s="60">
        <v>176</v>
      </c>
      <c r="W22" s="61">
        <v>16</v>
      </c>
      <c r="X22" s="61">
        <v>0</v>
      </c>
      <c r="Y22" s="61">
        <v>0</v>
      </c>
      <c r="Z22" s="67">
        <f t="shared" si="19"/>
        <v>192</v>
      </c>
      <c r="AA22" s="85">
        <v>132</v>
      </c>
      <c r="AB22" s="61">
        <v>8</v>
      </c>
      <c r="AC22" s="61">
        <v>0</v>
      </c>
      <c r="AD22" s="81">
        <v>0</v>
      </c>
      <c r="AE22" s="67">
        <f t="shared" si="20"/>
        <v>140</v>
      </c>
      <c r="AF22" s="72"/>
      <c r="AG22" s="35"/>
      <c r="AH22" s="35"/>
      <c r="AI22" s="35"/>
      <c r="AJ22" s="35"/>
      <c r="AK22" s="35"/>
      <c r="AL22" s="35"/>
      <c r="AM22" s="35"/>
      <c r="AN22" s="35"/>
      <c r="AO22" s="35"/>
      <c r="AP22" s="35"/>
      <c r="AQ22" s="35"/>
      <c r="AR22" s="35"/>
      <c r="AS22" s="35"/>
      <c r="AT22" s="35"/>
      <c r="AU22" s="35"/>
      <c r="AV22" s="35"/>
      <c r="AW22" s="35"/>
      <c r="AX22" s="35"/>
      <c r="AY22" s="35"/>
      <c r="AZ22" s="35"/>
      <c r="BA22" s="35"/>
    </row>
    <row r="23" spans="1:53" s="26" customFormat="1" ht="15.75" x14ac:dyDescent="0.35">
      <c r="A23" s="44" t="s">
        <v>27</v>
      </c>
      <c r="B23" s="60">
        <v>0</v>
      </c>
      <c r="C23" s="61">
        <v>0</v>
      </c>
      <c r="D23" s="61">
        <v>0</v>
      </c>
      <c r="E23" s="61">
        <v>0</v>
      </c>
      <c r="F23" s="67">
        <f t="shared" si="4"/>
        <v>0</v>
      </c>
      <c r="G23" s="60">
        <v>1</v>
      </c>
      <c r="H23" s="61">
        <v>0</v>
      </c>
      <c r="I23" s="61">
        <v>0</v>
      </c>
      <c r="J23" s="61">
        <v>0</v>
      </c>
      <c r="K23" s="67">
        <f t="shared" si="16"/>
        <v>1</v>
      </c>
      <c r="L23" s="60">
        <v>2</v>
      </c>
      <c r="M23" s="61">
        <v>0</v>
      </c>
      <c r="N23" s="61">
        <v>0</v>
      </c>
      <c r="O23" s="61">
        <v>0</v>
      </c>
      <c r="P23" s="67">
        <f t="shared" si="17"/>
        <v>2</v>
      </c>
      <c r="Q23" s="60">
        <v>14</v>
      </c>
      <c r="R23" s="61">
        <v>2</v>
      </c>
      <c r="S23" s="61">
        <v>0</v>
      </c>
      <c r="T23" s="61">
        <v>0</v>
      </c>
      <c r="U23" s="67">
        <f t="shared" si="18"/>
        <v>16</v>
      </c>
      <c r="V23" s="60">
        <v>75</v>
      </c>
      <c r="W23" s="61">
        <v>8</v>
      </c>
      <c r="X23" s="61">
        <v>0</v>
      </c>
      <c r="Y23" s="61">
        <v>0</v>
      </c>
      <c r="Z23" s="67">
        <f t="shared" si="19"/>
        <v>83</v>
      </c>
      <c r="AA23" s="85">
        <v>95</v>
      </c>
      <c r="AB23" s="61">
        <v>4</v>
      </c>
      <c r="AC23" s="61">
        <v>0</v>
      </c>
      <c r="AD23" s="81">
        <v>0</v>
      </c>
      <c r="AE23" s="67">
        <f t="shared" si="20"/>
        <v>99</v>
      </c>
      <c r="AF23" s="72"/>
      <c r="AG23" s="35"/>
      <c r="AH23" s="35"/>
      <c r="AI23" s="35"/>
      <c r="AJ23" s="35"/>
      <c r="AK23" s="35"/>
      <c r="AL23" s="35"/>
      <c r="AM23" s="35"/>
      <c r="AN23" s="35"/>
      <c r="AO23" s="35"/>
      <c r="AP23" s="35"/>
      <c r="AQ23" s="35"/>
      <c r="AR23" s="35"/>
      <c r="AS23" s="35"/>
      <c r="AT23" s="35"/>
      <c r="AU23" s="35"/>
      <c r="AV23" s="35"/>
      <c r="AW23" s="35"/>
      <c r="AX23" s="35"/>
      <c r="AY23" s="35"/>
      <c r="AZ23" s="35"/>
      <c r="BA23" s="35"/>
    </row>
    <row r="24" spans="1:53" s="26" customFormat="1" ht="15.75" x14ac:dyDescent="0.35">
      <c r="A24" s="44" t="s">
        <v>29</v>
      </c>
      <c r="B24" s="60">
        <v>15</v>
      </c>
      <c r="C24" s="61">
        <v>8</v>
      </c>
      <c r="D24" s="61">
        <v>96</v>
      </c>
      <c r="E24" s="61">
        <v>1526</v>
      </c>
      <c r="F24" s="67">
        <f t="shared" si="4"/>
        <v>1645</v>
      </c>
      <c r="G24" s="60">
        <v>8</v>
      </c>
      <c r="H24" s="61">
        <v>12</v>
      </c>
      <c r="I24" s="61">
        <v>66</v>
      </c>
      <c r="J24" s="61">
        <v>1111</v>
      </c>
      <c r="K24" s="67">
        <f t="shared" si="16"/>
        <v>1197</v>
      </c>
      <c r="L24" s="60">
        <v>21</v>
      </c>
      <c r="M24" s="61">
        <v>36</v>
      </c>
      <c r="N24" s="61">
        <v>60</v>
      </c>
      <c r="O24" s="61">
        <v>1177</v>
      </c>
      <c r="P24" s="67">
        <f t="shared" si="17"/>
        <v>1294</v>
      </c>
      <c r="Q24" s="60">
        <v>40</v>
      </c>
      <c r="R24" s="61">
        <v>23</v>
      </c>
      <c r="S24" s="61">
        <v>76</v>
      </c>
      <c r="T24" s="61">
        <v>1385</v>
      </c>
      <c r="U24" s="67">
        <f t="shared" si="18"/>
        <v>1524</v>
      </c>
      <c r="V24" s="60">
        <v>57</v>
      </c>
      <c r="W24" s="61">
        <v>29</v>
      </c>
      <c r="X24" s="61">
        <v>67</v>
      </c>
      <c r="Y24" s="61">
        <v>1264</v>
      </c>
      <c r="Z24" s="67">
        <f t="shared" si="19"/>
        <v>1417</v>
      </c>
      <c r="AA24" s="85">
        <v>92</v>
      </c>
      <c r="AB24" s="61">
        <v>35</v>
      </c>
      <c r="AC24" s="61">
        <v>55</v>
      </c>
      <c r="AD24" s="81">
        <v>1120</v>
      </c>
      <c r="AE24" s="67">
        <f t="shared" si="20"/>
        <v>1302</v>
      </c>
      <c r="AF24" s="72"/>
      <c r="AG24" s="35"/>
      <c r="AH24" s="35"/>
      <c r="AI24" s="35"/>
      <c r="AJ24" s="35"/>
      <c r="AK24" s="35"/>
      <c r="AL24" s="35"/>
      <c r="AM24" s="35"/>
      <c r="AN24" s="35"/>
      <c r="AO24" s="35"/>
      <c r="AP24" s="35"/>
      <c r="AQ24" s="35"/>
      <c r="AR24" s="35"/>
      <c r="AS24" s="35"/>
      <c r="AT24" s="35"/>
      <c r="AU24" s="35"/>
      <c r="AV24" s="35"/>
      <c r="AW24" s="35"/>
      <c r="AX24" s="35"/>
      <c r="AY24" s="35"/>
      <c r="AZ24" s="35"/>
      <c r="BA24" s="35"/>
    </row>
    <row r="25" spans="1:53" s="26" customFormat="1" ht="15.75" x14ac:dyDescent="0.35">
      <c r="A25" s="44" t="s">
        <v>30</v>
      </c>
      <c r="B25" s="60">
        <v>0</v>
      </c>
      <c r="C25" s="61">
        <v>0</v>
      </c>
      <c r="D25" s="61">
        <v>1</v>
      </c>
      <c r="E25" s="61">
        <v>2857</v>
      </c>
      <c r="F25" s="67">
        <f t="shared" si="4"/>
        <v>2858</v>
      </c>
      <c r="G25" s="85">
        <v>0</v>
      </c>
      <c r="H25" s="61">
        <v>0</v>
      </c>
      <c r="I25" s="61">
        <v>0</v>
      </c>
      <c r="J25" s="138">
        <v>2280</v>
      </c>
      <c r="K25" s="67">
        <f t="shared" si="16"/>
        <v>2280</v>
      </c>
      <c r="L25" s="60">
        <v>0</v>
      </c>
      <c r="M25" s="61">
        <v>0</v>
      </c>
      <c r="N25" s="61">
        <v>0</v>
      </c>
      <c r="O25" s="61">
        <v>3139</v>
      </c>
      <c r="P25" s="67">
        <f t="shared" si="17"/>
        <v>3139</v>
      </c>
      <c r="Q25" s="60">
        <v>0</v>
      </c>
      <c r="R25" s="61">
        <v>0</v>
      </c>
      <c r="S25" s="61">
        <v>0</v>
      </c>
      <c r="T25" s="61">
        <v>3063</v>
      </c>
      <c r="U25" s="67">
        <f t="shared" si="18"/>
        <v>3063</v>
      </c>
      <c r="V25" s="60">
        <v>0</v>
      </c>
      <c r="W25" s="61">
        <v>0</v>
      </c>
      <c r="X25" s="61">
        <v>6</v>
      </c>
      <c r="Y25" s="61">
        <v>2673</v>
      </c>
      <c r="Z25" s="67">
        <f t="shared" si="19"/>
        <v>2679</v>
      </c>
      <c r="AA25" s="85">
        <v>0</v>
      </c>
      <c r="AB25" s="61">
        <v>0</v>
      </c>
      <c r="AC25" s="61">
        <v>1</v>
      </c>
      <c r="AD25" s="81">
        <v>2797</v>
      </c>
      <c r="AE25" s="67">
        <f t="shared" si="20"/>
        <v>2798</v>
      </c>
      <c r="AF25" s="72"/>
      <c r="AG25" s="35"/>
      <c r="AH25" s="35"/>
      <c r="AI25" s="35"/>
      <c r="AJ25" s="35"/>
      <c r="AK25" s="35"/>
      <c r="AL25" s="35"/>
      <c r="AM25" s="35"/>
      <c r="AN25" s="35"/>
      <c r="AO25" s="35"/>
      <c r="AP25" s="35"/>
      <c r="AQ25" s="35"/>
      <c r="AR25" s="35"/>
      <c r="AS25" s="35"/>
      <c r="AT25" s="35"/>
      <c r="AU25" s="35"/>
      <c r="AV25" s="35"/>
      <c r="AW25" s="35"/>
      <c r="AX25" s="35"/>
      <c r="AY25" s="35"/>
      <c r="AZ25" s="35"/>
      <c r="BA25" s="35"/>
    </row>
    <row r="26" spans="1:53" s="26" customFormat="1" ht="15.75" x14ac:dyDescent="0.35">
      <c r="A26" s="44" t="s">
        <v>31</v>
      </c>
      <c r="B26" s="85">
        <v>15</v>
      </c>
      <c r="C26" s="61">
        <v>0</v>
      </c>
      <c r="D26" s="61">
        <v>0</v>
      </c>
      <c r="E26" s="138">
        <v>0</v>
      </c>
      <c r="F26" s="67">
        <f t="shared" si="4"/>
        <v>15</v>
      </c>
      <c r="G26" s="85">
        <v>7</v>
      </c>
      <c r="H26" s="61">
        <v>0</v>
      </c>
      <c r="I26" s="61">
        <v>0</v>
      </c>
      <c r="J26" s="138">
        <v>0</v>
      </c>
      <c r="K26" s="67">
        <f t="shared" si="16"/>
        <v>7</v>
      </c>
      <c r="L26" s="60">
        <v>17</v>
      </c>
      <c r="M26" s="61">
        <v>0</v>
      </c>
      <c r="N26" s="61">
        <v>0</v>
      </c>
      <c r="O26" s="61">
        <v>0</v>
      </c>
      <c r="P26" s="67">
        <f t="shared" si="17"/>
        <v>17</v>
      </c>
      <c r="Q26" s="60">
        <v>12</v>
      </c>
      <c r="R26" s="61">
        <v>0</v>
      </c>
      <c r="S26" s="61">
        <v>0</v>
      </c>
      <c r="T26" s="61">
        <v>0</v>
      </c>
      <c r="U26" s="67">
        <f t="shared" si="18"/>
        <v>12</v>
      </c>
      <c r="V26" s="60">
        <v>6</v>
      </c>
      <c r="W26" s="61">
        <v>0</v>
      </c>
      <c r="X26" s="61">
        <v>0</v>
      </c>
      <c r="Y26" s="61">
        <v>0</v>
      </c>
      <c r="Z26" s="67">
        <f t="shared" si="19"/>
        <v>6</v>
      </c>
      <c r="AA26" s="85">
        <v>4</v>
      </c>
      <c r="AB26" s="61">
        <v>0</v>
      </c>
      <c r="AC26" s="61">
        <v>0</v>
      </c>
      <c r="AD26" s="81">
        <v>0</v>
      </c>
      <c r="AE26" s="67">
        <f t="shared" si="20"/>
        <v>4</v>
      </c>
      <c r="AF26" s="72"/>
      <c r="AG26" s="35"/>
      <c r="AH26" s="35"/>
      <c r="AI26" s="35"/>
      <c r="AJ26" s="35"/>
      <c r="AK26" s="35"/>
      <c r="AL26" s="35"/>
      <c r="AM26" s="35"/>
      <c r="AN26" s="35"/>
      <c r="AO26" s="35"/>
      <c r="AP26" s="35"/>
      <c r="AQ26" s="35"/>
      <c r="AR26" s="35"/>
      <c r="AS26" s="35"/>
      <c r="AT26" s="35"/>
      <c r="AU26" s="35"/>
      <c r="AV26" s="35"/>
      <c r="AW26" s="35"/>
      <c r="AX26" s="35"/>
      <c r="AY26" s="35"/>
      <c r="AZ26" s="35"/>
      <c r="BA26" s="35"/>
    </row>
    <row r="27" spans="1:53" s="26" customFormat="1" ht="15.75" x14ac:dyDescent="0.35">
      <c r="A27" s="44" t="s">
        <v>32</v>
      </c>
      <c r="B27" s="85">
        <v>0</v>
      </c>
      <c r="C27" s="61">
        <v>4</v>
      </c>
      <c r="D27" s="61">
        <v>81</v>
      </c>
      <c r="E27" s="138">
        <v>2495</v>
      </c>
      <c r="F27" s="67">
        <f t="shared" si="4"/>
        <v>2580</v>
      </c>
      <c r="G27" s="60">
        <v>0</v>
      </c>
      <c r="H27" s="61">
        <v>2</v>
      </c>
      <c r="I27" s="61">
        <v>47</v>
      </c>
      <c r="J27" s="61">
        <v>1967</v>
      </c>
      <c r="K27" s="67">
        <f t="shared" si="16"/>
        <v>2016</v>
      </c>
      <c r="L27" s="60">
        <v>0</v>
      </c>
      <c r="M27" s="61">
        <v>16</v>
      </c>
      <c r="N27" s="61">
        <v>39</v>
      </c>
      <c r="O27" s="61">
        <v>2599</v>
      </c>
      <c r="P27" s="67">
        <f t="shared" si="17"/>
        <v>2654</v>
      </c>
      <c r="Q27" s="60">
        <v>0</v>
      </c>
      <c r="R27" s="61">
        <v>19</v>
      </c>
      <c r="S27" s="61">
        <v>52</v>
      </c>
      <c r="T27" s="61">
        <v>2847</v>
      </c>
      <c r="U27" s="67">
        <f t="shared" si="18"/>
        <v>2918</v>
      </c>
      <c r="V27" s="60">
        <v>0</v>
      </c>
      <c r="W27" s="61">
        <v>20</v>
      </c>
      <c r="X27" s="61">
        <v>26</v>
      </c>
      <c r="Y27" s="61">
        <v>2898</v>
      </c>
      <c r="Z27" s="67">
        <f t="shared" si="19"/>
        <v>2944</v>
      </c>
      <c r="AA27" s="87">
        <v>0</v>
      </c>
      <c r="AB27" s="88">
        <v>11</v>
      </c>
      <c r="AC27" s="88">
        <v>25</v>
      </c>
      <c r="AD27" s="86">
        <v>2796</v>
      </c>
      <c r="AE27" s="89">
        <f t="shared" si="20"/>
        <v>2832</v>
      </c>
      <c r="AF27" s="72"/>
      <c r="AG27" s="35"/>
      <c r="AH27" s="35"/>
      <c r="AI27" s="35"/>
      <c r="AJ27" s="35"/>
      <c r="AK27" s="35"/>
      <c r="AL27" s="35"/>
      <c r="AM27" s="35"/>
      <c r="AN27" s="35"/>
      <c r="AO27" s="35"/>
      <c r="AP27" s="35"/>
      <c r="AQ27" s="35"/>
      <c r="AR27" s="35"/>
      <c r="AS27" s="35"/>
      <c r="AT27" s="35"/>
      <c r="AU27" s="35"/>
      <c r="AV27" s="35"/>
      <c r="AW27" s="35"/>
      <c r="AX27" s="35"/>
      <c r="AY27" s="35"/>
      <c r="AZ27" s="35"/>
      <c r="BA27" s="35"/>
    </row>
    <row r="28" spans="1:53" s="42" customFormat="1" ht="30" x14ac:dyDescent="0.3">
      <c r="A28" s="96" t="s">
        <v>59</v>
      </c>
      <c r="B28" s="68">
        <f>SUM(B17:B27)</f>
        <v>1197</v>
      </c>
      <c r="C28" s="69">
        <f>SUM(C17:C27)</f>
        <v>204</v>
      </c>
      <c r="D28" s="69">
        <f>SUM(D17:D27)</f>
        <v>470</v>
      </c>
      <c r="E28" s="69">
        <f>SUM(E17:E27)</f>
        <v>13279</v>
      </c>
      <c r="F28" s="70">
        <f>SUM(B28:E28)</f>
        <v>15150</v>
      </c>
      <c r="G28" s="68">
        <f>SUM(G17:G27)</f>
        <v>971</v>
      </c>
      <c r="H28" s="69">
        <f>SUM(H17:H27)</f>
        <v>243</v>
      </c>
      <c r="I28" s="69">
        <f>SUM(I17:I27)</f>
        <v>484</v>
      </c>
      <c r="J28" s="69">
        <f>SUM(J17:J27)</f>
        <v>10794</v>
      </c>
      <c r="K28" s="70">
        <f>SUM(G28:J28)</f>
        <v>12492</v>
      </c>
      <c r="L28" s="68">
        <f>SUM(L17:L27)</f>
        <v>1099</v>
      </c>
      <c r="M28" s="69">
        <f>SUM(M17:M27)</f>
        <v>261</v>
      </c>
      <c r="N28" s="69">
        <f>SUM(N17:N27)</f>
        <v>468</v>
      </c>
      <c r="O28" s="69">
        <f>SUM(O17:O27)</f>
        <v>13374</v>
      </c>
      <c r="P28" s="70">
        <f>SUM(L28:O28)</f>
        <v>15202</v>
      </c>
      <c r="Q28" s="68">
        <f>SUM(Q17:Q27)</f>
        <v>1264</v>
      </c>
      <c r="R28" s="69">
        <f>SUM(R17:R27)</f>
        <v>190</v>
      </c>
      <c r="S28" s="69">
        <f>SUM(S17:S27)</f>
        <v>502</v>
      </c>
      <c r="T28" s="69">
        <f>SUM(T17:T27)</f>
        <v>14166</v>
      </c>
      <c r="U28" s="70">
        <f>SUM(Q28:T28)</f>
        <v>16122</v>
      </c>
      <c r="V28" s="68">
        <f>SUM(V17:V27)</f>
        <v>1012</v>
      </c>
      <c r="W28" s="69">
        <f>SUM(W17:W27)</f>
        <v>217</v>
      </c>
      <c r="X28" s="69">
        <f>SUM(X17:X27)</f>
        <v>369</v>
      </c>
      <c r="Y28" s="69">
        <f>SUM(Y17:Y27)</f>
        <v>13305</v>
      </c>
      <c r="Z28" s="70">
        <f>SUM(V28:Y28)</f>
        <v>14903</v>
      </c>
      <c r="AA28" s="79">
        <f>SUM(AA17:AA27)</f>
        <v>1038</v>
      </c>
      <c r="AB28" s="69">
        <f>SUM(AB17:AB27)</f>
        <v>221</v>
      </c>
      <c r="AC28" s="69">
        <f>SUM(AC17:AC27)</f>
        <v>332</v>
      </c>
      <c r="AD28" s="83">
        <f>SUM(AD17:AD27)</f>
        <v>12629</v>
      </c>
      <c r="AE28" s="90">
        <f>SUM(AA28:AD28)</f>
        <v>14220</v>
      </c>
      <c r="AF28" s="72"/>
      <c r="AG28" s="35"/>
      <c r="AH28" s="35"/>
      <c r="AI28" s="35"/>
      <c r="AJ28" s="35"/>
      <c r="AK28" s="35"/>
      <c r="AL28" s="35"/>
      <c r="AM28" s="35"/>
      <c r="AN28" s="35"/>
      <c r="AO28" s="35"/>
      <c r="AP28" s="35"/>
      <c r="AQ28" s="35"/>
      <c r="AR28" s="35"/>
      <c r="AS28" s="35"/>
      <c r="AT28" s="35"/>
      <c r="AU28" s="35"/>
      <c r="AV28" s="35"/>
      <c r="AW28" s="35"/>
      <c r="AX28" s="35"/>
      <c r="AY28" s="35"/>
      <c r="AZ28" s="35"/>
      <c r="BA28" s="35"/>
    </row>
    <row r="29" spans="1:53" x14ac:dyDescent="0.3">
      <c r="A29" s="97" t="s">
        <v>53</v>
      </c>
      <c r="B29" s="98">
        <v>15</v>
      </c>
      <c r="C29" s="99">
        <v>0</v>
      </c>
      <c r="D29" s="99">
        <v>1</v>
      </c>
      <c r="E29" s="99">
        <v>36</v>
      </c>
      <c r="F29" s="100">
        <f>SUM(B29:E29)</f>
        <v>52</v>
      </c>
      <c r="G29" s="98">
        <v>14</v>
      </c>
      <c r="H29" s="99">
        <v>9</v>
      </c>
      <c r="I29" s="99">
        <v>5</v>
      </c>
      <c r="J29" s="99">
        <v>41</v>
      </c>
      <c r="K29" s="100">
        <f>SUM(G29:J29)</f>
        <v>69</v>
      </c>
      <c r="L29" s="98">
        <v>12</v>
      </c>
      <c r="M29" s="99">
        <v>1</v>
      </c>
      <c r="N29" s="99">
        <v>5</v>
      </c>
      <c r="O29" s="99">
        <v>11</v>
      </c>
      <c r="P29" s="100">
        <f>SUM(L29:O29)</f>
        <v>29</v>
      </c>
      <c r="Q29" s="98">
        <v>16</v>
      </c>
      <c r="R29" s="99">
        <v>2</v>
      </c>
      <c r="S29" s="99">
        <v>4</v>
      </c>
      <c r="T29" s="99">
        <v>12</v>
      </c>
      <c r="U29" s="100">
        <f>SUM(Q29:T29)</f>
        <v>34</v>
      </c>
      <c r="V29" s="98">
        <v>19</v>
      </c>
      <c r="W29" s="99">
        <v>24</v>
      </c>
      <c r="X29" s="99">
        <v>1</v>
      </c>
      <c r="Y29" s="99">
        <v>12</v>
      </c>
      <c r="Z29" s="100">
        <f>SUM(V29:Y29)</f>
        <v>56</v>
      </c>
      <c r="AA29" s="113">
        <f>22+1+3+6</f>
        <v>32</v>
      </c>
      <c r="AB29" s="99">
        <v>13</v>
      </c>
      <c r="AC29" s="99">
        <v>5</v>
      </c>
      <c r="AD29" s="114">
        <v>8</v>
      </c>
      <c r="AE29" s="100">
        <f>SUM(AA29:AD29)</f>
        <v>58</v>
      </c>
      <c r="AF29" s="72"/>
    </row>
    <row r="30" spans="1:53" s="42" customFormat="1" ht="21" customHeight="1" x14ac:dyDescent="0.3">
      <c r="A30" s="115" t="s">
        <v>43</v>
      </c>
      <c r="B30" s="68">
        <f t="shared" ref="B30:F30" si="21">B29+B28+B16</f>
        <v>2497</v>
      </c>
      <c r="C30" s="69">
        <f t="shared" si="21"/>
        <v>465</v>
      </c>
      <c r="D30" s="69">
        <f t="shared" si="21"/>
        <v>1298</v>
      </c>
      <c r="E30" s="69">
        <f t="shared" si="21"/>
        <v>20379</v>
      </c>
      <c r="F30" s="70">
        <f t="shared" si="21"/>
        <v>24639</v>
      </c>
      <c r="G30" s="68">
        <f t="shared" ref="G30:K30" si="22">G29+G28+G16</f>
        <v>2123</v>
      </c>
      <c r="H30" s="69">
        <f t="shared" si="22"/>
        <v>539</v>
      </c>
      <c r="I30" s="69">
        <f t="shared" si="22"/>
        <v>1108</v>
      </c>
      <c r="J30" s="69">
        <f t="shared" si="22"/>
        <v>16377</v>
      </c>
      <c r="K30" s="70">
        <f t="shared" si="22"/>
        <v>20147</v>
      </c>
      <c r="L30" s="68">
        <f t="shared" ref="L30:P30" si="23">L29+L28+L16</f>
        <v>2793</v>
      </c>
      <c r="M30" s="69">
        <f t="shared" si="23"/>
        <v>575</v>
      </c>
      <c r="N30" s="69">
        <f t="shared" si="23"/>
        <v>1232</v>
      </c>
      <c r="O30" s="69">
        <f t="shared" si="23"/>
        <v>18880</v>
      </c>
      <c r="P30" s="70">
        <f t="shared" si="23"/>
        <v>23480</v>
      </c>
      <c r="Q30" s="68">
        <f t="shared" ref="Q30:Z30" si="24">Q29+Q28+Q16</f>
        <v>2926</v>
      </c>
      <c r="R30" s="69">
        <f t="shared" si="24"/>
        <v>553</v>
      </c>
      <c r="S30" s="69">
        <f t="shared" si="24"/>
        <v>1440</v>
      </c>
      <c r="T30" s="69">
        <f t="shared" si="24"/>
        <v>20455</v>
      </c>
      <c r="U30" s="70">
        <f t="shared" si="24"/>
        <v>25374</v>
      </c>
      <c r="V30" s="68">
        <f t="shared" si="24"/>
        <v>2676</v>
      </c>
      <c r="W30" s="69">
        <f t="shared" si="24"/>
        <v>548</v>
      </c>
      <c r="X30" s="69">
        <f t="shared" si="24"/>
        <v>1402</v>
      </c>
      <c r="Y30" s="69">
        <f t="shared" si="24"/>
        <v>19465</v>
      </c>
      <c r="Z30" s="70">
        <f t="shared" si="24"/>
        <v>24091</v>
      </c>
      <c r="AA30" s="79">
        <f>SUM(AA16,AA28,AA29)</f>
        <v>3207</v>
      </c>
      <c r="AB30" s="69">
        <f>SUM(AB16,AB28,AB29)</f>
        <v>588</v>
      </c>
      <c r="AC30" s="69">
        <f>SUM(AC16,AC28,AC29)</f>
        <v>1506</v>
      </c>
      <c r="AD30" s="83">
        <f>SUM(AD16,AD28,AD29)</f>
        <v>18279</v>
      </c>
      <c r="AE30" s="70">
        <f>SUM(AA30:AD30)</f>
        <v>23580</v>
      </c>
      <c r="AF30" s="72"/>
      <c r="AG30" s="35"/>
      <c r="AH30" s="35"/>
      <c r="AI30" s="35"/>
      <c r="AJ30" s="35"/>
      <c r="AK30" s="35"/>
      <c r="AL30" s="35"/>
      <c r="AM30" s="35"/>
      <c r="AN30" s="35"/>
      <c r="AO30" s="35"/>
      <c r="AP30" s="35"/>
      <c r="AQ30" s="35"/>
      <c r="AR30" s="35"/>
      <c r="AS30" s="35"/>
      <c r="AT30" s="35"/>
      <c r="AU30" s="35"/>
      <c r="AV30" s="35"/>
      <c r="AW30" s="35"/>
      <c r="AX30" s="35"/>
      <c r="AY30" s="35"/>
      <c r="AZ30" s="35"/>
      <c r="BA30" s="35"/>
    </row>
    <row r="31" spans="1:53" s="121" customFormat="1" ht="21.75" customHeight="1" x14ac:dyDescent="0.35">
      <c r="A31" s="154" t="s">
        <v>62</v>
      </c>
      <c r="B31" s="154"/>
      <c r="C31" s="154"/>
      <c r="D31" s="154"/>
      <c r="E31" s="154"/>
      <c r="F31" s="154"/>
      <c r="G31" s="154"/>
      <c r="H31" s="154"/>
      <c r="I31" s="154"/>
      <c r="J31" s="154"/>
      <c r="K31" s="154"/>
      <c r="L31" s="154"/>
      <c r="M31" s="154"/>
      <c r="N31" s="154"/>
      <c r="O31" s="154"/>
      <c r="P31" s="154"/>
      <c r="Q31" s="154"/>
      <c r="R31" s="154"/>
      <c r="S31" s="154"/>
      <c r="T31" s="154"/>
      <c r="U31" s="154"/>
      <c r="V31" s="136"/>
      <c r="W31" s="136"/>
      <c r="X31" s="136"/>
      <c r="Y31" s="136"/>
      <c r="Z31" s="136"/>
      <c r="AA31" s="136"/>
      <c r="AB31" s="136"/>
      <c r="AC31" s="136"/>
      <c r="AD31" s="136"/>
      <c r="AE31" s="136"/>
      <c r="AK31" s="122"/>
      <c r="AL31" s="122"/>
      <c r="AM31" s="122"/>
      <c r="AN31" s="123"/>
      <c r="AO31" s="124"/>
      <c r="AP31" s="123">
        <v>2017</v>
      </c>
      <c r="AQ31" s="125">
        <f>R30</f>
        <v>553</v>
      </c>
      <c r="AR31" s="126" t="e">
        <f>(AQ31-AQ30)/AQ30*100</f>
        <v>#DIV/0!</v>
      </c>
      <c r="AS31" s="123"/>
      <c r="AT31" s="127"/>
      <c r="AU31" s="9"/>
    </row>
    <row r="32" spans="1:53" s="130" customFormat="1" ht="25.5" customHeight="1" x14ac:dyDescent="0.3">
      <c r="A32" s="155" t="s">
        <v>64</v>
      </c>
      <c r="B32" s="155"/>
      <c r="C32" s="155"/>
      <c r="D32" s="155"/>
      <c r="E32" s="155"/>
      <c r="F32" s="155"/>
      <c r="G32" s="155"/>
      <c r="H32" s="155"/>
      <c r="I32" s="155"/>
      <c r="J32" s="155"/>
      <c r="K32" s="155"/>
      <c r="L32" s="155"/>
      <c r="M32" s="155"/>
      <c r="N32" s="155"/>
      <c r="O32" s="155"/>
      <c r="P32" s="155"/>
      <c r="Q32" s="155"/>
      <c r="R32" s="155"/>
      <c r="S32" s="155"/>
      <c r="T32" s="155"/>
      <c r="U32" s="155"/>
      <c r="V32" s="137"/>
      <c r="W32" s="137"/>
      <c r="X32" s="137"/>
      <c r="Y32" s="137"/>
      <c r="Z32" s="137"/>
      <c r="AA32" s="137"/>
      <c r="AB32" s="137"/>
      <c r="AC32" s="137"/>
      <c r="AD32" s="137"/>
      <c r="AE32" s="137"/>
      <c r="AK32" s="131"/>
      <c r="AL32" s="131"/>
      <c r="AM32" s="131"/>
      <c r="AN32" s="132"/>
      <c r="AO32" s="133"/>
      <c r="AP32" s="132"/>
      <c r="AQ32" s="132"/>
      <c r="AR32" s="132"/>
      <c r="AS32" s="132"/>
      <c r="AT32" s="134"/>
      <c r="AU32" s="135"/>
    </row>
    <row r="33" spans="1:53" x14ac:dyDescent="0.3">
      <c r="A33" s="95" t="s">
        <v>65</v>
      </c>
      <c r="B33" s="95"/>
      <c r="C33" s="95"/>
      <c r="D33" s="95"/>
      <c r="E33" s="95"/>
      <c r="F33" s="95"/>
      <c r="G33" s="95"/>
      <c r="H33" s="95"/>
      <c r="I33" s="95"/>
      <c r="J33" s="95"/>
      <c r="K33" s="95"/>
      <c r="L33" s="95"/>
      <c r="M33" s="95"/>
      <c r="N33" s="95"/>
      <c r="O33" s="95"/>
      <c r="P33" s="95"/>
      <c r="Q33" s="95"/>
      <c r="R33" s="95"/>
      <c r="S33" s="95"/>
      <c r="T33" s="95"/>
      <c r="U33" s="95"/>
      <c r="V33" s="54"/>
      <c r="W33" s="54"/>
      <c r="X33" s="54"/>
      <c r="Y33" s="54"/>
      <c r="Z33" s="54"/>
      <c r="AA33" s="54"/>
      <c r="AB33" s="54"/>
      <c r="AC33" s="54"/>
      <c r="AD33" s="54"/>
      <c r="AE33" s="54"/>
      <c r="AF33" s="72"/>
      <c r="AG33" s="42"/>
      <c r="AH33" s="42"/>
      <c r="AI33" s="42"/>
      <c r="AJ33" s="42"/>
      <c r="AK33" s="42"/>
      <c r="AL33" s="42"/>
      <c r="AM33" s="42"/>
      <c r="AN33" s="42"/>
      <c r="AO33" s="42"/>
      <c r="AP33" s="42"/>
      <c r="AQ33" s="42"/>
      <c r="AR33" s="42"/>
      <c r="AS33" s="42"/>
      <c r="AT33" s="42"/>
      <c r="AU33" s="42"/>
      <c r="AV33" s="42"/>
      <c r="AW33" s="42"/>
      <c r="AX33" s="42"/>
      <c r="AY33" s="42"/>
      <c r="AZ33" s="42"/>
      <c r="BA33" s="42"/>
    </row>
    <row r="34" spans="1:53" x14ac:dyDescent="0.3">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72"/>
      <c r="AG34" s="42"/>
      <c r="AH34" s="42"/>
      <c r="AI34" s="42"/>
      <c r="AJ34" s="42"/>
      <c r="AK34" s="42"/>
      <c r="AL34" s="42"/>
      <c r="AM34" s="42"/>
      <c r="AN34" s="42"/>
      <c r="AO34" s="42"/>
      <c r="AP34" s="42"/>
      <c r="AQ34" s="42"/>
      <c r="AR34" s="42"/>
      <c r="AS34" s="42"/>
      <c r="AT34" s="42"/>
      <c r="AU34" s="42"/>
      <c r="AV34" s="42"/>
      <c r="AW34" s="42"/>
      <c r="AX34" s="42"/>
      <c r="AY34" s="42"/>
      <c r="AZ34" s="42"/>
      <c r="BA34" s="42"/>
    </row>
    <row r="35" spans="1:53" x14ac:dyDescent="0.3">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4"/>
      <c r="AY35" s="54"/>
      <c r="AZ35" s="54"/>
      <c r="BA35" s="54"/>
    </row>
    <row r="36" spans="1:53" x14ac:dyDescent="0.3">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row>
    <row r="37" spans="1:53" x14ac:dyDescent="0.3">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73"/>
      <c r="AG37" s="73"/>
      <c r="AH37" s="73"/>
      <c r="AI37" s="73"/>
      <c r="AJ37" s="73"/>
    </row>
    <row r="38" spans="1:53" x14ac:dyDescent="0.3">
      <c r="A38" s="77"/>
      <c r="B38" s="77"/>
      <c r="C38" s="77"/>
      <c r="D38" s="77"/>
      <c r="E38" s="77"/>
      <c r="F38" s="77"/>
      <c r="G38" s="77"/>
      <c r="H38" s="77"/>
      <c r="I38" s="77"/>
      <c r="J38" s="77"/>
      <c r="K38" s="77"/>
      <c r="L38" s="77"/>
      <c r="M38" s="77"/>
      <c r="N38" s="77"/>
      <c r="O38" s="77"/>
      <c r="P38" s="77"/>
      <c r="Q38" s="77"/>
      <c r="R38" s="77"/>
      <c r="S38" s="77"/>
      <c r="T38" s="77"/>
      <c r="U38" s="77"/>
      <c r="V38" s="77"/>
      <c r="W38" s="77"/>
      <c r="X38" s="77"/>
      <c r="Y38" s="77"/>
      <c r="Z38" s="77"/>
      <c r="AA38" s="77"/>
      <c r="AB38" s="77"/>
      <c r="AC38" s="77"/>
      <c r="AD38" s="77"/>
      <c r="AE38" s="77"/>
      <c r="AF38" s="73"/>
      <c r="AG38" s="73"/>
      <c r="AH38" s="73"/>
      <c r="AI38" s="73"/>
      <c r="AJ38" s="73"/>
    </row>
    <row r="39" spans="1:53" ht="12.75" customHeight="1" x14ac:dyDescent="0.3">
      <c r="AF39" s="73"/>
      <c r="AG39" s="73"/>
      <c r="AH39" s="73"/>
      <c r="AI39" s="73"/>
      <c r="AJ39" s="73"/>
    </row>
    <row r="40" spans="1:53" x14ac:dyDescent="0.3">
      <c r="AF40" s="73"/>
      <c r="AG40" s="73"/>
      <c r="AH40" s="73"/>
      <c r="AI40" s="73"/>
      <c r="AJ40" s="73"/>
    </row>
    <row r="41" spans="1:53" x14ac:dyDescent="0.3">
      <c r="AF41" s="73"/>
      <c r="AG41" s="73"/>
      <c r="AH41" s="73"/>
      <c r="AI41" s="73"/>
      <c r="AJ41" s="73"/>
    </row>
  </sheetData>
  <mergeCells count="21">
    <mergeCell ref="P6:P7"/>
    <mergeCell ref="A31:U31"/>
    <mergeCell ref="A32:U32"/>
    <mergeCell ref="A5:A7"/>
    <mergeCell ref="Q5:U5"/>
    <mergeCell ref="L5:P5"/>
    <mergeCell ref="O6:O7"/>
    <mergeCell ref="G5:K5"/>
    <mergeCell ref="J6:J7"/>
    <mergeCell ref="K6:K7"/>
    <mergeCell ref="B5:F5"/>
    <mergeCell ref="E6:E7"/>
    <mergeCell ref="F6:F7"/>
    <mergeCell ref="AA5:AE5"/>
    <mergeCell ref="V5:Z5"/>
    <mergeCell ref="T6:T7"/>
    <mergeCell ref="Y6:Y7"/>
    <mergeCell ref="AD6:AD7"/>
    <mergeCell ref="U6:U7"/>
    <mergeCell ref="Z6:Z7"/>
    <mergeCell ref="AE6:AE7"/>
  </mergeCells>
  <printOptions horizontalCentered="1"/>
  <pageMargins left="0.35433070866141736" right="0.35433070866141736" top="0.43307086614173229" bottom="0.59055118110236227" header="0.31496062992125984" footer="0.23622047244094491"/>
  <pageSetup paperSize="9" scale="56" orientation="landscape" r:id="rId1"/>
  <headerFooter>
    <oddFooter>&amp;L&amp;"Trebuchet MS,Grassetto"Statistiche Italia - IMMATRICOLAZIONI
Automobile in cifre &amp;C&amp;"Trebuchet MS,Normale"&amp;9&amp;P/&amp;N&amp;R&amp;"Trebuchet MS,Grassetto"ANFIA - Studi e statistiche</oddFooter>
  </headerFooter>
  <ignoredErrors>
    <ignoredError sqref="Z16 U16 P16 Z28 U28 P28 K28 K16 F28 F16" formula="1"/>
    <ignoredError sqref="AE10"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C41"/>
  <sheetViews>
    <sheetView showGridLines="0" zoomScaleNormal="100" workbookViewId="0">
      <pane ySplit="7" topLeftCell="A8" activePane="bottomLeft" state="frozen"/>
      <selection pane="bottomLeft" activeCell="B5" sqref="B5:F5"/>
    </sheetView>
  </sheetViews>
  <sheetFormatPr defaultColWidth="9.42578125" defaultRowHeight="15" x14ac:dyDescent="0.3"/>
  <cols>
    <col min="1" max="1" width="38.42578125" style="35" customWidth="1"/>
    <col min="2" max="14" width="8.42578125" style="35" customWidth="1"/>
    <col min="15" max="15" width="11" style="35" customWidth="1"/>
    <col min="16" max="16" width="8.42578125" style="35" customWidth="1"/>
    <col min="17" max="33" width="9.42578125" style="35"/>
    <col min="34" max="38" width="8.42578125" style="35" customWidth="1"/>
    <col min="39" max="16384" width="9.42578125" style="35"/>
  </cols>
  <sheetData>
    <row r="1" spans="1:81" s="2" customFormat="1" ht="17.25" customHeight="1" x14ac:dyDescent="0.3">
      <c r="A1" s="1"/>
      <c r="B1" s="91"/>
      <c r="C1" s="91"/>
      <c r="D1" s="91"/>
      <c r="E1" s="91"/>
      <c r="F1" s="91"/>
      <c r="G1" s="91"/>
      <c r="H1" s="91"/>
      <c r="I1" s="91"/>
      <c r="J1" s="91"/>
      <c r="K1" s="91"/>
      <c r="L1" s="91"/>
      <c r="M1" s="91"/>
      <c r="N1" s="91"/>
      <c r="O1" s="91"/>
      <c r="P1" s="91"/>
      <c r="Q1" s="91"/>
      <c r="R1" s="91"/>
      <c r="S1" s="91"/>
      <c r="T1" s="91"/>
      <c r="U1" s="91"/>
      <c r="V1" s="166"/>
      <c r="W1" s="166"/>
      <c r="X1" s="166"/>
      <c r="Y1" s="166"/>
      <c r="Z1" s="166"/>
      <c r="AA1" s="166"/>
      <c r="AB1" s="166"/>
      <c r="AC1" s="166"/>
      <c r="AD1" s="166"/>
      <c r="AE1" s="166"/>
      <c r="AF1" s="166"/>
      <c r="AG1" s="166"/>
      <c r="AH1" s="166"/>
      <c r="AI1" s="166"/>
      <c r="AJ1" s="166"/>
      <c r="AK1" s="166"/>
      <c r="AL1" s="166"/>
      <c r="AM1" s="166"/>
      <c r="AN1" s="166"/>
      <c r="AO1" s="166"/>
      <c r="AP1" s="166"/>
      <c r="AQ1" s="166"/>
      <c r="AR1" s="166"/>
      <c r="AS1" s="166"/>
      <c r="AT1" s="166"/>
      <c r="AU1" s="166"/>
      <c r="AV1" s="166"/>
      <c r="AW1" s="166"/>
      <c r="AX1" s="166"/>
      <c r="AY1" s="166"/>
      <c r="AZ1" s="166"/>
      <c r="BA1" s="166"/>
      <c r="BB1" s="166"/>
      <c r="BC1" s="166"/>
      <c r="BD1" s="166"/>
      <c r="BE1" s="166"/>
      <c r="BF1" s="166"/>
      <c r="BG1" s="166"/>
      <c r="BH1" s="166"/>
      <c r="BI1" s="166"/>
      <c r="BJ1" s="166"/>
      <c r="BK1" s="166"/>
      <c r="BL1" s="166"/>
      <c r="BM1" s="166"/>
      <c r="BN1" s="166"/>
      <c r="BO1" s="166"/>
      <c r="BP1" s="166"/>
      <c r="BQ1" s="166"/>
      <c r="BR1" s="166"/>
      <c r="BS1" s="166"/>
      <c r="BT1" s="91"/>
      <c r="BU1" s="91"/>
      <c r="BV1" s="91"/>
      <c r="BW1" s="91"/>
      <c r="BX1" s="91"/>
      <c r="BY1" s="91"/>
      <c r="BZ1" s="91"/>
      <c r="CA1" s="91"/>
      <c r="CB1" s="91"/>
      <c r="CC1" s="91"/>
    </row>
    <row r="2" spans="1:81" s="2" customFormat="1" ht="17.25" customHeight="1" x14ac:dyDescent="0.3">
      <c r="B2" s="91" t="s">
        <v>35</v>
      </c>
      <c r="C2" s="91"/>
      <c r="D2" s="91"/>
      <c r="E2" s="91"/>
      <c r="F2" s="91"/>
      <c r="G2" s="91"/>
      <c r="H2" s="91"/>
      <c r="I2" s="91"/>
      <c r="J2" s="91"/>
      <c r="K2" s="91"/>
      <c r="L2" s="91"/>
      <c r="M2" s="91"/>
      <c r="N2" s="91"/>
      <c r="O2" s="91"/>
      <c r="P2" s="91"/>
      <c r="AH2" s="91"/>
      <c r="AI2" s="91"/>
      <c r="AJ2" s="91"/>
      <c r="AK2" s="91"/>
      <c r="AL2" s="91"/>
    </row>
    <row r="3" spans="1:81" s="2" customFormat="1" ht="17.25" customHeight="1" x14ac:dyDescent="0.3">
      <c r="B3" s="117" t="s">
        <v>45</v>
      </c>
      <c r="C3" s="92"/>
      <c r="D3" s="92"/>
      <c r="E3" s="92"/>
      <c r="F3" s="92"/>
      <c r="G3" s="92"/>
      <c r="H3" s="92"/>
      <c r="I3" s="92"/>
      <c r="J3" s="92"/>
      <c r="K3" s="92"/>
      <c r="L3" s="92"/>
      <c r="M3" s="92"/>
      <c r="N3" s="92"/>
      <c r="O3" s="92"/>
      <c r="P3" s="92"/>
      <c r="AH3" s="92"/>
      <c r="AI3" s="92"/>
      <c r="AJ3" s="92"/>
      <c r="AK3" s="92"/>
      <c r="AL3" s="92"/>
    </row>
    <row r="4" spans="1:81" s="5" customFormat="1" ht="17.25" customHeight="1" x14ac:dyDescent="0.3">
      <c r="A4" s="4"/>
      <c r="B4" s="4"/>
      <c r="C4" s="4"/>
      <c r="D4" s="4"/>
      <c r="E4" s="4"/>
      <c r="F4" s="4"/>
      <c r="G4" s="4"/>
      <c r="H4" s="4"/>
      <c r="I4" s="4"/>
      <c r="J4" s="4"/>
      <c r="K4" s="4"/>
      <c r="L4" s="4"/>
      <c r="M4" s="4"/>
      <c r="N4" s="4"/>
      <c r="O4" s="4"/>
      <c r="P4" s="4"/>
      <c r="AH4" s="4"/>
      <c r="AI4" s="4"/>
      <c r="AJ4" s="4"/>
      <c r="AK4" s="4"/>
      <c r="AL4" s="4"/>
    </row>
    <row r="5" spans="1:81" s="110" customFormat="1" ht="17.25" customHeight="1" x14ac:dyDescent="0.25">
      <c r="A5" s="160" t="s">
        <v>42</v>
      </c>
      <c r="B5" s="163">
        <v>2015</v>
      </c>
      <c r="C5" s="164"/>
      <c r="D5" s="164"/>
      <c r="E5" s="164"/>
      <c r="F5" s="165"/>
      <c r="G5" s="163">
        <v>2014</v>
      </c>
      <c r="H5" s="164"/>
      <c r="I5" s="164"/>
      <c r="J5" s="164"/>
      <c r="K5" s="165"/>
    </row>
    <row r="6" spans="1:81" s="110" customFormat="1" ht="15" customHeight="1" x14ac:dyDescent="0.25">
      <c r="A6" s="161"/>
      <c r="B6" s="111" t="s">
        <v>36</v>
      </c>
      <c r="C6" s="75" t="s">
        <v>37</v>
      </c>
      <c r="D6" s="75" t="s">
        <v>38</v>
      </c>
      <c r="E6" s="156" t="s">
        <v>0</v>
      </c>
      <c r="F6" s="158" t="s">
        <v>46</v>
      </c>
      <c r="G6" s="111" t="s">
        <v>36</v>
      </c>
      <c r="H6" s="75" t="s">
        <v>37</v>
      </c>
      <c r="I6" s="75" t="s">
        <v>38</v>
      </c>
      <c r="J6" s="156" t="s">
        <v>0</v>
      </c>
      <c r="K6" s="158" t="s">
        <v>46</v>
      </c>
    </row>
    <row r="7" spans="1:81" s="110" customFormat="1" ht="15" customHeight="1" x14ac:dyDescent="0.25">
      <c r="A7" s="162"/>
      <c r="B7" s="112" t="s">
        <v>40</v>
      </c>
      <c r="C7" s="76" t="s">
        <v>39</v>
      </c>
      <c r="D7" s="76" t="s">
        <v>41</v>
      </c>
      <c r="E7" s="157"/>
      <c r="F7" s="159"/>
      <c r="G7" s="112" t="s">
        <v>40</v>
      </c>
      <c r="H7" s="76" t="s">
        <v>39</v>
      </c>
      <c r="I7" s="76" t="s">
        <v>41</v>
      </c>
      <c r="J7" s="157"/>
      <c r="K7" s="159"/>
    </row>
    <row r="8" spans="1:81" s="17" customFormat="1" ht="15.75" x14ac:dyDescent="0.35">
      <c r="A8" s="10" t="s">
        <v>1</v>
      </c>
      <c r="B8" s="57">
        <v>0</v>
      </c>
      <c r="C8" s="58">
        <v>0</v>
      </c>
      <c r="D8" s="58">
        <v>0</v>
      </c>
      <c r="E8" s="58">
        <v>78</v>
      </c>
      <c r="F8" s="59">
        <f>SUM(B8:E8)</f>
        <v>78</v>
      </c>
      <c r="G8" s="57">
        <v>0</v>
      </c>
      <c r="H8" s="58" t="s">
        <v>2</v>
      </c>
      <c r="I8" s="58" t="s">
        <v>2</v>
      </c>
      <c r="J8" s="58">
        <v>159</v>
      </c>
      <c r="K8" s="59">
        <f>SUM(G8:J8)</f>
        <v>159</v>
      </c>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row>
    <row r="9" spans="1:81" s="26" customFormat="1" ht="15.75" x14ac:dyDescent="0.35">
      <c r="A9" s="18" t="s">
        <v>3</v>
      </c>
      <c r="B9" s="60">
        <v>9</v>
      </c>
      <c r="C9" s="58">
        <v>0</v>
      </c>
      <c r="D9" s="58">
        <v>0</v>
      </c>
      <c r="E9" s="58">
        <v>0</v>
      </c>
      <c r="F9" s="59">
        <f t="shared" ref="F9:F16" si="0">SUM(B9:E9)</f>
        <v>9</v>
      </c>
      <c r="G9" s="60">
        <v>30</v>
      </c>
      <c r="H9" s="58" t="s">
        <v>2</v>
      </c>
      <c r="I9" s="58" t="s">
        <v>2</v>
      </c>
      <c r="J9" s="58" t="s">
        <v>2</v>
      </c>
      <c r="K9" s="67">
        <f t="shared" ref="K9:K16" si="1">SUM(G9:J9)</f>
        <v>30</v>
      </c>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row>
    <row r="10" spans="1:81" s="26" customFormat="1" ht="15.75" x14ac:dyDescent="0.35">
      <c r="A10" s="18" t="s">
        <v>4</v>
      </c>
      <c r="B10" s="58">
        <v>1</v>
      </c>
      <c r="C10" s="58">
        <v>0</v>
      </c>
      <c r="D10" s="58">
        <v>0</v>
      </c>
      <c r="E10" s="58">
        <v>0</v>
      </c>
      <c r="F10" s="59">
        <f t="shared" si="0"/>
        <v>1</v>
      </c>
      <c r="G10" s="60">
        <v>12</v>
      </c>
      <c r="H10" s="58" t="s">
        <v>2</v>
      </c>
      <c r="I10" s="58" t="s">
        <v>2</v>
      </c>
      <c r="J10" s="58" t="s">
        <v>2</v>
      </c>
      <c r="K10" s="67">
        <f t="shared" si="1"/>
        <v>12</v>
      </c>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row>
    <row r="11" spans="1:81" s="26" customFormat="1" ht="15.75" x14ac:dyDescent="0.35">
      <c r="A11" s="18" t="s">
        <v>7</v>
      </c>
      <c r="B11" s="60">
        <v>2</v>
      </c>
      <c r="C11" s="58">
        <v>0</v>
      </c>
      <c r="D11" s="58">
        <v>0</v>
      </c>
      <c r="E11" s="58">
        <v>0</v>
      </c>
      <c r="F11" s="59">
        <f t="shared" si="0"/>
        <v>2</v>
      </c>
      <c r="G11" s="60">
        <v>3</v>
      </c>
      <c r="H11" s="58">
        <v>0</v>
      </c>
      <c r="I11" s="58">
        <v>0</v>
      </c>
      <c r="J11" s="58">
        <v>0</v>
      </c>
      <c r="K11" s="67">
        <f t="shared" si="1"/>
        <v>3</v>
      </c>
      <c r="L11" s="72"/>
      <c r="M11" s="35"/>
      <c r="N11" s="35"/>
      <c r="O11" s="35"/>
      <c r="P11" s="35"/>
      <c r="Q11" s="35"/>
      <c r="R11" s="35"/>
      <c r="S11" s="35"/>
      <c r="T11" s="35"/>
      <c r="U11" s="35"/>
      <c r="V11" s="35"/>
      <c r="W11" s="35"/>
      <c r="X11" s="35"/>
      <c r="Y11" s="35"/>
      <c r="Z11" s="35"/>
      <c r="AA11" s="35"/>
      <c r="AB11" s="35"/>
      <c r="AC11" s="35"/>
      <c r="AD11" s="35"/>
      <c r="AE11" s="35"/>
      <c r="AF11" s="35"/>
      <c r="AG11" s="35"/>
      <c r="AH11" s="72"/>
      <c r="AI11" s="35"/>
      <c r="AJ11" s="35"/>
      <c r="AK11" s="35"/>
      <c r="AL11" s="35"/>
      <c r="AM11" s="35"/>
      <c r="AN11" s="35"/>
      <c r="AO11" s="35"/>
      <c r="AP11" s="35"/>
      <c r="AQ11" s="35"/>
      <c r="AR11" s="35"/>
      <c r="AS11" s="35"/>
      <c r="AT11" s="35"/>
      <c r="AU11" s="35"/>
      <c r="AV11" s="35"/>
      <c r="AW11" s="35"/>
      <c r="AX11" s="35"/>
      <c r="AY11" s="35"/>
      <c r="AZ11" s="35"/>
      <c r="BA11" s="35"/>
      <c r="BB11" s="35"/>
      <c r="BC11" s="35"/>
    </row>
    <row r="12" spans="1:81" s="26" customFormat="1" ht="15.75" x14ac:dyDescent="0.35">
      <c r="A12" s="18" t="s">
        <v>8</v>
      </c>
      <c r="B12" s="60">
        <v>0</v>
      </c>
      <c r="C12" s="58">
        <v>0</v>
      </c>
      <c r="D12" s="58">
        <v>6</v>
      </c>
      <c r="E12" s="58">
        <v>0</v>
      </c>
      <c r="F12" s="59">
        <f t="shared" si="0"/>
        <v>6</v>
      </c>
      <c r="G12" s="60">
        <v>0</v>
      </c>
      <c r="H12" s="58">
        <v>0</v>
      </c>
      <c r="I12" s="58">
        <v>0</v>
      </c>
      <c r="J12" s="58">
        <v>0</v>
      </c>
      <c r="K12" s="67">
        <f t="shared" si="1"/>
        <v>0</v>
      </c>
      <c r="L12" s="72"/>
      <c r="M12" s="35"/>
      <c r="N12" s="35"/>
      <c r="O12" s="35"/>
      <c r="P12" s="35"/>
      <c r="Q12" s="35"/>
      <c r="R12" s="35"/>
      <c r="S12" s="35"/>
      <c r="T12" s="35"/>
      <c r="U12" s="35"/>
      <c r="V12" s="35"/>
      <c r="W12" s="35"/>
      <c r="X12" s="35"/>
      <c r="Y12" s="35"/>
      <c r="Z12" s="35"/>
      <c r="AA12" s="35"/>
      <c r="AB12" s="35"/>
      <c r="AC12" s="35"/>
      <c r="AD12" s="35"/>
      <c r="AE12" s="35"/>
      <c r="AF12" s="35"/>
      <c r="AG12" s="35"/>
      <c r="AH12" s="72"/>
      <c r="AI12" s="35"/>
      <c r="AJ12" s="35"/>
      <c r="AK12" s="35"/>
      <c r="AL12" s="35"/>
      <c r="AM12" s="35"/>
      <c r="AN12" s="35"/>
      <c r="AO12" s="35"/>
      <c r="AP12" s="35"/>
      <c r="AQ12" s="35"/>
      <c r="AR12" s="35"/>
      <c r="AS12" s="35"/>
      <c r="AT12" s="35"/>
      <c r="AU12" s="35"/>
      <c r="AV12" s="35"/>
      <c r="AW12" s="35"/>
      <c r="AX12" s="35"/>
      <c r="AY12" s="35"/>
      <c r="AZ12" s="35"/>
      <c r="BA12" s="35"/>
      <c r="BB12" s="35"/>
      <c r="BC12" s="35"/>
    </row>
    <row r="13" spans="1:81" s="26" customFormat="1" ht="15.75" x14ac:dyDescent="0.35">
      <c r="A13" s="18" t="s">
        <v>9</v>
      </c>
      <c r="B13" s="60">
        <v>78</v>
      </c>
      <c r="C13" s="58">
        <v>0</v>
      </c>
      <c r="D13" s="58">
        <v>0</v>
      </c>
      <c r="E13" s="58">
        <v>0</v>
      </c>
      <c r="F13" s="59">
        <f t="shared" si="0"/>
        <v>78</v>
      </c>
      <c r="G13" s="60">
        <v>63</v>
      </c>
      <c r="H13" s="58">
        <v>0</v>
      </c>
      <c r="I13" s="58">
        <v>0</v>
      </c>
      <c r="J13" s="58">
        <v>0</v>
      </c>
      <c r="K13" s="67">
        <f t="shared" si="1"/>
        <v>63</v>
      </c>
      <c r="L13" s="72"/>
      <c r="M13" s="35"/>
      <c r="N13" s="35"/>
      <c r="O13" s="35"/>
      <c r="P13" s="35"/>
      <c r="Q13" s="35"/>
      <c r="R13" s="35"/>
      <c r="S13" s="35"/>
      <c r="T13" s="35"/>
      <c r="U13" s="35"/>
      <c r="V13" s="35"/>
      <c r="W13" s="35"/>
      <c r="X13" s="35"/>
      <c r="Y13" s="35"/>
      <c r="Z13" s="35"/>
      <c r="AA13" s="35"/>
      <c r="AB13" s="35"/>
      <c r="AC13" s="35"/>
      <c r="AD13" s="35"/>
      <c r="AE13" s="35"/>
      <c r="AF13" s="35"/>
      <c r="AG13" s="35"/>
      <c r="AH13" s="72"/>
      <c r="AI13" s="35"/>
      <c r="AJ13" s="35"/>
      <c r="AK13" s="35"/>
      <c r="AL13" s="35"/>
      <c r="AM13" s="35"/>
      <c r="AN13" s="35"/>
      <c r="AO13" s="35"/>
      <c r="AP13" s="35"/>
      <c r="AQ13" s="35"/>
      <c r="AR13" s="35"/>
      <c r="AS13" s="35"/>
      <c r="AT13" s="35"/>
      <c r="AU13" s="35"/>
      <c r="AV13" s="35"/>
      <c r="AW13" s="35"/>
      <c r="AX13" s="35"/>
      <c r="AY13" s="35"/>
      <c r="AZ13" s="35"/>
      <c r="BA13" s="35"/>
      <c r="BB13" s="35"/>
      <c r="BC13" s="35"/>
    </row>
    <row r="14" spans="1:81" s="26" customFormat="1" ht="15.75" x14ac:dyDescent="0.35">
      <c r="A14" s="18" t="s">
        <v>10</v>
      </c>
      <c r="B14" s="60">
        <v>0</v>
      </c>
      <c r="C14" s="58">
        <v>0</v>
      </c>
      <c r="D14" s="58">
        <v>15</v>
      </c>
      <c r="E14" s="61">
        <v>0</v>
      </c>
      <c r="F14" s="59">
        <f t="shared" si="0"/>
        <v>15</v>
      </c>
      <c r="G14" s="60">
        <v>0</v>
      </c>
      <c r="H14" s="58">
        <v>0</v>
      </c>
      <c r="I14" s="58">
        <v>17</v>
      </c>
      <c r="J14" s="61">
        <v>0</v>
      </c>
      <c r="K14" s="67">
        <f t="shared" si="1"/>
        <v>17</v>
      </c>
      <c r="L14" s="72"/>
      <c r="M14" s="35"/>
      <c r="N14" s="35"/>
      <c r="O14" s="35"/>
      <c r="P14" s="35"/>
      <c r="Q14" s="35"/>
      <c r="R14" s="35"/>
      <c r="S14" s="35"/>
      <c r="T14" s="35"/>
      <c r="U14" s="35"/>
      <c r="V14" s="35"/>
      <c r="W14" s="35"/>
      <c r="X14" s="35"/>
      <c r="Y14" s="35"/>
      <c r="Z14" s="35"/>
      <c r="AA14" s="35"/>
      <c r="AB14" s="35"/>
      <c r="AC14" s="35"/>
      <c r="AD14" s="35"/>
      <c r="AE14" s="35"/>
      <c r="AF14" s="35"/>
      <c r="AG14" s="35"/>
      <c r="AH14" s="72"/>
      <c r="AI14" s="35"/>
      <c r="AJ14" s="35"/>
      <c r="AK14" s="35"/>
      <c r="AL14" s="35"/>
      <c r="AM14" s="35"/>
      <c r="AN14" s="35"/>
      <c r="AO14" s="35"/>
      <c r="AP14" s="35"/>
      <c r="AQ14" s="35"/>
      <c r="AR14" s="35"/>
      <c r="AS14" s="35"/>
      <c r="AT14" s="35"/>
      <c r="AU14" s="35"/>
      <c r="AV14" s="35"/>
      <c r="AW14" s="35"/>
      <c r="AX14" s="35"/>
      <c r="AY14" s="35"/>
      <c r="AZ14" s="35"/>
      <c r="BA14" s="35"/>
      <c r="BB14" s="35"/>
      <c r="BC14" s="35"/>
    </row>
    <row r="15" spans="1:81" s="26" customFormat="1" ht="15.75" x14ac:dyDescent="0.35">
      <c r="A15" s="18" t="s">
        <v>11</v>
      </c>
      <c r="B15" s="60">
        <v>0</v>
      </c>
      <c r="C15" s="58">
        <v>1</v>
      </c>
      <c r="D15" s="58">
        <v>10</v>
      </c>
      <c r="E15" s="61">
        <v>0</v>
      </c>
      <c r="F15" s="59">
        <f t="shared" si="0"/>
        <v>11</v>
      </c>
      <c r="G15" s="60">
        <v>0</v>
      </c>
      <c r="H15" s="58">
        <v>3</v>
      </c>
      <c r="I15" s="58">
        <v>5</v>
      </c>
      <c r="J15" s="61">
        <v>0</v>
      </c>
      <c r="K15" s="67">
        <f t="shared" si="1"/>
        <v>8</v>
      </c>
      <c r="L15" s="72"/>
      <c r="M15" s="35"/>
      <c r="N15" s="35"/>
      <c r="O15" s="35"/>
      <c r="P15" s="35"/>
      <c r="Q15" s="35"/>
      <c r="R15" s="35"/>
      <c r="S15" s="35"/>
      <c r="T15" s="35"/>
      <c r="U15" s="35"/>
      <c r="V15" s="35"/>
      <c r="W15" s="35"/>
      <c r="X15" s="35"/>
      <c r="Y15" s="35"/>
      <c r="Z15" s="35"/>
      <c r="AA15" s="35"/>
      <c r="AB15" s="35"/>
      <c r="AC15" s="35"/>
      <c r="AD15" s="35"/>
      <c r="AE15" s="35"/>
      <c r="AF15" s="35"/>
      <c r="AG15" s="35"/>
      <c r="AH15" s="72"/>
      <c r="AI15" s="35"/>
      <c r="AJ15" s="35"/>
      <c r="AK15" s="35"/>
      <c r="AL15" s="35"/>
      <c r="AM15" s="35"/>
      <c r="AN15" s="35"/>
      <c r="AO15" s="35"/>
      <c r="AP15" s="35"/>
      <c r="AQ15" s="35"/>
      <c r="AR15" s="35"/>
      <c r="AS15" s="35"/>
      <c r="AT15" s="35"/>
      <c r="AU15" s="35"/>
      <c r="AV15" s="35"/>
      <c r="AW15" s="35"/>
      <c r="AX15" s="35"/>
      <c r="AY15" s="35"/>
      <c r="AZ15" s="35"/>
      <c r="BA15" s="35"/>
      <c r="BB15" s="35"/>
      <c r="BC15" s="35"/>
    </row>
    <row r="16" spans="1:81" s="26" customFormat="1" ht="15.75" x14ac:dyDescent="0.35">
      <c r="A16" s="18" t="s">
        <v>12</v>
      </c>
      <c r="B16" s="60">
        <v>1109</v>
      </c>
      <c r="C16" s="58">
        <v>174</v>
      </c>
      <c r="D16" s="58">
        <v>713</v>
      </c>
      <c r="E16" s="61">
        <v>3771</v>
      </c>
      <c r="F16" s="59">
        <f t="shared" si="0"/>
        <v>5767</v>
      </c>
      <c r="G16" s="60">
        <v>1027</v>
      </c>
      <c r="H16" s="58">
        <v>200</v>
      </c>
      <c r="I16" s="58">
        <v>588</v>
      </c>
      <c r="J16" s="61">
        <v>2640</v>
      </c>
      <c r="K16" s="67">
        <f t="shared" si="1"/>
        <v>4455</v>
      </c>
      <c r="L16" s="72"/>
      <c r="M16" s="35"/>
      <c r="N16" s="35"/>
      <c r="O16" s="35"/>
      <c r="P16" s="35"/>
      <c r="Q16" s="35"/>
      <c r="R16" s="35"/>
      <c r="S16" s="35"/>
      <c r="T16" s="35"/>
      <c r="U16" s="35"/>
      <c r="V16" s="35"/>
      <c r="W16" s="35"/>
      <c r="X16" s="35"/>
      <c r="Y16" s="35"/>
      <c r="Z16" s="35"/>
      <c r="AA16" s="35"/>
      <c r="AB16" s="35"/>
      <c r="AC16" s="35"/>
      <c r="AD16" s="35"/>
      <c r="AE16" s="35"/>
      <c r="AF16" s="35"/>
      <c r="AG16" s="35"/>
      <c r="AH16" s="72"/>
      <c r="AI16" s="35"/>
      <c r="AJ16" s="35"/>
      <c r="AK16" s="35"/>
      <c r="AL16" s="35"/>
      <c r="AM16" s="35"/>
      <c r="AN16" s="35"/>
      <c r="AO16" s="35"/>
      <c r="AP16" s="35"/>
      <c r="AQ16" s="35"/>
      <c r="AR16" s="35"/>
      <c r="AS16" s="35"/>
      <c r="AT16" s="35"/>
      <c r="AU16" s="35"/>
      <c r="AV16" s="35"/>
      <c r="AW16" s="35"/>
      <c r="AX16" s="35"/>
      <c r="AY16" s="35"/>
      <c r="AZ16" s="35"/>
      <c r="BA16" s="35"/>
      <c r="BB16" s="35"/>
      <c r="BC16" s="35"/>
    </row>
    <row r="17" spans="1:55" s="42" customFormat="1" ht="17.25" customHeight="1" x14ac:dyDescent="0.3">
      <c r="A17" s="116" t="s">
        <v>55</v>
      </c>
      <c r="B17" s="64">
        <f t="shared" ref="B17:K17" si="2">SUM(B8:B16)</f>
        <v>1199</v>
      </c>
      <c r="C17" s="65">
        <f t="shared" si="2"/>
        <v>175</v>
      </c>
      <c r="D17" s="65">
        <f t="shared" si="2"/>
        <v>744</v>
      </c>
      <c r="E17" s="65">
        <f t="shared" si="2"/>
        <v>3849</v>
      </c>
      <c r="F17" s="66">
        <f t="shared" si="2"/>
        <v>5967</v>
      </c>
      <c r="G17" s="64">
        <f t="shared" si="2"/>
        <v>1135</v>
      </c>
      <c r="H17" s="65">
        <f t="shared" si="2"/>
        <v>203</v>
      </c>
      <c r="I17" s="65">
        <f t="shared" si="2"/>
        <v>610</v>
      </c>
      <c r="J17" s="65">
        <f t="shared" si="2"/>
        <v>2799</v>
      </c>
      <c r="K17" s="66">
        <f t="shared" si="2"/>
        <v>4747</v>
      </c>
      <c r="L17" s="72"/>
      <c r="AH17" s="72"/>
    </row>
    <row r="18" spans="1:55" ht="15.75" x14ac:dyDescent="0.35">
      <c r="A18" s="43" t="s">
        <v>20</v>
      </c>
      <c r="B18" s="60">
        <v>9</v>
      </c>
      <c r="C18" s="61">
        <v>24</v>
      </c>
      <c r="D18" s="61">
        <v>39</v>
      </c>
      <c r="E18" s="61">
        <v>1206</v>
      </c>
      <c r="F18" s="67">
        <f>SUM(B18:E18)</f>
        <v>1278</v>
      </c>
      <c r="G18" s="62">
        <v>13</v>
      </c>
      <c r="H18" s="63">
        <v>17</v>
      </c>
      <c r="I18" s="63">
        <v>46</v>
      </c>
      <c r="J18" s="63">
        <v>928</v>
      </c>
      <c r="K18" s="71">
        <f>SUM(G18:J18)</f>
        <v>1004</v>
      </c>
      <c r="L18" s="72"/>
      <c r="AH18" s="72"/>
    </row>
    <row r="19" spans="1:55" s="26" customFormat="1" ht="15.75" x14ac:dyDescent="0.35">
      <c r="A19" s="44" t="s">
        <v>22</v>
      </c>
      <c r="B19" s="60">
        <v>7</v>
      </c>
      <c r="C19" s="61">
        <v>0</v>
      </c>
      <c r="D19" s="61">
        <v>0</v>
      </c>
      <c r="E19" s="61">
        <v>0</v>
      </c>
      <c r="F19" s="67">
        <f>SUM(B19:E19)</f>
        <v>7</v>
      </c>
      <c r="G19" s="60">
        <v>2</v>
      </c>
      <c r="H19" s="61">
        <v>0</v>
      </c>
      <c r="I19" s="61">
        <v>0</v>
      </c>
      <c r="J19" s="61">
        <v>0</v>
      </c>
      <c r="K19" s="67">
        <f>SUM(G19:J19)</f>
        <v>2</v>
      </c>
      <c r="L19" s="72"/>
      <c r="M19" s="35"/>
      <c r="N19" s="35"/>
      <c r="O19" s="35"/>
      <c r="P19" s="35"/>
      <c r="Q19" s="35"/>
      <c r="R19" s="35"/>
      <c r="S19" s="35"/>
      <c r="T19" s="35"/>
      <c r="U19" s="35"/>
      <c r="V19" s="35"/>
      <c r="W19" s="35"/>
      <c r="X19" s="35"/>
      <c r="Y19" s="35"/>
      <c r="Z19" s="35"/>
      <c r="AA19" s="35"/>
      <c r="AB19" s="35"/>
      <c r="AC19" s="35"/>
      <c r="AD19" s="35"/>
      <c r="AE19" s="35"/>
      <c r="AF19" s="35"/>
      <c r="AG19" s="35"/>
      <c r="AH19" s="72"/>
      <c r="AI19" s="35"/>
      <c r="AJ19" s="35"/>
      <c r="AK19" s="35"/>
      <c r="AL19" s="35"/>
      <c r="AM19" s="35"/>
      <c r="AN19" s="35"/>
      <c r="AO19" s="35"/>
      <c r="AP19" s="35"/>
      <c r="AQ19" s="35"/>
      <c r="AR19" s="35"/>
      <c r="AS19" s="35"/>
      <c r="AT19" s="35"/>
      <c r="AU19" s="35"/>
      <c r="AV19" s="35"/>
      <c r="AW19" s="35"/>
      <c r="AX19" s="35"/>
      <c r="AY19" s="35"/>
      <c r="AZ19" s="35"/>
      <c r="BA19" s="35"/>
      <c r="BB19" s="35"/>
      <c r="BC19" s="35"/>
    </row>
    <row r="20" spans="1:55" s="26" customFormat="1" ht="15.75" x14ac:dyDescent="0.35">
      <c r="A20" s="44" t="s">
        <v>23</v>
      </c>
      <c r="B20" s="60">
        <v>432</v>
      </c>
      <c r="C20" s="61">
        <v>12</v>
      </c>
      <c r="D20" s="61">
        <v>1</v>
      </c>
      <c r="E20" s="61">
        <v>0</v>
      </c>
      <c r="F20" s="67">
        <f>SUM(B20:E20)</f>
        <v>445</v>
      </c>
      <c r="G20" s="60">
        <v>354</v>
      </c>
      <c r="H20" s="61">
        <v>15</v>
      </c>
      <c r="I20" s="61">
        <v>2</v>
      </c>
      <c r="J20" s="61">
        <v>0</v>
      </c>
      <c r="K20" s="67">
        <f>SUM(G20:J20)</f>
        <v>371</v>
      </c>
      <c r="L20" s="72"/>
      <c r="M20" s="35"/>
      <c r="N20" s="35"/>
      <c r="O20" s="35"/>
      <c r="P20" s="35"/>
      <c r="Q20" s="35"/>
      <c r="R20" s="35"/>
      <c r="S20" s="35"/>
      <c r="T20" s="35"/>
      <c r="U20" s="35"/>
      <c r="V20" s="35"/>
      <c r="W20" s="35"/>
      <c r="X20" s="35"/>
      <c r="Y20" s="35"/>
      <c r="Z20" s="35"/>
      <c r="AA20" s="35"/>
      <c r="AB20" s="35"/>
      <c r="AC20" s="35"/>
      <c r="AD20" s="35"/>
      <c r="AE20" s="35"/>
      <c r="AF20" s="35"/>
      <c r="AG20" s="35"/>
      <c r="AH20" s="72"/>
      <c r="AI20" s="35"/>
      <c r="AJ20" s="35"/>
      <c r="AK20" s="35"/>
      <c r="AL20" s="35"/>
      <c r="AM20" s="35"/>
      <c r="AN20" s="35"/>
      <c r="AO20" s="35"/>
      <c r="AP20" s="35"/>
      <c r="AQ20" s="35"/>
      <c r="AR20" s="35"/>
      <c r="AS20" s="35"/>
      <c r="AT20" s="35"/>
      <c r="AU20" s="35"/>
      <c r="AV20" s="35"/>
      <c r="AW20" s="35"/>
      <c r="AX20" s="35"/>
      <c r="AY20" s="35"/>
      <c r="AZ20" s="35"/>
      <c r="BA20" s="35"/>
      <c r="BB20" s="35"/>
      <c r="BC20" s="35"/>
    </row>
    <row r="21" spans="1:55" s="26" customFormat="1" ht="15.75" x14ac:dyDescent="0.35">
      <c r="A21" s="44" t="s">
        <v>24</v>
      </c>
      <c r="B21" s="60">
        <v>19</v>
      </c>
      <c r="C21" s="61">
        <v>11</v>
      </c>
      <c r="D21" s="61">
        <v>52</v>
      </c>
      <c r="E21" s="61">
        <v>1002</v>
      </c>
      <c r="F21" s="67">
        <f t="shared" ref="F21:F29" si="3">SUM(B21:E21)</f>
        <v>1084</v>
      </c>
      <c r="G21" s="60">
        <v>23</v>
      </c>
      <c r="H21" s="61">
        <v>17</v>
      </c>
      <c r="I21" s="61">
        <v>47</v>
      </c>
      <c r="J21" s="61">
        <v>865</v>
      </c>
      <c r="K21" s="67">
        <f t="shared" ref="K21:K29" si="4">SUM(G21:J21)</f>
        <v>952</v>
      </c>
      <c r="L21" s="72"/>
      <c r="M21" s="35"/>
      <c r="N21" s="35"/>
      <c r="O21" s="35"/>
      <c r="P21" s="35"/>
      <c r="Q21" s="35"/>
      <c r="R21" s="35"/>
      <c r="S21" s="35"/>
      <c r="T21" s="35"/>
      <c r="U21" s="35"/>
      <c r="V21" s="35"/>
      <c r="W21" s="35"/>
      <c r="X21" s="35"/>
      <c r="Y21" s="35"/>
      <c r="Z21" s="35"/>
      <c r="AA21" s="35"/>
      <c r="AB21" s="35"/>
      <c r="AC21" s="35"/>
      <c r="AD21" s="35"/>
      <c r="AE21" s="35"/>
      <c r="AF21" s="35"/>
      <c r="AG21" s="35"/>
      <c r="AH21" s="72"/>
      <c r="AI21" s="35"/>
      <c r="AJ21" s="35"/>
      <c r="AK21" s="35"/>
      <c r="AL21" s="35"/>
      <c r="AM21" s="35"/>
      <c r="AN21" s="35"/>
      <c r="AO21" s="35"/>
      <c r="AP21" s="35"/>
      <c r="AQ21" s="35"/>
      <c r="AR21" s="35"/>
      <c r="AS21" s="35"/>
      <c r="AT21" s="35"/>
      <c r="AU21" s="35"/>
      <c r="AV21" s="35"/>
      <c r="AW21" s="35"/>
      <c r="AX21" s="35"/>
      <c r="AY21" s="35"/>
      <c r="AZ21" s="35"/>
      <c r="BA21" s="35"/>
      <c r="BB21" s="35"/>
      <c r="BC21" s="35"/>
    </row>
    <row r="22" spans="1:55" s="26" customFormat="1" ht="15.75" x14ac:dyDescent="0.35">
      <c r="A22" s="44" t="s">
        <v>25</v>
      </c>
      <c r="B22" s="60">
        <v>65</v>
      </c>
      <c r="C22" s="61">
        <v>53</v>
      </c>
      <c r="D22" s="61">
        <v>68</v>
      </c>
      <c r="E22" s="61">
        <v>1406</v>
      </c>
      <c r="F22" s="67">
        <f t="shared" si="3"/>
        <v>1592</v>
      </c>
      <c r="G22" s="60">
        <v>70</v>
      </c>
      <c r="H22" s="61">
        <v>35</v>
      </c>
      <c r="I22" s="61">
        <v>82</v>
      </c>
      <c r="J22" s="61">
        <v>1201</v>
      </c>
      <c r="K22" s="67">
        <f t="shared" si="4"/>
        <v>1388</v>
      </c>
      <c r="L22" s="72"/>
      <c r="M22" s="35"/>
      <c r="N22" s="35"/>
      <c r="O22" s="35"/>
      <c r="P22" s="35"/>
      <c r="Q22" s="35"/>
      <c r="R22" s="35"/>
      <c r="S22" s="35"/>
      <c r="T22" s="35"/>
      <c r="U22" s="35"/>
      <c r="V22" s="35"/>
      <c r="W22" s="35"/>
      <c r="X22" s="35"/>
      <c r="Y22" s="35"/>
      <c r="Z22" s="35"/>
      <c r="AA22" s="35"/>
      <c r="AB22" s="35"/>
      <c r="AC22" s="35"/>
      <c r="AD22" s="35"/>
      <c r="AE22" s="35"/>
      <c r="AF22" s="35"/>
      <c r="AG22" s="35"/>
      <c r="AH22" s="72"/>
      <c r="AI22" s="35"/>
      <c r="AJ22" s="35"/>
      <c r="AK22" s="35"/>
      <c r="AL22" s="35"/>
      <c r="AM22" s="35"/>
      <c r="AN22" s="35"/>
      <c r="AO22" s="35"/>
      <c r="AP22" s="35"/>
      <c r="AQ22" s="35"/>
      <c r="AR22" s="35"/>
      <c r="AS22" s="35"/>
      <c r="AT22" s="35"/>
      <c r="AU22" s="35"/>
      <c r="AV22" s="35"/>
      <c r="AW22" s="35"/>
      <c r="AX22" s="35"/>
      <c r="AY22" s="35"/>
      <c r="AZ22" s="35"/>
      <c r="BA22" s="35"/>
      <c r="BB22" s="35"/>
      <c r="BC22" s="35"/>
    </row>
    <row r="23" spans="1:55" s="26" customFormat="1" ht="15.75" x14ac:dyDescent="0.35">
      <c r="A23" s="44" t="s">
        <v>26</v>
      </c>
      <c r="B23" s="60">
        <v>65</v>
      </c>
      <c r="C23" s="61">
        <v>9</v>
      </c>
      <c r="D23" s="61">
        <v>0</v>
      </c>
      <c r="E23" s="61">
        <v>0</v>
      </c>
      <c r="F23" s="67">
        <f t="shared" si="3"/>
        <v>74</v>
      </c>
      <c r="G23" s="60">
        <v>82</v>
      </c>
      <c r="H23" s="61">
        <v>1</v>
      </c>
      <c r="I23" s="61">
        <v>0</v>
      </c>
      <c r="J23" s="61">
        <v>0</v>
      </c>
      <c r="K23" s="67">
        <f t="shared" si="4"/>
        <v>83</v>
      </c>
      <c r="L23" s="72"/>
      <c r="M23" s="35"/>
      <c r="N23" s="35"/>
      <c r="O23" s="35"/>
      <c r="P23" s="35"/>
      <c r="Q23" s="35"/>
      <c r="R23" s="35"/>
      <c r="S23" s="35"/>
      <c r="T23" s="35"/>
      <c r="U23" s="35"/>
      <c r="V23" s="35"/>
      <c r="W23" s="35"/>
      <c r="X23" s="35"/>
      <c r="Y23" s="35"/>
      <c r="Z23" s="35"/>
      <c r="AA23" s="35"/>
      <c r="AB23" s="35"/>
      <c r="AC23" s="35"/>
      <c r="AD23" s="35"/>
      <c r="AE23" s="35"/>
      <c r="AF23" s="35"/>
      <c r="AG23" s="35"/>
      <c r="AH23" s="72"/>
      <c r="AI23" s="35"/>
      <c r="AJ23" s="35"/>
      <c r="AK23" s="35"/>
      <c r="AL23" s="35"/>
      <c r="AM23" s="35"/>
      <c r="AN23" s="35"/>
      <c r="AO23" s="35"/>
      <c r="AP23" s="35"/>
      <c r="AQ23" s="35"/>
      <c r="AR23" s="35"/>
      <c r="AS23" s="35"/>
      <c r="AT23" s="35"/>
      <c r="AU23" s="35"/>
      <c r="AV23" s="35"/>
      <c r="AW23" s="35"/>
      <c r="AX23" s="35"/>
      <c r="AY23" s="35"/>
      <c r="AZ23" s="35"/>
      <c r="BA23" s="35"/>
      <c r="BB23" s="35"/>
      <c r="BC23" s="35"/>
    </row>
    <row r="24" spans="1:55" s="26" customFormat="1" ht="15.75" x14ac:dyDescent="0.35">
      <c r="A24" s="44" t="s">
        <v>27</v>
      </c>
      <c r="B24" s="60">
        <v>76</v>
      </c>
      <c r="C24" s="61">
        <v>0</v>
      </c>
      <c r="D24" s="61">
        <v>0</v>
      </c>
      <c r="E24" s="61">
        <v>0</v>
      </c>
      <c r="F24" s="67">
        <f t="shared" si="3"/>
        <v>76</v>
      </c>
      <c r="G24" s="60">
        <v>54</v>
      </c>
      <c r="H24" s="61">
        <v>2</v>
      </c>
      <c r="I24" s="61">
        <v>0</v>
      </c>
      <c r="J24" s="61">
        <v>0</v>
      </c>
      <c r="K24" s="67">
        <f t="shared" si="4"/>
        <v>56</v>
      </c>
      <c r="L24" s="72"/>
      <c r="M24" s="35"/>
      <c r="N24" s="35"/>
      <c r="O24" s="35"/>
      <c r="P24" s="35"/>
      <c r="Q24" s="35"/>
      <c r="R24" s="35"/>
      <c r="S24" s="35"/>
      <c r="T24" s="35"/>
      <c r="U24" s="35"/>
      <c r="V24" s="35"/>
      <c r="W24" s="35"/>
      <c r="X24" s="35"/>
      <c r="Y24" s="35"/>
      <c r="Z24" s="35"/>
      <c r="AA24" s="35"/>
      <c r="AB24" s="35"/>
      <c r="AC24" s="35"/>
      <c r="AD24" s="35"/>
      <c r="AE24" s="35"/>
      <c r="AF24" s="35"/>
      <c r="AG24" s="35"/>
      <c r="AH24" s="72"/>
      <c r="AI24" s="35"/>
      <c r="AJ24" s="35"/>
      <c r="AK24" s="35"/>
      <c r="AL24" s="35"/>
      <c r="AM24" s="35"/>
      <c r="AN24" s="35"/>
      <c r="AO24" s="35"/>
      <c r="AP24" s="35"/>
      <c r="AQ24" s="35"/>
      <c r="AR24" s="35"/>
      <c r="AS24" s="35"/>
      <c r="AT24" s="35"/>
      <c r="AU24" s="35"/>
      <c r="AV24" s="35"/>
      <c r="AW24" s="35"/>
      <c r="AX24" s="35"/>
      <c r="AY24" s="35"/>
      <c r="AZ24" s="35"/>
      <c r="BA24" s="35"/>
      <c r="BB24" s="35"/>
      <c r="BC24" s="35"/>
    </row>
    <row r="25" spans="1:55" s="26" customFormat="1" ht="15.75" x14ac:dyDescent="0.35">
      <c r="A25" s="44" t="s">
        <v>28</v>
      </c>
      <c r="B25" s="60">
        <v>1</v>
      </c>
      <c r="C25" s="61">
        <v>0</v>
      </c>
      <c r="D25" s="61">
        <v>0</v>
      </c>
      <c r="E25" s="61">
        <v>0</v>
      </c>
      <c r="F25" s="67">
        <f t="shared" si="3"/>
        <v>1</v>
      </c>
      <c r="G25" s="60">
        <v>1</v>
      </c>
      <c r="H25" s="61">
        <v>0</v>
      </c>
      <c r="I25" s="61">
        <v>0</v>
      </c>
      <c r="J25" s="61">
        <v>0</v>
      </c>
      <c r="K25" s="67">
        <f t="shared" si="4"/>
        <v>1</v>
      </c>
      <c r="L25" s="72"/>
      <c r="M25" s="35"/>
      <c r="N25" s="35"/>
      <c r="O25" s="35"/>
      <c r="P25" s="35"/>
      <c r="Q25" s="35"/>
      <c r="R25" s="35"/>
      <c r="S25" s="35"/>
      <c r="T25" s="35"/>
      <c r="U25" s="35"/>
      <c r="V25" s="35"/>
      <c r="W25" s="35"/>
      <c r="X25" s="35"/>
      <c r="Y25" s="35"/>
      <c r="Z25" s="35"/>
      <c r="AA25" s="35"/>
      <c r="AB25" s="35"/>
      <c r="AC25" s="35"/>
      <c r="AD25" s="35"/>
      <c r="AE25" s="35"/>
      <c r="AF25" s="35"/>
      <c r="AG25" s="35"/>
      <c r="AH25" s="72"/>
      <c r="AI25" s="35"/>
      <c r="AJ25" s="35"/>
      <c r="AK25" s="35"/>
      <c r="AL25" s="35"/>
      <c r="AM25" s="35"/>
      <c r="AN25" s="35"/>
      <c r="AO25" s="35"/>
      <c r="AP25" s="35"/>
      <c r="AQ25" s="35"/>
      <c r="AR25" s="35"/>
      <c r="AS25" s="35"/>
      <c r="AT25" s="35"/>
      <c r="AU25" s="35"/>
      <c r="AV25" s="35"/>
      <c r="AW25" s="35"/>
      <c r="AX25" s="35"/>
      <c r="AY25" s="35"/>
      <c r="AZ25" s="35"/>
      <c r="BA25" s="35"/>
      <c r="BB25" s="35"/>
      <c r="BC25" s="35"/>
    </row>
    <row r="26" spans="1:55" s="26" customFormat="1" ht="15.75" x14ac:dyDescent="0.35">
      <c r="A26" s="44" t="s">
        <v>29</v>
      </c>
      <c r="B26" s="60">
        <v>96</v>
      </c>
      <c r="C26" s="61">
        <v>18</v>
      </c>
      <c r="D26" s="61">
        <v>29</v>
      </c>
      <c r="E26" s="61">
        <v>918</v>
      </c>
      <c r="F26" s="67">
        <f t="shared" si="3"/>
        <v>1061</v>
      </c>
      <c r="G26" s="60">
        <v>53</v>
      </c>
      <c r="H26" s="61">
        <v>17</v>
      </c>
      <c r="I26" s="61">
        <v>39</v>
      </c>
      <c r="J26" s="61">
        <v>733</v>
      </c>
      <c r="K26" s="67">
        <f t="shared" si="4"/>
        <v>842</v>
      </c>
      <c r="L26" s="72"/>
      <c r="M26" s="35"/>
      <c r="N26" s="35"/>
      <c r="O26" s="35"/>
      <c r="P26" s="35"/>
      <c r="Q26" s="35"/>
      <c r="R26" s="35"/>
      <c r="S26" s="35"/>
      <c r="T26" s="35"/>
      <c r="U26" s="35"/>
      <c r="V26" s="35"/>
      <c r="W26" s="35"/>
      <c r="X26" s="35"/>
      <c r="Y26" s="35"/>
      <c r="Z26" s="35"/>
      <c r="AA26" s="35"/>
      <c r="AB26" s="35"/>
      <c r="AC26" s="35"/>
      <c r="AD26" s="35"/>
      <c r="AE26" s="35"/>
      <c r="AF26" s="35"/>
      <c r="AG26" s="35"/>
      <c r="AH26" s="72"/>
      <c r="AI26" s="35"/>
      <c r="AJ26" s="35"/>
      <c r="AK26" s="35"/>
      <c r="AL26" s="35"/>
      <c r="AM26" s="35"/>
      <c r="AN26" s="35"/>
      <c r="AO26" s="35"/>
      <c r="AP26" s="35"/>
      <c r="AQ26" s="35"/>
      <c r="AR26" s="35"/>
      <c r="AS26" s="35"/>
      <c r="AT26" s="35"/>
      <c r="AU26" s="35"/>
      <c r="AV26" s="35"/>
      <c r="AW26" s="35"/>
      <c r="AX26" s="35"/>
      <c r="AY26" s="35"/>
      <c r="AZ26" s="35"/>
      <c r="BA26" s="35"/>
      <c r="BB26" s="35"/>
      <c r="BC26" s="35"/>
    </row>
    <row r="27" spans="1:55" s="26" customFormat="1" ht="15.75" x14ac:dyDescent="0.35">
      <c r="A27" s="44" t="s">
        <v>30</v>
      </c>
      <c r="B27" s="60">
        <v>0</v>
      </c>
      <c r="C27" s="61">
        <v>0</v>
      </c>
      <c r="D27" s="61">
        <v>1</v>
      </c>
      <c r="E27" s="61">
        <v>1710</v>
      </c>
      <c r="F27" s="67">
        <f t="shared" si="3"/>
        <v>1711</v>
      </c>
      <c r="G27" s="60" t="s">
        <v>2</v>
      </c>
      <c r="H27" s="61">
        <v>0</v>
      </c>
      <c r="I27" s="61">
        <v>5</v>
      </c>
      <c r="J27" s="61">
        <v>1085</v>
      </c>
      <c r="K27" s="67">
        <f t="shared" si="4"/>
        <v>1090</v>
      </c>
      <c r="L27" s="72"/>
      <c r="M27" s="35"/>
      <c r="N27" s="35"/>
      <c r="O27" s="35"/>
      <c r="P27" s="35"/>
      <c r="Q27" s="35"/>
      <c r="R27" s="35"/>
      <c r="S27" s="35"/>
      <c r="T27" s="35"/>
      <c r="U27" s="35"/>
      <c r="V27" s="35"/>
      <c r="W27" s="35"/>
      <c r="X27" s="35"/>
      <c r="Y27" s="35"/>
      <c r="Z27" s="35"/>
      <c r="AA27" s="35"/>
      <c r="AB27" s="35"/>
      <c r="AC27" s="35"/>
      <c r="AD27" s="35"/>
      <c r="AE27" s="35"/>
      <c r="AF27" s="35"/>
      <c r="AG27" s="35"/>
      <c r="AH27" s="72"/>
      <c r="AI27" s="35"/>
      <c r="AJ27" s="35"/>
      <c r="AK27" s="35"/>
      <c r="AL27" s="35"/>
      <c r="AM27" s="35"/>
      <c r="AN27" s="35"/>
      <c r="AO27" s="35"/>
      <c r="AP27" s="35"/>
      <c r="AQ27" s="35"/>
      <c r="AR27" s="35"/>
      <c r="AS27" s="35"/>
      <c r="AT27" s="35"/>
      <c r="AU27" s="35"/>
      <c r="AV27" s="35"/>
      <c r="AW27" s="35"/>
      <c r="AX27" s="35"/>
      <c r="AY27" s="35"/>
      <c r="AZ27" s="35"/>
      <c r="BA27" s="35"/>
      <c r="BB27" s="35"/>
      <c r="BC27" s="35"/>
    </row>
    <row r="28" spans="1:55" s="26" customFormat="1" ht="15.75" x14ac:dyDescent="0.35">
      <c r="A28" s="44" t="s">
        <v>31</v>
      </c>
      <c r="B28" s="60">
        <v>8</v>
      </c>
      <c r="C28" s="61">
        <v>0</v>
      </c>
      <c r="D28" s="61">
        <v>0</v>
      </c>
      <c r="E28" s="61">
        <v>0</v>
      </c>
      <c r="F28" s="67">
        <f t="shared" si="3"/>
        <v>8</v>
      </c>
      <c r="G28" s="60">
        <v>11</v>
      </c>
      <c r="H28" s="61">
        <v>0</v>
      </c>
      <c r="I28" s="61">
        <v>0</v>
      </c>
      <c r="J28" s="61">
        <v>0</v>
      </c>
      <c r="K28" s="67">
        <f t="shared" si="4"/>
        <v>11</v>
      </c>
      <c r="L28" s="72"/>
      <c r="M28" s="35"/>
      <c r="N28" s="35"/>
      <c r="O28" s="35"/>
      <c r="P28" s="35"/>
      <c r="Q28" s="35"/>
      <c r="R28" s="35"/>
      <c r="S28" s="35"/>
      <c r="T28" s="35"/>
      <c r="U28" s="35"/>
      <c r="V28" s="35"/>
      <c r="W28" s="35"/>
      <c r="X28" s="35"/>
      <c r="Y28" s="35"/>
      <c r="Z28" s="35"/>
      <c r="AA28" s="35"/>
      <c r="AB28" s="35"/>
      <c r="AC28" s="35"/>
      <c r="AD28" s="35"/>
      <c r="AE28" s="35"/>
      <c r="AF28" s="35"/>
      <c r="AG28" s="35"/>
      <c r="AH28" s="72"/>
      <c r="AI28" s="35"/>
      <c r="AJ28" s="35"/>
      <c r="AK28" s="35"/>
      <c r="AL28" s="35"/>
      <c r="AM28" s="35"/>
      <c r="AN28" s="35"/>
      <c r="AO28" s="35"/>
      <c r="AP28" s="35"/>
      <c r="AQ28" s="35"/>
      <c r="AR28" s="35"/>
      <c r="AS28" s="35"/>
      <c r="AT28" s="35"/>
      <c r="AU28" s="35"/>
      <c r="AV28" s="35"/>
      <c r="AW28" s="35"/>
      <c r="AX28" s="35"/>
      <c r="AY28" s="35"/>
      <c r="AZ28" s="35"/>
      <c r="BA28" s="35"/>
      <c r="BB28" s="35"/>
      <c r="BC28" s="35"/>
    </row>
    <row r="29" spans="1:55" s="26" customFormat="1" ht="15.75" x14ac:dyDescent="0.35">
      <c r="A29" s="44" t="s">
        <v>32</v>
      </c>
      <c r="B29" s="60">
        <v>4</v>
      </c>
      <c r="C29" s="61">
        <v>10</v>
      </c>
      <c r="D29" s="61">
        <v>43</v>
      </c>
      <c r="E29" s="61">
        <v>1735</v>
      </c>
      <c r="F29" s="67">
        <f t="shared" si="3"/>
        <v>1792</v>
      </c>
      <c r="G29" s="60">
        <v>0</v>
      </c>
      <c r="H29" s="61">
        <v>5</v>
      </c>
      <c r="I29" s="61">
        <v>23</v>
      </c>
      <c r="J29" s="61">
        <v>1441</v>
      </c>
      <c r="K29" s="67">
        <f t="shared" si="4"/>
        <v>1469</v>
      </c>
      <c r="L29" s="72"/>
      <c r="M29" s="35"/>
      <c r="N29" s="35"/>
      <c r="O29" s="35"/>
      <c r="P29" s="35"/>
      <c r="Q29" s="35"/>
      <c r="R29" s="35"/>
      <c r="S29" s="35"/>
      <c r="T29" s="35"/>
      <c r="U29" s="35"/>
      <c r="V29" s="35"/>
      <c r="W29" s="35"/>
      <c r="X29" s="35"/>
      <c r="Y29" s="35"/>
      <c r="Z29" s="35"/>
      <c r="AA29" s="35"/>
      <c r="AB29" s="35"/>
      <c r="AC29" s="35"/>
      <c r="AD29" s="35"/>
      <c r="AE29" s="35"/>
      <c r="AF29" s="35"/>
      <c r="AG29" s="35"/>
      <c r="AH29" s="72"/>
      <c r="AI29" s="35"/>
      <c r="AJ29" s="35"/>
      <c r="AK29" s="35"/>
      <c r="AL29" s="35"/>
      <c r="AM29" s="35"/>
      <c r="AN29" s="35"/>
      <c r="AO29" s="35"/>
      <c r="AP29" s="35"/>
      <c r="AQ29" s="35"/>
      <c r="AR29" s="35"/>
      <c r="AS29" s="35"/>
      <c r="AT29" s="35"/>
      <c r="AU29" s="35"/>
      <c r="AV29" s="35"/>
      <c r="AW29" s="35"/>
      <c r="AX29" s="35"/>
      <c r="AY29" s="35"/>
      <c r="AZ29" s="35"/>
      <c r="BA29" s="35"/>
      <c r="BB29" s="35"/>
      <c r="BC29" s="35"/>
    </row>
    <row r="30" spans="1:55" s="42" customFormat="1" ht="17.25" customHeight="1" x14ac:dyDescent="0.3">
      <c r="A30" s="96" t="s">
        <v>56</v>
      </c>
      <c r="B30" s="68">
        <f>SUM(B18:B29)</f>
        <v>782</v>
      </c>
      <c r="C30" s="69">
        <f>SUM(C18:C29)</f>
        <v>137</v>
      </c>
      <c r="D30" s="69">
        <f>SUM(D18:D29)</f>
        <v>233</v>
      </c>
      <c r="E30" s="69">
        <f>SUM(E18:E29)</f>
        <v>7977</v>
      </c>
      <c r="F30" s="70">
        <f>SUM(B30:E30)</f>
        <v>9129</v>
      </c>
      <c r="G30" s="68">
        <f>SUM(G18:G29)</f>
        <v>663</v>
      </c>
      <c r="H30" s="69">
        <f>SUM(H18:H29)</f>
        <v>109</v>
      </c>
      <c r="I30" s="69">
        <f>SUM(I18:I29)</f>
        <v>244</v>
      </c>
      <c r="J30" s="69">
        <f>SUM(J18:J29)</f>
        <v>6253</v>
      </c>
      <c r="K30" s="70">
        <f>+J30+I30+H30+G30</f>
        <v>7269</v>
      </c>
      <c r="L30" s="72"/>
      <c r="AH30" s="72"/>
    </row>
    <row r="31" spans="1:55" s="42" customFormat="1" x14ac:dyDescent="0.3">
      <c r="A31" s="97" t="s">
        <v>53</v>
      </c>
      <c r="B31" s="98">
        <v>17</v>
      </c>
      <c r="C31" s="99">
        <v>1</v>
      </c>
      <c r="D31" s="99">
        <v>10</v>
      </c>
      <c r="E31" s="99">
        <v>1</v>
      </c>
      <c r="F31" s="100">
        <f>SUM(B31:E31)</f>
        <v>29</v>
      </c>
      <c r="G31" s="98">
        <v>25</v>
      </c>
      <c r="H31" s="99">
        <v>11</v>
      </c>
      <c r="I31" s="99">
        <v>8</v>
      </c>
      <c r="J31" s="99">
        <v>5</v>
      </c>
      <c r="K31" s="100">
        <f>SUM(G31:J31)</f>
        <v>49</v>
      </c>
      <c r="L31" s="72"/>
      <c r="AH31" s="72"/>
    </row>
    <row r="32" spans="1:55" s="42" customFormat="1" ht="21" customHeight="1" x14ac:dyDescent="0.3">
      <c r="A32" s="115" t="s">
        <v>54</v>
      </c>
      <c r="B32" s="68">
        <f t="shared" ref="B32:K32" si="5">B31+B30+B17</f>
        <v>1998</v>
      </c>
      <c r="C32" s="69">
        <f t="shared" si="5"/>
        <v>313</v>
      </c>
      <c r="D32" s="69">
        <f t="shared" si="5"/>
        <v>987</v>
      </c>
      <c r="E32" s="69">
        <f t="shared" si="5"/>
        <v>11827</v>
      </c>
      <c r="F32" s="70">
        <f t="shared" si="5"/>
        <v>15125</v>
      </c>
      <c r="G32" s="68">
        <f t="shared" si="5"/>
        <v>1823</v>
      </c>
      <c r="H32" s="69">
        <f t="shared" si="5"/>
        <v>323</v>
      </c>
      <c r="I32" s="69">
        <f t="shared" si="5"/>
        <v>862</v>
      </c>
      <c r="J32" s="69">
        <f t="shared" si="5"/>
        <v>9057</v>
      </c>
      <c r="K32" s="70">
        <f t="shared" si="5"/>
        <v>12065</v>
      </c>
      <c r="L32" s="72"/>
      <c r="AH32" s="72"/>
    </row>
    <row r="33" spans="1:38" s="121" customFormat="1" ht="21.75" customHeight="1" x14ac:dyDescent="0.35">
      <c r="A33" s="55" t="s">
        <v>51</v>
      </c>
      <c r="B33" s="55"/>
      <c r="C33" s="55"/>
      <c r="D33" s="55"/>
      <c r="E33" s="118"/>
      <c r="F33" s="118"/>
      <c r="G33" s="119"/>
      <c r="H33" s="120"/>
      <c r="V33" s="122"/>
      <c r="W33" s="122"/>
      <c r="X33" s="122"/>
      <c r="Y33" s="123"/>
      <c r="Z33" s="124"/>
      <c r="AA33" s="123">
        <v>2017</v>
      </c>
      <c r="AB33" s="125">
        <f>C32</f>
        <v>313</v>
      </c>
      <c r="AC33" s="126" t="e">
        <f>(AB33-AB32)/AB32*100</f>
        <v>#DIV/0!</v>
      </c>
      <c r="AD33" s="123"/>
      <c r="AE33" s="127"/>
      <c r="AF33" s="9"/>
    </row>
    <row r="34" spans="1:38" s="121" customFormat="1" ht="15" customHeight="1" x14ac:dyDescent="0.35">
      <c r="A34" s="128" t="s">
        <v>49</v>
      </c>
      <c r="B34" s="55"/>
      <c r="C34" s="55"/>
      <c r="D34" s="55"/>
      <c r="E34" s="118"/>
      <c r="F34" s="118"/>
      <c r="G34" s="119"/>
      <c r="H34" s="120"/>
      <c r="V34" s="122"/>
      <c r="W34" s="122"/>
      <c r="X34" s="122"/>
      <c r="Y34" s="123"/>
      <c r="Z34" s="124"/>
      <c r="AA34" s="123">
        <v>2018</v>
      </c>
      <c r="AB34" s="125">
        <f>B32</f>
        <v>1998</v>
      </c>
      <c r="AC34" s="126">
        <f>(AB34-AB33)/AB33*100</f>
        <v>538.3386581469648</v>
      </c>
      <c r="AD34" s="123"/>
      <c r="AE34" s="127"/>
      <c r="AF34" s="9"/>
    </row>
    <row r="35" spans="1:38" s="121" customFormat="1" ht="21.75" customHeight="1" x14ac:dyDescent="0.35">
      <c r="A35" s="94" t="s">
        <v>52</v>
      </c>
      <c r="B35" s="51"/>
      <c r="C35" s="51"/>
      <c r="D35" s="51"/>
      <c r="E35" s="118"/>
      <c r="F35" s="118"/>
      <c r="G35" s="119"/>
      <c r="H35" s="120"/>
      <c r="V35" s="122"/>
      <c r="W35" s="122"/>
      <c r="X35" s="122"/>
      <c r="Y35" s="123"/>
      <c r="Z35" s="124"/>
      <c r="AA35" s="123"/>
      <c r="AB35" s="123"/>
      <c r="AC35" s="123"/>
      <c r="AD35" s="123"/>
      <c r="AE35" s="127"/>
      <c r="AF35" s="9"/>
    </row>
    <row r="36" spans="1:38" s="121" customFormat="1" ht="15" customHeight="1" x14ac:dyDescent="0.35">
      <c r="A36" s="95" t="s">
        <v>50</v>
      </c>
      <c r="G36" s="129"/>
      <c r="V36" s="122"/>
      <c r="W36" s="122"/>
      <c r="X36" s="122"/>
      <c r="Y36" s="123"/>
      <c r="Z36" s="124"/>
      <c r="AA36" s="123"/>
      <c r="AB36" s="123"/>
      <c r="AC36" s="123"/>
      <c r="AD36" s="123"/>
      <c r="AE36" s="127"/>
      <c r="AF36" s="9"/>
    </row>
    <row r="37" spans="1:38" x14ac:dyDescent="0.3">
      <c r="A37" s="73"/>
      <c r="B37" s="73"/>
      <c r="C37" s="73"/>
      <c r="D37" s="73"/>
      <c r="E37" s="73"/>
      <c r="F37" s="73"/>
      <c r="G37" s="73"/>
      <c r="H37" s="73"/>
      <c r="I37" s="73"/>
      <c r="J37" s="73"/>
      <c r="K37" s="73"/>
      <c r="L37" s="73"/>
      <c r="M37" s="73"/>
      <c r="N37" s="73"/>
      <c r="O37" s="73"/>
      <c r="P37" s="73"/>
      <c r="AH37" s="73"/>
      <c r="AI37" s="73"/>
      <c r="AJ37" s="73"/>
      <c r="AK37" s="73"/>
      <c r="AL37" s="73"/>
    </row>
    <row r="38" spans="1:38" x14ac:dyDescent="0.3">
      <c r="A38" s="73"/>
      <c r="B38" s="73"/>
      <c r="C38" s="73"/>
      <c r="D38" s="73"/>
      <c r="E38" s="73"/>
      <c r="F38" s="73"/>
      <c r="G38" s="73"/>
      <c r="H38" s="73"/>
      <c r="I38" s="73"/>
      <c r="J38" s="73"/>
      <c r="K38" s="73"/>
      <c r="L38" s="73"/>
      <c r="M38" s="73"/>
      <c r="N38" s="73"/>
      <c r="O38" s="73"/>
      <c r="P38" s="73"/>
      <c r="AH38" s="73"/>
      <c r="AI38" s="73"/>
      <c r="AJ38" s="73"/>
      <c r="AK38" s="73"/>
      <c r="AL38" s="73"/>
    </row>
    <row r="39" spans="1:38" x14ac:dyDescent="0.3">
      <c r="A39" s="73"/>
      <c r="B39" s="73"/>
      <c r="C39" s="73"/>
      <c r="D39" s="73"/>
      <c r="E39" s="73"/>
      <c r="F39" s="73"/>
      <c r="G39" s="73"/>
      <c r="H39" s="73"/>
      <c r="I39" s="73"/>
      <c r="J39" s="73"/>
      <c r="K39" s="73"/>
      <c r="L39" s="73"/>
      <c r="M39" s="73"/>
      <c r="N39" s="73"/>
      <c r="O39" s="73"/>
      <c r="P39" s="73"/>
      <c r="AH39" s="73"/>
      <c r="AI39" s="73"/>
      <c r="AJ39" s="73"/>
      <c r="AK39" s="73"/>
      <c r="AL39" s="73"/>
    </row>
    <row r="40" spans="1:38" x14ac:dyDescent="0.3">
      <c r="A40" s="167"/>
      <c r="B40" s="167"/>
      <c r="C40" s="167"/>
      <c r="D40" s="167"/>
      <c r="E40" s="167"/>
      <c r="F40" s="167"/>
      <c r="G40" s="167"/>
      <c r="H40" s="167"/>
      <c r="I40" s="167"/>
      <c r="J40" s="167"/>
      <c r="K40" s="167"/>
      <c r="L40" s="167"/>
      <c r="M40" s="167"/>
      <c r="N40" s="167"/>
      <c r="O40" s="167"/>
      <c r="P40" s="167"/>
    </row>
    <row r="41" spans="1:38" ht="12.75" customHeight="1" x14ac:dyDescent="0.3"/>
  </sheetData>
  <mergeCells count="11">
    <mergeCell ref="AP1:BI1"/>
    <mergeCell ref="BJ1:BS1"/>
    <mergeCell ref="V1:AO1"/>
    <mergeCell ref="A40:P40"/>
    <mergeCell ref="J6:J7"/>
    <mergeCell ref="A5:A7"/>
    <mergeCell ref="B5:F5"/>
    <mergeCell ref="E6:E7"/>
    <mergeCell ref="F6:F7"/>
    <mergeCell ref="K6:K7"/>
    <mergeCell ref="G5:K5"/>
  </mergeCells>
  <phoneticPr fontId="19" type="noConversion"/>
  <pageMargins left="0.70866141732283472" right="0.70866141732283472" top="0.43307086614173229" bottom="0.59055118110236227" header="0.31496062992125984" footer="0.23622047244094491"/>
  <pageSetup paperSize="9" scale="66" orientation="landscape" r:id="rId1"/>
  <headerFooter>
    <oddFooter>&amp;LStatistiche Italia - IMMATRICOLAZIONI
Automobile in cifre &amp;C&amp;P/&amp;N&amp;RANFIA - Studi e statistiche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X50"/>
  <sheetViews>
    <sheetView showGridLines="0" zoomScaleNormal="100" workbookViewId="0">
      <pane xSplit="1" ySplit="7" topLeftCell="B8" activePane="bottomRight" state="frozen"/>
      <selection pane="topRight" activeCell="B1" sqref="B1"/>
      <selection pane="bottomLeft" activeCell="A8" sqref="A8"/>
      <selection pane="bottomRight" activeCell="B5" sqref="B5:F5"/>
    </sheetView>
  </sheetViews>
  <sheetFormatPr defaultColWidth="9.42578125" defaultRowHeight="15" x14ac:dyDescent="0.3"/>
  <cols>
    <col min="1" max="1" width="26.5703125" style="35" customWidth="1"/>
    <col min="2" max="2" width="7.85546875" style="35" customWidth="1"/>
    <col min="3" max="3" width="9" style="35" bestFit="1" customWidth="1"/>
    <col min="4" max="4" width="8.42578125" style="35" customWidth="1"/>
    <col min="5" max="5" width="7.42578125" style="35" bestFit="1" customWidth="1"/>
    <col min="6" max="6" width="7.7109375" style="35" customWidth="1"/>
    <col min="7" max="9" width="8.42578125" style="35" customWidth="1"/>
    <col min="10" max="10" width="7.42578125" style="35" bestFit="1" customWidth="1"/>
    <col min="11" max="11" width="7.7109375" style="35" bestFit="1" customWidth="1"/>
    <col min="12" max="14" width="8.42578125" style="35" customWidth="1"/>
    <col min="15" max="15" width="7.42578125" style="35" bestFit="1" customWidth="1"/>
    <col min="16" max="19" width="8.42578125" style="35" customWidth="1"/>
    <col min="20" max="20" width="7.42578125" style="35" bestFit="1" customWidth="1"/>
    <col min="21" max="21" width="7.140625" style="35" bestFit="1" customWidth="1"/>
    <col min="22" max="24" width="8.42578125" style="35" customWidth="1"/>
    <col min="25" max="25" width="7.42578125" style="35" bestFit="1" customWidth="1"/>
    <col min="26" max="26" width="7.140625" style="35" bestFit="1" customWidth="1"/>
    <col min="27" max="29" width="8.42578125" style="35" customWidth="1"/>
    <col min="30" max="30" width="7.42578125" style="35" bestFit="1" customWidth="1"/>
    <col min="31" max="31" width="7.140625" style="35" bestFit="1" customWidth="1"/>
    <col min="32" max="34" width="8.42578125" style="35" customWidth="1"/>
    <col min="35" max="35" width="7.42578125" style="35" bestFit="1" customWidth="1"/>
    <col min="36" max="36" width="7.140625" style="35" bestFit="1" customWidth="1"/>
    <col min="37" max="44" width="8.42578125" style="35" customWidth="1"/>
    <col min="45" max="45" width="7.42578125" style="35" bestFit="1" customWidth="1"/>
    <col min="46" max="46" width="7.5703125" style="35" customWidth="1"/>
    <col min="47" max="49" width="8.42578125" style="35" customWidth="1"/>
    <col min="50" max="50" width="7.42578125" style="35" bestFit="1" customWidth="1"/>
    <col min="51" max="51" width="7.5703125" style="35" customWidth="1"/>
    <col min="52" max="54" width="8.42578125" style="35" customWidth="1"/>
    <col min="55" max="55" width="7.42578125" style="35" bestFit="1" customWidth="1"/>
    <col min="56" max="56" width="7.140625" style="35" bestFit="1" customWidth="1"/>
    <col min="57" max="59" width="8.42578125" style="35" customWidth="1"/>
    <col min="60" max="60" width="7.42578125" style="35" bestFit="1" customWidth="1"/>
    <col min="61" max="71" width="8.42578125" style="35" customWidth="1"/>
    <col min="72" max="16384" width="9.42578125" style="35"/>
  </cols>
  <sheetData>
    <row r="1" spans="1:102" s="2" customFormat="1" ht="17.25" customHeight="1" x14ac:dyDescent="0.3">
      <c r="A1" s="1"/>
      <c r="B1" s="91"/>
      <c r="C1" s="91"/>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row>
    <row r="2" spans="1:102" s="2" customFormat="1" ht="17.25" customHeight="1" x14ac:dyDescent="0.3">
      <c r="A2" s="3"/>
      <c r="B2" s="166" t="s">
        <v>35</v>
      </c>
      <c r="C2" s="166"/>
      <c r="D2" s="166"/>
      <c r="E2" s="166"/>
      <c r="F2" s="166"/>
      <c r="G2" s="166"/>
      <c r="H2" s="166"/>
      <c r="I2" s="166"/>
      <c r="J2" s="166"/>
      <c r="K2" s="166"/>
      <c r="L2" s="166"/>
      <c r="M2" s="166"/>
      <c r="N2" s="166"/>
      <c r="O2" s="166"/>
      <c r="P2" s="166"/>
      <c r="Q2" s="166"/>
      <c r="R2" s="166"/>
      <c r="S2" s="166"/>
      <c r="T2" s="166"/>
      <c r="U2" s="166"/>
      <c r="V2" s="166" t="s">
        <v>35</v>
      </c>
      <c r="W2" s="166"/>
      <c r="X2" s="166"/>
      <c r="Y2" s="166"/>
      <c r="Z2" s="166"/>
      <c r="AA2" s="166"/>
      <c r="AB2" s="166"/>
      <c r="AC2" s="166"/>
      <c r="AD2" s="166"/>
      <c r="AE2" s="166"/>
      <c r="AF2" s="166"/>
      <c r="AG2" s="166"/>
      <c r="AH2" s="166"/>
      <c r="AI2" s="166"/>
      <c r="AJ2" s="166"/>
      <c r="AK2" s="166"/>
      <c r="AL2" s="166"/>
      <c r="AM2" s="166"/>
      <c r="AN2" s="166"/>
      <c r="AO2" s="166"/>
      <c r="AP2" s="166" t="s">
        <v>35</v>
      </c>
      <c r="AQ2" s="166"/>
      <c r="AR2" s="166"/>
      <c r="AS2" s="166"/>
      <c r="AT2" s="166"/>
      <c r="AU2" s="166"/>
      <c r="AV2" s="166"/>
      <c r="AW2" s="166"/>
      <c r="AX2" s="166"/>
      <c r="AY2" s="166"/>
      <c r="AZ2" s="166"/>
      <c r="BA2" s="166"/>
      <c r="BB2" s="166"/>
      <c r="BC2" s="166"/>
      <c r="BD2" s="166"/>
      <c r="BE2" s="166"/>
      <c r="BF2" s="166"/>
      <c r="BG2" s="166"/>
      <c r="BH2" s="166"/>
      <c r="BI2" s="166"/>
      <c r="BJ2" s="166" t="s">
        <v>35</v>
      </c>
      <c r="BK2" s="166"/>
      <c r="BL2" s="166"/>
      <c r="BM2" s="166"/>
      <c r="BN2" s="166"/>
      <c r="BO2" s="166"/>
      <c r="BP2" s="166"/>
      <c r="BQ2" s="166"/>
      <c r="BR2" s="166"/>
      <c r="BS2" s="166"/>
      <c r="BT2" s="166"/>
      <c r="BU2" s="166"/>
      <c r="BV2" s="91"/>
      <c r="BW2" s="91"/>
      <c r="BX2" s="91"/>
      <c r="BY2" s="91"/>
      <c r="BZ2" s="91"/>
      <c r="CA2" s="91"/>
      <c r="CB2" s="91"/>
      <c r="CC2" s="91"/>
    </row>
    <row r="3" spans="1:102" s="5" customFormat="1" ht="17.25" customHeight="1" x14ac:dyDescent="0.3">
      <c r="A3" s="4"/>
      <c r="B3" s="168" t="s">
        <v>45</v>
      </c>
      <c r="C3" s="168"/>
      <c r="D3" s="168"/>
      <c r="E3" s="168"/>
      <c r="F3" s="168"/>
      <c r="G3" s="168"/>
      <c r="H3" s="168"/>
      <c r="I3" s="168"/>
      <c r="J3" s="168"/>
      <c r="K3" s="168"/>
      <c r="L3" s="168"/>
      <c r="M3" s="168"/>
      <c r="N3" s="168"/>
      <c r="O3" s="168"/>
      <c r="P3" s="168"/>
      <c r="Q3" s="168"/>
      <c r="R3" s="168"/>
      <c r="S3" s="168"/>
      <c r="T3" s="168"/>
      <c r="U3" s="168"/>
      <c r="V3" s="168" t="s">
        <v>45</v>
      </c>
      <c r="W3" s="168"/>
      <c r="X3" s="168"/>
      <c r="Y3" s="168"/>
      <c r="Z3" s="168"/>
      <c r="AA3" s="168"/>
      <c r="AB3" s="168"/>
      <c r="AC3" s="168"/>
      <c r="AD3" s="168"/>
      <c r="AE3" s="168"/>
      <c r="AF3" s="168"/>
      <c r="AG3" s="168"/>
      <c r="AH3" s="168"/>
      <c r="AI3" s="168"/>
      <c r="AJ3" s="168"/>
      <c r="AK3" s="168"/>
      <c r="AL3" s="168"/>
      <c r="AM3" s="168"/>
      <c r="AN3" s="168"/>
      <c r="AO3" s="168"/>
      <c r="AP3" s="168" t="s">
        <v>45</v>
      </c>
      <c r="AQ3" s="168"/>
      <c r="AR3" s="168"/>
      <c r="AS3" s="168"/>
      <c r="AT3" s="168"/>
      <c r="AU3" s="168"/>
      <c r="AV3" s="168"/>
      <c r="AW3" s="168"/>
      <c r="AX3" s="168"/>
      <c r="AY3" s="168"/>
      <c r="AZ3" s="168"/>
      <c r="BA3" s="168"/>
      <c r="BB3" s="168"/>
      <c r="BC3" s="168"/>
      <c r="BD3" s="168"/>
      <c r="BE3" s="168"/>
      <c r="BF3" s="168"/>
      <c r="BG3" s="168"/>
      <c r="BH3" s="168"/>
      <c r="BI3" s="168"/>
      <c r="BJ3" s="168" t="s">
        <v>45</v>
      </c>
      <c r="BK3" s="168"/>
      <c r="BL3" s="168"/>
      <c r="BM3" s="168"/>
      <c r="BN3" s="168"/>
      <c r="BO3" s="168"/>
      <c r="BP3" s="168"/>
      <c r="BQ3" s="168"/>
      <c r="BR3" s="168"/>
      <c r="BS3" s="168"/>
      <c r="BT3" s="168"/>
      <c r="BU3" s="168"/>
      <c r="BV3" s="92"/>
      <c r="BW3" s="92"/>
      <c r="BX3" s="92"/>
      <c r="BY3" s="92"/>
      <c r="BZ3" s="92"/>
      <c r="CA3" s="92"/>
      <c r="CB3" s="92"/>
      <c r="CC3" s="92"/>
    </row>
    <row r="4" spans="1:102" s="5" customFormat="1" ht="17.25" customHeight="1" x14ac:dyDescent="0.3">
      <c r="A4" s="4"/>
      <c r="B4" s="4"/>
      <c r="C4" s="4"/>
      <c r="D4" s="4"/>
      <c r="E4" s="4"/>
      <c r="F4" s="4"/>
      <c r="G4" s="4"/>
      <c r="H4" s="4"/>
      <c r="I4" s="4"/>
      <c r="J4" s="4"/>
      <c r="K4" s="4"/>
      <c r="L4" s="4"/>
      <c r="M4" s="4"/>
      <c r="N4" s="4"/>
      <c r="O4" s="4"/>
      <c r="P4" s="4"/>
    </row>
    <row r="5" spans="1:102" s="9" customFormat="1" ht="17.25" customHeight="1" x14ac:dyDescent="0.35">
      <c r="A5" s="160" t="s">
        <v>57</v>
      </c>
      <c r="B5" s="163">
        <v>2013</v>
      </c>
      <c r="C5" s="164"/>
      <c r="D5" s="164"/>
      <c r="E5" s="164"/>
      <c r="F5" s="165"/>
      <c r="G5" s="163">
        <v>2012</v>
      </c>
      <c r="H5" s="164"/>
      <c r="I5" s="164"/>
      <c r="J5" s="164"/>
      <c r="K5" s="165"/>
      <c r="L5" s="163">
        <v>2011</v>
      </c>
      <c r="M5" s="164"/>
      <c r="N5" s="164"/>
      <c r="O5" s="164"/>
      <c r="P5" s="165"/>
      <c r="Q5" s="163">
        <v>2010</v>
      </c>
      <c r="R5" s="164"/>
      <c r="S5" s="164"/>
      <c r="T5" s="164"/>
      <c r="U5" s="165"/>
      <c r="V5" s="163">
        <v>2009</v>
      </c>
      <c r="W5" s="164"/>
      <c r="X5" s="164"/>
      <c r="Y5" s="164"/>
      <c r="Z5" s="165"/>
      <c r="AA5" s="163">
        <v>2008</v>
      </c>
      <c r="AB5" s="164"/>
      <c r="AC5" s="164"/>
      <c r="AD5" s="164"/>
      <c r="AE5" s="165"/>
      <c r="AF5" s="163">
        <v>2007</v>
      </c>
      <c r="AG5" s="164"/>
      <c r="AH5" s="164"/>
      <c r="AI5" s="164"/>
      <c r="AJ5" s="165"/>
      <c r="AK5" s="163">
        <v>2006</v>
      </c>
      <c r="AL5" s="164"/>
      <c r="AM5" s="164"/>
      <c r="AN5" s="164"/>
      <c r="AO5" s="165"/>
      <c r="AP5" s="163">
        <v>2005</v>
      </c>
      <c r="AQ5" s="164"/>
      <c r="AR5" s="164"/>
      <c r="AS5" s="164"/>
      <c r="AT5" s="165"/>
      <c r="AU5" s="163">
        <v>2004</v>
      </c>
      <c r="AV5" s="164"/>
      <c r="AW5" s="164"/>
      <c r="AX5" s="164"/>
      <c r="AY5" s="165"/>
      <c r="AZ5" s="163">
        <v>2003</v>
      </c>
      <c r="BA5" s="164"/>
      <c r="BB5" s="164"/>
      <c r="BC5" s="164"/>
      <c r="BD5" s="165"/>
      <c r="BE5" s="163">
        <v>2002</v>
      </c>
      <c r="BF5" s="164"/>
      <c r="BG5" s="164"/>
      <c r="BH5" s="164"/>
      <c r="BI5" s="165"/>
      <c r="BJ5" s="169">
        <v>2001</v>
      </c>
      <c r="BK5" s="170"/>
      <c r="BL5" s="170"/>
      <c r="BM5" s="170"/>
      <c r="BN5" s="171"/>
      <c r="BO5" s="6">
        <v>2000</v>
      </c>
      <c r="BP5" s="7"/>
      <c r="BQ5" s="7"/>
      <c r="BR5" s="7"/>
      <c r="BS5" s="8"/>
    </row>
    <row r="6" spans="1:102" s="110" customFormat="1" ht="15" customHeight="1" x14ac:dyDescent="0.25">
      <c r="A6" s="161"/>
      <c r="B6" s="111" t="s">
        <v>36</v>
      </c>
      <c r="C6" s="75" t="s">
        <v>37</v>
      </c>
      <c r="D6" s="75" t="s">
        <v>38</v>
      </c>
      <c r="E6" s="156" t="s">
        <v>0</v>
      </c>
      <c r="F6" s="158" t="s">
        <v>46</v>
      </c>
      <c r="G6" s="111" t="s">
        <v>36</v>
      </c>
      <c r="H6" s="75" t="s">
        <v>37</v>
      </c>
      <c r="I6" s="75" t="s">
        <v>38</v>
      </c>
      <c r="J6" s="156" t="s">
        <v>0</v>
      </c>
      <c r="K6" s="158" t="s">
        <v>46</v>
      </c>
      <c r="L6" s="111" t="s">
        <v>36</v>
      </c>
      <c r="M6" s="75" t="s">
        <v>37</v>
      </c>
      <c r="N6" s="75" t="s">
        <v>38</v>
      </c>
      <c r="O6" s="156" t="s">
        <v>0</v>
      </c>
      <c r="P6" s="158" t="s">
        <v>46</v>
      </c>
      <c r="Q6" s="111" t="s">
        <v>36</v>
      </c>
      <c r="R6" s="75" t="s">
        <v>37</v>
      </c>
      <c r="S6" s="75" t="s">
        <v>38</v>
      </c>
      <c r="T6" s="156" t="s">
        <v>0</v>
      </c>
      <c r="U6" s="158" t="s">
        <v>46</v>
      </c>
      <c r="V6" s="111" t="s">
        <v>36</v>
      </c>
      <c r="W6" s="75" t="s">
        <v>37</v>
      </c>
      <c r="X6" s="75" t="s">
        <v>38</v>
      </c>
      <c r="Y6" s="156" t="s">
        <v>0</v>
      </c>
      <c r="Z6" s="158" t="s">
        <v>46</v>
      </c>
      <c r="AA6" s="111" t="s">
        <v>36</v>
      </c>
      <c r="AB6" s="75" t="s">
        <v>37</v>
      </c>
      <c r="AC6" s="75" t="s">
        <v>38</v>
      </c>
      <c r="AD6" s="156" t="s">
        <v>0</v>
      </c>
      <c r="AE6" s="158" t="s">
        <v>46</v>
      </c>
      <c r="AF6" s="111" t="s">
        <v>36</v>
      </c>
      <c r="AG6" s="75" t="s">
        <v>37</v>
      </c>
      <c r="AH6" s="75" t="s">
        <v>38</v>
      </c>
      <c r="AI6" s="156" t="s">
        <v>0</v>
      </c>
      <c r="AJ6" s="158" t="s">
        <v>46</v>
      </c>
      <c r="AK6" s="111" t="s">
        <v>36</v>
      </c>
      <c r="AL6" s="75" t="s">
        <v>37</v>
      </c>
      <c r="AM6" s="75" t="s">
        <v>38</v>
      </c>
      <c r="AN6" s="156" t="s">
        <v>0</v>
      </c>
      <c r="AO6" s="158" t="s">
        <v>46</v>
      </c>
      <c r="AP6" s="111" t="s">
        <v>36</v>
      </c>
      <c r="AQ6" s="75" t="s">
        <v>37</v>
      </c>
      <c r="AR6" s="75" t="s">
        <v>38</v>
      </c>
      <c r="AS6" s="156" t="s">
        <v>0</v>
      </c>
      <c r="AT6" s="158" t="s">
        <v>46</v>
      </c>
      <c r="AU6" s="111" t="s">
        <v>36</v>
      </c>
      <c r="AV6" s="75" t="s">
        <v>37</v>
      </c>
      <c r="AW6" s="75" t="s">
        <v>38</v>
      </c>
      <c r="AX6" s="156" t="s">
        <v>0</v>
      </c>
      <c r="AY6" s="158" t="s">
        <v>46</v>
      </c>
      <c r="AZ6" s="111" t="s">
        <v>36</v>
      </c>
      <c r="BA6" s="75" t="s">
        <v>37</v>
      </c>
      <c r="BB6" s="75" t="s">
        <v>38</v>
      </c>
      <c r="BC6" s="156" t="s">
        <v>0</v>
      </c>
      <c r="BD6" s="158" t="s">
        <v>46</v>
      </c>
      <c r="BE6" s="111" t="s">
        <v>36</v>
      </c>
      <c r="BF6" s="75" t="s">
        <v>37</v>
      </c>
      <c r="BG6" s="75" t="s">
        <v>38</v>
      </c>
      <c r="BH6" s="156" t="s">
        <v>0</v>
      </c>
      <c r="BI6" s="158" t="s">
        <v>46</v>
      </c>
      <c r="BJ6" s="111" t="s">
        <v>36</v>
      </c>
      <c r="BK6" s="75" t="s">
        <v>37</v>
      </c>
      <c r="BL6" s="75" t="s">
        <v>38</v>
      </c>
      <c r="BM6" s="156" t="s">
        <v>0</v>
      </c>
      <c r="BN6" s="158" t="s">
        <v>46</v>
      </c>
      <c r="BO6" s="111" t="s">
        <v>36</v>
      </c>
      <c r="BP6" s="75" t="s">
        <v>37</v>
      </c>
      <c r="BQ6" s="75" t="s">
        <v>38</v>
      </c>
      <c r="BR6" s="156" t="s">
        <v>0</v>
      </c>
      <c r="BS6" s="158" t="s">
        <v>46</v>
      </c>
    </row>
    <row r="7" spans="1:102" s="110" customFormat="1" ht="15" customHeight="1" x14ac:dyDescent="0.25">
      <c r="A7" s="162"/>
      <c r="B7" s="112" t="s">
        <v>40</v>
      </c>
      <c r="C7" s="76" t="s">
        <v>39</v>
      </c>
      <c r="D7" s="76" t="s">
        <v>41</v>
      </c>
      <c r="E7" s="157"/>
      <c r="F7" s="159"/>
      <c r="G7" s="112" t="s">
        <v>40</v>
      </c>
      <c r="H7" s="76" t="s">
        <v>39</v>
      </c>
      <c r="I7" s="76" t="s">
        <v>41</v>
      </c>
      <c r="J7" s="157"/>
      <c r="K7" s="159"/>
      <c r="L7" s="112" t="s">
        <v>40</v>
      </c>
      <c r="M7" s="76" t="s">
        <v>39</v>
      </c>
      <c r="N7" s="76" t="s">
        <v>41</v>
      </c>
      <c r="O7" s="157"/>
      <c r="P7" s="159"/>
      <c r="Q7" s="112" t="s">
        <v>40</v>
      </c>
      <c r="R7" s="76" t="s">
        <v>39</v>
      </c>
      <c r="S7" s="76" t="s">
        <v>41</v>
      </c>
      <c r="T7" s="157"/>
      <c r="U7" s="159"/>
      <c r="V7" s="112" t="s">
        <v>40</v>
      </c>
      <c r="W7" s="76" t="s">
        <v>39</v>
      </c>
      <c r="X7" s="76" t="s">
        <v>41</v>
      </c>
      <c r="Y7" s="157"/>
      <c r="Z7" s="159"/>
      <c r="AA7" s="112" t="s">
        <v>40</v>
      </c>
      <c r="AB7" s="76" t="s">
        <v>39</v>
      </c>
      <c r="AC7" s="76" t="s">
        <v>41</v>
      </c>
      <c r="AD7" s="157"/>
      <c r="AE7" s="159"/>
      <c r="AF7" s="112" t="s">
        <v>40</v>
      </c>
      <c r="AG7" s="76" t="s">
        <v>39</v>
      </c>
      <c r="AH7" s="76" t="s">
        <v>41</v>
      </c>
      <c r="AI7" s="157"/>
      <c r="AJ7" s="159"/>
      <c r="AK7" s="112" t="s">
        <v>40</v>
      </c>
      <c r="AL7" s="76" t="s">
        <v>39</v>
      </c>
      <c r="AM7" s="76" t="s">
        <v>41</v>
      </c>
      <c r="AN7" s="157"/>
      <c r="AO7" s="159"/>
      <c r="AP7" s="112" t="s">
        <v>40</v>
      </c>
      <c r="AQ7" s="76" t="s">
        <v>39</v>
      </c>
      <c r="AR7" s="76" t="s">
        <v>41</v>
      </c>
      <c r="AS7" s="157"/>
      <c r="AT7" s="159"/>
      <c r="AU7" s="112" t="s">
        <v>40</v>
      </c>
      <c r="AV7" s="76" t="s">
        <v>39</v>
      </c>
      <c r="AW7" s="76" t="s">
        <v>41</v>
      </c>
      <c r="AX7" s="157"/>
      <c r="AY7" s="159"/>
      <c r="AZ7" s="112" t="s">
        <v>40</v>
      </c>
      <c r="BA7" s="76" t="s">
        <v>39</v>
      </c>
      <c r="BB7" s="76" t="s">
        <v>41</v>
      </c>
      <c r="BC7" s="157"/>
      <c r="BD7" s="159"/>
      <c r="BE7" s="112" t="s">
        <v>40</v>
      </c>
      <c r="BF7" s="76" t="s">
        <v>39</v>
      </c>
      <c r="BG7" s="76" t="s">
        <v>41</v>
      </c>
      <c r="BH7" s="157"/>
      <c r="BI7" s="159"/>
      <c r="BJ7" s="112" t="s">
        <v>40</v>
      </c>
      <c r="BK7" s="76" t="s">
        <v>39</v>
      </c>
      <c r="BL7" s="76" t="s">
        <v>41</v>
      </c>
      <c r="BM7" s="157"/>
      <c r="BN7" s="159"/>
      <c r="BO7" s="112" t="s">
        <v>40</v>
      </c>
      <c r="BP7" s="76" t="s">
        <v>39</v>
      </c>
      <c r="BQ7" s="76" t="s">
        <v>41</v>
      </c>
      <c r="BR7" s="157"/>
      <c r="BS7" s="159"/>
    </row>
    <row r="8" spans="1:102" s="17" customFormat="1" ht="15.75" x14ac:dyDescent="0.35">
      <c r="A8" s="10" t="s">
        <v>1</v>
      </c>
      <c r="B8" s="57" t="s">
        <v>2</v>
      </c>
      <c r="C8" s="58" t="s">
        <v>2</v>
      </c>
      <c r="D8" s="58" t="s">
        <v>2</v>
      </c>
      <c r="E8" s="58">
        <v>98</v>
      </c>
      <c r="F8" s="59">
        <f>SUM(B8:E8)</f>
        <v>98</v>
      </c>
      <c r="G8" s="11" t="s">
        <v>2</v>
      </c>
      <c r="H8" s="12" t="s">
        <v>2</v>
      </c>
      <c r="I8" s="12" t="s">
        <v>2</v>
      </c>
      <c r="J8" s="12">
        <v>105</v>
      </c>
      <c r="K8" s="13">
        <f>SUM(G8:J8)</f>
        <v>105</v>
      </c>
      <c r="L8" s="11" t="s">
        <v>2</v>
      </c>
      <c r="M8" s="12" t="s">
        <v>2</v>
      </c>
      <c r="N8" s="12" t="s">
        <v>2</v>
      </c>
      <c r="O8" s="12">
        <v>173</v>
      </c>
      <c r="P8" s="13">
        <f>SUM(L8:O8)</f>
        <v>173</v>
      </c>
      <c r="Q8" s="11" t="s">
        <v>2</v>
      </c>
      <c r="R8" s="12" t="s">
        <v>2</v>
      </c>
      <c r="S8" s="12" t="s">
        <v>2</v>
      </c>
      <c r="T8" s="12">
        <v>263</v>
      </c>
      <c r="U8" s="13">
        <f>SUM(Q8:T8)</f>
        <v>263</v>
      </c>
      <c r="V8" s="14" t="s">
        <v>2</v>
      </c>
      <c r="W8" s="15" t="s">
        <v>2</v>
      </c>
      <c r="X8" s="15" t="s">
        <v>2</v>
      </c>
      <c r="Y8" s="15">
        <v>293</v>
      </c>
      <c r="Z8" s="16">
        <f t="shared" ref="Z8:Z16" si="0">SUM(V8:Y8)</f>
        <v>293</v>
      </c>
      <c r="AA8" s="14" t="s">
        <v>2</v>
      </c>
      <c r="AB8" s="15" t="s">
        <v>2</v>
      </c>
      <c r="AC8" s="15" t="s">
        <v>2</v>
      </c>
      <c r="AD8" s="15">
        <v>402</v>
      </c>
      <c r="AE8" s="16">
        <f t="shared" ref="AE8:AE16" si="1">SUM(AA8:AD8)</f>
        <v>402</v>
      </c>
      <c r="AF8" s="14" t="s">
        <v>2</v>
      </c>
      <c r="AG8" s="15" t="s">
        <v>2</v>
      </c>
      <c r="AH8" s="15" t="s">
        <v>2</v>
      </c>
      <c r="AI8" s="15">
        <v>547</v>
      </c>
      <c r="AJ8" s="16">
        <f t="shared" ref="AJ8:AJ16" si="2">SUM(AF8:AI8)</f>
        <v>547</v>
      </c>
      <c r="AK8" s="14" t="s">
        <v>2</v>
      </c>
      <c r="AL8" s="15" t="s">
        <v>2</v>
      </c>
      <c r="AM8" s="15" t="s">
        <v>2</v>
      </c>
      <c r="AN8" s="15">
        <v>677</v>
      </c>
      <c r="AO8" s="16">
        <f t="shared" ref="AO8:AO16" si="3">SUM(AK8:AN8)</f>
        <v>677</v>
      </c>
      <c r="AP8" s="14" t="s">
        <v>2</v>
      </c>
      <c r="AQ8" s="15" t="s">
        <v>2</v>
      </c>
      <c r="AR8" s="15" t="s">
        <v>2</v>
      </c>
      <c r="AS8" s="15">
        <v>673</v>
      </c>
      <c r="AT8" s="16">
        <f t="shared" ref="AT8:AT16" si="4">SUM(AP8:AS8)</f>
        <v>673</v>
      </c>
      <c r="AU8" s="14" t="s">
        <v>2</v>
      </c>
      <c r="AV8" s="15" t="s">
        <v>2</v>
      </c>
      <c r="AW8" s="15" t="s">
        <v>2</v>
      </c>
      <c r="AX8" s="15">
        <v>745</v>
      </c>
      <c r="AY8" s="16">
        <f>SUM(AU8:AX8)</f>
        <v>745</v>
      </c>
      <c r="AZ8" s="14" t="s">
        <v>2</v>
      </c>
      <c r="BA8" s="15" t="s">
        <v>2</v>
      </c>
      <c r="BB8" s="15" t="s">
        <v>2</v>
      </c>
      <c r="BC8" s="15">
        <v>855</v>
      </c>
      <c r="BD8" s="16">
        <f t="shared" ref="BD8:BD16" si="5">SUM(AZ8:BC8)</f>
        <v>855</v>
      </c>
      <c r="BE8" s="14" t="s">
        <v>2</v>
      </c>
      <c r="BF8" s="15" t="s">
        <v>2</v>
      </c>
      <c r="BG8" s="15" t="s">
        <v>2</v>
      </c>
      <c r="BH8" s="15">
        <v>931</v>
      </c>
      <c r="BI8" s="16">
        <f t="shared" ref="BI8:BI16" si="6">SUM(BE8:BH8)</f>
        <v>931</v>
      </c>
      <c r="BJ8" s="14" t="s">
        <v>2</v>
      </c>
      <c r="BK8" s="15" t="s">
        <v>2</v>
      </c>
      <c r="BL8" s="15" t="s">
        <v>2</v>
      </c>
      <c r="BM8" s="15">
        <v>880</v>
      </c>
      <c r="BN8" s="16">
        <f t="shared" ref="BN8:BN13" si="7">SUM(BJ8:BM8)</f>
        <v>880</v>
      </c>
      <c r="BO8" s="14" t="s">
        <v>2</v>
      </c>
      <c r="BP8" s="15" t="s">
        <v>2</v>
      </c>
      <c r="BQ8" s="15" t="s">
        <v>2</v>
      </c>
      <c r="BR8" s="15">
        <v>690</v>
      </c>
      <c r="BS8" s="16">
        <f>SUM(BO8:BR8)</f>
        <v>690</v>
      </c>
      <c r="BT8" s="72"/>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35"/>
      <c r="CU8" s="35"/>
      <c r="CV8" s="35"/>
      <c r="CW8" s="35"/>
      <c r="CX8" s="35"/>
    </row>
    <row r="9" spans="1:102" s="26" customFormat="1" ht="15.75" x14ac:dyDescent="0.35">
      <c r="A9" s="18" t="s">
        <v>3</v>
      </c>
      <c r="B9" s="60" t="s">
        <v>2</v>
      </c>
      <c r="C9" s="58" t="s">
        <v>2</v>
      </c>
      <c r="D9" s="58" t="s">
        <v>2</v>
      </c>
      <c r="E9" s="58" t="s">
        <v>2</v>
      </c>
      <c r="F9" s="67">
        <f>SUM(B9:E9)</f>
        <v>0</v>
      </c>
      <c r="G9" s="19" t="s">
        <v>2</v>
      </c>
      <c r="H9" s="12" t="s">
        <v>2</v>
      </c>
      <c r="I9" s="12" t="s">
        <v>2</v>
      </c>
      <c r="J9" s="12" t="s">
        <v>2</v>
      </c>
      <c r="K9" s="20">
        <f>SUM(G9:J9)</f>
        <v>0</v>
      </c>
      <c r="L9" s="19" t="s">
        <v>2</v>
      </c>
      <c r="M9" s="12" t="s">
        <v>2</v>
      </c>
      <c r="N9" s="12" t="s">
        <v>2</v>
      </c>
      <c r="O9" s="12" t="s">
        <v>2</v>
      </c>
      <c r="P9" s="20">
        <f>SUM(L9:O9)</f>
        <v>0</v>
      </c>
      <c r="Q9" s="19">
        <v>14</v>
      </c>
      <c r="R9" s="12" t="s">
        <v>2</v>
      </c>
      <c r="S9" s="12" t="s">
        <v>2</v>
      </c>
      <c r="T9" s="12" t="s">
        <v>2</v>
      </c>
      <c r="U9" s="20">
        <f>SUM(Q9:T9)</f>
        <v>14</v>
      </c>
      <c r="V9" s="19">
        <v>15</v>
      </c>
      <c r="W9" s="21" t="s">
        <v>2</v>
      </c>
      <c r="X9" s="21" t="s">
        <v>2</v>
      </c>
      <c r="Y9" s="21" t="s">
        <v>2</v>
      </c>
      <c r="Z9" s="22">
        <f t="shared" si="0"/>
        <v>15</v>
      </c>
      <c r="AA9" s="23">
        <v>8</v>
      </c>
      <c r="AB9" s="24" t="s">
        <v>2</v>
      </c>
      <c r="AC9" s="24" t="s">
        <v>2</v>
      </c>
      <c r="AD9" s="24" t="s">
        <v>2</v>
      </c>
      <c r="AE9" s="22">
        <f t="shared" si="1"/>
        <v>8</v>
      </c>
      <c r="AF9" s="23">
        <v>12</v>
      </c>
      <c r="AG9" s="24" t="s">
        <v>2</v>
      </c>
      <c r="AH9" s="24" t="s">
        <v>2</v>
      </c>
      <c r="AI9" s="24" t="s">
        <v>2</v>
      </c>
      <c r="AJ9" s="22">
        <f t="shared" si="2"/>
        <v>12</v>
      </c>
      <c r="AK9" s="23">
        <v>10</v>
      </c>
      <c r="AL9" s="24" t="s">
        <v>2</v>
      </c>
      <c r="AM9" s="24" t="s">
        <v>2</v>
      </c>
      <c r="AN9" s="24" t="s">
        <v>2</v>
      </c>
      <c r="AO9" s="22">
        <f t="shared" si="3"/>
        <v>10</v>
      </c>
      <c r="AP9" s="23">
        <v>17</v>
      </c>
      <c r="AQ9" s="24" t="s">
        <v>2</v>
      </c>
      <c r="AR9" s="24" t="s">
        <v>2</v>
      </c>
      <c r="AS9" s="25" t="s">
        <v>2</v>
      </c>
      <c r="AT9" s="22">
        <f t="shared" si="4"/>
        <v>17</v>
      </c>
      <c r="AU9" s="23">
        <v>19</v>
      </c>
      <c r="AV9" s="24" t="s">
        <v>2</v>
      </c>
      <c r="AW9" s="24" t="s">
        <v>2</v>
      </c>
      <c r="AX9" s="24" t="s">
        <v>2</v>
      </c>
      <c r="AY9" s="22">
        <f>SUM(AU9:AX9)</f>
        <v>19</v>
      </c>
      <c r="AZ9" s="23">
        <v>6</v>
      </c>
      <c r="BA9" s="24" t="s">
        <v>2</v>
      </c>
      <c r="BB9" s="24" t="s">
        <v>2</v>
      </c>
      <c r="BC9" s="24" t="s">
        <v>2</v>
      </c>
      <c r="BD9" s="22">
        <f t="shared" si="5"/>
        <v>6</v>
      </c>
      <c r="BE9" s="23">
        <v>22</v>
      </c>
      <c r="BF9" s="24" t="s">
        <v>2</v>
      </c>
      <c r="BG9" s="24" t="s">
        <v>2</v>
      </c>
      <c r="BH9" s="24" t="s">
        <v>2</v>
      </c>
      <c r="BI9" s="22">
        <f t="shared" si="6"/>
        <v>22</v>
      </c>
      <c r="BJ9" s="23">
        <v>10</v>
      </c>
      <c r="BK9" s="24" t="s">
        <v>2</v>
      </c>
      <c r="BL9" s="24" t="s">
        <v>2</v>
      </c>
      <c r="BM9" s="24" t="s">
        <v>2</v>
      </c>
      <c r="BN9" s="22">
        <f t="shared" si="7"/>
        <v>10</v>
      </c>
      <c r="BO9" s="23">
        <v>18</v>
      </c>
      <c r="BP9" s="24" t="s">
        <v>2</v>
      </c>
      <c r="BQ9" s="24" t="s">
        <v>2</v>
      </c>
      <c r="BR9" s="24" t="s">
        <v>2</v>
      </c>
      <c r="BS9" s="22">
        <f>SUM(BO9:BR9)</f>
        <v>18</v>
      </c>
      <c r="BT9" s="72"/>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row>
    <row r="10" spans="1:102" s="26" customFormat="1" ht="15.75" x14ac:dyDescent="0.35">
      <c r="A10" s="18" t="s">
        <v>4</v>
      </c>
      <c r="B10" s="60">
        <v>5</v>
      </c>
      <c r="C10" s="58" t="s">
        <v>2</v>
      </c>
      <c r="D10" s="58" t="s">
        <v>2</v>
      </c>
      <c r="E10" s="58" t="s">
        <v>2</v>
      </c>
      <c r="F10" s="67">
        <f>SUM(B10:E10)</f>
        <v>5</v>
      </c>
      <c r="G10" s="19">
        <v>9</v>
      </c>
      <c r="H10" s="12" t="s">
        <v>2</v>
      </c>
      <c r="I10" s="12" t="s">
        <v>2</v>
      </c>
      <c r="J10" s="12">
        <v>3</v>
      </c>
      <c r="K10" s="20">
        <f>SUM(G10:J10)</f>
        <v>12</v>
      </c>
      <c r="L10" s="19">
        <v>12</v>
      </c>
      <c r="M10" s="12" t="s">
        <v>2</v>
      </c>
      <c r="N10" s="12" t="s">
        <v>2</v>
      </c>
      <c r="O10" s="12" t="s">
        <v>2</v>
      </c>
      <c r="P10" s="20">
        <f>SUM(L10:O10)</f>
        <v>12</v>
      </c>
      <c r="Q10" s="19">
        <v>18</v>
      </c>
      <c r="R10" s="12" t="s">
        <v>2</v>
      </c>
      <c r="S10" s="12" t="s">
        <v>2</v>
      </c>
      <c r="T10" s="12" t="s">
        <v>2</v>
      </c>
      <c r="U10" s="20">
        <f>SUM(Q10:T10)</f>
        <v>18</v>
      </c>
      <c r="V10" s="19">
        <v>13</v>
      </c>
      <c r="W10" s="21" t="s">
        <v>2</v>
      </c>
      <c r="X10" s="21" t="s">
        <v>2</v>
      </c>
      <c r="Y10" s="21" t="s">
        <v>2</v>
      </c>
      <c r="Z10" s="22">
        <f t="shared" si="0"/>
        <v>13</v>
      </c>
      <c r="AA10" s="23">
        <v>25</v>
      </c>
      <c r="AB10" s="24" t="s">
        <v>2</v>
      </c>
      <c r="AC10" s="24">
        <v>1</v>
      </c>
      <c r="AD10" s="24" t="s">
        <v>2</v>
      </c>
      <c r="AE10" s="22">
        <f t="shared" si="1"/>
        <v>26</v>
      </c>
      <c r="AF10" s="23">
        <v>50</v>
      </c>
      <c r="AG10" s="24" t="s">
        <v>2</v>
      </c>
      <c r="AH10" s="24" t="s">
        <v>2</v>
      </c>
      <c r="AI10" s="24" t="s">
        <v>2</v>
      </c>
      <c r="AJ10" s="22">
        <f t="shared" si="2"/>
        <v>50</v>
      </c>
      <c r="AK10" s="23">
        <v>52</v>
      </c>
      <c r="AL10" s="24" t="s">
        <v>2</v>
      </c>
      <c r="AM10" s="24" t="s">
        <v>2</v>
      </c>
      <c r="AN10" s="24" t="s">
        <v>2</v>
      </c>
      <c r="AO10" s="22">
        <f t="shared" si="3"/>
        <v>52</v>
      </c>
      <c r="AP10" s="23">
        <v>48</v>
      </c>
      <c r="AQ10" s="24" t="s">
        <v>2</v>
      </c>
      <c r="AR10" s="24">
        <v>4</v>
      </c>
      <c r="AS10" s="25" t="s">
        <v>2</v>
      </c>
      <c r="AT10" s="22">
        <f t="shared" si="4"/>
        <v>52</v>
      </c>
      <c r="AU10" s="23">
        <v>58</v>
      </c>
      <c r="AV10" s="24" t="s">
        <v>2</v>
      </c>
      <c r="AW10" s="24">
        <v>4</v>
      </c>
      <c r="AX10" s="24"/>
      <c r="AY10" s="22">
        <f>SUM(AU10:AX10)</f>
        <v>62</v>
      </c>
      <c r="AZ10" s="23">
        <v>50</v>
      </c>
      <c r="BA10" s="24" t="s">
        <v>2</v>
      </c>
      <c r="BB10" s="24" t="s">
        <v>2</v>
      </c>
      <c r="BC10" s="24" t="s">
        <v>2</v>
      </c>
      <c r="BD10" s="22">
        <f t="shared" si="5"/>
        <v>50</v>
      </c>
      <c r="BE10" s="23">
        <v>87</v>
      </c>
      <c r="BF10" s="24" t="s">
        <v>2</v>
      </c>
      <c r="BG10" s="24" t="s">
        <v>2</v>
      </c>
      <c r="BH10" s="24" t="s">
        <v>2</v>
      </c>
      <c r="BI10" s="22">
        <f t="shared" si="6"/>
        <v>87</v>
      </c>
      <c r="BJ10" s="23">
        <v>67</v>
      </c>
      <c r="BK10" s="24" t="s">
        <v>2</v>
      </c>
      <c r="BL10" s="24" t="s">
        <v>2</v>
      </c>
      <c r="BM10" s="24" t="s">
        <v>2</v>
      </c>
      <c r="BN10" s="22">
        <f t="shared" si="7"/>
        <v>67</v>
      </c>
      <c r="BO10" s="23">
        <v>54</v>
      </c>
      <c r="BP10" s="24" t="s">
        <v>2</v>
      </c>
      <c r="BQ10" s="24" t="s">
        <v>2</v>
      </c>
      <c r="BR10" s="24" t="s">
        <v>2</v>
      </c>
      <c r="BS10" s="22">
        <f>SUM(BO10:BR10)</f>
        <v>54</v>
      </c>
      <c r="BT10" s="72"/>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row>
    <row r="11" spans="1:102" s="26" customFormat="1" ht="15.75" x14ac:dyDescent="0.35">
      <c r="A11" s="18" t="s">
        <v>5</v>
      </c>
      <c r="B11" s="60" t="s">
        <v>2</v>
      </c>
      <c r="C11" s="58" t="s">
        <v>2</v>
      </c>
      <c r="D11" s="58" t="s">
        <v>2</v>
      </c>
      <c r="E11" s="58" t="s">
        <v>2</v>
      </c>
      <c r="F11" s="67">
        <f>SUM(B11:E11)</f>
        <v>0</v>
      </c>
      <c r="G11" s="19" t="s">
        <v>2</v>
      </c>
      <c r="H11" s="12" t="s">
        <v>2</v>
      </c>
      <c r="I11" s="12" t="s">
        <v>2</v>
      </c>
      <c r="J11" s="12" t="s">
        <v>2</v>
      </c>
      <c r="K11" s="20">
        <f>SUM(G11:J11)</f>
        <v>0</v>
      </c>
      <c r="L11" s="19" t="s">
        <v>2</v>
      </c>
      <c r="M11" s="12" t="s">
        <v>2</v>
      </c>
      <c r="N11" s="12" t="s">
        <v>2</v>
      </c>
      <c r="O11" s="12" t="s">
        <v>2</v>
      </c>
      <c r="P11" s="20">
        <f>SUM(L11:O11)</f>
        <v>0</v>
      </c>
      <c r="Q11" s="19">
        <v>53</v>
      </c>
      <c r="R11" s="21">
        <v>13</v>
      </c>
      <c r="S11" s="12" t="s">
        <v>2</v>
      </c>
      <c r="T11" s="12" t="s">
        <v>2</v>
      </c>
      <c r="U11" s="20">
        <f>SUM(Q11:T11)</f>
        <v>66</v>
      </c>
      <c r="V11" s="19">
        <v>26</v>
      </c>
      <c r="W11" s="21">
        <v>10</v>
      </c>
      <c r="X11" s="21" t="s">
        <v>2</v>
      </c>
      <c r="Y11" s="21" t="s">
        <v>2</v>
      </c>
      <c r="Z11" s="22">
        <f t="shared" si="0"/>
        <v>36</v>
      </c>
      <c r="AA11" s="23">
        <v>82</v>
      </c>
      <c r="AB11" s="24">
        <v>10</v>
      </c>
      <c r="AC11" s="24" t="s">
        <v>2</v>
      </c>
      <c r="AD11" s="24" t="s">
        <v>2</v>
      </c>
      <c r="AE11" s="22">
        <f t="shared" si="1"/>
        <v>92</v>
      </c>
      <c r="AF11" s="23">
        <v>62</v>
      </c>
      <c r="AG11" s="24">
        <v>6</v>
      </c>
      <c r="AH11" s="24" t="s">
        <v>2</v>
      </c>
      <c r="AI11" s="24" t="s">
        <v>2</v>
      </c>
      <c r="AJ11" s="22">
        <f t="shared" si="2"/>
        <v>68</v>
      </c>
      <c r="AK11" s="23">
        <v>67</v>
      </c>
      <c r="AL11" s="24">
        <v>1</v>
      </c>
      <c r="AM11" s="24" t="s">
        <v>2</v>
      </c>
      <c r="AN11" s="24" t="s">
        <v>2</v>
      </c>
      <c r="AO11" s="22">
        <f t="shared" si="3"/>
        <v>68</v>
      </c>
      <c r="AP11" s="23">
        <v>73</v>
      </c>
      <c r="AQ11" s="24" t="s">
        <v>2</v>
      </c>
      <c r="AR11" s="25" t="s">
        <v>2</v>
      </c>
      <c r="AS11" s="25" t="s">
        <v>2</v>
      </c>
      <c r="AT11" s="22">
        <f t="shared" si="4"/>
        <v>73</v>
      </c>
      <c r="AU11" s="23">
        <v>76</v>
      </c>
      <c r="AV11" s="24" t="s">
        <v>2</v>
      </c>
      <c r="AW11" s="24" t="s">
        <v>2</v>
      </c>
      <c r="AX11" s="24" t="s">
        <v>2</v>
      </c>
      <c r="AY11" s="22">
        <f>SUM(AU11:AX11)</f>
        <v>76</v>
      </c>
      <c r="AZ11" s="23">
        <v>46</v>
      </c>
      <c r="BA11" s="24" t="s">
        <v>2</v>
      </c>
      <c r="BB11" s="24" t="s">
        <v>2</v>
      </c>
      <c r="BC11" s="24" t="s">
        <v>2</v>
      </c>
      <c r="BD11" s="22">
        <f t="shared" si="5"/>
        <v>46</v>
      </c>
      <c r="BE11" s="23">
        <v>67</v>
      </c>
      <c r="BF11" s="24" t="s">
        <v>2</v>
      </c>
      <c r="BG11" s="24" t="s">
        <v>2</v>
      </c>
      <c r="BH11" s="24" t="s">
        <v>2</v>
      </c>
      <c r="BI11" s="22">
        <f t="shared" si="6"/>
        <v>67</v>
      </c>
      <c r="BJ11" s="23">
        <v>78</v>
      </c>
      <c r="BK11" s="24" t="s">
        <v>2</v>
      </c>
      <c r="BL11" s="24" t="s">
        <v>2</v>
      </c>
      <c r="BM11" s="24" t="s">
        <v>2</v>
      </c>
      <c r="BN11" s="22">
        <f t="shared" si="7"/>
        <v>78</v>
      </c>
      <c r="BO11" s="23">
        <v>79</v>
      </c>
      <c r="BP11" s="24" t="s">
        <v>2</v>
      </c>
      <c r="BQ11" s="24" t="s">
        <v>2</v>
      </c>
      <c r="BR11" s="24" t="s">
        <v>2</v>
      </c>
      <c r="BS11" s="22">
        <f>SUM(BO11:BR11)</f>
        <v>79</v>
      </c>
      <c r="BT11" s="72"/>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row>
    <row r="12" spans="1:102" s="26" customFormat="1" ht="15.75" x14ac:dyDescent="0.35">
      <c r="A12" s="18" t="s">
        <v>6</v>
      </c>
      <c r="B12" s="60" t="s">
        <v>2</v>
      </c>
      <c r="C12" s="58" t="s">
        <v>2</v>
      </c>
      <c r="D12" s="58" t="s">
        <v>2</v>
      </c>
      <c r="E12" s="58" t="s">
        <v>2</v>
      </c>
      <c r="F12" s="67">
        <f>SUM(B12:E12)</f>
        <v>0</v>
      </c>
      <c r="G12" s="19" t="s">
        <v>2</v>
      </c>
      <c r="H12" s="12" t="s">
        <v>2</v>
      </c>
      <c r="I12" s="12" t="s">
        <v>2</v>
      </c>
      <c r="J12" s="12" t="s">
        <v>2</v>
      </c>
      <c r="K12" s="20" t="s">
        <v>2</v>
      </c>
      <c r="L12" s="19" t="s">
        <v>2</v>
      </c>
      <c r="M12" s="12" t="s">
        <v>2</v>
      </c>
      <c r="N12" s="12" t="s">
        <v>2</v>
      </c>
      <c r="O12" s="12" t="s">
        <v>2</v>
      </c>
      <c r="P12" s="20" t="s">
        <v>2</v>
      </c>
      <c r="Q12" s="19" t="s">
        <v>2</v>
      </c>
      <c r="R12" s="12" t="s">
        <v>2</v>
      </c>
      <c r="S12" s="12" t="s">
        <v>2</v>
      </c>
      <c r="T12" s="12" t="s">
        <v>2</v>
      </c>
      <c r="U12" s="20" t="s">
        <v>2</v>
      </c>
      <c r="V12" s="19">
        <v>3</v>
      </c>
      <c r="W12" s="21" t="s">
        <v>2</v>
      </c>
      <c r="X12" s="21" t="s">
        <v>2</v>
      </c>
      <c r="Y12" s="21" t="s">
        <v>2</v>
      </c>
      <c r="Z12" s="22">
        <f t="shared" si="0"/>
        <v>3</v>
      </c>
      <c r="AA12" s="23">
        <v>9</v>
      </c>
      <c r="AB12" s="24" t="s">
        <v>2</v>
      </c>
      <c r="AC12" s="24" t="s">
        <v>2</v>
      </c>
      <c r="AD12" s="24" t="s">
        <v>2</v>
      </c>
      <c r="AE12" s="22">
        <f t="shared" si="1"/>
        <v>9</v>
      </c>
      <c r="AF12" s="23">
        <v>8</v>
      </c>
      <c r="AG12" s="24" t="s">
        <v>2</v>
      </c>
      <c r="AH12" s="24" t="s">
        <v>2</v>
      </c>
      <c r="AI12" s="24" t="s">
        <v>2</v>
      </c>
      <c r="AJ12" s="22">
        <f t="shared" si="2"/>
        <v>8</v>
      </c>
      <c r="AK12" s="23">
        <v>8</v>
      </c>
      <c r="AL12" s="24" t="s">
        <v>2</v>
      </c>
      <c r="AM12" s="24" t="s">
        <v>2</v>
      </c>
      <c r="AN12" s="24" t="s">
        <v>2</v>
      </c>
      <c r="AO12" s="22">
        <f t="shared" si="3"/>
        <v>8</v>
      </c>
      <c r="AP12" s="23">
        <v>5</v>
      </c>
      <c r="AQ12" s="24" t="s">
        <v>2</v>
      </c>
      <c r="AR12" s="25" t="s">
        <v>2</v>
      </c>
      <c r="AS12" s="25" t="s">
        <v>2</v>
      </c>
      <c r="AT12" s="22">
        <f t="shared" si="4"/>
        <v>5</v>
      </c>
      <c r="AU12" s="23" t="s">
        <v>2</v>
      </c>
      <c r="AV12" s="24" t="s">
        <v>2</v>
      </c>
      <c r="AW12" s="24" t="s">
        <v>2</v>
      </c>
      <c r="AX12" s="24" t="s">
        <v>2</v>
      </c>
      <c r="AY12" s="22" t="s">
        <v>2</v>
      </c>
      <c r="AZ12" s="23">
        <v>13</v>
      </c>
      <c r="BA12" s="24" t="s">
        <v>2</v>
      </c>
      <c r="BB12" s="24" t="s">
        <v>2</v>
      </c>
      <c r="BC12" s="24" t="s">
        <v>2</v>
      </c>
      <c r="BD12" s="22">
        <f t="shared" si="5"/>
        <v>13</v>
      </c>
      <c r="BE12" s="23">
        <v>16</v>
      </c>
      <c r="BF12" s="24" t="s">
        <v>2</v>
      </c>
      <c r="BG12" s="24" t="s">
        <v>2</v>
      </c>
      <c r="BH12" s="24" t="s">
        <v>2</v>
      </c>
      <c r="BI12" s="22">
        <f t="shared" si="6"/>
        <v>16</v>
      </c>
      <c r="BJ12" s="23">
        <v>5</v>
      </c>
      <c r="BK12" s="24" t="s">
        <v>2</v>
      </c>
      <c r="BL12" s="24" t="s">
        <v>2</v>
      </c>
      <c r="BM12" s="24" t="s">
        <v>2</v>
      </c>
      <c r="BN12" s="22">
        <f t="shared" si="7"/>
        <v>5</v>
      </c>
      <c r="BO12" s="23">
        <v>2</v>
      </c>
      <c r="BP12" s="24" t="s">
        <v>2</v>
      </c>
      <c r="BQ12" s="24" t="s">
        <v>2</v>
      </c>
      <c r="BR12" s="24" t="s">
        <v>2</v>
      </c>
      <c r="BS12" s="22">
        <f>SUM(BO12:BR12)</f>
        <v>2</v>
      </c>
      <c r="BT12" s="72"/>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row>
    <row r="13" spans="1:102" s="26" customFormat="1" ht="15.75" x14ac:dyDescent="0.35">
      <c r="A13" s="18" t="s">
        <v>7</v>
      </c>
      <c r="B13" s="60" t="s">
        <v>2</v>
      </c>
      <c r="C13" s="58" t="s">
        <v>2</v>
      </c>
      <c r="D13" s="58" t="s">
        <v>2</v>
      </c>
      <c r="E13" s="58" t="s">
        <v>2</v>
      </c>
      <c r="F13" s="67">
        <f t="shared" ref="F13:F19" si="8">SUM(B13:E13)</f>
        <v>0</v>
      </c>
      <c r="G13" s="19" t="s">
        <v>2</v>
      </c>
      <c r="H13" s="58" t="s">
        <v>2</v>
      </c>
      <c r="I13" s="58" t="s">
        <v>2</v>
      </c>
      <c r="J13" s="58" t="s">
        <v>2</v>
      </c>
      <c r="K13" s="67">
        <f t="shared" ref="K13:K19" si="9">SUM(G13:J13)</f>
        <v>0</v>
      </c>
      <c r="L13" s="19" t="s">
        <v>2</v>
      </c>
      <c r="M13" s="12" t="s">
        <v>2</v>
      </c>
      <c r="N13" s="12" t="s">
        <v>2</v>
      </c>
      <c r="O13" s="12" t="s">
        <v>2</v>
      </c>
      <c r="P13" s="20">
        <f t="shared" ref="P13:P19" si="10">SUM(L13:O13)</f>
        <v>0</v>
      </c>
      <c r="Q13" s="19">
        <v>5</v>
      </c>
      <c r="R13" s="12" t="s">
        <v>2</v>
      </c>
      <c r="S13" s="12" t="s">
        <v>2</v>
      </c>
      <c r="T13" s="12" t="s">
        <v>2</v>
      </c>
      <c r="U13" s="20">
        <f t="shared" ref="U13:U19" si="11">SUM(Q13:T13)</f>
        <v>5</v>
      </c>
      <c r="V13" s="19">
        <v>5</v>
      </c>
      <c r="W13" s="21" t="s">
        <v>2</v>
      </c>
      <c r="X13" s="21" t="s">
        <v>2</v>
      </c>
      <c r="Y13" s="21" t="s">
        <v>2</v>
      </c>
      <c r="Z13" s="20">
        <f t="shared" si="0"/>
        <v>5</v>
      </c>
      <c r="AA13" s="23">
        <v>5</v>
      </c>
      <c r="AB13" s="24" t="s">
        <v>2</v>
      </c>
      <c r="AC13" s="24" t="s">
        <v>2</v>
      </c>
      <c r="AD13" s="24" t="s">
        <v>2</v>
      </c>
      <c r="AE13" s="22">
        <f t="shared" si="1"/>
        <v>5</v>
      </c>
      <c r="AF13" s="23">
        <v>6</v>
      </c>
      <c r="AG13" s="24" t="s">
        <v>2</v>
      </c>
      <c r="AH13" s="24" t="s">
        <v>2</v>
      </c>
      <c r="AI13" s="24" t="s">
        <v>2</v>
      </c>
      <c r="AJ13" s="22">
        <f t="shared" si="2"/>
        <v>6</v>
      </c>
      <c r="AK13" s="23">
        <v>8</v>
      </c>
      <c r="AL13" s="24" t="s">
        <v>2</v>
      </c>
      <c r="AM13" s="24" t="s">
        <v>2</v>
      </c>
      <c r="AN13" s="24" t="s">
        <v>2</v>
      </c>
      <c r="AO13" s="22">
        <f t="shared" si="3"/>
        <v>8</v>
      </c>
      <c r="AP13" s="23">
        <v>10</v>
      </c>
      <c r="AQ13" s="24" t="s">
        <v>2</v>
      </c>
      <c r="AR13" s="25" t="s">
        <v>2</v>
      </c>
      <c r="AS13" s="25" t="s">
        <v>2</v>
      </c>
      <c r="AT13" s="22">
        <f t="shared" si="4"/>
        <v>10</v>
      </c>
      <c r="AU13" s="23">
        <v>7</v>
      </c>
      <c r="AV13" s="24" t="s">
        <v>2</v>
      </c>
      <c r="AW13" s="24" t="s">
        <v>2</v>
      </c>
      <c r="AX13" s="24" t="s">
        <v>2</v>
      </c>
      <c r="AY13" s="22">
        <f>SUM(AU13:AX13)</f>
        <v>7</v>
      </c>
      <c r="AZ13" s="23">
        <v>6</v>
      </c>
      <c r="BA13" s="24" t="s">
        <v>2</v>
      </c>
      <c r="BB13" s="24" t="s">
        <v>2</v>
      </c>
      <c r="BC13" s="24" t="s">
        <v>2</v>
      </c>
      <c r="BD13" s="22">
        <f t="shared" si="5"/>
        <v>6</v>
      </c>
      <c r="BE13" s="23">
        <v>3</v>
      </c>
      <c r="BF13" s="24" t="s">
        <v>2</v>
      </c>
      <c r="BG13" s="24" t="s">
        <v>2</v>
      </c>
      <c r="BH13" s="24" t="s">
        <v>2</v>
      </c>
      <c r="BI13" s="22">
        <f t="shared" si="6"/>
        <v>3</v>
      </c>
      <c r="BJ13" s="23">
        <v>3</v>
      </c>
      <c r="BK13" s="24" t="s">
        <v>2</v>
      </c>
      <c r="BL13" s="24" t="s">
        <v>2</v>
      </c>
      <c r="BM13" s="24" t="s">
        <v>2</v>
      </c>
      <c r="BN13" s="22">
        <f t="shared" si="7"/>
        <v>3</v>
      </c>
      <c r="BO13" s="23" t="s">
        <v>2</v>
      </c>
      <c r="BP13" s="24" t="s">
        <v>2</v>
      </c>
      <c r="BQ13" s="24" t="s">
        <v>2</v>
      </c>
      <c r="BR13" s="24" t="s">
        <v>2</v>
      </c>
      <c r="BS13" s="22" t="s">
        <v>2</v>
      </c>
      <c r="BT13" s="72"/>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row>
    <row r="14" spans="1:102" s="26" customFormat="1" ht="15.75" x14ac:dyDescent="0.35">
      <c r="A14" s="18" t="s">
        <v>8</v>
      </c>
      <c r="B14" s="60" t="s">
        <v>2</v>
      </c>
      <c r="C14" s="58" t="s">
        <v>2</v>
      </c>
      <c r="D14" s="58" t="s">
        <v>2</v>
      </c>
      <c r="E14" s="58" t="s">
        <v>2</v>
      </c>
      <c r="F14" s="67">
        <f t="shared" si="8"/>
        <v>0</v>
      </c>
      <c r="G14" s="19" t="s">
        <v>2</v>
      </c>
      <c r="H14" s="58" t="s">
        <v>2</v>
      </c>
      <c r="I14" s="58" t="s">
        <v>2</v>
      </c>
      <c r="J14" s="58" t="s">
        <v>2</v>
      </c>
      <c r="K14" s="67">
        <f t="shared" si="9"/>
        <v>0</v>
      </c>
      <c r="L14" s="19" t="s">
        <v>2</v>
      </c>
      <c r="M14" s="12" t="s">
        <v>2</v>
      </c>
      <c r="N14" s="12" t="s">
        <v>2</v>
      </c>
      <c r="O14" s="12" t="s">
        <v>2</v>
      </c>
      <c r="P14" s="20">
        <f t="shared" si="10"/>
        <v>0</v>
      </c>
      <c r="Q14" s="19" t="s">
        <v>2</v>
      </c>
      <c r="R14" s="12" t="s">
        <v>2</v>
      </c>
      <c r="S14" s="21">
        <v>10</v>
      </c>
      <c r="T14" s="12" t="s">
        <v>2</v>
      </c>
      <c r="U14" s="20">
        <f t="shared" si="11"/>
        <v>10</v>
      </c>
      <c r="V14" s="19" t="s">
        <v>2</v>
      </c>
      <c r="W14" s="21" t="s">
        <v>2</v>
      </c>
      <c r="X14" s="21">
        <v>25</v>
      </c>
      <c r="Y14" s="21" t="s">
        <v>2</v>
      </c>
      <c r="Z14" s="20">
        <f t="shared" si="0"/>
        <v>25</v>
      </c>
      <c r="AA14" s="23" t="s">
        <v>2</v>
      </c>
      <c r="AB14" s="24" t="s">
        <v>2</v>
      </c>
      <c r="AC14" s="24">
        <v>10</v>
      </c>
      <c r="AD14" s="24" t="s">
        <v>2</v>
      </c>
      <c r="AE14" s="22">
        <f t="shared" si="1"/>
        <v>10</v>
      </c>
      <c r="AF14" s="27" t="s">
        <v>2</v>
      </c>
      <c r="AG14" s="24" t="s">
        <v>2</v>
      </c>
      <c r="AH14" s="24">
        <v>22</v>
      </c>
      <c r="AI14" s="24" t="s">
        <v>2</v>
      </c>
      <c r="AJ14" s="22">
        <f t="shared" si="2"/>
        <v>22</v>
      </c>
      <c r="AK14" s="27" t="s">
        <v>2</v>
      </c>
      <c r="AL14" s="24" t="s">
        <v>2</v>
      </c>
      <c r="AM14" s="24">
        <v>36</v>
      </c>
      <c r="AN14" s="24" t="s">
        <v>2</v>
      </c>
      <c r="AO14" s="22">
        <f t="shared" si="3"/>
        <v>36</v>
      </c>
      <c r="AP14" s="27">
        <v>0</v>
      </c>
      <c r="AQ14" s="24" t="s">
        <v>2</v>
      </c>
      <c r="AR14" s="24">
        <v>13</v>
      </c>
      <c r="AS14" s="25" t="s">
        <v>2</v>
      </c>
      <c r="AT14" s="22">
        <f t="shared" si="4"/>
        <v>13</v>
      </c>
      <c r="AU14" s="23" t="s">
        <v>2</v>
      </c>
      <c r="AV14" s="24" t="s">
        <v>2</v>
      </c>
      <c r="AW14" s="24">
        <v>14</v>
      </c>
      <c r="AX14" s="24" t="s">
        <v>2</v>
      </c>
      <c r="AY14" s="22">
        <f>SUM(AU14:AX14)</f>
        <v>14</v>
      </c>
      <c r="AZ14" s="23" t="s">
        <v>2</v>
      </c>
      <c r="BA14" s="24" t="s">
        <v>2</v>
      </c>
      <c r="BB14" s="24">
        <v>11</v>
      </c>
      <c r="BC14" s="24" t="s">
        <v>2</v>
      </c>
      <c r="BD14" s="22">
        <f t="shared" si="5"/>
        <v>11</v>
      </c>
      <c r="BE14" s="23" t="s">
        <v>2</v>
      </c>
      <c r="BF14" s="24" t="s">
        <v>2</v>
      </c>
      <c r="BG14" s="24">
        <v>13</v>
      </c>
      <c r="BH14" s="24" t="s">
        <v>2</v>
      </c>
      <c r="BI14" s="22">
        <f t="shared" si="6"/>
        <v>13</v>
      </c>
      <c r="BJ14" s="23" t="s">
        <v>2</v>
      </c>
      <c r="BK14" s="24" t="s">
        <v>2</v>
      </c>
      <c r="BL14" s="24" t="s">
        <v>2</v>
      </c>
      <c r="BM14" s="24" t="s">
        <v>2</v>
      </c>
      <c r="BN14" s="22" t="s">
        <v>2</v>
      </c>
      <c r="BO14" s="23" t="s">
        <v>2</v>
      </c>
      <c r="BP14" s="24" t="s">
        <v>2</v>
      </c>
      <c r="BQ14" s="24" t="s">
        <v>2</v>
      </c>
      <c r="BR14" s="24" t="s">
        <v>2</v>
      </c>
      <c r="BS14" s="22" t="s">
        <v>2</v>
      </c>
      <c r="BT14" s="72"/>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row>
    <row r="15" spans="1:102" s="26" customFormat="1" ht="15.75" x14ac:dyDescent="0.35">
      <c r="A15" s="18" t="s">
        <v>9</v>
      </c>
      <c r="B15" s="60">
        <v>73</v>
      </c>
      <c r="C15" s="58" t="s">
        <v>2</v>
      </c>
      <c r="D15" s="58" t="s">
        <v>2</v>
      </c>
      <c r="E15" s="58" t="s">
        <v>2</v>
      </c>
      <c r="F15" s="67">
        <f t="shared" si="8"/>
        <v>73</v>
      </c>
      <c r="G15" s="19">
        <v>94</v>
      </c>
      <c r="H15" s="58" t="s">
        <v>2</v>
      </c>
      <c r="I15" s="58" t="s">
        <v>2</v>
      </c>
      <c r="J15" s="58" t="s">
        <v>2</v>
      </c>
      <c r="K15" s="67">
        <f t="shared" si="9"/>
        <v>94</v>
      </c>
      <c r="L15" s="19">
        <v>103</v>
      </c>
      <c r="M15" s="12" t="s">
        <v>2</v>
      </c>
      <c r="N15" s="12" t="s">
        <v>2</v>
      </c>
      <c r="O15" s="12" t="s">
        <v>2</v>
      </c>
      <c r="P15" s="20">
        <f t="shared" si="10"/>
        <v>103</v>
      </c>
      <c r="Q15" s="19">
        <v>86</v>
      </c>
      <c r="R15" s="12" t="s">
        <v>2</v>
      </c>
      <c r="S15" s="12" t="s">
        <v>2</v>
      </c>
      <c r="T15" s="12" t="s">
        <v>2</v>
      </c>
      <c r="U15" s="20">
        <f t="shared" si="11"/>
        <v>86</v>
      </c>
      <c r="V15" s="19">
        <v>87</v>
      </c>
      <c r="W15" s="21" t="s">
        <v>2</v>
      </c>
      <c r="X15" s="21" t="s">
        <v>2</v>
      </c>
      <c r="Y15" s="21" t="s">
        <v>2</v>
      </c>
      <c r="Z15" s="20">
        <f t="shared" si="0"/>
        <v>87</v>
      </c>
      <c r="AA15" s="23">
        <v>160</v>
      </c>
      <c r="AB15" s="24" t="s">
        <v>2</v>
      </c>
      <c r="AC15" s="24" t="s">
        <v>2</v>
      </c>
      <c r="AD15" s="24" t="s">
        <v>2</v>
      </c>
      <c r="AE15" s="22">
        <f t="shared" si="1"/>
        <v>160</v>
      </c>
      <c r="AF15" s="23">
        <v>137</v>
      </c>
      <c r="AG15" s="24" t="s">
        <v>2</v>
      </c>
      <c r="AH15" s="24" t="s">
        <v>2</v>
      </c>
      <c r="AI15" s="24" t="s">
        <v>2</v>
      </c>
      <c r="AJ15" s="22">
        <f t="shared" si="2"/>
        <v>137</v>
      </c>
      <c r="AK15" s="23">
        <v>63</v>
      </c>
      <c r="AL15" s="24" t="s">
        <v>2</v>
      </c>
      <c r="AM15" s="24" t="s">
        <v>2</v>
      </c>
      <c r="AN15" s="24" t="s">
        <v>2</v>
      </c>
      <c r="AO15" s="22">
        <f t="shared" si="3"/>
        <v>63</v>
      </c>
      <c r="AP15" s="23">
        <v>97</v>
      </c>
      <c r="AQ15" s="24" t="s">
        <v>2</v>
      </c>
      <c r="AR15" s="24" t="s">
        <v>2</v>
      </c>
      <c r="AS15" s="25" t="s">
        <v>2</v>
      </c>
      <c r="AT15" s="22">
        <f t="shared" si="4"/>
        <v>97</v>
      </c>
      <c r="AU15" s="23">
        <v>107</v>
      </c>
      <c r="AV15" s="24" t="s">
        <v>2</v>
      </c>
      <c r="AW15" s="24" t="s">
        <v>2</v>
      </c>
      <c r="AX15" s="24" t="s">
        <v>2</v>
      </c>
      <c r="AY15" s="22">
        <f>SUM(AU15:AX15)</f>
        <v>107</v>
      </c>
      <c r="AZ15" s="23">
        <v>52</v>
      </c>
      <c r="BA15" s="24" t="s">
        <v>2</v>
      </c>
      <c r="BB15" s="24" t="s">
        <v>2</v>
      </c>
      <c r="BC15" s="24" t="s">
        <v>2</v>
      </c>
      <c r="BD15" s="22">
        <f t="shared" si="5"/>
        <v>52</v>
      </c>
      <c r="BE15" s="23">
        <v>16</v>
      </c>
      <c r="BF15" s="24" t="s">
        <v>2</v>
      </c>
      <c r="BG15" s="24" t="s">
        <v>2</v>
      </c>
      <c r="BH15" s="24" t="s">
        <v>2</v>
      </c>
      <c r="BI15" s="22">
        <f t="shared" si="6"/>
        <v>16</v>
      </c>
      <c r="BJ15" s="23">
        <v>8</v>
      </c>
      <c r="BK15" s="24" t="s">
        <v>2</v>
      </c>
      <c r="BL15" s="24" t="s">
        <v>2</v>
      </c>
      <c r="BM15" s="24" t="s">
        <v>2</v>
      </c>
      <c r="BN15" s="22">
        <f>SUM(BJ15:BM15)</f>
        <v>8</v>
      </c>
      <c r="BO15" s="23" t="s">
        <v>2</v>
      </c>
      <c r="BP15" s="24" t="s">
        <v>2</v>
      </c>
      <c r="BQ15" s="24" t="s">
        <v>2</v>
      </c>
      <c r="BR15" s="24" t="s">
        <v>2</v>
      </c>
      <c r="BS15" s="22" t="s">
        <v>2</v>
      </c>
      <c r="BT15" s="72"/>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row>
    <row r="16" spans="1:102" s="26" customFormat="1" ht="15.75" x14ac:dyDescent="0.35">
      <c r="A16" s="18" t="s">
        <v>10</v>
      </c>
      <c r="B16" s="60" t="s">
        <v>2</v>
      </c>
      <c r="C16" s="58" t="s">
        <v>2</v>
      </c>
      <c r="D16" s="58" t="s">
        <v>2</v>
      </c>
      <c r="E16" s="61" t="s">
        <v>2</v>
      </c>
      <c r="F16" s="67">
        <f t="shared" si="8"/>
        <v>0</v>
      </c>
      <c r="G16" s="19" t="s">
        <v>2</v>
      </c>
      <c r="H16" s="58" t="s">
        <v>2</v>
      </c>
      <c r="I16" s="58" t="s">
        <v>2</v>
      </c>
      <c r="J16" s="61" t="s">
        <v>2</v>
      </c>
      <c r="K16" s="67">
        <f t="shared" si="9"/>
        <v>0</v>
      </c>
      <c r="L16" s="19" t="s">
        <v>2</v>
      </c>
      <c r="M16" s="12" t="s">
        <v>2</v>
      </c>
      <c r="N16" s="12" t="s">
        <v>2</v>
      </c>
      <c r="O16" s="21" t="s">
        <v>2</v>
      </c>
      <c r="P16" s="20">
        <f t="shared" si="10"/>
        <v>0</v>
      </c>
      <c r="Q16" s="19" t="s">
        <v>2</v>
      </c>
      <c r="R16" s="12" t="s">
        <v>2</v>
      </c>
      <c r="S16" s="21">
        <v>2</v>
      </c>
      <c r="T16" s="21">
        <v>2</v>
      </c>
      <c r="U16" s="20">
        <f t="shared" si="11"/>
        <v>4</v>
      </c>
      <c r="V16" s="19" t="s">
        <v>2</v>
      </c>
      <c r="W16" s="21" t="s">
        <v>2</v>
      </c>
      <c r="X16" s="21">
        <v>5</v>
      </c>
      <c r="Y16" s="21" t="s">
        <v>2</v>
      </c>
      <c r="Z16" s="20">
        <f t="shared" si="0"/>
        <v>5</v>
      </c>
      <c r="AA16" s="23" t="s">
        <v>2</v>
      </c>
      <c r="AB16" s="24" t="s">
        <v>2</v>
      </c>
      <c r="AC16" s="24">
        <v>28</v>
      </c>
      <c r="AD16" s="24">
        <v>1</v>
      </c>
      <c r="AE16" s="22">
        <f t="shared" si="1"/>
        <v>29</v>
      </c>
      <c r="AF16" s="23" t="s">
        <v>2</v>
      </c>
      <c r="AG16" s="24" t="s">
        <v>2</v>
      </c>
      <c r="AH16" s="24">
        <v>1</v>
      </c>
      <c r="AI16" s="24" t="s">
        <v>2</v>
      </c>
      <c r="AJ16" s="22">
        <f t="shared" si="2"/>
        <v>1</v>
      </c>
      <c r="AK16" s="23" t="s">
        <v>2</v>
      </c>
      <c r="AL16" s="24" t="s">
        <v>2</v>
      </c>
      <c r="AM16" s="24">
        <v>31</v>
      </c>
      <c r="AN16" s="24">
        <v>1</v>
      </c>
      <c r="AO16" s="22">
        <f t="shared" si="3"/>
        <v>32</v>
      </c>
      <c r="AP16" s="23" t="s">
        <v>2</v>
      </c>
      <c r="AQ16" s="24" t="s">
        <v>2</v>
      </c>
      <c r="AR16" s="24">
        <v>3</v>
      </c>
      <c r="AS16" s="24">
        <v>1</v>
      </c>
      <c r="AT16" s="22">
        <f t="shared" si="4"/>
        <v>4</v>
      </c>
      <c r="AU16" s="23" t="s">
        <v>2</v>
      </c>
      <c r="AV16" s="24" t="s">
        <v>2</v>
      </c>
      <c r="AW16" s="24" t="s">
        <v>2</v>
      </c>
      <c r="AX16" s="24" t="s">
        <v>2</v>
      </c>
      <c r="AY16" s="22" t="s">
        <v>2</v>
      </c>
      <c r="AZ16" s="23" t="s">
        <v>2</v>
      </c>
      <c r="BA16" s="24" t="s">
        <v>2</v>
      </c>
      <c r="BB16" s="24">
        <v>8</v>
      </c>
      <c r="BC16" s="24">
        <v>2</v>
      </c>
      <c r="BD16" s="22">
        <f t="shared" si="5"/>
        <v>10</v>
      </c>
      <c r="BE16" s="23" t="s">
        <v>2</v>
      </c>
      <c r="BF16" s="24" t="s">
        <v>2</v>
      </c>
      <c r="BG16" s="24">
        <v>8</v>
      </c>
      <c r="BH16" s="24">
        <v>14</v>
      </c>
      <c r="BI16" s="22">
        <f t="shared" si="6"/>
        <v>22</v>
      </c>
      <c r="BJ16" s="23" t="s">
        <v>2</v>
      </c>
      <c r="BK16" s="24" t="s">
        <v>2</v>
      </c>
      <c r="BL16" s="24">
        <v>18</v>
      </c>
      <c r="BM16" s="24">
        <v>7</v>
      </c>
      <c r="BN16" s="22">
        <f>SUM(BJ16:BM16)</f>
        <v>25</v>
      </c>
      <c r="BO16" s="23" t="s">
        <v>2</v>
      </c>
      <c r="BP16" s="24" t="s">
        <v>2</v>
      </c>
      <c r="BQ16" s="24">
        <v>15</v>
      </c>
      <c r="BR16" s="24">
        <v>3</v>
      </c>
      <c r="BS16" s="22">
        <f>SUM(BO16:BR16)</f>
        <v>18</v>
      </c>
      <c r="BT16" s="72"/>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row>
    <row r="17" spans="1:102" s="26" customFormat="1" ht="15.75" x14ac:dyDescent="0.35">
      <c r="A17" s="18" t="s">
        <v>11</v>
      </c>
      <c r="B17" s="60" t="s">
        <v>2</v>
      </c>
      <c r="C17" s="58" t="s">
        <v>2</v>
      </c>
      <c r="D17" s="58" t="s">
        <v>2</v>
      </c>
      <c r="E17" s="61" t="s">
        <v>2</v>
      </c>
      <c r="F17" s="67">
        <f t="shared" si="8"/>
        <v>0</v>
      </c>
      <c r="G17" s="19" t="s">
        <v>2</v>
      </c>
      <c r="H17" s="58" t="s">
        <v>2</v>
      </c>
      <c r="I17" s="58" t="s">
        <v>2</v>
      </c>
      <c r="J17" s="61" t="s">
        <v>2</v>
      </c>
      <c r="K17" s="67">
        <f t="shared" si="9"/>
        <v>0</v>
      </c>
      <c r="L17" s="19" t="s">
        <v>2</v>
      </c>
      <c r="M17" s="12" t="s">
        <v>2</v>
      </c>
      <c r="N17" s="12" t="s">
        <v>2</v>
      </c>
      <c r="O17" s="21" t="s">
        <v>2</v>
      </c>
      <c r="P17" s="20">
        <f t="shared" si="10"/>
        <v>0</v>
      </c>
      <c r="Q17" s="19" t="s">
        <v>2</v>
      </c>
      <c r="R17" s="21">
        <v>8</v>
      </c>
      <c r="S17" s="21" t="s">
        <v>2</v>
      </c>
      <c r="T17" s="21" t="s">
        <v>2</v>
      </c>
      <c r="U17" s="20">
        <f t="shared" si="11"/>
        <v>8</v>
      </c>
      <c r="V17" s="19" t="s">
        <v>2</v>
      </c>
      <c r="W17" s="21" t="s">
        <v>2</v>
      </c>
      <c r="X17" s="21" t="s">
        <v>2</v>
      </c>
      <c r="Y17" s="21" t="s">
        <v>2</v>
      </c>
      <c r="Z17" s="20" t="s">
        <v>2</v>
      </c>
      <c r="AA17" s="19" t="s">
        <v>2</v>
      </c>
      <c r="AB17" s="21" t="s">
        <v>2</v>
      </c>
      <c r="AC17" s="21" t="s">
        <v>2</v>
      </c>
      <c r="AD17" s="21" t="s">
        <v>2</v>
      </c>
      <c r="AE17" s="20" t="s">
        <v>2</v>
      </c>
      <c r="AF17" s="19" t="s">
        <v>2</v>
      </c>
      <c r="AG17" s="21" t="s">
        <v>2</v>
      </c>
      <c r="AH17" s="21" t="s">
        <v>2</v>
      </c>
      <c r="AI17" s="21" t="s">
        <v>2</v>
      </c>
      <c r="AJ17" s="20" t="s">
        <v>2</v>
      </c>
      <c r="AK17" s="19" t="s">
        <v>2</v>
      </c>
      <c r="AL17" s="21" t="s">
        <v>2</v>
      </c>
      <c r="AM17" s="21" t="s">
        <v>2</v>
      </c>
      <c r="AN17" s="21" t="s">
        <v>2</v>
      </c>
      <c r="AO17" s="20" t="s">
        <v>2</v>
      </c>
      <c r="AP17" s="19" t="s">
        <v>2</v>
      </c>
      <c r="AQ17" s="21" t="s">
        <v>2</v>
      </c>
      <c r="AR17" s="21" t="s">
        <v>2</v>
      </c>
      <c r="AS17" s="21" t="s">
        <v>2</v>
      </c>
      <c r="AT17" s="20" t="s">
        <v>2</v>
      </c>
      <c r="AU17" s="19" t="s">
        <v>2</v>
      </c>
      <c r="AV17" s="21" t="s">
        <v>2</v>
      </c>
      <c r="AW17" s="21" t="s">
        <v>2</v>
      </c>
      <c r="AX17" s="21" t="s">
        <v>2</v>
      </c>
      <c r="AY17" s="20" t="s">
        <v>2</v>
      </c>
      <c r="AZ17" s="19" t="s">
        <v>2</v>
      </c>
      <c r="BA17" s="21" t="s">
        <v>2</v>
      </c>
      <c r="BB17" s="21" t="s">
        <v>2</v>
      </c>
      <c r="BC17" s="21" t="s">
        <v>2</v>
      </c>
      <c r="BD17" s="20" t="s">
        <v>2</v>
      </c>
      <c r="BE17" s="19" t="s">
        <v>2</v>
      </c>
      <c r="BF17" s="21" t="s">
        <v>2</v>
      </c>
      <c r="BG17" s="21" t="s">
        <v>2</v>
      </c>
      <c r="BH17" s="21" t="s">
        <v>2</v>
      </c>
      <c r="BI17" s="20" t="s">
        <v>2</v>
      </c>
      <c r="BJ17" s="19" t="s">
        <v>2</v>
      </c>
      <c r="BK17" s="21" t="s">
        <v>2</v>
      </c>
      <c r="BL17" s="21" t="s">
        <v>2</v>
      </c>
      <c r="BM17" s="21" t="s">
        <v>2</v>
      </c>
      <c r="BN17" s="20" t="s">
        <v>2</v>
      </c>
      <c r="BO17" s="19" t="s">
        <v>2</v>
      </c>
      <c r="BP17" s="21" t="s">
        <v>2</v>
      </c>
      <c r="BQ17" s="21" t="s">
        <v>2</v>
      </c>
      <c r="BR17" s="21" t="s">
        <v>2</v>
      </c>
      <c r="BS17" s="20" t="s">
        <v>2</v>
      </c>
      <c r="BT17" s="72"/>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row>
    <row r="18" spans="1:102" s="26" customFormat="1" ht="15.75" x14ac:dyDescent="0.35">
      <c r="A18" s="18" t="s">
        <v>12</v>
      </c>
      <c r="B18" s="60">
        <v>1065</v>
      </c>
      <c r="C18" s="58">
        <v>171</v>
      </c>
      <c r="D18" s="58">
        <v>774</v>
      </c>
      <c r="E18" s="61">
        <v>3321</v>
      </c>
      <c r="F18" s="67">
        <f t="shared" si="8"/>
        <v>5331</v>
      </c>
      <c r="G18" s="19">
        <v>1238</v>
      </c>
      <c r="H18" s="58">
        <v>288</v>
      </c>
      <c r="I18" s="58">
        <v>854</v>
      </c>
      <c r="J18" s="61">
        <v>3420</v>
      </c>
      <c r="K18" s="67">
        <f t="shared" si="9"/>
        <v>5800</v>
      </c>
      <c r="L18" s="19">
        <v>2008</v>
      </c>
      <c r="M18" s="12">
        <v>353</v>
      </c>
      <c r="N18" s="12">
        <v>1090</v>
      </c>
      <c r="O18" s="21">
        <v>4169</v>
      </c>
      <c r="P18" s="20">
        <f t="shared" si="10"/>
        <v>7620</v>
      </c>
      <c r="Q18" s="19">
        <v>1756</v>
      </c>
      <c r="R18" s="21">
        <v>377</v>
      </c>
      <c r="S18" s="21">
        <v>1281</v>
      </c>
      <c r="T18" s="21">
        <v>4210</v>
      </c>
      <c r="U18" s="20">
        <f t="shared" si="11"/>
        <v>7624</v>
      </c>
      <c r="V18" s="19">
        <v>1828</v>
      </c>
      <c r="W18" s="21">
        <v>375</v>
      </c>
      <c r="X18" s="21">
        <v>1587</v>
      </c>
      <c r="Y18" s="21">
        <v>4079</v>
      </c>
      <c r="Z18" s="20">
        <f>SUM(V18:Y18)</f>
        <v>7869</v>
      </c>
      <c r="AA18" s="23">
        <v>2282</v>
      </c>
      <c r="AB18" s="24">
        <v>561</v>
      </c>
      <c r="AC18" s="24">
        <v>2032</v>
      </c>
      <c r="AD18" s="24">
        <v>8279</v>
      </c>
      <c r="AE18" s="22">
        <f>SUM(AA18:AD18)</f>
        <v>13154</v>
      </c>
      <c r="AF18" s="23">
        <v>2829</v>
      </c>
      <c r="AG18" s="24">
        <v>771</v>
      </c>
      <c r="AH18" s="24">
        <v>2191</v>
      </c>
      <c r="AI18" s="24">
        <v>8445</v>
      </c>
      <c r="AJ18" s="22">
        <f>SUM(AF18:AI18)</f>
        <v>14236</v>
      </c>
      <c r="AK18" s="23">
        <v>2863</v>
      </c>
      <c r="AL18" s="24">
        <v>843</v>
      </c>
      <c r="AM18" s="24">
        <v>2135</v>
      </c>
      <c r="AN18" s="24">
        <v>8554</v>
      </c>
      <c r="AO18" s="22">
        <f>SUM(AK18:AN18)</f>
        <v>14395</v>
      </c>
      <c r="AP18" s="23">
        <v>2825</v>
      </c>
      <c r="AQ18" s="24">
        <v>904</v>
      </c>
      <c r="AR18" s="24">
        <v>2257</v>
      </c>
      <c r="AS18" s="24">
        <v>8809</v>
      </c>
      <c r="AT18" s="22">
        <f>SUM(AP18:AS18)</f>
        <v>14795</v>
      </c>
      <c r="AU18" s="23">
        <v>3225</v>
      </c>
      <c r="AV18" s="24">
        <v>1287</v>
      </c>
      <c r="AW18" s="24">
        <v>2038</v>
      </c>
      <c r="AX18" s="24">
        <v>8863</v>
      </c>
      <c r="AY18" s="22">
        <f>SUM(AU18:AX18)</f>
        <v>15413</v>
      </c>
      <c r="AZ18" s="23">
        <v>3112</v>
      </c>
      <c r="BA18" s="24">
        <v>1156</v>
      </c>
      <c r="BB18" s="24">
        <v>2298</v>
      </c>
      <c r="BC18" s="24">
        <v>8313</v>
      </c>
      <c r="BD18" s="22">
        <f>SUM(AZ18:BC18)</f>
        <v>14879</v>
      </c>
      <c r="BE18" s="23">
        <v>3633</v>
      </c>
      <c r="BF18" s="24">
        <v>1191</v>
      </c>
      <c r="BG18" s="24">
        <v>2785</v>
      </c>
      <c r="BH18" s="24">
        <v>9046</v>
      </c>
      <c r="BI18" s="22">
        <f t="shared" ref="BI18:BI23" si="12">SUM(BE18:BH18)</f>
        <v>16655</v>
      </c>
      <c r="BJ18" s="23">
        <v>3966</v>
      </c>
      <c r="BK18" s="24">
        <v>990</v>
      </c>
      <c r="BL18" s="24">
        <v>2258</v>
      </c>
      <c r="BM18" s="24">
        <v>8697</v>
      </c>
      <c r="BN18" s="22">
        <f t="shared" ref="BN18:BN23" si="13">SUM(BJ18:BM18)</f>
        <v>15911</v>
      </c>
      <c r="BO18" s="23">
        <v>4312</v>
      </c>
      <c r="BP18" s="24">
        <v>1378</v>
      </c>
      <c r="BQ18" s="24">
        <v>2199</v>
      </c>
      <c r="BR18" s="24">
        <v>9490</v>
      </c>
      <c r="BS18" s="22">
        <f>SUM(BO18:BR18)</f>
        <v>17379</v>
      </c>
      <c r="BT18" s="72"/>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row>
    <row r="19" spans="1:102" s="26" customFormat="1" ht="15.75" x14ac:dyDescent="0.35">
      <c r="A19" s="18" t="s">
        <v>13</v>
      </c>
      <c r="B19" s="60" t="s">
        <v>2</v>
      </c>
      <c r="C19" s="58" t="s">
        <v>2</v>
      </c>
      <c r="D19" s="58" t="s">
        <v>2</v>
      </c>
      <c r="E19" s="61" t="s">
        <v>2</v>
      </c>
      <c r="F19" s="67">
        <f t="shared" si="8"/>
        <v>0</v>
      </c>
      <c r="G19" s="19" t="s">
        <v>2</v>
      </c>
      <c r="H19" s="58" t="s">
        <v>2</v>
      </c>
      <c r="I19" s="58" t="s">
        <v>2</v>
      </c>
      <c r="J19" s="61" t="s">
        <v>2</v>
      </c>
      <c r="K19" s="67">
        <f t="shared" si="9"/>
        <v>0</v>
      </c>
      <c r="L19" s="19" t="s">
        <v>2</v>
      </c>
      <c r="M19" s="12" t="s">
        <v>2</v>
      </c>
      <c r="N19" s="12" t="s">
        <v>2</v>
      </c>
      <c r="O19" s="21" t="s">
        <v>2</v>
      </c>
      <c r="P19" s="20">
        <f t="shared" si="10"/>
        <v>0</v>
      </c>
      <c r="Q19" s="19">
        <v>2</v>
      </c>
      <c r="R19" s="21" t="s">
        <v>2</v>
      </c>
      <c r="S19" s="21" t="s">
        <v>2</v>
      </c>
      <c r="T19" s="21" t="s">
        <v>2</v>
      </c>
      <c r="U19" s="20">
        <f t="shared" si="11"/>
        <v>2</v>
      </c>
      <c r="V19" s="19">
        <v>5</v>
      </c>
      <c r="W19" s="21" t="s">
        <v>2</v>
      </c>
      <c r="X19" s="21" t="s">
        <v>2</v>
      </c>
      <c r="Y19" s="21" t="s">
        <v>2</v>
      </c>
      <c r="Z19" s="20">
        <f>SUM(V19:Y19)</f>
        <v>5</v>
      </c>
      <c r="AA19" s="23">
        <v>12</v>
      </c>
      <c r="AB19" s="24" t="s">
        <v>2</v>
      </c>
      <c r="AC19" s="24" t="s">
        <v>2</v>
      </c>
      <c r="AD19" s="24" t="s">
        <v>2</v>
      </c>
      <c r="AE19" s="22">
        <f>SUM(AA19:AD19)</f>
        <v>12</v>
      </c>
      <c r="AF19" s="23">
        <v>7</v>
      </c>
      <c r="AG19" s="24" t="s">
        <v>2</v>
      </c>
      <c r="AH19" s="24" t="s">
        <v>2</v>
      </c>
      <c r="AI19" s="24" t="s">
        <v>2</v>
      </c>
      <c r="AJ19" s="22">
        <f>SUM(AF19:AI19)</f>
        <v>7</v>
      </c>
      <c r="AK19" s="23">
        <v>4</v>
      </c>
      <c r="AL19" s="24" t="s">
        <v>2</v>
      </c>
      <c r="AM19" s="24" t="s">
        <v>2</v>
      </c>
      <c r="AN19" s="24" t="s">
        <v>2</v>
      </c>
      <c r="AO19" s="22">
        <f>SUM(AK19:AN19)</f>
        <v>4</v>
      </c>
      <c r="AP19" s="23">
        <v>3</v>
      </c>
      <c r="AQ19" s="24" t="s">
        <v>2</v>
      </c>
      <c r="AR19" s="24" t="s">
        <v>2</v>
      </c>
      <c r="AS19" s="24" t="s">
        <v>2</v>
      </c>
      <c r="AT19" s="22">
        <f>SUM(AP19:AS19)</f>
        <v>3</v>
      </c>
      <c r="AU19" s="23">
        <v>2</v>
      </c>
      <c r="AV19" s="24" t="s">
        <v>2</v>
      </c>
      <c r="AW19" s="24" t="s">
        <v>2</v>
      </c>
      <c r="AX19" s="24" t="s">
        <v>2</v>
      </c>
      <c r="AY19" s="22">
        <f>SUM(AU19:AX19)</f>
        <v>2</v>
      </c>
      <c r="AZ19" s="23" t="s">
        <v>2</v>
      </c>
      <c r="BA19" s="24" t="s">
        <v>2</v>
      </c>
      <c r="BB19" s="24" t="s">
        <v>2</v>
      </c>
      <c r="BC19" s="24" t="s">
        <v>2</v>
      </c>
      <c r="BD19" s="22" t="s">
        <v>2</v>
      </c>
      <c r="BE19" s="23">
        <v>8</v>
      </c>
      <c r="BF19" s="24" t="s">
        <v>2</v>
      </c>
      <c r="BG19" s="24" t="s">
        <v>2</v>
      </c>
      <c r="BH19" s="24" t="s">
        <v>2</v>
      </c>
      <c r="BI19" s="22">
        <f t="shared" si="12"/>
        <v>8</v>
      </c>
      <c r="BJ19" s="23">
        <v>3</v>
      </c>
      <c r="BK19" s="24" t="s">
        <v>2</v>
      </c>
      <c r="BL19" s="24" t="s">
        <v>2</v>
      </c>
      <c r="BM19" s="24" t="s">
        <v>2</v>
      </c>
      <c r="BN19" s="22">
        <f t="shared" si="13"/>
        <v>3</v>
      </c>
      <c r="BO19" s="23">
        <v>5</v>
      </c>
      <c r="BP19" s="24" t="s">
        <v>2</v>
      </c>
      <c r="BQ19" s="24" t="s">
        <v>2</v>
      </c>
      <c r="BR19" s="24" t="s">
        <v>2</v>
      </c>
      <c r="BS19" s="22">
        <f>SUM(BO19:BR19)</f>
        <v>5</v>
      </c>
      <c r="BT19" s="72"/>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row>
    <row r="20" spans="1:102" s="26" customFormat="1" ht="15.75" x14ac:dyDescent="0.35">
      <c r="A20" s="18" t="s">
        <v>14</v>
      </c>
      <c r="B20" s="60" t="s">
        <v>2</v>
      </c>
      <c r="C20" s="58" t="s">
        <v>2</v>
      </c>
      <c r="D20" s="58" t="s">
        <v>2</v>
      </c>
      <c r="E20" s="61" t="s">
        <v>2</v>
      </c>
      <c r="F20" s="67" t="s">
        <v>2</v>
      </c>
      <c r="G20" s="19" t="s">
        <v>2</v>
      </c>
      <c r="H20" s="58" t="s">
        <v>2</v>
      </c>
      <c r="I20" s="58" t="s">
        <v>2</v>
      </c>
      <c r="J20" s="61" t="s">
        <v>2</v>
      </c>
      <c r="K20" s="67" t="s">
        <v>2</v>
      </c>
      <c r="L20" s="19" t="s">
        <v>2</v>
      </c>
      <c r="M20" s="12" t="s">
        <v>2</v>
      </c>
      <c r="N20" s="12" t="s">
        <v>2</v>
      </c>
      <c r="O20" s="21" t="s">
        <v>2</v>
      </c>
      <c r="P20" s="20" t="s">
        <v>2</v>
      </c>
      <c r="Q20" s="19" t="s">
        <v>2</v>
      </c>
      <c r="R20" s="21" t="s">
        <v>2</v>
      </c>
      <c r="S20" s="21" t="s">
        <v>2</v>
      </c>
      <c r="T20" s="21" t="s">
        <v>2</v>
      </c>
      <c r="U20" s="20" t="s">
        <v>2</v>
      </c>
      <c r="V20" s="19" t="s">
        <v>2</v>
      </c>
      <c r="W20" s="21" t="s">
        <v>2</v>
      </c>
      <c r="X20" s="21" t="s">
        <v>2</v>
      </c>
      <c r="Y20" s="21" t="s">
        <v>2</v>
      </c>
      <c r="Z20" s="20" t="s">
        <v>2</v>
      </c>
      <c r="AA20" s="23" t="s">
        <v>2</v>
      </c>
      <c r="AB20" s="24" t="s">
        <v>2</v>
      </c>
      <c r="AC20" s="24" t="s">
        <v>2</v>
      </c>
      <c r="AD20" s="24" t="s">
        <v>2</v>
      </c>
      <c r="AE20" s="22" t="s">
        <v>2</v>
      </c>
      <c r="AF20" s="23" t="s">
        <v>2</v>
      </c>
      <c r="AG20" s="24" t="s">
        <v>2</v>
      </c>
      <c r="AH20" s="24" t="s">
        <v>2</v>
      </c>
      <c r="AI20" s="24" t="s">
        <v>2</v>
      </c>
      <c r="AJ20" s="22" t="s">
        <v>2</v>
      </c>
      <c r="AK20" s="23" t="s">
        <v>2</v>
      </c>
      <c r="AL20" s="24" t="s">
        <v>2</v>
      </c>
      <c r="AM20" s="24">
        <v>1</v>
      </c>
      <c r="AN20" s="24">
        <v>2</v>
      </c>
      <c r="AO20" s="22">
        <f>SUM(AK20:AN20)</f>
        <v>3</v>
      </c>
      <c r="AP20" s="23">
        <v>5</v>
      </c>
      <c r="AQ20" s="24" t="s">
        <v>2</v>
      </c>
      <c r="AR20" s="24">
        <v>3</v>
      </c>
      <c r="AS20" s="24" t="s">
        <v>2</v>
      </c>
      <c r="AT20" s="22">
        <f>SUM(AP20:AS20)</f>
        <v>8</v>
      </c>
      <c r="AU20" s="23">
        <v>7</v>
      </c>
      <c r="AV20" s="24">
        <v>1</v>
      </c>
      <c r="AW20" s="24">
        <v>8</v>
      </c>
      <c r="AX20" s="24">
        <v>2</v>
      </c>
      <c r="AY20" s="22">
        <f>SUM(AU20:AX20)</f>
        <v>18</v>
      </c>
      <c r="AZ20" s="23">
        <v>17</v>
      </c>
      <c r="BA20" s="24">
        <v>13</v>
      </c>
      <c r="BB20" s="24">
        <v>17</v>
      </c>
      <c r="BC20" s="24" t="s">
        <v>2</v>
      </c>
      <c r="BD20" s="22">
        <f t="shared" ref="BD20:BD25" si="14">SUM(AZ20:BC20)</f>
        <v>47</v>
      </c>
      <c r="BE20" s="23">
        <v>30</v>
      </c>
      <c r="BF20" s="24">
        <v>10</v>
      </c>
      <c r="BG20" s="24">
        <v>10</v>
      </c>
      <c r="BH20" s="24">
        <v>1</v>
      </c>
      <c r="BI20" s="22">
        <f t="shared" si="12"/>
        <v>51</v>
      </c>
      <c r="BJ20" s="23">
        <v>19</v>
      </c>
      <c r="BK20" s="24">
        <v>16</v>
      </c>
      <c r="BL20" s="24">
        <v>13</v>
      </c>
      <c r="BM20" s="24" t="s">
        <v>2</v>
      </c>
      <c r="BN20" s="22">
        <f t="shared" si="13"/>
        <v>48</v>
      </c>
      <c r="BO20" s="23">
        <v>17</v>
      </c>
      <c r="BP20" s="24">
        <v>11</v>
      </c>
      <c r="BQ20" s="24">
        <v>9</v>
      </c>
      <c r="BR20" s="24">
        <v>2</v>
      </c>
      <c r="BS20" s="22">
        <f>SUM(BO20:BR20)</f>
        <v>39</v>
      </c>
      <c r="BT20" s="72"/>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row>
    <row r="21" spans="1:102" s="26" customFormat="1" ht="15.75" x14ac:dyDescent="0.35">
      <c r="A21" s="18" t="s">
        <v>15</v>
      </c>
      <c r="B21" s="60" t="s">
        <v>2</v>
      </c>
      <c r="C21" s="58" t="s">
        <v>2</v>
      </c>
      <c r="D21" s="58" t="s">
        <v>2</v>
      </c>
      <c r="E21" s="61" t="s">
        <v>2</v>
      </c>
      <c r="F21" s="67" t="s">
        <v>2</v>
      </c>
      <c r="G21" s="19" t="s">
        <v>2</v>
      </c>
      <c r="H21" s="58" t="s">
        <v>2</v>
      </c>
      <c r="I21" s="58" t="s">
        <v>2</v>
      </c>
      <c r="J21" s="61" t="s">
        <v>2</v>
      </c>
      <c r="K21" s="67" t="s">
        <v>2</v>
      </c>
      <c r="L21" s="19" t="s">
        <v>2</v>
      </c>
      <c r="M21" s="12" t="s">
        <v>2</v>
      </c>
      <c r="N21" s="12" t="s">
        <v>2</v>
      </c>
      <c r="O21" s="21" t="s">
        <v>2</v>
      </c>
      <c r="P21" s="20" t="s">
        <v>2</v>
      </c>
      <c r="Q21" s="19" t="s">
        <v>2</v>
      </c>
      <c r="R21" s="21" t="s">
        <v>2</v>
      </c>
      <c r="S21" s="21" t="s">
        <v>2</v>
      </c>
      <c r="T21" s="21" t="s">
        <v>2</v>
      </c>
      <c r="U21" s="20" t="s">
        <v>2</v>
      </c>
      <c r="V21" s="19" t="s">
        <v>2</v>
      </c>
      <c r="W21" s="21" t="s">
        <v>2</v>
      </c>
      <c r="X21" s="21" t="s">
        <v>2</v>
      </c>
      <c r="Y21" s="21" t="s">
        <v>2</v>
      </c>
      <c r="Z21" s="20" t="s">
        <v>2</v>
      </c>
      <c r="AA21" s="23" t="s">
        <v>2</v>
      </c>
      <c r="AB21" s="24" t="s">
        <v>2</v>
      </c>
      <c r="AC21" s="24" t="s">
        <v>2</v>
      </c>
      <c r="AD21" s="24" t="s">
        <v>2</v>
      </c>
      <c r="AE21" s="22" t="s">
        <v>2</v>
      </c>
      <c r="AF21" s="23" t="s">
        <v>2</v>
      </c>
      <c r="AG21" s="24" t="s">
        <v>2</v>
      </c>
      <c r="AH21" s="24" t="s">
        <v>2</v>
      </c>
      <c r="AI21" s="24" t="s">
        <v>2</v>
      </c>
      <c r="AJ21" s="22" t="s">
        <v>2</v>
      </c>
      <c r="AK21" s="23">
        <v>3</v>
      </c>
      <c r="AL21" s="24" t="s">
        <v>2</v>
      </c>
      <c r="AM21" s="24" t="s">
        <v>2</v>
      </c>
      <c r="AN21" s="24" t="s">
        <v>2</v>
      </c>
      <c r="AO21" s="22">
        <f>SUM(AK21:AN21)</f>
        <v>3</v>
      </c>
      <c r="AP21" s="23">
        <v>1</v>
      </c>
      <c r="AQ21" s="24" t="s">
        <v>2</v>
      </c>
      <c r="AR21" s="24" t="s">
        <v>2</v>
      </c>
      <c r="AS21" s="24" t="s">
        <v>2</v>
      </c>
      <c r="AT21" s="22">
        <f>SUM(AP21:AS21)</f>
        <v>1</v>
      </c>
      <c r="AU21" s="23">
        <v>8</v>
      </c>
      <c r="AV21" s="24" t="s">
        <v>2</v>
      </c>
      <c r="AW21" s="24" t="s">
        <v>2</v>
      </c>
      <c r="AX21" s="24" t="s">
        <v>2</v>
      </c>
      <c r="AY21" s="22">
        <f>SUM(AU21:AX21)</f>
        <v>8</v>
      </c>
      <c r="AZ21" s="23">
        <v>1</v>
      </c>
      <c r="BA21" s="24" t="s">
        <v>2</v>
      </c>
      <c r="BB21" s="24" t="s">
        <v>2</v>
      </c>
      <c r="BC21" s="24" t="s">
        <v>2</v>
      </c>
      <c r="BD21" s="22">
        <f t="shared" si="14"/>
        <v>1</v>
      </c>
      <c r="BE21" s="23">
        <v>3</v>
      </c>
      <c r="BF21" s="24" t="s">
        <v>2</v>
      </c>
      <c r="BG21" s="24" t="s">
        <v>2</v>
      </c>
      <c r="BH21" s="24" t="s">
        <v>2</v>
      </c>
      <c r="BI21" s="22">
        <f t="shared" si="12"/>
        <v>3</v>
      </c>
      <c r="BJ21" s="23">
        <v>4</v>
      </c>
      <c r="BK21" s="24" t="s">
        <v>2</v>
      </c>
      <c r="BL21" s="24" t="s">
        <v>2</v>
      </c>
      <c r="BM21" s="24" t="s">
        <v>2</v>
      </c>
      <c r="BN21" s="22">
        <f t="shared" si="13"/>
        <v>4</v>
      </c>
      <c r="BO21" s="23">
        <v>10</v>
      </c>
      <c r="BP21" s="24" t="s">
        <v>2</v>
      </c>
      <c r="BQ21" s="24" t="s">
        <v>2</v>
      </c>
      <c r="BR21" s="24" t="s">
        <v>2</v>
      </c>
      <c r="BS21" s="22">
        <f>SUM(BO21:BR21)</f>
        <v>10</v>
      </c>
      <c r="BT21" s="72"/>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row>
    <row r="22" spans="1:102" s="26" customFormat="1" ht="15.75" x14ac:dyDescent="0.35">
      <c r="A22" s="18" t="s">
        <v>16</v>
      </c>
      <c r="B22" s="60" t="s">
        <v>2</v>
      </c>
      <c r="C22" s="58">
        <v>5</v>
      </c>
      <c r="D22" s="58" t="s">
        <v>2</v>
      </c>
      <c r="E22" s="61" t="s">
        <v>2</v>
      </c>
      <c r="F22" s="67">
        <f>+C22</f>
        <v>5</v>
      </c>
      <c r="G22" s="19" t="s">
        <v>2</v>
      </c>
      <c r="H22" s="58">
        <v>2</v>
      </c>
      <c r="I22" s="58" t="s">
        <v>2</v>
      </c>
      <c r="J22" s="61" t="s">
        <v>2</v>
      </c>
      <c r="K22" s="67">
        <f>+H22</f>
        <v>2</v>
      </c>
      <c r="L22" s="19" t="s">
        <v>2</v>
      </c>
      <c r="M22" s="12" t="s">
        <v>2</v>
      </c>
      <c r="N22" s="12" t="s">
        <v>2</v>
      </c>
      <c r="O22" s="21" t="s">
        <v>2</v>
      </c>
      <c r="P22" s="20" t="str">
        <f>+M22</f>
        <v>-</v>
      </c>
      <c r="Q22" s="19" t="s">
        <v>2</v>
      </c>
      <c r="R22" s="21">
        <v>2</v>
      </c>
      <c r="S22" s="21" t="s">
        <v>2</v>
      </c>
      <c r="T22" s="21" t="s">
        <v>2</v>
      </c>
      <c r="U22" s="20">
        <f>+R22</f>
        <v>2</v>
      </c>
      <c r="V22" s="19" t="s">
        <v>2</v>
      </c>
      <c r="W22" s="21">
        <v>6</v>
      </c>
      <c r="X22" s="21" t="s">
        <v>2</v>
      </c>
      <c r="Y22" s="21" t="s">
        <v>2</v>
      </c>
      <c r="Z22" s="20">
        <f>+W22</f>
        <v>6</v>
      </c>
      <c r="AA22" s="23" t="s">
        <v>2</v>
      </c>
      <c r="AB22" s="24">
        <v>8</v>
      </c>
      <c r="AC22" s="24" t="s">
        <v>2</v>
      </c>
      <c r="AD22" s="24" t="s">
        <v>2</v>
      </c>
      <c r="AE22" s="22">
        <f>+AB22</f>
        <v>8</v>
      </c>
      <c r="AF22" s="23" t="s">
        <v>2</v>
      </c>
      <c r="AG22" s="24">
        <v>8</v>
      </c>
      <c r="AH22" s="24" t="s">
        <v>2</v>
      </c>
      <c r="AI22" s="24" t="s">
        <v>2</v>
      </c>
      <c r="AJ22" s="22">
        <f>+AG22</f>
        <v>8</v>
      </c>
      <c r="AK22" s="23" t="s">
        <v>2</v>
      </c>
      <c r="AL22" s="24">
        <v>10</v>
      </c>
      <c r="AM22" s="24" t="s">
        <v>2</v>
      </c>
      <c r="AN22" s="25" t="s">
        <v>2</v>
      </c>
      <c r="AO22" s="22">
        <f>+AL22</f>
        <v>10</v>
      </c>
      <c r="AP22" s="23" t="s">
        <v>2</v>
      </c>
      <c r="AQ22" s="24">
        <v>10</v>
      </c>
      <c r="AR22" s="24" t="s">
        <v>2</v>
      </c>
      <c r="AS22" s="24" t="s">
        <v>2</v>
      </c>
      <c r="AT22" s="22">
        <f>+AQ22</f>
        <v>10</v>
      </c>
      <c r="AU22" s="24" t="s">
        <v>2</v>
      </c>
      <c r="AV22" s="24">
        <v>19</v>
      </c>
      <c r="AW22" s="24" t="s">
        <v>2</v>
      </c>
      <c r="AX22" s="24" t="s">
        <v>2</v>
      </c>
      <c r="AY22" s="22">
        <f>+AV22</f>
        <v>19</v>
      </c>
      <c r="AZ22" s="23" t="s">
        <v>2</v>
      </c>
      <c r="BA22" s="24">
        <v>8</v>
      </c>
      <c r="BB22" s="24" t="s">
        <v>2</v>
      </c>
      <c r="BC22" s="24" t="s">
        <v>2</v>
      </c>
      <c r="BD22" s="22">
        <f t="shared" si="14"/>
        <v>8</v>
      </c>
      <c r="BE22" s="23" t="s">
        <v>2</v>
      </c>
      <c r="BF22" s="24">
        <v>27</v>
      </c>
      <c r="BG22" s="24" t="s">
        <v>2</v>
      </c>
      <c r="BH22" s="24" t="s">
        <v>2</v>
      </c>
      <c r="BI22" s="22">
        <f t="shared" si="12"/>
        <v>27</v>
      </c>
      <c r="BJ22" s="23" t="s">
        <v>2</v>
      </c>
      <c r="BK22" s="24">
        <v>20</v>
      </c>
      <c r="BL22" s="24" t="s">
        <v>2</v>
      </c>
      <c r="BM22" s="24" t="s">
        <v>2</v>
      </c>
      <c r="BN22" s="22">
        <f t="shared" si="13"/>
        <v>20</v>
      </c>
      <c r="BO22" s="23" t="s">
        <v>2</v>
      </c>
      <c r="BP22" s="24" t="s">
        <v>2</v>
      </c>
      <c r="BQ22" s="24" t="s">
        <v>2</v>
      </c>
      <c r="BR22" s="24" t="s">
        <v>2</v>
      </c>
      <c r="BS22" s="22" t="s">
        <v>2</v>
      </c>
      <c r="BT22" s="72"/>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row>
    <row r="23" spans="1:102" s="26" customFormat="1" ht="15.75" x14ac:dyDescent="0.35">
      <c r="A23" s="18" t="s">
        <v>17</v>
      </c>
      <c r="B23" s="60" t="s">
        <v>2</v>
      </c>
      <c r="C23" s="58" t="s">
        <v>2</v>
      </c>
      <c r="D23" s="58" t="s">
        <v>2</v>
      </c>
      <c r="E23" s="61" t="s">
        <v>2</v>
      </c>
      <c r="F23" s="67" t="s">
        <v>2</v>
      </c>
      <c r="G23" s="19" t="s">
        <v>2</v>
      </c>
      <c r="H23" s="58" t="s">
        <v>2</v>
      </c>
      <c r="I23" s="58" t="s">
        <v>2</v>
      </c>
      <c r="J23" s="61" t="s">
        <v>2</v>
      </c>
      <c r="K23" s="67" t="s">
        <v>2</v>
      </c>
      <c r="L23" s="19" t="s">
        <v>2</v>
      </c>
      <c r="M23" s="12" t="s">
        <v>2</v>
      </c>
      <c r="N23" s="12" t="s">
        <v>2</v>
      </c>
      <c r="O23" s="21" t="s">
        <v>2</v>
      </c>
      <c r="P23" s="20" t="s">
        <v>2</v>
      </c>
      <c r="Q23" s="19" t="s">
        <v>2</v>
      </c>
      <c r="R23" s="28" t="s">
        <v>2</v>
      </c>
      <c r="S23" s="21" t="s">
        <v>2</v>
      </c>
      <c r="T23" s="21" t="s">
        <v>2</v>
      </c>
      <c r="U23" s="20" t="s">
        <v>2</v>
      </c>
      <c r="V23" s="19" t="s">
        <v>2</v>
      </c>
      <c r="W23" s="21" t="s">
        <v>2</v>
      </c>
      <c r="X23" s="21" t="s">
        <v>2</v>
      </c>
      <c r="Y23" s="21" t="s">
        <v>2</v>
      </c>
      <c r="Z23" s="20" t="s">
        <v>2</v>
      </c>
      <c r="AA23" s="23">
        <v>5</v>
      </c>
      <c r="AB23" s="24" t="s">
        <v>2</v>
      </c>
      <c r="AC23" s="24" t="s">
        <v>2</v>
      </c>
      <c r="AD23" s="24" t="s">
        <v>2</v>
      </c>
      <c r="AE23" s="22">
        <f>SUM(AA23:AD23)</f>
        <v>5</v>
      </c>
      <c r="AF23" s="23">
        <v>18</v>
      </c>
      <c r="AG23" s="24" t="s">
        <v>2</v>
      </c>
      <c r="AH23" s="24" t="s">
        <v>2</v>
      </c>
      <c r="AI23" s="24" t="s">
        <v>2</v>
      </c>
      <c r="AJ23" s="22">
        <f>SUM(AF23:AI23)</f>
        <v>18</v>
      </c>
      <c r="AK23" s="23">
        <v>60</v>
      </c>
      <c r="AL23" s="24" t="s">
        <v>2</v>
      </c>
      <c r="AM23" s="24" t="s">
        <v>2</v>
      </c>
      <c r="AN23" s="24" t="s">
        <v>2</v>
      </c>
      <c r="AO23" s="22">
        <f>SUM(AK23:AN23)</f>
        <v>60</v>
      </c>
      <c r="AP23" s="23">
        <v>47</v>
      </c>
      <c r="AQ23" s="24" t="s">
        <v>2</v>
      </c>
      <c r="AR23" s="24" t="s">
        <v>2</v>
      </c>
      <c r="AS23" s="24" t="s">
        <v>2</v>
      </c>
      <c r="AT23" s="22">
        <f>SUM(AP23:AS23)</f>
        <v>47</v>
      </c>
      <c r="AU23" s="24">
        <v>28</v>
      </c>
      <c r="AV23" s="24" t="s">
        <v>2</v>
      </c>
      <c r="AW23" s="24" t="s">
        <v>2</v>
      </c>
      <c r="AX23" s="24" t="s">
        <v>2</v>
      </c>
      <c r="AY23" s="22">
        <f>SUM(AU23:AX23)</f>
        <v>28</v>
      </c>
      <c r="AZ23" s="23">
        <v>11</v>
      </c>
      <c r="BA23" s="24" t="s">
        <v>2</v>
      </c>
      <c r="BB23" s="24" t="s">
        <v>2</v>
      </c>
      <c r="BC23" s="24" t="s">
        <v>2</v>
      </c>
      <c r="BD23" s="22">
        <f t="shared" si="14"/>
        <v>11</v>
      </c>
      <c r="BE23" s="23">
        <v>11</v>
      </c>
      <c r="BF23" s="24" t="s">
        <v>2</v>
      </c>
      <c r="BG23" s="24" t="s">
        <v>2</v>
      </c>
      <c r="BH23" s="24" t="s">
        <v>2</v>
      </c>
      <c r="BI23" s="22">
        <f t="shared" si="12"/>
        <v>11</v>
      </c>
      <c r="BJ23" s="23">
        <v>9</v>
      </c>
      <c r="BK23" s="24" t="s">
        <v>2</v>
      </c>
      <c r="BL23" s="24" t="s">
        <v>2</v>
      </c>
      <c r="BM23" s="24" t="s">
        <v>2</v>
      </c>
      <c r="BN23" s="22">
        <f t="shared" si="13"/>
        <v>9</v>
      </c>
      <c r="BO23" s="23" t="s">
        <v>2</v>
      </c>
      <c r="BP23" s="24" t="s">
        <v>2</v>
      </c>
      <c r="BQ23" s="24" t="s">
        <v>2</v>
      </c>
      <c r="BR23" s="24" t="s">
        <v>2</v>
      </c>
      <c r="BS23" s="22" t="s">
        <v>2</v>
      </c>
      <c r="BT23" s="72"/>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row>
    <row r="24" spans="1:102" s="26" customFormat="1" ht="15.75" x14ac:dyDescent="0.35">
      <c r="A24" s="18" t="s">
        <v>18</v>
      </c>
      <c r="B24" s="60" t="s">
        <v>2</v>
      </c>
      <c r="C24" s="58" t="s">
        <v>2</v>
      </c>
      <c r="D24" s="58" t="s">
        <v>2</v>
      </c>
      <c r="E24" s="61" t="s">
        <v>2</v>
      </c>
      <c r="F24" s="67">
        <f>SUM(B24:E24)</f>
        <v>0</v>
      </c>
      <c r="G24" s="19" t="s">
        <v>2</v>
      </c>
      <c r="H24" s="58" t="s">
        <v>2</v>
      </c>
      <c r="I24" s="58" t="s">
        <v>2</v>
      </c>
      <c r="J24" s="61" t="s">
        <v>2</v>
      </c>
      <c r="K24" s="67">
        <f>SUM(G24:J24)</f>
        <v>0</v>
      </c>
      <c r="L24" s="19" t="s">
        <v>2</v>
      </c>
      <c r="M24" s="12" t="s">
        <v>2</v>
      </c>
      <c r="N24" s="12" t="s">
        <v>2</v>
      </c>
      <c r="O24" s="21" t="s">
        <v>2</v>
      </c>
      <c r="P24" s="20">
        <f>SUM(L24:O24)</f>
        <v>0</v>
      </c>
      <c r="Q24" s="19" t="s">
        <v>2</v>
      </c>
      <c r="R24" s="28" t="s">
        <v>2</v>
      </c>
      <c r="S24" s="21">
        <v>12</v>
      </c>
      <c r="T24" s="21" t="s">
        <v>2</v>
      </c>
      <c r="U24" s="20">
        <f>SUM(Q24:T24)</f>
        <v>12</v>
      </c>
      <c r="V24" s="19" t="s">
        <v>2</v>
      </c>
      <c r="W24" s="21" t="s">
        <v>2</v>
      </c>
      <c r="X24" s="21">
        <v>8</v>
      </c>
      <c r="Y24" s="21" t="s">
        <v>2</v>
      </c>
      <c r="Z24" s="20">
        <f>SUM(V24:Y24)</f>
        <v>8</v>
      </c>
      <c r="AA24" s="23" t="s">
        <v>2</v>
      </c>
      <c r="AB24" s="24" t="s">
        <v>2</v>
      </c>
      <c r="AC24" s="24">
        <v>2</v>
      </c>
      <c r="AD24" s="24" t="s">
        <v>2</v>
      </c>
      <c r="AE24" s="22">
        <f>SUM(AA24:AD24)</f>
        <v>2</v>
      </c>
      <c r="AF24" s="23" t="s">
        <v>2</v>
      </c>
      <c r="AG24" s="24" t="s">
        <v>2</v>
      </c>
      <c r="AH24" s="24">
        <v>9</v>
      </c>
      <c r="AI24" s="24" t="s">
        <v>2</v>
      </c>
      <c r="AJ24" s="22">
        <f>SUM(AF24:AI24)</f>
        <v>9</v>
      </c>
      <c r="AK24" s="23" t="s">
        <v>2</v>
      </c>
      <c r="AL24" s="24">
        <v>2</v>
      </c>
      <c r="AM24" s="24">
        <v>11</v>
      </c>
      <c r="AN24" s="24" t="s">
        <v>2</v>
      </c>
      <c r="AO24" s="22">
        <f>SUM(AK24:AN24)</f>
        <v>13</v>
      </c>
      <c r="AP24" s="23" t="s">
        <v>2</v>
      </c>
      <c r="AQ24" s="24">
        <v>2</v>
      </c>
      <c r="AR24" s="24">
        <v>17</v>
      </c>
      <c r="AS24" s="24" t="s">
        <v>2</v>
      </c>
      <c r="AT24" s="22">
        <f>SUM(AP24:AS24)</f>
        <v>19</v>
      </c>
      <c r="AU24" s="23" t="s">
        <v>2</v>
      </c>
      <c r="AV24" s="24" t="s">
        <v>2</v>
      </c>
      <c r="AW24" s="24">
        <v>12</v>
      </c>
      <c r="AX24" s="24" t="s">
        <v>2</v>
      </c>
      <c r="AY24" s="22">
        <f>SUM(AU24:AX24)</f>
        <v>12</v>
      </c>
      <c r="AZ24" s="23" t="s">
        <v>2</v>
      </c>
      <c r="BA24" s="24" t="s">
        <v>2</v>
      </c>
      <c r="BB24" s="24">
        <v>2</v>
      </c>
      <c r="BC24" s="24" t="s">
        <v>2</v>
      </c>
      <c r="BD24" s="22">
        <f t="shared" si="14"/>
        <v>2</v>
      </c>
      <c r="BE24" s="23" t="s">
        <v>2</v>
      </c>
      <c r="BF24" s="24" t="s">
        <v>2</v>
      </c>
      <c r="BG24" s="24" t="s">
        <v>2</v>
      </c>
      <c r="BH24" s="24" t="s">
        <v>2</v>
      </c>
      <c r="BI24" s="22" t="s">
        <v>2</v>
      </c>
      <c r="BJ24" s="23" t="s">
        <v>2</v>
      </c>
      <c r="BK24" s="24" t="s">
        <v>2</v>
      </c>
      <c r="BL24" s="24" t="s">
        <v>2</v>
      </c>
      <c r="BM24" s="24" t="s">
        <v>2</v>
      </c>
      <c r="BN24" s="22" t="s">
        <v>2</v>
      </c>
      <c r="BO24" s="23" t="s">
        <v>2</v>
      </c>
      <c r="BP24" s="24" t="s">
        <v>2</v>
      </c>
      <c r="BQ24" s="24" t="s">
        <v>2</v>
      </c>
      <c r="BR24" s="24" t="s">
        <v>2</v>
      </c>
      <c r="BS24" s="22" t="s">
        <v>2</v>
      </c>
      <c r="BT24" s="72"/>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row>
    <row r="25" spans="1:102" s="26" customFormat="1" ht="15.75" x14ac:dyDescent="0.35">
      <c r="A25" s="18" t="s">
        <v>19</v>
      </c>
      <c r="B25" s="60"/>
      <c r="C25" s="58" t="s">
        <v>2</v>
      </c>
      <c r="D25" s="58" t="s">
        <v>2</v>
      </c>
      <c r="E25" s="61" t="s">
        <v>2</v>
      </c>
      <c r="F25" s="67">
        <f>SUM(B25:E25)</f>
        <v>0</v>
      </c>
      <c r="G25" s="19"/>
      <c r="H25" s="58" t="s">
        <v>2</v>
      </c>
      <c r="I25" s="58" t="s">
        <v>2</v>
      </c>
      <c r="J25" s="61" t="s">
        <v>2</v>
      </c>
      <c r="K25" s="67">
        <f>SUM(G25:J25)</f>
        <v>0</v>
      </c>
      <c r="L25" s="19"/>
      <c r="M25" s="12" t="s">
        <v>2</v>
      </c>
      <c r="N25" s="12" t="s">
        <v>2</v>
      </c>
      <c r="O25" s="21" t="s">
        <v>2</v>
      </c>
      <c r="P25" s="20">
        <f>SUM(L25:O25)</f>
        <v>0</v>
      </c>
      <c r="Q25" s="19">
        <v>2</v>
      </c>
      <c r="R25" s="21">
        <v>1</v>
      </c>
      <c r="S25" s="21" t="s">
        <v>2</v>
      </c>
      <c r="T25" s="21" t="s">
        <v>2</v>
      </c>
      <c r="U25" s="20">
        <f>SUM(Q25:T25)</f>
        <v>3</v>
      </c>
      <c r="V25" s="19">
        <v>2</v>
      </c>
      <c r="W25" s="21">
        <v>2</v>
      </c>
      <c r="X25" s="21" t="s">
        <v>2</v>
      </c>
      <c r="Y25" s="21" t="s">
        <v>2</v>
      </c>
      <c r="Z25" s="20">
        <f>SUM(V25:Y25)</f>
        <v>4</v>
      </c>
      <c r="AA25" s="23">
        <v>1</v>
      </c>
      <c r="AB25" s="24">
        <v>1</v>
      </c>
      <c r="AC25" s="24" t="s">
        <v>2</v>
      </c>
      <c r="AD25" s="24" t="s">
        <v>2</v>
      </c>
      <c r="AE25" s="22">
        <f>SUM(AA25:AD25)</f>
        <v>2</v>
      </c>
      <c r="AF25" s="23" t="s">
        <v>2</v>
      </c>
      <c r="AG25" s="24">
        <v>4</v>
      </c>
      <c r="AH25" s="24" t="s">
        <v>2</v>
      </c>
      <c r="AI25" s="24" t="s">
        <v>2</v>
      </c>
      <c r="AJ25" s="22">
        <f>SUM(AF25:AI25)</f>
        <v>4</v>
      </c>
      <c r="AK25" s="23">
        <v>6</v>
      </c>
      <c r="AL25" s="24" t="s">
        <v>2</v>
      </c>
      <c r="AM25" s="24" t="s">
        <v>2</v>
      </c>
      <c r="AN25" s="24" t="s">
        <v>2</v>
      </c>
      <c r="AO25" s="22">
        <f>SUM(AK25:AN25)</f>
        <v>6</v>
      </c>
      <c r="AP25" s="23">
        <v>3</v>
      </c>
      <c r="AQ25" s="24">
        <v>5</v>
      </c>
      <c r="AR25" s="24" t="s">
        <v>2</v>
      </c>
      <c r="AS25" s="24" t="s">
        <v>2</v>
      </c>
      <c r="AT25" s="22">
        <f>SUM(AP25:AS25)</f>
        <v>8</v>
      </c>
      <c r="AU25" s="23">
        <v>6</v>
      </c>
      <c r="AV25" s="24">
        <v>2</v>
      </c>
      <c r="AW25" s="24" t="s">
        <v>2</v>
      </c>
      <c r="AX25" s="24" t="s">
        <v>2</v>
      </c>
      <c r="AY25" s="22">
        <f>SUM(AU25:AX25)</f>
        <v>8</v>
      </c>
      <c r="AZ25" s="23">
        <v>6</v>
      </c>
      <c r="BA25" s="24" t="s">
        <v>2</v>
      </c>
      <c r="BB25" s="24" t="s">
        <v>2</v>
      </c>
      <c r="BC25" s="24" t="s">
        <v>2</v>
      </c>
      <c r="BD25" s="22">
        <f t="shared" si="14"/>
        <v>6</v>
      </c>
      <c r="BE25" s="24">
        <v>10</v>
      </c>
      <c r="BF25" s="24" t="s">
        <v>2</v>
      </c>
      <c r="BG25" s="24" t="s">
        <v>2</v>
      </c>
      <c r="BH25" s="24" t="s">
        <v>2</v>
      </c>
      <c r="BI25" s="22">
        <f>SUM(BE25:BH25)</f>
        <v>10</v>
      </c>
      <c r="BJ25" s="23">
        <v>14</v>
      </c>
      <c r="BK25" s="24" t="s">
        <v>2</v>
      </c>
      <c r="BL25" s="24" t="s">
        <v>2</v>
      </c>
      <c r="BM25" s="24" t="s">
        <v>2</v>
      </c>
      <c r="BN25" s="22">
        <f>SUM(BJ25:BM25)</f>
        <v>14</v>
      </c>
      <c r="BO25" s="23">
        <v>3</v>
      </c>
      <c r="BP25" s="24" t="s">
        <v>2</v>
      </c>
      <c r="BQ25" s="24" t="s">
        <v>2</v>
      </c>
      <c r="BR25" s="24" t="s">
        <v>2</v>
      </c>
      <c r="BS25" s="22">
        <f>SUM(BO25:BR25)</f>
        <v>3</v>
      </c>
      <c r="BT25" s="72"/>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row>
    <row r="26" spans="1:102" s="42" customFormat="1" ht="27" customHeight="1" x14ac:dyDescent="0.3">
      <c r="A26" s="116" t="s">
        <v>47</v>
      </c>
      <c r="B26" s="64">
        <f t="shared" ref="B26:BC26" si="15">SUM(B8:B25)</f>
        <v>1143</v>
      </c>
      <c r="C26" s="65">
        <f t="shared" si="15"/>
        <v>176</v>
      </c>
      <c r="D26" s="65">
        <f t="shared" si="15"/>
        <v>774</v>
      </c>
      <c r="E26" s="65">
        <f t="shared" si="15"/>
        <v>3419</v>
      </c>
      <c r="F26" s="66">
        <f t="shared" si="15"/>
        <v>5512</v>
      </c>
      <c r="G26" s="36">
        <f t="shared" si="15"/>
        <v>1341</v>
      </c>
      <c r="H26" s="65">
        <f t="shared" si="15"/>
        <v>290</v>
      </c>
      <c r="I26" s="65">
        <f t="shared" si="15"/>
        <v>854</v>
      </c>
      <c r="J26" s="65">
        <f t="shared" si="15"/>
        <v>3528</v>
      </c>
      <c r="K26" s="66">
        <f t="shared" si="15"/>
        <v>6013</v>
      </c>
      <c r="L26" s="36">
        <f t="shared" si="15"/>
        <v>2123</v>
      </c>
      <c r="M26" s="37">
        <f t="shared" si="15"/>
        <v>353</v>
      </c>
      <c r="N26" s="37">
        <f t="shared" si="15"/>
        <v>1090</v>
      </c>
      <c r="O26" s="37">
        <f t="shared" si="15"/>
        <v>4342</v>
      </c>
      <c r="P26" s="38">
        <f t="shared" si="15"/>
        <v>7908</v>
      </c>
      <c r="Q26" s="39">
        <f t="shared" si="15"/>
        <v>1936</v>
      </c>
      <c r="R26" s="40">
        <f t="shared" si="15"/>
        <v>401</v>
      </c>
      <c r="S26" s="40">
        <f t="shared" si="15"/>
        <v>1305</v>
      </c>
      <c r="T26" s="40">
        <f t="shared" si="15"/>
        <v>4475</v>
      </c>
      <c r="U26" s="41">
        <f t="shared" si="15"/>
        <v>8117</v>
      </c>
      <c r="V26" s="39">
        <f t="shared" si="15"/>
        <v>1984</v>
      </c>
      <c r="W26" s="40">
        <f t="shared" si="15"/>
        <v>393</v>
      </c>
      <c r="X26" s="40">
        <f t="shared" si="15"/>
        <v>1625</v>
      </c>
      <c r="Y26" s="40">
        <f t="shared" si="15"/>
        <v>4372</v>
      </c>
      <c r="Z26" s="41">
        <f t="shared" si="15"/>
        <v>8374</v>
      </c>
      <c r="AA26" s="39">
        <f t="shared" si="15"/>
        <v>2589</v>
      </c>
      <c r="AB26" s="40">
        <f t="shared" si="15"/>
        <v>580</v>
      </c>
      <c r="AC26" s="40">
        <f t="shared" si="15"/>
        <v>2073</v>
      </c>
      <c r="AD26" s="40">
        <f t="shared" si="15"/>
        <v>8682</v>
      </c>
      <c r="AE26" s="41">
        <f t="shared" si="15"/>
        <v>13924</v>
      </c>
      <c r="AF26" s="39">
        <f t="shared" si="15"/>
        <v>3129</v>
      </c>
      <c r="AG26" s="40">
        <f t="shared" si="15"/>
        <v>789</v>
      </c>
      <c r="AH26" s="40">
        <f t="shared" si="15"/>
        <v>2223</v>
      </c>
      <c r="AI26" s="40">
        <f t="shared" si="15"/>
        <v>8992</v>
      </c>
      <c r="AJ26" s="41">
        <f t="shared" si="15"/>
        <v>15133</v>
      </c>
      <c r="AK26" s="39">
        <f t="shared" si="15"/>
        <v>3144</v>
      </c>
      <c r="AL26" s="40">
        <f t="shared" si="15"/>
        <v>856</v>
      </c>
      <c r="AM26" s="40">
        <f t="shared" si="15"/>
        <v>2214</v>
      </c>
      <c r="AN26" s="40">
        <f t="shared" si="15"/>
        <v>9234</v>
      </c>
      <c r="AO26" s="41">
        <f t="shared" si="15"/>
        <v>15448</v>
      </c>
      <c r="AP26" s="39">
        <f t="shared" si="15"/>
        <v>3134</v>
      </c>
      <c r="AQ26" s="40">
        <f t="shared" si="15"/>
        <v>921</v>
      </c>
      <c r="AR26" s="40">
        <f t="shared" si="15"/>
        <v>2297</v>
      </c>
      <c r="AS26" s="40">
        <f t="shared" si="15"/>
        <v>9483</v>
      </c>
      <c r="AT26" s="41">
        <f t="shared" si="15"/>
        <v>15835</v>
      </c>
      <c r="AU26" s="39">
        <f t="shared" si="15"/>
        <v>3543</v>
      </c>
      <c r="AV26" s="40">
        <f t="shared" si="15"/>
        <v>1309</v>
      </c>
      <c r="AW26" s="40">
        <f t="shared" si="15"/>
        <v>2076</v>
      </c>
      <c r="AX26" s="40">
        <f t="shared" si="15"/>
        <v>9610</v>
      </c>
      <c r="AY26" s="41">
        <f t="shared" si="15"/>
        <v>16538</v>
      </c>
      <c r="AZ26" s="39">
        <f t="shared" si="15"/>
        <v>3320</v>
      </c>
      <c r="BA26" s="40">
        <f t="shared" si="15"/>
        <v>1177</v>
      </c>
      <c r="BB26" s="40">
        <f t="shared" si="15"/>
        <v>2336</v>
      </c>
      <c r="BC26" s="40">
        <f t="shared" si="15"/>
        <v>9170</v>
      </c>
      <c r="BD26" s="41">
        <f t="shared" ref="BD26:BS26" si="16">SUM(BD8:BD25)</f>
        <v>16003</v>
      </c>
      <c r="BE26" s="39">
        <f t="shared" si="16"/>
        <v>3906</v>
      </c>
      <c r="BF26" s="40">
        <f t="shared" si="16"/>
        <v>1228</v>
      </c>
      <c r="BG26" s="40">
        <f t="shared" si="16"/>
        <v>2816</v>
      </c>
      <c r="BH26" s="40">
        <f t="shared" si="16"/>
        <v>9992</v>
      </c>
      <c r="BI26" s="41">
        <f t="shared" si="16"/>
        <v>17942</v>
      </c>
      <c r="BJ26" s="39">
        <f t="shared" si="16"/>
        <v>4186</v>
      </c>
      <c r="BK26" s="40">
        <f t="shared" si="16"/>
        <v>1026</v>
      </c>
      <c r="BL26" s="40">
        <f t="shared" si="16"/>
        <v>2289</v>
      </c>
      <c r="BM26" s="40">
        <f t="shared" si="16"/>
        <v>9584</v>
      </c>
      <c r="BN26" s="41">
        <f t="shared" si="16"/>
        <v>17085</v>
      </c>
      <c r="BO26" s="39">
        <f t="shared" si="16"/>
        <v>4500</v>
      </c>
      <c r="BP26" s="40">
        <f t="shared" si="16"/>
        <v>1389</v>
      </c>
      <c r="BQ26" s="40">
        <f t="shared" si="16"/>
        <v>2223</v>
      </c>
      <c r="BR26" s="40">
        <f t="shared" si="16"/>
        <v>10185</v>
      </c>
      <c r="BS26" s="41">
        <f t="shared" si="16"/>
        <v>18297</v>
      </c>
      <c r="BT26" s="72"/>
    </row>
    <row r="27" spans="1:102" ht="15.75" x14ac:dyDescent="0.35">
      <c r="A27" s="43" t="s">
        <v>20</v>
      </c>
      <c r="B27" s="62">
        <v>15</v>
      </c>
      <c r="C27" s="63">
        <v>18</v>
      </c>
      <c r="D27" s="63">
        <v>33</v>
      </c>
      <c r="E27" s="63">
        <v>961</v>
      </c>
      <c r="F27" s="71">
        <f>SUM(B27:E27)</f>
        <v>1027</v>
      </c>
      <c r="G27" s="29">
        <v>14</v>
      </c>
      <c r="H27" s="63">
        <v>29</v>
      </c>
      <c r="I27" s="63">
        <v>51</v>
      </c>
      <c r="J27" s="63">
        <v>1134</v>
      </c>
      <c r="K27" s="71">
        <f>SUM(G27:J27)</f>
        <v>1228</v>
      </c>
      <c r="L27" s="29">
        <v>26</v>
      </c>
      <c r="M27" s="30">
        <v>31</v>
      </c>
      <c r="N27" s="30">
        <v>86</v>
      </c>
      <c r="O27" s="30">
        <v>1792</v>
      </c>
      <c r="P27" s="31">
        <f>SUM(L27:O27)</f>
        <v>1935</v>
      </c>
      <c r="Q27" s="32">
        <v>29</v>
      </c>
      <c r="R27" s="33">
        <v>38</v>
      </c>
      <c r="S27" s="33">
        <v>108</v>
      </c>
      <c r="T27" s="33">
        <v>1504</v>
      </c>
      <c r="U27" s="34">
        <f>SUM(Q27:T27)</f>
        <v>1679</v>
      </c>
      <c r="V27" s="32">
        <v>62</v>
      </c>
      <c r="W27" s="33">
        <v>53</v>
      </c>
      <c r="X27" s="33">
        <v>64</v>
      </c>
      <c r="Y27" s="33">
        <v>1194</v>
      </c>
      <c r="Z27" s="34">
        <f>SUM(V27:Y27)</f>
        <v>1373</v>
      </c>
      <c r="AA27" s="32">
        <v>61</v>
      </c>
      <c r="AB27" s="33">
        <v>101</v>
      </c>
      <c r="AC27" s="33">
        <v>112</v>
      </c>
      <c r="AD27" s="33">
        <v>2378</v>
      </c>
      <c r="AE27" s="34">
        <f t="shared" ref="AE27:AE39" si="17">SUM(AA27:AD27)</f>
        <v>2652</v>
      </c>
      <c r="AF27" s="32">
        <v>78</v>
      </c>
      <c r="AG27" s="33">
        <v>67</v>
      </c>
      <c r="AH27" s="33">
        <v>159</v>
      </c>
      <c r="AI27" s="33">
        <v>2697</v>
      </c>
      <c r="AJ27" s="34">
        <f t="shared" ref="AJ27:AJ39" si="18">SUM(AF27:AI27)</f>
        <v>3001</v>
      </c>
      <c r="AK27" s="32">
        <v>85</v>
      </c>
      <c r="AL27" s="33">
        <v>56</v>
      </c>
      <c r="AM27" s="33">
        <v>154</v>
      </c>
      <c r="AN27" s="33">
        <v>2439</v>
      </c>
      <c r="AO27" s="34">
        <f t="shared" ref="AO27:AO34" si="19">SUM(AK27:AN27)</f>
        <v>2734</v>
      </c>
      <c r="AP27" s="32">
        <v>66</v>
      </c>
      <c r="AQ27" s="33">
        <v>71</v>
      </c>
      <c r="AR27" s="33">
        <v>123</v>
      </c>
      <c r="AS27" s="33">
        <v>2201</v>
      </c>
      <c r="AT27" s="34">
        <f t="shared" ref="AT27:AT34" si="20">SUM(AP27:AS27)</f>
        <v>2461</v>
      </c>
      <c r="AU27" s="32">
        <v>106</v>
      </c>
      <c r="AV27" s="33">
        <v>94</v>
      </c>
      <c r="AW27" s="33">
        <v>113</v>
      </c>
      <c r="AX27" s="33">
        <v>1971</v>
      </c>
      <c r="AY27" s="34">
        <f t="shared" ref="AY27:AY34" si="21">SUM(AU27:AX27)</f>
        <v>2284</v>
      </c>
      <c r="AZ27" s="32">
        <v>108</v>
      </c>
      <c r="BA27" s="33">
        <v>85</v>
      </c>
      <c r="BB27" s="33">
        <v>118</v>
      </c>
      <c r="BC27" s="33">
        <v>1934</v>
      </c>
      <c r="BD27" s="34">
        <f t="shared" ref="BD27:BD34" si="22">SUM(AZ27:BC27)</f>
        <v>2245</v>
      </c>
      <c r="BE27" s="32">
        <v>141</v>
      </c>
      <c r="BF27" s="33">
        <v>119</v>
      </c>
      <c r="BG27" s="33">
        <v>98</v>
      </c>
      <c r="BH27" s="33">
        <v>1878</v>
      </c>
      <c r="BI27" s="34">
        <f>SUM(BE27:BH27)</f>
        <v>2236</v>
      </c>
      <c r="BJ27" s="32">
        <v>109</v>
      </c>
      <c r="BK27" s="33">
        <v>110</v>
      </c>
      <c r="BL27" s="33">
        <v>20</v>
      </c>
      <c r="BM27" s="33">
        <v>1604</v>
      </c>
      <c r="BN27" s="34">
        <f>SUM(BJ27:BM27)</f>
        <v>1843</v>
      </c>
      <c r="BO27" s="32">
        <v>116</v>
      </c>
      <c r="BP27" s="33">
        <v>116</v>
      </c>
      <c r="BQ27" s="33">
        <v>17</v>
      </c>
      <c r="BR27" s="33">
        <v>1463</v>
      </c>
      <c r="BS27" s="34">
        <f>SUM(BO27:BR27)</f>
        <v>1712</v>
      </c>
      <c r="BT27" s="72"/>
    </row>
    <row r="28" spans="1:102" s="17" customFormat="1" ht="15.75" x14ac:dyDescent="0.35">
      <c r="A28" s="44" t="s">
        <v>21</v>
      </c>
      <c r="B28" s="60" t="s">
        <v>2</v>
      </c>
      <c r="C28" s="61" t="s">
        <v>2</v>
      </c>
      <c r="D28" s="61" t="s">
        <v>2</v>
      </c>
      <c r="E28" s="61" t="s">
        <v>2</v>
      </c>
      <c r="F28" s="67" t="s">
        <v>2</v>
      </c>
      <c r="G28" s="19" t="s">
        <v>2</v>
      </c>
      <c r="H28" s="61" t="s">
        <v>2</v>
      </c>
      <c r="I28" s="61" t="s">
        <v>2</v>
      </c>
      <c r="J28" s="61" t="s">
        <v>2</v>
      </c>
      <c r="K28" s="67" t="s">
        <v>2</v>
      </c>
      <c r="L28" s="19" t="s">
        <v>2</v>
      </c>
      <c r="M28" s="21" t="s">
        <v>2</v>
      </c>
      <c r="N28" s="21" t="s">
        <v>2</v>
      </c>
      <c r="O28" s="21" t="s">
        <v>2</v>
      </c>
      <c r="P28" s="20" t="s">
        <v>2</v>
      </c>
      <c r="Q28" s="23" t="s">
        <v>2</v>
      </c>
      <c r="R28" s="24" t="s">
        <v>2</v>
      </c>
      <c r="S28" s="24" t="s">
        <v>2</v>
      </c>
      <c r="T28" s="24" t="s">
        <v>2</v>
      </c>
      <c r="U28" s="22" t="s">
        <v>2</v>
      </c>
      <c r="V28" s="23" t="s">
        <v>2</v>
      </c>
      <c r="W28" s="24" t="s">
        <v>2</v>
      </c>
      <c r="X28" s="24" t="s">
        <v>2</v>
      </c>
      <c r="Y28" s="24" t="s">
        <v>2</v>
      </c>
      <c r="Z28" s="22" t="s">
        <v>2</v>
      </c>
      <c r="AA28" s="23">
        <v>1</v>
      </c>
      <c r="AB28" s="24">
        <v>5</v>
      </c>
      <c r="AC28" s="24" t="s">
        <v>2</v>
      </c>
      <c r="AD28" s="24" t="s">
        <v>2</v>
      </c>
      <c r="AE28" s="22">
        <f t="shared" si="17"/>
        <v>6</v>
      </c>
      <c r="AF28" s="23">
        <v>11</v>
      </c>
      <c r="AG28" s="24" t="s">
        <v>2</v>
      </c>
      <c r="AH28" s="24" t="s">
        <v>2</v>
      </c>
      <c r="AI28" s="24" t="s">
        <v>2</v>
      </c>
      <c r="AJ28" s="22">
        <f t="shared" si="18"/>
        <v>11</v>
      </c>
      <c r="AK28" s="23">
        <v>18</v>
      </c>
      <c r="AL28" s="24">
        <v>10</v>
      </c>
      <c r="AM28" s="24" t="s">
        <v>2</v>
      </c>
      <c r="AN28" s="24" t="s">
        <v>2</v>
      </c>
      <c r="AO28" s="22">
        <f t="shared" si="19"/>
        <v>28</v>
      </c>
      <c r="AP28" s="23">
        <v>36</v>
      </c>
      <c r="AQ28" s="24">
        <v>13</v>
      </c>
      <c r="AR28" s="24" t="s">
        <v>2</v>
      </c>
      <c r="AS28" s="24" t="s">
        <v>2</v>
      </c>
      <c r="AT28" s="22">
        <f t="shared" si="20"/>
        <v>49</v>
      </c>
      <c r="AU28" s="23">
        <v>15</v>
      </c>
      <c r="AV28" s="24">
        <v>14</v>
      </c>
      <c r="AW28" s="24" t="s">
        <v>2</v>
      </c>
      <c r="AX28" s="24" t="s">
        <v>2</v>
      </c>
      <c r="AY28" s="22">
        <f t="shared" si="21"/>
        <v>29</v>
      </c>
      <c r="AZ28" s="23">
        <v>15</v>
      </c>
      <c r="BA28" s="24" t="s">
        <v>2</v>
      </c>
      <c r="BB28" s="24" t="s">
        <v>2</v>
      </c>
      <c r="BC28" s="24" t="s">
        <v>2</v>
      </c>
      <c r="BD28" s="22">
        <f t="shared" si="22"/>
        <v>15</v>
      </c>
      <c r="BE28" s="23" t="s">
        <v>2</v>
      </c>
      <c r="BF28" s="24" t="s">
        <v>2</v>
      </c>
      <c r="BG28" s="24" t="s">
        <v>2</v>
      </c>
      <c r="BH28" s="24" t="s">
        <v>2</v>
      </c>
      <c r="BI28" s="24" t="s">
        <v>2</v>
      </c>
      <c r="BJ28" s="23" t="s">
        <v>2</v>
      </c>
      <c r="BK28" s="24" t="s">
        <v>2</v>
      </c>
      <c r="BL28" s="24" t="s">
        <v>2</v>
      </c>
      <c r="BM28" s="24" t="s">
        <v>2</v>
      </c>
      <c r="BN28" s="22" t="s">
        <v>2</v>
      </c>
      <c r="BO28" s="23" t="s">
        <v>2</v>
      </c>
      <c r="BP28" s="24" t="s">
        <v>2</v>
      </c>
      <c r="BQ28" s="24" t="s">
        <v>2</v>
      </c>
      <c r="BR28" s="24" t="s">
        <v>2</v>
      </c>
      <c r="BS28" s="22" t="s">
        <v>2</v>
      </c>
      <c r="BT28" s="72"/>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row>
    <row r="29" spans="1:102" s="26" customFormat="1" ht="15.75" x14ac:dyDescent="0.35">
      <c r="A29" s="44" t="s">
        <v>22</v>
      </c>
      <c r="B29" s="60">
        <v>1</v>
      </c>
      <c r="C29" s="61" t="s">
        <v>2</v>
      </c>
      <c r="D29" s="61" t="s">
        <v>2</v>
      </c>
      <c r="E29" s="61" t="s">
        <v>2</v>
      </c>
      <c r="F29" s="67">
        <f t="shared" ref="F29:F39" si="23">SUM(B29:E29)</f>
        <v>1</v>
      </c>
      <c r="G29" s="19">
        <v>7</v>
      </c>
      <c r="H29" s="61" t="s">
        <v>2</v>
      </c>
      <c r="I29" s="61" t="s">
        <v>2</v>
      </c>
      <c r="J29" s="61" t="s">
        <v>2</v>
      </c>
      <c r="K29" s="67">
        <f t="shared" ref="K29:K39" si="24">SUM(G29:J29)</f>
        <v>7</v>
      </c>
      <c r="L29" s="19">
        <v>7</v>
      </c>
      <c r="M29" s="21" t="s">
        <v>2</v>
      </c>
      <c r="N29" s="21" t="s">
        <v>2</v>
      </c>
      <c r="O29" s="21" t="s">
        <v>2</v>
      </c>
      <c r="P29" s="20">
        <f t="shared" ref="P29:P39" si="25">SUM(L29:O29)</f>
        <v>7</v>
      </c>
      <c r="Q29" s="23">
        <v>10</v>
      </c>
      <c r="R29" s="24" t="s">
        <v>2</v>
      </c>
      <c r="S29" s="24" t="s">
        <v>2</v>
      </c>
      <c r="T29" s="24" t="s">
        <v>2</v>
      </c>
      <c r="U29" s="22">
        <f t="shared" ref="U29:U39" si="26">SUM(Q29:T29)</f>
        <v>10</v>
      </c>
      <c r="V29" s="23">
        <v>9</v>
      </c>
      <c r="W29" s="24" t="s">
        <v>2</v>
      </c>
      <c r="X29" s="24" t="s">
        <v>2</v>
      </c>
      <c r="Y29" s="24" t="s">
        <v>2</v>
      </c>
      <c r="Z29" s="22">
        <f t="shared" ref="Z29:Z39" si="27">SUM(V29:Y29)</f>
        <v>9</v>
      </c>
      <c r="AA29" s="23">
        <v>18</v>
      </c>
      <c r="AB29" s="24" t="s">
        <v>2</v>
      </c>
      <c r="AC29" s="24" t="s">
        <v>2</v>
      </c>
      <c r="AD29" s="24" t="s">
        <v>2</v>
      </c>
      <c r="AE29" s="22">
        <f t="shared" si="17"/>
        <v>18</v>
      </c>
      <c r="AF29" s="23">
        <v>28</v>
      </c>
      <c r="AG29" s="24" t="s">
        <v>2</v>
      </c>
      <c r="AH29" s="24" t="s">
        <v>2</v>
      </c>
      <c r="AI29" s="24" t="s">
        <v>2</v>
      </c>
      <c r="AJ29" s="22">
        <f t="shared" si="18"/>
        <v>28</v>
      </c>
      <c r="AK29" s="23">
        <v>4</v>
      </c>
      <c r="AL29" s="24" t="s">
        <v>2</v>
      </c>
      <c r="AM29" s="24" t="s">
        <v>2</v>
      </c>
      <c r="AN29" s="24" t="s">
        <v>2</v>
      </c>
      <c r="AO29" s="22">
        <f t="shared" si="19"/>
        <v>4</v>
      </c>
      <c r="AP29" s="23">
        <v>18</v>
      </c>
      <c r="AQ29" s="24" t="s">
        <v>2</v>
      </c>
      <c r="AR29" s="24" t="s">
        <v>2</v>
      </c>
      <c r="AS29" s="24" t="s">
        <v>2</v>
      </c>
      <c r="AT29" s="22">
        <f t="shared" si="20"/>
        <v>18</v>
      </c>
      <c r="AU29" s="23">
        <v>9</v>
      </c>
      <c r="AV29" s="24" t="s">
        <v>2</v>
      </c>
      <c r="AW29" s="24">
        <v>1</v>
      </c>
      <c r="AX29" s="24" t="s">
        <v>2</v>
      </c>
      <c r="AY29" s="22">
        <f t="shared" si="21"/>
        <v>10</v>
      </c>
      <c r="AZ29" s="23">
        <v>11</v>
      </c>
      <c r="BA29" s="24" t="s">
        <v>2</v>
      </c>
      <c r="BB29" s="24" t="s">
        <v>2</v>
      </c>
      <c r="BC29" s="24" t="s">
        <v>2</v>
      </c>
      <c r="BD29" s="22">
        <f t="shared" si="22"/>
        <v>11</v>
      </c>
      <c r="BE29" s="23">
        <v>10</v>
      </c>
      <c r="BF29" s="24" t="s">
        <v>2</v>
      </c>
      <c r="BG29" s="24" t="s">
        <v>2</v>
      </c>
      <c r="BH29" s="24" t="s">
        <v>2</v>
      </c>
      <c r="BI29" s="22">
        <f t="shared" ref="BI29:BI34" si="28">SUM(BE29:BH29)</f>
        <v>10</v>
      </c>
      <c r="BJ29" s="23">
        <v>1</v>
      </c>
      <c r="BK29" s="24" t="s">
        <v>2</v>
      </c>
      <c r="BL29" s="24" t="s">
        <v>2</v>
      </c>
      <c r="BM29" s="24" t="s">
        <v>2</v>
      </c>
      <c r="BN29" s="22">
        <f t="shared" ref="BN29:BN34" si="29">SUM(BJ29:BM29)</f>
        <v>1</v>
      </c>
      <c r="BO29" s="23" t="s">
        <v>2</v>
      </c>
      <c r="BP29" s="24" t="s">
        <v>2</v>
      </c>
      <c r="BQ29" s="24" t="s">
        <v>2</v>
      </c>
      <c r="BR29" s="24" t="s">
        <v>2</v>
      </c>
      <c r="BS29" s="22" t="s">
        <v>2</v>
      </c>
      <c r="BT29" s="72"/>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row>
    <row r="30" spans="1:102" s="26" customFormat="1" ht="15.75" x14ac:dyDescent="0.35">
      <c r="A30" s="44" t="s">
        <v>23</v>
      </c>
      <c r="B30" s="60">
        <v>259</v>
      </c>
      <c r="C30" s="61">
        <v>18</v>
      </c>
      <c r="D30" s="61" t="s">
        <v>2</v>
      </c>
      <c r="E30" s="61" t="s">
        <v>2</v>
      </c>
      <c r="F30" s="67">
        <f t="shared" si="23"/>
        <v>277</v>
      </c>
      <c r="G30" s="19">
        <v>291</v>
      </c>
      <c r="H30" s="61">
        <v>15</v>
      </c>
      <c r="I30" s="61" t="s">
        <v>2</v>
      </c>
      <c r="J30" s="61" t="s">
        <v>2</v>
      </c>
      <c r="K30" s="67">
        <f t="shared" si="24"/>
        <v>306</v>
      </c>
      <c r="L30" s="19">
        <v>350</v>
      </c>
      <c r="M30" s="21">
        <v>30</v>
      </c>
      <c r="N30" s="21">
        <v>26</v>
      </c>
      <c r="O30" s="21" t="s">
        <v>2</v>
      </c>
      <c r="P30" s="20">
        <f t="shared" si="25"/>
        <v>406</v>
      </c>
      <c r="Q30" s="23">
        <v>357</v>
      </c>
      <c r="R30" s="24">
        <v>35</v>
      </c>
      <c r="S30" s="24">
        <v>15</v>
      </c>
      <c r="T30" s="24">
        <v>2</v>
      </c>
      <c r="U30" s="22">
        <f t="shared" si="26"/>
        <v>409</v>
      </c>
      <c r="V30" s="23">
        <v>406</v>
      </c>
      <c r="W30" s="24">
        <v>16</v>
      </c>
      <c r="X30" s="24">
        <v>15</v>
      </c>
      <c r="Y30" s="24">
        <v>4</v>
      </c>
      <c r="Z30" s="22">
        <f t="shared" si="27"/>
        <v>441</v>
      </c>
      <c r="AA30" s="23">
        <v>456</v>
      </c>
      <c r="AB30" s="24" t="s">
        <v>2</v>
      </c>
      <c r="AC30" s="24" t="s">
        <v>2</v>
      </c>
      <c r="AD30" s="24" t="s">
        <v>2</v>
      </c>
      <c r="AE30" s="22">
        <f t="shared" si="17"/>
        <v>456</v>
      </c>
      <c r="AF30" s="23">
        <v>481</v>
      </c>
      <c r="AG30" s="24" t="s">
        <v>2</v>
      </c>
      <c r="AH30" s="24" t="s">
        <v>2</v>
      </c>
      <c r="AI30" s="24" t="s">
        <v>2</v>
      </c>
      <c r="AJ30" s="22">
        <f t="shared" si="18"/>
        <v>481</v>
      </c>
      <c r="AK30" s="23">
        <v>365</v>
      </c>
      <c r="AL30" s="24" t="s">
        <v>2</v>
      </c>
      <c r="AM30" s="24" t="s">
        <v>2</v>
      </c>
      <c r="AN30" s="24" t="s">
        <v>2</v>
      </c>
      <c r="AO30" s="22">
        <f t="shared" si="19"/>
        <v>365</v>
      </c>
      <c r="AP30" s="23">
        <v>313</v>
      </c>
      <c r="AQ30" s="24" t="s">
        <v>2</v>
      </c>
      <c r="AR30" s="24" t="s">
        <v>2</v>
      </c>
      <c r="AS30" s="24" t="s">
        <v>2</v>
      </c>
      <c r="AT30" s="22">
        <f t="shared" si="20"/>
        <v>313</v>
      </c>
      <c r="AU30" s="23">
        <v>236</v>
      </c>
      <c r="AV30" s="24" t="s">
        <v>2</v>
      </c>
      <c r="AW30" s="24" t="s">
        <v>2</v>
      </c>
      <c r="AX30" s="24" t="s">
        <v>2</v>
      </c>
      <c r="AY30" s="22">
        <f t="shared" si="21"/>
        <v>236</v>
      </c>
      <c r="AZ30" s="23">
        <v>207</v>
      </c>
      <c r="BA30" s="24" t="s">
        <v>2</v>
      </c>
      <c r="BB30" s="24" t="s">
        <v>2</v>
      </c>
      <c r="BC30" s="24" t="s">
        <v>2</v>
      </c>
      <c r="BD30" s="22">
        <f t="shared" si="22"/>
        <v>207</v>
      </c>
      <c r="BE30" s="23">
        <v>133</v>
      </c>
      <c r="BF30" s="24" t="s">
        <v>2</v>
      </c>
      <c r="BG30" s="24" t="s">
        <v>2</v>
      </c>
      <c r="BH30" s="24" t="s">
        <v>2</v>
      </c>
      <c r="BI30" s="22">
        <f t="shared" si="28"/>
        <v>133</v>
      </c>
      <c r="BJ30" s="23">
        <v>148</v>
      </c>
      <c r="BK30" s="24" t="s">
        <v>2</v>
      </c>
      <c r="BL30" s="24" t="s">
        <v>2</v>
      </c>
      <c r="BM30" s="24" t="s">
        <v>2</v>
      </c>
      <c r="BN30" s="22">
        <f t="shared" si="29"/>
        <v>148</v>
      </c>
      <c r="BO30" s="23">
        <v>176</v>
      </c>
      <c r="BP30" s="24" t="s">
        <v>2</v>
      </c>
      <c r="BQ30" s="24" t="s">
        <v>2</v>
      </c>
      <c r="BR30" s="24" t="s">
        <v>2</v>
      </c>
      <c r="BS30" s="22">
        <f>SUM(BO30:BR30)</f>
        <v>176</v>
      </c>
      <c r="BT30" s="72"/>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row>
    <row r="31" spans="1:102" s="26" customFormat="1" ht="15.75" x14ac:dyDescent="0.35">
      <c r="A31" s="44" t="s">
        <v>24</v>
      </c>
      <c r="B31" s="60">
        <v>24</v>
      </c>
      <c r="C31" s="61">
        <v>45</v>
      </c>
      <c r="D31" s="61">
        <v>40</v>
      </c>
      <c r="E31" s="61">
        <v>801</v>
      </c>
      <c r="F31" s="67">
        <f t="shared" si="23"/>
        <v>910</v>
      </c>
      <c r="G31" s="19">
        <v>36</v>
      </c>
      <c r="H31" s="61">
        <v>40</v>
      </c>
      <c r="I31" s="61">
        <v>67</v>
      </c>
      <c r="J31" s="61">
        <v>904</v>
      </c>
      <c r="K31" s="67">
        <f t="shared" si="24"/>
        <v>1047</v>
      </c>
      <c r="L31" s="19">
        <v>43</v>
      </c>
      <c r="M31" s="21">
        <v>60</v>
      </c>
      <c r="N31" s="21">
        <v>72</v>
      </c>
      <c r="O31" s="21">
        <v>1095</v>
      </c>
      <c r="P31" s="20">
        <f t="shared" si="25"/>
        <v>1270</v>
      </c>
      <c r="Q31" s="23">
        <v>44</v>
      </c>
      <c r="R31" s="24">
        <v>44</v>
      </c>
      <c r="S31" s="24">
        <v>74</v>
      </c>
      <c r="T31" s="24">
        <v>958</v>
      </c>
      <c r="U31" s="22">
        <f t="shared" si="26"/>
        <v>1120</v>
      </c>
      <c r="V31" s="23">
        <v>39</v>
      </c>
      <c r="W31" s="24">
        <v>40</v>
      </c>
      <c r="X31" s="24">
        <v>84</v>
      </c>
      <c r="Y31" s="24">
        <v>1052</v>
      </c>
      <c r="Z31" s="22">
        <f t="shared" si="27"/>
        <v>1215</v>
      </c>
      <c r="AA31" s="23">
        <v>73</v>
      </c>
      <c r="AB31" s="24">
        <v>86</v>
      </c>
      <c r="AC31" s="24">
        <v>162</v>
      </c>
      <c r="AD31" s="24">
        <v>2493</v>
      </c>
      <c r="AE31" s="22">
        <f t="shared" si="17"/>
        <v>2814</v>
      </c>
      <c r="AF31" s="23">
        <v>80</v>
      </c>
      <c r="AG31" s="24">
        <v>118</v>
      </c>
      <c r="AH31" s="24">
        <v>213</v>
      </c>
      <c r="AI31" s="24">
        <v>2651</v>
      </c>
      <c r="AJ31" s="22">
        <f t="shared" si="18"/>
        <v>3062</v>
      </c>
      <c r="AK31" s="23">
        <v>93</v>
      </c>
      <c r="AL31" s="24">
        <v>121</v>
      </c>
      <c r="AM31" s="24">
        <v>180</v>
      </c>
      <c r="AN31" s="24">
        <v>2154</v>
      </c>
      <c r="AO31" s="22">
        <f t="shared" si="19"/>
        <v>2548</v>
      </c>
      <c r="AP31" s="23">
        <v>42</v>
      </c>
      <c r="AQ31" s="24">
        <v>87</v>
      </c>
      <c r="AR31" s="24">
        <v>117</v>
      </c>
      <c r="AS31" s="24">
        <v>2500</v>
      </c>
      <c r="AT31" s="22">
        <f t="shared" si="20"/>
        <v>2746</v>
      </c>
      <c r="AU31" s="23">
        <v>47</v>
      </c>
      <c r="AV31" s="24">
        <v>66</v>
      </c>
      <c r="AW31" s="24">
        <v>112</v>
      </c>
      <c r="AX31" s="24">
        <v>2080</v>
      </c>
      <c r="AY31" s="22">
        <f t="shared" si="21"/>
        <v>2305</v>
      </c>
      <c r="AZ31" s="23">
        <v>36</v>
      </c>
      <c r="BA31" s="24">
        <v>78</v>
      </c>
      <c r="BB31" s="24">
        <v>116</v>
      </c>
      <c r="BC31" s="24">
        <v>2054</v>
      </c>
      <c r="BD31" s="22">
        <f t="shared" si="22"/>
        <v>2284</v>
      </c>
      <c r="BE31" s="23">
        <v>51</v>
      </c>
      <c r="BF31" s="24">
        <v>84</v>
      </c>
      <c r="BG31" s="24">
        <v>113</v>
      </c>
      <c r="BH31" s="24">
        <v>2181</v>
      </c>
      <c r="BI31" s="22">
        <f t="shared" si="28"/>
        <v>2429</v>
      </c>
      <c r="BJ31" s="23">
        <v>50</v>
      </c>
      <c r="BK31" s="24">
        <v>147</v>
      </c>
      <c r="BL31" s="24">
        <v>112</v>
      </c>
      <c r="BM31" s="24">
        <v>2073</v>
      </c>
      <c r="BN31" s="22">
        <f t="shared" si="29"/>
        <v>2382</v>
      </c>
      <c r="BO31" s="23">
        <v>81</v>
      </c>
      <c r="BP31" s="24">
        <v>227</v>
      </c>
      <c r="BQ31" s="24">
        <v>139</v>
      </c>
      <c r="BR31" s="24">
        <v>1786</v>
      </c>
      <c r="BS31" s="22">
        <f>SUM(BO31:BR31)</f>
        <v>2233</v>
      </c>
      <c r="BT31" s="72"/>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35"/>
      <c r="CS31" s="35"/>
      <c r="CT31" s="35"/>
      <c r="CU31" s="35"/>
      <c r="CV31" s="35"/>
      <c r="CW31" s="35"/>
      <c r="CX31" s="35"/>
    </row>
    <row r="32" spans="1:102" s="26" customFormat="1" ht="15.75" x14ac:dyDescent="0.35">
      <c r="A32" s="44" t="s">
        <v>25</v>
      </c>
      <c r="B32" s="60">
        <v>68</v>
      </c>
      <c r="C32" s="61">
        <v>40</v>
      </c>
      <c r="D32" s="61">
        <v>33</v>
      </c>
      <c r="E32" s="61">
        <v>1200</v>
      </c>
      <c r="F32" s="67">
        <f t="shared" si="23"/>
        <v>1341</v>
      </c>
      <c r="G32" s="19">
        <v>129</v>
      </c>
      <c r="H32" s="61">
        <v>105</v>
      </c>
      <c r="I32" s="61">
        <v>62</v>
      </c>
      <c r="J32" s="61">
        <v>1263</v>
      </c>
      <c r="K32" s="67">
        <f t="shared" si="24"/>
        <v>1559</v>
      </c>
      <c r="L32" s="19">
        <v>266</v>
      </c>
      <c r="M32" s="21">
        <v>156</v>
      </c>
      <c r="N32" s="21">
        <v>97</v>
      </c>
      <c r="O32" s="21">
        <v>1790</v>
      </c>
      <c r="P32" s="20">
        <f t="shared" si="25"/>
        <v>2309</v>
      </c>
      <c r="Q32" s="23">
        <v>334</v>
      </c>
      <c r="R32" s="24">
        <v>168</v>
      </c>
      <c r="S32" s="24">
        <v>120</v>
      </c>
      <c r="T32" s="24">
        <v>1330</v>
      </c>
      <c r="U32" s="22">
        <f t="shared" si="26"/>
        <v>1952</v>
      </c>
      <c r="V32" s="23">
        <v>269</v>
      </c>
      <c r="W32" s="24">
        <v>183</v>
      </c>
      <c r="X32" s="24">
        <v>145</v>
      </c>
      <c r="Y32" s="24">
        <v>1966</v>
      </c>
      <c r="Z32" s="22">
        <f t="shared" si="27"/>
        <v>2563</v>
      </c>
      <c r="AA32" s="23">
        <v>339</v>
      </c>
      <c r="AB32" s="24">
        <v>232</v>
      </c>
      <c r="AC32" s="24">
        <v>263</v>
      </c>
      <c r="AD32" s="24">
        <v>3024</v>
      </c>
      <c r="AE32" s="22">
        <f t="shared" si="17"/>
        <v>3858</v>
      </c>
      <c r="AF32" s="23">
        <v>342</v>
      </c>
      <c r="AG32" s="24">
        <v>266</v>
      </c>
      <c r="AH32" s="24">
        <v>305</v>
      </c>
      <c r="AI32" s="24">
        <v>3449</v>
      </c>
      <c r="AJ32" s="22">
        <f t="shared" si="18"/>
        <v>4362</v>
      </c>
      <c r="AK32" s="23">
        <v>422</v>
      </c>
      <c r="AL32" s="24">
        <v>303</v>
      </c>
      <c r="AM32" s="24">
        <v>282</v>
      </c>
      <c r="AN32" s="24">
        <v>3569</v>
      </c>
      <c r="AO32" s="22">
        <f t="shared" si="19"/>
        <v>4576</v>
      </c>
      <c r="AP32" s="23">
        <v>462</v>
      </c>
      <c r="AQ32" s="24">
        <v>429</v>
      </c>
      <c r="AR32" s="24">
        <v>247</v>
      </c>
      <c r="AS32" s="24">
        <v>3375</v>
      </c>
      <c r="AT32" s="22">
        <f t="shared" si="20"/>
        <v>4513</v>
      </c>
      <c r="AU32" s="23">
        <v>454</v>
      </c>
      <c r="AV32" s="24">
        <v>464</v>
      </c>
      <c r="AW32" s="24">
        <v>229</v>
      </c>
      <c r="AX32" s="24">
        <v>3508</v>
      </c>
      <c r="AY32" s="22">
        <f t="shared" si="21"/>
        <v>4655</v>
      </c>
      <c r="AZ32" s="23">
        <v>529</v>
      </c>
      <c r="BA32" s="24">
        <v>582</v>
      </c>
      <c r="BB32" s="24">
        <v>215</v>
      </c>
      <c r="BC32" s="24">
        <v>3356</v>
      </c>
      <c r="BD32" s="22">
        <f t="shared" si="22"/>
        <v>4682</v>
      </c>
      <c r="BE32" s="23">
        <v>616</v>
      </c>
      <c r="BF32" s="24">
        <v>750</v>
      </c>
      <c r="BG32" s="24">
        <v>242</v>
      </c>
      <c r="BH32" s="24">
        <v>3968</v>
      </c>
      <c r="BI32" s="22">
        <f t="shared" si="28"/>
        <v>5576</v>
      </c>
      <c r="BJ32" s="23">
        <v>565</v>
      </c>
      <c r="BK32" s="24">
        <v>649</v>
      </c>
      <c r="BL32" s="24">
        <v>185</v>
      </c>
      <c r="BM32" s="24">
        <v>4124</v>
      </c>
      <c r="BN32" s="22">
        <f t="shared" si="29"/>
        <v>5523</v>
      </c>
      <c r="BO32" s="23">
        <v>611</v>
      </c>
      <c r="BP32" s="24">
        <v>800</v>
      </c>
      <c r="BQ32" s="24">
        <v>250</v>
      </c>
      <c r="BR32" s="24">
        <v>4021</v>
      </c>
      <c r="BS32" s="22">
        <f>SUM(BO32:BR32)</f>
        <v>5682</v>
      </c>
      <c r="BT32" s="72"/>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row>
    <row r="33" spans="1:102" s="26" customFormat="1" ht="15.75" x14ac:dyDescent="0.35">
      <c r="A33" s="44" t="s">
        <v>26</v>
      </c>
      <c r="B33" s="60">
        <v>64</v>
      </c>
      <c r="C33" s="61" t="s">
        <v>2</v>
      </c>
      <c r="D33" s="61" t="s">
        <v>2</v>
      </c>
      <c r="E33" s="61" t="s">
        <v>2</v>
      </c>
      <c r="F33" s="67">
        <f t="shared" si="23"/>
        <v>64</v>
      </c>
      <c r="G33" s="19">
        <v>106</v>
      </c>
      <c r="H33" s="61" t="s">
        <v>2</v>
      </c>
      <c r="I33" s="61" t="s">
        <v>2</v>
      </c>
      <c r="J33" s="61" t="s">
        <v>2</v>
      </c>
      <c r="K33" s="67">
        <f t="shared" si="24"/>
        <v>106</v>
      </c>
      <c r="L33" s="19">
        <v>196</v>
      </c>
      <c r="M33" s="21" t="s">
        <v>2</v>
      </c>
      <c r="N33" s="21" t="s">
        <v>2</v>
      </c>
      <c r="O33" s="21" t="s">
        <v>2</v>
      </c>
      <c r="P33" s="20">
        <f t="shared" si="25"/>
        <v>196</v>
      </c>
      <c r="Q33" s="23">
        <v>135</v>
      </c>
      <c r="R33" s="24" t="s">
        <v>2</v>
      </c>
      <c r="S33" s="24" t="s">
        <v>2</v>
      </c>
      <c r="T33" s="24" t="s">
        <v>2</v>
      </c>
      <c r="U33" s="22">
        <f t="shared" si="26"/>
        <v>135</v>
      </c>
      <c r="V33" s="23">
        <v>112</v>
      </c>
      <c r="W33" s="24" t="s">
        <v>2</v>
      </c>
      <c r="X33" s="24" t="s">
        <v>2</v>
      </c>
      <c r="Y33" s="24" t="s">
        <v>2</v>
      </c>
      <c r="Z33" s="22">
        <f t="shared" si="27"/>
        <v>112</v>
      </c>
      <c r="AA33" s="23">
        <v>219</v>
      </c>
      <c r="AB33" s="24" t="s">
        <v>2</v>
      </c>
      <c r="AC33" s="24" t="s">
        <v>2</v>
      </c>
      <c r="AD33" s="24" t="s">
        <v>2</v>
      </c>
      <c r="AE33" s="22">
        <f t="shared" si="17"/>
        <v>219</v>
      </c>
      <c r="AF33" s="23">
        <v>187</v>
      </c>
      <c r="AG33" s="24" t="s">
        <v>2</v>
      </c>
      <c r="AH33" s="24" t="s">
        <v>2</v>
      </c>
      <c r="AI33" s="24" t="s">
        <v>2</v>
      </c>
      <c r="AJ33" s="22">
        <f t="shared" si="18"/>
        <v>187</v>
      </c>
      <c r="AK33" s="23">
        <v>130</v>
      </c>
      <c r="AL33" s="24" t="s">
        <v>2</v>
      </c>
      <c r="AM33" s="24" t="s">
        <v>2</v>
      </c>
      <c r="AN33" s="24" t="s">
        <v>2</v>
      </c>
      <c r="AO33" s="22">
        <f t="shared" si="19"/>
        <v>130</v>
      </c>
      <c r="AP33" s="23">
        <v>90</v>
      </c>
      <c r="AQ33" s="24" t="s">
        <v>2</v>
      </c>
      <c r="AR33" s="24" t="s">
        <v>2</v>
      </c>
      <c r="AS33" s="24" t="s">
        <v>2</v>
      </c>
      <c r="AT33" s="22">
        <f t="shared" si="20"/>
        <v>90</v>
      </c>
      <c r="AU33" s="23">
        <v>74</v>
      </c>
      <c r="AV33" s="24" t="s">
        <v>2</v>
      </c>
      <c r="AW33" s="24" t="s">
        <v>2</v>
      </c>
      <c r="AX33" s="24" t="s">
        <v>2</v>
      </c>
      <c r="AY33" s="22">
        <f t="shared" si="21"/>
        <v>74</v>
      </c>
      <c r="AZ33" s="23">
        <v>30</v>
      </c>
      <c r="BA33" s="24" t="s">
        <v>2</v>
      </c>
      <c r="BB33" s="24" t="s">
        <v>2</v>
      </c>
      <c r="BC33" s="24" t="s">
        <v>2</v>
      </c>
      <c r="BD33" s="22">
        <f t="shared" si="22"/>
        <v>30</v>
      </c>
      <c r="BE33" s="23">
        <v>31</v>
      </c>
      <c r="BF33" s="24" t="s">
        <v>2</v>
      </c>
      <c r="BG33" s="24" t="s">
        <v>2</v>
      </c>
      <c r="BH33" s="24" t="s">
        <v>2</v>
      </c>
      <c r="BI33" s="22">
        <f t="shared" si="28"/>
        <v>31</v>
      </c>
      <c r="BJ33" s="23">
        <v>62</v>
      </c>
      <c r="BK33" s="24" t="s">
        <v>2</v>
      </c>
      <c r="BL33" s="24" t="s">
        <v>2</v>
      </c>
      <c r="BM33" s="24" t="s">
        <v>2</v>
      </c>
      <c r="BN33" s="22">
        <f t="shared" si="29"/>
        <v>62</v>
      </c>
      <c r="BO33" s="23">
        <v>81</v>
      </c>
      <c r="BP33" s="24" t="s">
        <v>2</v>
      </c>
      <c r="BQ33" s="24" t="s">
        <v>2</v>
      </c>
      <c r="BR33" s="24" t="s">
        <v>2</v>
      </c>
      <c r="BS33" s="22">
        <f>SUM(BO33:BR33)</f>
        <v>81</v>
      </c>
      <c r="BT33" s="72"/>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row>
    <row r="34" spans="1:102" s="26" customFormat="1" ht="15.75" x14ac:dyDescent="0.35">
      <c r="A34" s="44" t="s">
        <v>27</v>
      </c>
      <c r="B34" s="60">
        <v>63</v>
      </c>
      <c r="C34" s="61">
        <v>1</v>
      </c>
      <c r="D34" s="61" t="s">
        <v>2</v>
      </c>
      <c r="E34" s="61" t="s">
        <v>2</v>
      </c>
      <c r="F34" s="67">
        <f t="shared" si="23"/>
        <v>64</v>
      </c>
      <c r="G34" s="19">
        <v>79</v>
      </c>
      <c r="H34" s="61" t="s">
        <v>2</v>
      </c>
      <c r="I34" s="61" t="s">
        <v>2</v>
      </c>
      <c r="J34" s="61" t="s">
        <v>2</v>
      </c>
      <c r="K34" s="67">
        <f t="shared" si="24"/>
        <v>79</v>
      </c>
      <c r="L34" s="19">
        <v>124</v>
      </c>
      <c r="M34" s="21" t="s">
        <v>2</v>
      </c>
      <c r="N34" s="21" t="s">
        <v>2</v>
      </c>
      <c r="O34" s="21" t="s">
        <v>2</v>
      </c>
      <c r="P34" s="20">
        <f t="shared" si="25"/>
        <v>124</v>
      </c>
      <c r="Q34" s="23">
        <v>145</v>
      </c>
      <c r="R34" s="24">
        <v>4</v>
      </c>
      <c r="S34" s="24">
        <v>6</v>
      </c>
      <c r="T34" s="24" t="s">
        <v>2</v>
      </c>
      <c r="U34" s="22">
        <f t="shared" si="26"/>
        <v>155</v>
      </c>
      <c r="V34" s="23">
        <v>170</v>
      </c>
      <c r="W34" s="24">
        <v>6</v>
      </c>
      <c r="X34" s="24">
        <v>10</v>
      </c>
      <c r="Y34" s="24" t="s">
        <v>2</v>
      </c>
      <c r="Z34" s="22">
        <f t="shared" si="27"/>
        <v>186</v>
      </c>
      <c r="AA34" s="23">
        <v>248</v>
      </c>
      <c r="AB34" s="24">
        <v>14</v>
      </c>
      <c r="AC34" s="24">
        <v>17</v>
      </c>
      <c r="AD34" s="24" t="s">
        <v>2</v>
      </c>
      <c r="AE34" s="22">
        <f t="shared" si="17"/>
        <v>279</v>
      </c>
      <c r="AF34" s="23">
        <v>242</v>
      </c>
      <c r="AG34" s="24">
        <v>5</v>
      </c>
      <c r="AH34" s="24">
        <v>13</v>
      </c>
      <c r="AI34" s="24" t="s">
        <v>2</v>
      </c>
      <c r="AJ34" s="22">
        <f t="shared" si="18"/>
        <v>260</v>
      </c>
      <c r="AK34" s="23">
        <v>233</v>
      </c>
      <c r="AL34" s="24">
        <v>19</v>
      </c>
      <c r="AM34" s="24">
        <v>20</v>
      </c>
      <c r="AN34" s="24" t="s">
        <v>2</v>
      </c>
      <c r="AO34" s="22">
        <f t="shared" si="19"/>
        <v>272</v>
      </c>
      <c r="AP34" s="23">
        <v>318</v>
      </c>
      <c r="AQ34" s="24">
        <v>23</v>
      </c>
      <c r="AR34" s="24">
        <v>23</v>
      </c>
      <c r="AS34" s="24" t="s">
        <v>2</v>
      </c>
      <c r="AT34" s="22">
        <f t="shared" si="20"/>
        <v>364</v>
      </c>
      <c r="AU34" s="23">
        <v>468</v>
      </c>
      <c r="AV34" s="24">
        <v>50</v>
      </c>
      <c r="AW34" s="24">
        <v>25</v>
      </c>
      <c r="AX34" s="24" t="s">
        <v>2</v>
      </c>
      <c r="AY34" s="22">
        <f t="shared" si="21"/>
        <v>543</v>
      </c>
      <c r="AZ34" s="23">
        <v>628</v>
      </c>
      <c r="BA34" s="24">
        <v>66</v>
      </c>
      <c r="BB34" s="24">
        <v>36</v>
      </c>
      <c r="BC34" s="24" t="s">
        <v>2</v>
      </c>
      <c r="BD34" s="22">
        <f t="shared" si="22"/>
        <v>730</v>
      </c>
      <c r="BE34" s="23">
        <v>738</v>
      </c>
      <c r="BF34" s="24">
        <v>66</v>
      </c>
      <c r="BG34" s="24">
        <v>78</v>
      </c>
      <c r="BH34" s="24" t="s">
        <v>2</v>
      </c>
      <c r="BI34" s="22">
        <f t="shared" si="28"/>
        <v>882</v>
      </c>
      <c r="BJ34" s="23">
        <v>658</v>
      </c>
      <c r="BK34" s="24">
        <v>68</v>
      </c>
      <c r="BL34" s="24">
        <v>31</v>
      </c>
      <c r="BM34" s="24" t="s">
        <v>2</v>
      </c>
      <c r="BN34" s="22">
        <f t="shared" si="29"/>
        <v>757</v>
      </c>
      <c r="BO34" s="23">
        <v>519</v>
      </c>
      <c r="BP34" s="24">
        <v>75</v>
      </c>
      <c r="BQ34" s="24">
        <v>34</v>
      </c>
      <c r="BR34" s="24" t="s">
        <v>2</v>
      </c>
      <c r="BS34" s="22">
        <f>SUM(BO34:BR34)</f>
        <v>628</v>
      </c>
      <c r="BT34" s="72"/>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row>
    <row r="35" spans="1:102" s="26" customFormat="1" ht="15.75" x14ac:dyDescent="0.35">
      <c r="A35" s="44" t="s">
        <v>28</v>
      </c>
      <c r="B35" s="60">
        <v>2</v>
      </c>
      <c r="C35" s="61" t="s">
        <v>2</v>
      </c>
      <c r="D35" s="61" t="s">
        <v>2</v>
      </c>
      <c r="E35" s="61" t="s">
        <v>2</v>
      </c>
      <c r="F35" s="67">
        <f t="shared" si="23"/>
        <v>2</v>
      </c>
      <c r="G35" s="19" t="s">
        <v>2</v>
      </c>
      <c r="H35" s="61" t="s">
        <v>2</v>
      </c>
      <c r="I35" s="61" t="s">
        <v>2</v>
      </c>
      <c r="J35" s="61" t="s">
        <v>2</v>
      </c>
      <c r="K35" s="67">
        <f t="shared" si="24"/>
        <v>0</v>
      </c>
      <c r="L35" s="19">
        <v>8</v>
      </c>
      <c r="M35" s="21" t="s">
        <v>2</v>
      </c>
      <c r="N35" s="21" t="s">
        <v>2</v>
      </c>
      <c r="O35" s="21" t="s">
        <v>2</v>
      </c>
      <c r="P35" s="20">
        <f t="shared" si="25"/>
        <v>8</v>
      </c>
      <c r="Q35" s="23">
        <v>3</v>
      </c>
      <c r="R35" s="24" t="s">
        <v>2</v>
      </c>
      <c r="S35" s="24" t="s">
        <v>2</v>
      </c>
      <c r="T35" s="24" t="s">
        <v>2</v>
      </c>
      <c r="U35" s="22">
        <f t="shared" si="26"/>
        <v>3</v>
      </c>
      <c r="V35" s="23">
        <v>7</v>
      </c>
      <c r="W35" s="24" t="s">
        <v>2</v>
      </c>
      <c r="X35" s="24" t="s">
        <v>2</v>
      </c>
      <c r="Y35" s="24" t="s">
        <v>2</v>
      </c>
      <c r="Z35" s="22">
        <f t="shared" si="27"/>
        <v>7</v>
      </c>
      <c r="AA35" s="23">
        <v>5</v>
      </c>
      <c r="AB35" s="24" t="s">
        <v>2</v>
      </c>
      <c r="AC35" s="24" t="s">
        <v>2</v>
      </c>
      <c r="AD35" s="24" t="s">
        <v>2</v>
      </c>
      <c r="AE35" s="22">
        <f t="shared" si="17"/>
        <v>5</v>
      </c>
      <c r="AF35" s="23">
        <v>6</v>
      </c>
      <c r="AG35" s="24" t="s">
        <v>2</v>
      </c>
      <c r="AH35" s="24" t="s">
        <v>2</v>
      </c>
      <c r="AI35" s="24" t="s">
        <v>2</v>
      </c>
      <c r="AJ35" s="22">
        <f t="shared" si="18"/>
        <v>6</v>
      </c>
      <c r="AK35" s="23" t="s">
        <v>2</v>
      </c>
      <c r="AL35" s="24" t="s">
        <v>2</v>
      </c>
      <c r="AM35" s="24" t="s">
        <v>2</v>
      </c>
      <c r="AN35" s="24" t="s">
        <v>2</v>
      </c>
      <c r="AO35" s="22" t="s">
        <v>2</v>
      </c>
      <c r="AP35" s="23" t="s">
        <v>2</v>
      </c>
      <c r="AQ35" s="24" t="s">
        <v>2</v>
      </c>
      <c r="AR35" s="24" t="s">
        <v>2</v>
      </c>
      <c r="AS35" s="24" t="s">
        <v>2</v>
      </c>
      <c r="AT35" s="22" t="s">
        <v>2</v>
      </c>
      <c r="AU35" s="23" t="s">
        <v>2</v>
      </c>
      <c r="AV35" s="24" t="s">
        <v>2</v>
      </c>
      <c r="AW35" s="24" t="s">
        <v>2</v>
      </c>
      <c r="AX35" s="24" t="s">
        <v>2</v>
      </c>
      <c r="AY35" s="24" t="s">
        <v>2</v>
      </c>
      <c r="AZ35" s="23" t="s">
        <v>2</v>
      </c>
      <c r="BA35" s="24" t="s">
        <v>2</v>
      </c>
      <c r="BB35" s="24" t="s">
        <v>2</v>
      </c>
      <c r="BC35" s="24" t="s">
        <v>2</v>
      </c>
      <c r="BD35" s="24" t="s">
        <v>2</v>
      </c>
      <c r="BE35" s="23" t="s">
        <v>2</v>
      </c>
      <c r="BF35" s="24" t="s">
        <v>2</v>
      </c>
      <c r="BG35" s="24" t="s">
        <v>2</v>
      </c>
      <c r="BH35" s="24" t="s">
        <v>2</v>
      </c>
      <c r="BI35" s="24" t="s">
        <v>2</v>
      </c>
      <c r="BJ35" s="23" t="s">
        <v>2</v>
      </c>
      <c r="BK35" s="24" t="s">
        <v>2</v>
      </c>
      <c r="BL35" s="24" t="s">
        <v>2</v>
      </c>
      <c r="BM35" s="24" t="s">
        <v>2</v>
      </c>
      <c r="BN35" s="22" t="s">
        <v>2</v>
      </c>
      <c r="BO35" s="23" t="s">
        <v>2</v>
      </c>
      <c r="BP35" s="24" t="s">
        <v>2</v>
      </c>
      <c r="BQ35" s="24" t="s">
        <v>2</v>
      </c>
      <c r="BR35" s="24" t="s">
        <v>2</v>
      </c>
      <c r="BS35" s="22" t="s">
        <v>2</v>
      </c>
      <c r="BT35" s="72"/>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row>
    <row r="36" spans="1:102" s="26" customFormat="1" ht="15.75" x14ac:dyDescent="0.35">
      <c r="A36" s="44" t="s">
        <v>29</v>
      </c>
      <c r="B36" s="60">
        <v>88</v>
      </c>
      <c r="C36" s="61">
        <v>26</v>
      </c>
      <c r="D36" s="61">
        <v>33</v>
      </c>
      <c r="E36" s="61">
        <v>640</v>
      </c>
      <c r="F36" s="67">
        <f t="shared" si="23"/>
        <v>787</v>
      </c>
      <c r="G36" s="19">
        <v>94</v>
      </c>
      <c r="H36" s="61">
        <v>47</v>
      </c>
      <c r="I36" s="61">
        <v>71</v>
      </c>
      <c r="J36" s="61">
        <v>1062</v>
      </c>
      <c r="K36" s="67">
        <f t="shared" si="24"/>
        <v>1274</v>
      </c>
      <c r="L36" s="19">
        <v>115</v>
      </c>
      <c r="M36" s="21">
        <v>94</v>
      </c>
      <c r="N36" s="21">
        <v>75</v>
      </c>
      <c r="O36" s="21">
        <v>1440</v>
      </c>
      <c r="P36" s="20">
        <f t="shared" si="25"/>
        <v>1724</v>
      </c>
      <c r="Q36" s="23">
        <v>217</v>
      </c>
      <c r="R36" s="24">
        <v>122</v>
      </c>
      <c r="S36" s="24">
        <v>99</v>
      </c>
      <c r="T36" s="24">
        <v>1242</v>
      </c>
      <c r="U36" s="22">
        <f t="shared" si="26"/>
        <v>1680</v>
      </c>
      <c r="V36" s="23">
        <v>347</v>
      </c>
      <c r="W36" s="24">
        <v>106</v>
      </c>
      <c r="X36" s="24">
        <v>111</v>
      </c>
      <c r="Y36" s="24">
        <v>1099</v>
      </c>
      <c r="Z36" s="22">
        <f t="shared" si="27"/>
        <v>1663</v>
      </c>
      <c r="AA36" s="23">
        <v>521</v>
      </c>
      <c r="AB36" s="24">
        <v>254</v>
      </c>
      <c r="AC36" s="24">
        <v>112</v>
      </c>
      <c r="AD36" s="24">
        <v>2532</v>
      </c>
      <c r="AE36" s="22">
        <f t="shared" si="17"/>
        <v>3419</v>
      </c>
      <c r="AF36" s="23">
        <v>356</v>
      </c>
      <c r="AG36" s="24">
        <v>264</v>
      </c>
      <c r="AH36" s="24">
        <v>68</v>
      </c>
      <c r="AI36" s="24">
        <v>2315</v>
      </c>
      <c r="AJ36" s="22">
        <f t="shared" si="18"/>
        <v>3003</v>
      </c>
      <c r="AK36" s="23">
        <v>551</v>
      </c>
      <c r="AL36" s="24">
        <v>307</v>
      </c>
      <c r="AM36" s="24">
        <v>105</v>
      </c>
      <c r="AN36" s="24">
        <v>2214</v>
      </c>
      <c r="AO36" s="22">
        <f>SUM(AK36:AN36)</f>
        <v>3177</v>
      </c>
      <c r="AP36" s="23">
        <v>625</v>
      </c>
      <c r="AQ36" s="24">
        <v>356</v>
      </c>
      <c r="AR36" s="24">
        <v>133</v>
      </c>
      <c r="AS36" s="24">
        <v>2111</v>
      </c>
      <c r="AT36" s="22">
        <f>SUM(AP36:AS36)</f>
        <v>3225</v>
      </c>
      <c r="AU36" s="23">
        <v>547</v>
      </c>
      <c r="AV36" s="24">
        <v>438</v>
      </c>
      <c r="AW36" s="24">
        <v>128</v>
      </c>
      <c r="AX36" s="24">
        <v>2288</v>
      </c>
      <c r="AY36" s="22">
        <f>SUM(AU36:AX36)</f>
        <v>3401</v>
      </c>
      <c r="AZ36" s="23">
        <v>441</v>
      </c>
      <c r="BA36" s="24">
        <v>426</v>
      </c>
      <c r="BB36" s="24">
        <v>124</v>
      </c>
      <c r="BC36" s="24">
        <v>2354</v>
      </c>
      <c r="BD36" s="22">
        <f>SUM(AZ36:BC36)</f>
        <v>3345</v>
      </c>
      <c r="BE36" s="23">
        <v>549</v>
      </c>
      <c r="BF36" s="24">
        <v>640</v>
      </c>
      <c r="BG36" s="24">
        <v>145</v>
      </c>
      <c r="BH36" s="24">
        <v>2745</v>
      </c>
      <c r="BI36" s="22">
        <f>SUM(BE36:BH36)</f>
        <v>4079</v>
      </c>
      <c r="BJ36" s="23">
        <v>515</v>
      </c>
      <c r="BK36" s="24">
        <v>680</v>
      </c>
      <c r="BL36" s="24">
        <v>133</v>
      </c>
      <c r="BM36" s="24">
        <v>2393</v>
      </c>
      <c r="BN36" s="22">
        <f>SUM(BJ36:BM36)</f>
        <v>3721</v>
      </c>
      <c r="BO36" s="23">
        <v>400</v>
      </c>
      <c r="BP36" s="24">
        <v>489</v>
      </c>
      <c r="BQ36" s="24">
        <v>227</v>
      </c>
      <c r="BR36" s="24">
        <v>2341</v>
      </c>
      <c r="BS36" s="22">
        <f>SUM(BO36:BR36)</f>
        <v>3457</v>
      </c>
      <c r="BT36" s="72"/>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row>
    <row r="37" spans="1:102" s="26" customFormat="1" ht="15.75" x14ac:dyDescent="0.35">
      <c r="A37" s="44" t="s">
        <v>30</v>
      </c>
      <c r="B37" s="60" t="s">
        <v>2</v>
      </c>
      <c r="C37" s="61" t="s">
        <v>2</v>
      </c>
      <c r="D37" s="61" t="s">
        <v>2</v>
      </c>
      <c r="E37" s="61">
        <v>1215</v>
      </c>
      <c r="F37" s="67">
        <f t="shared" si="23"/>
        <v>1215</v>
      </c>
      <c r="G37" s="19" t="s">
        <v>2</v>
      </c>
      <c r="H37" s="61"/>
      <c r="I37" s="61">
        <v>2</v>
      </c>
      <c r="J37" s="61">
        <v>1027</v>
      </c>
      <c r="K37" s="67">
        <f t="shared" si="24"/>
        <v>1029</v>
      </c>
      <c r="L37" s="19" t="s">
        <v>2</v>
      </c>
      <c r="M37" s="21" t="s">
        <v>2</v>
      </c>
      <c r="N37" s="21">
        <v>2</v>
      </c>
      <c r="O37" s="21">
        <v>1751</v>
      </c>
      <c r="P37" s="20">
        <f t="shared" si="25"/>
        <v>1753</v>
      </c>
      <c r="Q37" s="23" t="s">
        <v>2</v>
      </c>
      <c r="R37" s="24" t="s">
        <v>2</v>
      </c>
      <c r="S37" s="24">
        <v>4</v>
      </c>
      <c r="T37" s="24">
        <v>1423</v>
      </c>
      <c r="U37" s="22">
        <f t="shared" si="26"/>
        <v>1427</v>
      </c>
      <c r="V37" s="23" t="s">
        <v>2</v>
      </c>
      <c r="W37" s="24" t="s">
        <v>2</v>
      </c>
      <c r="X37" s="24">
        <v>4</v>
      </c>
      <c r="Y37" s="24">
        <v>1556</v>
      </c>
      <c r="Z37" s="22">
        <f t="shared" si="27"/>
        <v>1560</v>
      </c>
      <c r="AA37" s="23" t="s">
        <v>2</v>
      </c>
      <c r="AB37" s="24" t="s">
        <v>2</v>
      </c>
      <c r="AC37" s="24">
        <v>2</v>
      </c>
      <c r="AD37" s="24">
        <v>3203</v>
      </c>
      <c r="AE37" s="22">
        <f t="shared" si="17"/>
        <v>3205</v>
      </c>
      <c r="AF37" s="23" t="s">
        <v>2</v>
      </c>
      <c r="AG37" s="25" t="s">
        <v>2</v>
      </c>
      <c r="AH37" s="24">
        <v>10</v>
      </c>
      <c r="AI37" s="24">
        <v>2965</v>
      </c>
      <c r="AJ37" s="22">
        <f t="shared" si="18"/>
        <v>2975</v>
      </c>
      <c r="AK37" s="23" t="s">
        <v>2</v>
      </c>
      <c r="AL37" s="25" t="s">
        <v>2</v>
      </c>
      <c r="AM37" s="24">
        <v>7</v>
      </c>
      <c r="AN37" s="24">
        <v>3204</v>
      </c>
      <c r="AO37" s="22">
        <f>SUM(AK37:AN37)</f>
        <v>3211</v>
      </c>
      <c r="AP37" s="23" t="s">
        <v>2</v>
      </c>
      <c r="AQ37" s="24" t="s">
        <v>2</v>
      </c>
      <c r="AR37" s="24">
        <v>8</v>
      </c>
      <c r="AS37" s="24">
        <v>3256</v>
      </c>
      <c r="AT37" s="22">
        <f>SUM(AP37:AS37)</f>
        <v>3264</v>
      </c>
      <c r="AU37" s="23" t="s">
        <v>2</v>
      </c>
      <c r="AV37" s="24" t="s">
        <v>2</v>
      </c>
      <c r="AW37" s="24">
        <v>17</v>
      </c>
      <c r="AX37" s="24">
        <v>3123</v>
      </c>
      <c r="AY37" s="22">
        <f>SUM(AU37:AX37)</f>
        <v>3140</v>
      </c>
      <c r="AZ37" s="23" t="s">
        <v>2</v>
      </c>
      <c r="BA37" s="24" t="s">
        <v>2</v>
      </c>
      <c r="BB37" s="24">
        <v>25</v>
      </c>
      <c r="BC37" s="24">
        <v>2973</v>
      </c>
      <c r="BD37" s="22">
        <f>SUM(AZ37:BC37)</f>
        <v>2998</v>
      </c>
      <c r="BE37" s="23" t="s">
        <v>2</v>
      </c>
      <c r="BF37" s="24" t="s">
        <v>2</v>
      </c>
      <c r="BG37" s="24">
        <v>27</v>
      </c>
      <c r="BH37" s="24">
        <v>3399</v>
      </c>
      <c r="BI37" s="22">
        <f>SUM(BE37:BH37)</f>
        <v>3426</v>
      </c>
      <c r="BJ37" s="23" t="s">
        <v>2</v>
      </c>
      <c r="BK37" s="24" t="s">
        <v>2</v>
      </c>
      <c r="BL37" s="24">
        <v>21</v>
      </c>
      <c r="BM37" s="24">
        <v>3355</v>
      </c>
      <c r="BN37" s="22">
        <f>SUM(BJ37:BM37)</f>
        <v>3376</v>
      </c>
      <c r="BO37" s="23" t="s">
        <v>2</v>
      </c>
      <c r="BP37" s="24" t="s">
        <v>2</v>
      </c>
      <c r="BQ37" s="24">
        <v>16</v>
      </c>
      <c r="BR37" s="24">
        <v>3343</v>
      </c>
      <c r="BS37" s="22">
        <f>SUM(BO37:BR37)</f>
        <v>3359</v>
      </c>
      <c r="BT37" s="72"/>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row>
    <row r="38" spans="1:102" s="26" customFormat="1" ht="15.75" x14ac:dyDescent="0.35">
      <c r="A38" s="44" t="s">
        <v>31</v>
      </c>
      <c r="B38" s="60">
        <v>18</v>
      </c>
      <c r="C38" s="61" t="s">
        <v>2</v>
      </c>
      <c r="D38" s="61" t="s">
        <v>2</v>
      </c>
      <c r="E38" s="61" t="s">
        <v>2</v>
      </c>
      <c r="F38" s="67">
        <f t="shared" si="23"/>
        <v>18</v>
      </c>
      <c r="G38" s="19">
        <v>10</v>
      </c>
      <c r="H38" s="61" t="s">
        <v>2</v>
      </c>
      <c r="I38" s="61" t="s">
        <v>2</v>
      </c>
      <c r="J38" s="61" t="s">
        <v>2</v>
      </c>
      <c r="K38" s="67">
        <f t="shared" si="24"/>
        <v>10</v>
      </c>
      <c r="L38" s="19">
        <v>67</v>
      </c>
      <c r="M38" s="21" t="s">
        <v>2</v>
      </c>
      <c r="N38" s="21" t="s">
        <v>2</v>
      </c>
      <c r="O38" s="21" t="s">
        <v>2</v>
      </c>
      <c r="P38" s="20">
        <f t="shared" si="25"/>
        <v>67</v>
      </c>
      <c r="Q38" s="23">
        <v>24</v>
      </c>
      <c r="R38" s="24" t="s">
        <v>2</v>
      </c>
      <c r="S38" s="24">
        <v>0</v>
      </c>
      <c r="T38" s="24">
        <v>0</v>
      </c>
      <c r="U38" s="22">
        <f t="shared" si="26"/>
        <v>24</v>
      </c>
      <c r="V38" s="23">
        <v>21</v>
      </c>
      <c r="W38" s="24" t="s">
        <v>2</v>
      </c>
      <c r="X38" s="24"/>
      <c r="Y38" s="24" t="s">
        <v>2</v>
      </c>
      <c r="Z38" s="22">
        <f t="shared" si="27"/>
        <v>21</v>
      </c>
      <c r="AA38" s="23">
        <v>48</v>
      </c>
      <c r="AB38" s="24" t="s">
        <v>2</v>
      </c>
      <c r="AC38" s="24"/>
      <c r="AD38" s="24" t="s">
        <v>2</v>
      </c>
      <c r="AE38" s="22">
        <f t="shared" si="17"/>
        <v>48</v>
      </c>
      <c r="AF38" s="23">
        <v>45</v>
      </c>
      <c r="AG38" s="25" t="s">
        <v>2</v>
      </c>
      <c r="AH38" s="25" t="s">
        <v>2</v>
      </c>
      <c r="AI38" s="25" t="s">
        <v>2</v>
      </c>
      <c r="AJ38" s="22">
        <f t="shared" si="18"/>
        <v>45</v>
      </c>
      <c r="AK38" s="23">
        <v>12</v>
      </c>
      <c r="AL38" s="25" t="s">
        <v>2</v>
      </c>
      <c r="AM38" s="25" t="s">
        <v>2</v>
      </c>
      <c r="AN38" s="25" t="s">
        <v>2</v>
      </c>
      <c r="AO38" s="22">
        <f>SUM(AK38:AN38)</f>
        <v>12</v>
      </c>
      <c r="AP38" s="23">
        <v>14</v>
      </c>
      <c r="AQ38" s="24" t="s">
        <v>2</v>
      </c>
      <c r="AR38" s="24" t="s">
        <v>2</v>
      </c>
      <c r="AS38" s="24" t="s">
        <v>2</v>
      </c>
      <c r="AT38" s="22">
        <f>SUM(AP38:AS38)</f>
        <v>14</v>
      </c>
      <c r="AU38" s="23">
        <v>30</v>
      </c>
      <c r="AV38" s="24" t="s">
        <v>2</v>
      </c>
      <c r="AW38" s="24" t="s">
        <v>2</v>
      </c>
      <c r="AX38" s="24" t="s">
        <v>2</v>
      </c>
      <c r="AY38" s="22">
        <f>SUM(AU38:AX38)</f>
        <v>30</v>
      </c>
      <c r="AZ38" s="23">
        <v>55</v>
      </c>
      <c r="BA38" s="24" t="s">
        <v>2</v>
      </c>
      <c r="BB38" s="24" t="s">
        <v>2</v>
      </c>
      <c r="BC38" s="24" t="s">
        <v>2</v>
      </c>
      <c r="BD38" s="22">
        <f>SUM(AZ38:BC38)</f>
        <v>55</v>
      </c>
      <c r="BE38" s="23">
        <v>89</v>
      </c>
      <c r="BF38" s="24" t="s">
        <v>2</v>
      </c>
      <c r="BG38" s="24" t="s">
        <v>2</v>
      </c>
      <c r="BH38" s="24" t="s">
        <v>2</v>
      </c>
      <c r="BI38" s="22">
        <f>SUM(BE38:BH38)</f>
        <v>89</v>
      </c>
      <c r="BJ38" s="23">
        <v>28</v>
      </c>
      <c r="BK38" s="24" t="s">
        <v>2</v>
      </c>
      <c r="BL38" s="24" t="s">
        <v>2</v>
      </c>
      <c r="BM38" s="24" t="s">
        <v>2</v>
      </c>
      <c r="BN38" s="22">
        <f>SUM(BJ38:BM38)</f>
        <v>28</v>
      </c>
      <c r="BO38" s="23">
        <v>44</v>
      </c>
      <c r="BP38" s="24" t="s">
        <v>2</v>
      </c>
      <c r="BQ38" s="24" t="s">
        <v>2</v>
      </c>
      <c r="BR38" s="24" t="s">
        <v>2</v>
      </c>
      <c r="BS38" s="22">
        <f>SUM(BO38:BR38)</f>
        <v>44</v>
      </c>
      <c r="BT38" s="72"/>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row>
    <row r="39" spans="1:102" s="26" customFormat="1" ht="15.75" x14ac:dyDescent="0.35">
      <c r="A39" s="44" t="s">
        <v>32</v>
      </c>
      <c r="B39" s="60" t="s">
        <v>2</v>
      </c>
      <c r="C39" s="61">
        <v>9</v>
      </c>
      <c r="D39" s="61">
        <v>10</v>
      </c>
      <c r="E39" s="61">
        <v>1388</v>
      </c>
      <c r="F39" s="67">
        <f t="shared" si="23"/>
        <v>1407</v>
      </c>
      <c r="G39" s="19" t="s">
        <v>2</v>
      </c>
      <c r="H39" s="61">
        <v>12</v>
      </c>
      <c r="I39" s="61">
        <v>17</v>
      </c>
      <c r="J39" s="61">
        <v>997</v>
      </c>
      <c r="K39" s="67">
        <f t="shared" si="24"/>
        <v>1026</v>
      </c>
      <c r="L39" s="19" t="s">
        <v>2</v>
      </c>
      <c r="M39" s="21">
        <v>23</v>
      </c>
      <c r="N39" s="21">
        <v>10</v>
      </c>
      <c r="O39" s="21">
        <v>1657</v>
      </c>
      <c r="P39" s="20">
        <f t="shared" si="25"/>
        <v>1690</v>
      </c>
      <c r="Q39" s="23" t="s">
        <v>2</v>
      </c>
      <c r="R39" s="24">
        <v>24</v>
      </c>
      <c r="S39" s="24">
        <v>26</v>
      </c>
      <c r="T39" s="24">
        <v>1364</v>
      </c>
      <c r="U39" s="22">
        <f t="shared" si="26"/>
        <v>1414</v>
      </c>
      <c r="V39" s="23">
        <v>1</v>
      </c>
      <c r="W39" s="24">
        <v>29</v>
      </c>
      <c r="X39" s="24">
        <v>41</v>
      </c>
      <c r="Y39" s="24">
        <v>1488</v>
      </c>
      <c r="Z39" s="22">
        <f t="shared" si="27"/>
        <v>1559</v>
      </c>
      <c r="AA39" s="23" t="s">
        <v>2</v>
      </c>
      <c r="AB39" s="24">
        <v>50</v>
      </c>
      <c r="AC39" s="24">
        <v>83</v>
      </c>
      <c r="AD39" s="24">
        <v>3429</v>
      </c>
      <c r="AE39" s="22">
        <f t="shared" si="17"/>
        <v>3562</v>
      </c>
      <c r="AF39" s="23" t="s">
        <v>2</v>
      </c>
      <c r="AG39" s="24">
        <v>46</v>
      </c>
      <c r="AH39" s="24">
        <v>50</v>
      </c>
      <c r="AI39" s="24">
        <v>3157</v>
      </c>
      <c r="AJ39" s="22">
        <f t="shared" si="18"/>
        <v>3253</v>
      </c>
      <c r="AK39" s="23">
        <v>8</v>
      </c>
      <c r="AL39" s="24">
        <v>45</v>
      </c>
      <c r="AM39" s="24">
        <v>62</v>
      </c>
      <c r="AN39" s="24">
        <v>3116</v>
      </c>
      <c r="AO39" s="22">
        <f>SUM(AK39:AN39)</f>
        <v>3231</v>
      </c>
      <c r="AP39" s="23">
        <v>20</v>
      </c>
      <c r="AQ39" s="24">
        <v>49</v>
      </c>
      <c r="AR39" s="24">
        <v>78</v>
      </c>
      <c r="AS39" s="24">
        <v>2708</v>
      </c>
      <c r="AT39" s="22">
        <f>SUM(AP39:AS39)</f>
        <v>2855</v>
      </c>
      <c r="AU39" s="23">
        <v>13</v>
      </c>
      <c r="AV39" s="24">
        <v>70</v>
      </c>
      <c r="AW39" s="24">
        <v>87</v>
      </c>
      <c r="AX39" s="24">
        <v>2770</v>
      </c>
      <c r="AY39" s="22">
        <f>SUM(AU39:AX39)</f>
        <v>2940</v>
      </c>
      <c r="AZ39" s="23">
        <v>27</v>
      </c>
      <c r="BA39" s="24">
        <v>116</v>
      </c>
      <c r="BB39" s="24">
        <v>96</v>
      </c>
      <c r="BC39" s="24">
        <v>2704</v>
      </c>
      <c r="BD39" s="22">
        <f>SUM(AZ39:BC39)</f>
        <v>2943</v>
      </c>
      <c r="BE39" s="23">
        <v>36</v>
      </c>
      <c r="BF39" s="24">
        <v>147</v>
      </c>
      <c r="BG39" s="24">
        <v>157</v>
      </c>
      <c r="BH39" s="24">
        <v>2505</v>
      </c>
      <c r="BI39" s="22">
        <f>SUM(BE39:BH39)</f>
        <v>2845</v>
      </c>
      <c r="BJ39" s="23">
        <v>29</v>
      </c>
      <c r="BK39" s="24">
        <v>195</v>
      </c>
      <c r="BL39" s="24">
        <v>99</v>
      </c>
      <c r="BM39" s="24">
        <v>2837</v>
      </c>
      <c r="BN39" s="22">
        <f>SUM(BJ39:BM39)</f>
        <v>3160</v>
      </c>
      <c r="BO39" s="23">
        <v>26</v>
      </c>
      <c r="BP39" s="24">
        <v>234</v>
      </c>
      <c r="BQ39" s="24">
        <v>69</v>
      </c>
      <c r="BR39" s="24">
        <v>2842</v>
      </c>
      <c r="BS39" s="22">
        <f>SUM(BO39:BR39)</f>
        <v>3171</v>
      </c>
      <c r="BT39" s="72"/>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row>
    <row r="40" spans="1:102" s="42" customFormat="1" ht="27" customHeight="1" x14ac:dyDescent="0.3">
      <c r="A40" s="96" t="s">
        <v>48</v>
      </c>
      <c r="B40" s="68">
        <f>SUM(B27:B39)</f>
        <v>602</v>
      </c>
      <c r="C40" s="69">
        <f>SUM(C27:C39)</f>
        <v>157</v>
      </c>
      <c r="D40" s="69">
        <f>SUM(D27:D39)</f>
        <v>149</v>
      </c>
      <c r="E40" s="69">
        <f>SUM(E27:E39)</f>
        <v>6205</v>
      </c>
      <c r="F40" s="70">
        <f>+E40+D40+C40+B40</f>
        <v>7113</v>
      </c>
      <c r="G40" s="45">
        <f>SUM(G27:G39)</f>
        <v>766</v>
      </c>
      <c r="H40" s="69">
        <f>SUM(H27:H39)</f>
        <v>248</v>
      </c>
      <c r="I40" s="69">
        <f>SUM(I27:I39)</f>
        <v>270</v>
      </c>
      <c r="J40" s="69">
        <f>SUM(J27:J39)</f>
        <v>6387</v>
      </c>
      <c r="K40" s="70">
        <f>+J40+I40+H40+G40</f>
        <v>7671</v>
      </c>
      <c r="L40" s="45">
        <f>SUM(L27:L39)</f>
        <v>1202</v>
      </c>
      <c r="M40" s="46">
        <f>SUM(M27:M39)</f>
        <v>394</v>
      </c>
      <c r="N40" s="46">
        <f>SUM(N27:N39)</f>
        <v>368</v>
      </c>
      <c r="O40" s="46">
        <f>SUM(O27:O39)</f>
        <v>9525</v>
      </c>
      <c r="P40" s="47">
        <f>+O40+N40+M40+L40</f>
        <v>11489</v>
      </c>
      <c r="Q40" s="48">
        <f>SUM(Q27:Q39)</f>
        <v>1298</v>
      </c>
      <c r="R40" s="49">
        <f>SUM(R27:R39)</f>
        <v>435</v>
      </c>
      <c r="S40" s="49">
        <f>SUM(S27:S39)</f>
        <v>452</v>
      </c>
      <c r="T40" s="49">
        <f>SUM(T27:T39)</f>
        <v>7823</v>
      </c>
      <c r="U40" s="50">
        <f>+T40+S40+R40+Q40</f>
        <v>10008</v>
      </c>
      <c r="V40" s="48">
        <f>SUM(V27:V39)</f>
        <v>1443</v>
      </c>
      <c r="W40" s="49">
        <f>SUM(W27:W39)</f>
        <v>433</v>
      </c>
      <c r="X40" s="49">
        <f>SUM(X27:X39)</f>
        <v>474</v>
      </c>
      <c r="Y40" s="49">
        <f>SUM(Y27:Y39)</f>
        <v>8359</v>
      </c>
      <c r="Z40" s="50">
        <f>+Y40+X40+W40+V40</f>
        <v>10709</v>
      </c>
      <c r="AA40" s="48">
        <f>SUM(AA27:AA39)</f>
        <v>1989</v>
      </c>
      <c r="AB40" s="49">
        <f>SUM(AB27:AB39)</f>
        <v>742</v>
      </c>
      <c r="AC40" s="49">
        <f>SUM(AC27:AC39)</f>
        <v>751</v>
      </c>
      <c r="AD40" s="49">
        <f>SUM(AD27:AD39)</f>
        <v>17059</v>
      </c>
      <c r="AE40" s="50">
        <f>+AD40+AC40+AB40+AA40</f>
        <v>20541</v>
      </c>
      <c r="AF40" s="48">
        <f>SUM(AF27:AF39)</f>
        <v>1856</v>
      </c>
      <c r="AG40" s="49">
        <f>SUM(AG27:AG39)</f>
        <v>766</v>
      </c>
      <c r="AH40" s="49">
        <f>SUM(AH27:AH39)</f>
        <v>818</v>
      </c>
      <c r="AI40" s="49">
        <f>SUM(AI27:AI39)</f>
        <v>17234</v>
      </c>
      <c r="AJ40" s="50">
        <f>+AI40+AH40+AG40+AF40</f>
        <v>20674</v>
      </c>
      <c r="AK40" s="48">
        <f>SUM(AK27:AK39)</f>
        <v>1921</v>
      </c>
      <c r="AL40" s="49">
        <f>SUM(AL27:AL39)</f>
        <v>861</v>
      </c>
      <c r="AM40" s="49">
        <f>SUM(AM27:AM39)</f>
        <v>810</v>
      </c>
      <c r="AN40" s="49">
        <f>SUM(AN27:AN39)</f>
        <v>16696</v>
      </c>
      <c r="AO40" s="50">
        <f>+AN40+AM40+AL40+AK40</f>
        <v>20288</v>
      </c>
      <c r="AP40" s="48">
        <f>SUM(AP27:AP39)</f>
        <v>2004</v>
      </c>
      <c r="AQ40" s="49">
        <f>SUM(AQ27:AQ39)</f>
        <v>1028</v>
      </c>
      <c r="AR40" s="49">
        <f>SUM(AR27:AR39)</f>
        <v>729</v>
      </c>
      <c r="AS40" s="49">
        <f>SUM(AS27:AS39)</f>
        <v>16151</v>
      </c>
      <c r="AT40" s="50">
        <f>+AS40+AR40+AQ40+AP40</f>
        <v>19912</v>
      </c>
      <c r="AU40" s="48">
        <f>SUM(AU27:AU39)</f>
        <v>1999</v>
      </c>
      <c r="AV40" s="49">
        <f>SUM(AV27:AV39)</f>
        <v>1196</v>
      </c>
      <c r="AW40" s="49">
        <f>SUM(AW27:AW39)</f>
        <v>712</v>
      </c>
      <c r="AX40" s="49">
        <f>SUM(AX27:AX39)</f>
        <v>15740</v>
      </c>
      <c r="AY40" s="50">
        <f>+AX40+AW40+AV40+AU40</f>
        <v>19647</v>
      </c>
      <c r="AZ40" s="48">
        <f>SUM(AZ27:AZ39)</f>
        <v>2087</v>
      </c>
      <c r="BA40" s="49">
        <f>SUM(BA27:BA39)</f>
        <v>1353</v>
      </c>
      <c r="BB40" s="49">
        <f>SUM(BB27:BB39)</f>
        <v>730</v>
      </c>
      <c r="BC40" s="49">
        <f>SUM(BC27:BC39)</f>
        <v>15375</v>
      </c>
      <c r="BD40" s="50">
        <f>+BC40+BB40+BA40+AZ40</f>
        <v>19545</v>
      </c>
      <c r="BE40" s="48">
        <f t="shared" ref="BE40:BS40" si="30">SUM(BE27:BE39)</f>
        <v>2394</v>
      </c>
      <c r="BF40" s="49">
        <f t="shared" si="30"/>
        <v>1806</v>
      </c>
      <c r="BG40" s="49">
        <f t="shared" si="30"/>
        <v>860</v>
      </c>
      <c r="BH40" s="49">
        <f t="shared" si="30"/>
        <v>16676</v>
      </c>
      <c r="BI40" s="50">
        <f t="shared" si="30"/>
        <v>21736</v>
      </c>
      <c r="BJ40" s="48">
        <f t="shared" si="30"/>
        <v>2165</v>
      </c>
      <c r="BK40" s="49">
        <f t="shared" si="30"/>
        <v>1849</v>
      </c>
      <c r="BL40" s="49">
        <f t="shared" si="30"/>
        <v>601</v>
      </c>
      <c r="BM40" s="49">
        <f t="shared" si="30"/>
        <v>16386</v>
      </c>
      <c r="BN40" s="50">
        <f t="shared" si="30"/>
        <v>21001</v>
      </c>
      <c r="BO40" s="48">
        <f t="shared" si="30"/>
        <v>2054</v>
      </c>
      <c r="BP40" s="49">
        <f t="shared" si="30"/>
        <v>1941</v>
      </c>
      <c r="BQ40" s="49">
        <f t="shared" si="30"/>
        <v>752</v>
      </c>
      <c r="BR40" s="49">
        <f t="shared" si="30"/>
        <v>15796</v>
      </c>
      <c r="BS40" s="50">
        <f t="shared" si="30"/>
        <v>20543</v>
      </c>
      <c r="BT40" s="72"/>
    </row>
    <row r="41" spans="1:102" ht="15.75" x14ac:dyDescent="0.35">
      <c r="A41" s="97" t="s">
        <v>44</v>
      </c>
      <c r="B41" s="98">
        <v>22</v>
      </c>
      <c r="C41" s="99"/>
      <c r="D41" s="99">
        <v>13</v>
      </c>
      <c r="E41" s="99">
        <v>3</v>
      </c>
      <c r="F41" s="100">
        <f>SUM(B41:E41)</f>
        <v>38</v>
      </c>
      <c r="G41" s="101">
        <v>31</v>
      </c>
      <c r="H41" s="102">
        <v>2</v>
      </c>
      <c r="I41" s="102">
        <v>20</v>
      </c>
      <c r="J41" s="102">
        <v>4</v>
      </c>
      <c r="K41" s="103">
        <f>SUM(G41:J41)</f>
        <v>57</v>
      </c>
      <c r="L41" s="104">
        <v>35</v>
      </c>
      <c r="M41" s="105">
        <v>14</v>
      </c>
      <c r="N41" s="105">
        <v>20</v>
      </c>
      <c r="O41" s="105">
        <v>8</v>
      </c>
      <c r="P41" s="106">
        <f>SUM(L41:O41)</f>
        <v>77</v>
      </c>
      <c r="Q41" s="107">
        <v>4</v>
      </c>
      <c r="R41" s="108"/>
      <c r="S41" s="108">
        <v>1</v>
      </c>
      <c r="T41" s="108"/>
      <c r="U41" s="109">
        <f>SUM(Q41:T41)</f>
        <v>5</v>
      </c>
      <c r="V41" s="107">
        <v>2</v>
      </c>
      <c r="W41" s="108">
        <v>1</v>
      </c>
      <c r="X41" s="108" t="s">
        <v>2</v>
      </c>
      <c r="Y41" s="108" t="s">
        <v>2</v>
      </c>
      <c r="Z41" s="109">
        <f>SUM(V41:Y41)</f>
        <v>3</v>
      </c>
      <c r="AA41" s="107">
        <v>12</v>
      </c>
      <c r="AB41" s="108" t="s">
        <v>2</v>
      </c>
      <c r="AC41" s="108" t="s">
        <v>2</v>
      </c>
      <c r="AD41" s="108" t="s">
        <v>2</v>
      </c>
      <c r="AE41" s="109">
        <f>SUM(AA41:AD41)</f>
        <v>12</v>
      </c>
      <c r="AF41" s="107">
        <v>13</v>
      </c>
      <c r="AG41" s="108" t="s">
        <v>2</v>
      </c>
      <c r="AH41" s="108" t="s">
        <v>2</v>
      </c>
      <c r="AI41" s="108" t="s">
        <v>2</v>
      </c>
      <c r="AJ41" s="109">
        <f>SUM(AF41:AI41)</f>
        <v>13</v>
      </c>
      <c r="AK41" s="107">
        <v>4</v>
      </c>
      <c r="AL41" s="108">
        <v>4</v>
      </c>
      <c r="AM41" s="108">
        <v>3</v>
      </c>
      <c r="AN41" s="108" t="s">
        <v>2</v>
      </c>
      <c r="AO41" s="109">
        <f>SUM(AK41:AN41)</f>
        <v>11</v>
      </c>
      <c r="AP41" s="107">
        <v>11</v>
      </c>
      <c r="AQ41" s="108" t="s">
        <v>2</v>
      </c>
      <c r="AR41" s="108">
        <v>8</v>
      </c>
      <c r="AS41" s="108" t="s">
        <v>2</v>
      </c>
      <c r="AT41" s="109">
        <f>SUM(AP41:AS41)</f>
        <v>19</v>
      </c>
      <c r="AU41" s="107">
        <v>7</v>
      </c>
      <c r="AV41" s="108" t="s">
        <v>2</v>
      </c>
      <c r="AW41" s="108">
        <v>1</v>
      </c>
      <c r="AX41" s="108" t="s">
        <v>2</v>
      </c>
      <c r="AY41" s="109">
        <f>SUM(AU41:AX41)</f>
        <v>8</v>
      </c>
      <c r="AZ41" s="107" t="s">
        <v>2</v>
      </c>
      <c r="BA41" s="108">
        <v>13</v>
      </c>
      <c r="BB41" s="108" t="s">
        <v>2</v>
      </c>
      <c r="BC41" s="108" t="s">
        <v>2</v>
      </c>
      <c r="BD41" s="22">
        <f>SUM(AZ41:BC41)</f>
        <v>13</v>
      </c>
      <c r="BE41" s="107">
        <v>7</v>
      </c>
      <c r="BF41" s="108" t="s">
        <v>2</v>
      </c>
      <c r="BG41" s="108" t="s">
        <v>2</v>
      </c>
      <c r="BH41" s="108">
        <v>3</v>
      </c>
      <c r="BI41" s="109">
        <f>SUM(BE41:BH41)</f>
        <v>10</v>
      </c>
      <c r="BJ41" s="107">
        <v>6</v>
      </c>
      <c r="BK41" s="108" t="s">
        <v>2</v>
      </c>
      <c r="BL41" s="108">
        <v>1</v>
      </c>
      <c r="BM41" s="108">
        <v>3</v>
      </c>
      <c r="BN41" s="109">
        <f>SUM(BJ41:BM41)</f>
        <v>10</v>
      </c>
      <c r="BO41" s="107">
        <v>13</v>
      </c>
      <c r="BP41" s="108">
        <v>20</v>
      </c>
      <c r="BQ41" s="108">
        <v>3</v>
      </c>
      <c r="BR41" s="108">
        <v>10</v>
      </c>
      <c r="BS41" s="109">
        <f>SUM(BO41:BR41)</f>
        <v>46</v>
      </c>
      <c r="BT41" s="72"/>
    </row>
    <row r="42" spans="1:102" s="42" customFormat="1" ht="27" customHeight="1" x14ac:dyDescent="0.3">
      <c r="A42" s="115" t="s">
        <v>43</v>
      </c>
      <c r="B42" s="68">
        <f t="shared" ref="B42:W42" si="31">B41+B40+B26</f>
        <v>1767</v>
      </c>
      <c r="C42" s="69">
        <f t="shared" si="31"/>
        <v>333</v>
      </c>
      <c r="D42" s="69">
        <f t="shared" si="31"/>
        <v>936</v>
      </c>
      <c r="E42" s="69">
        <f t="shared" si="31"/>
        <v>9627</v>
      </c>
      <c r="F42" s="70">
        <f t="shared" si="31"/>
        <v>12663</v>
      </c>
      <c r="G42" s="45">
        <f t="shared" si="31"/>
        <v>2138</v>
      </c>
      <c r="H42" s="69">
        <f t="shared" si="31"/>
        <v>540</v>
      </c>
      <c r="I42" s="69">
        <f t="shared" si="31"/>
        <v>1144</v>
      </c>
      <c r="J42" s="69">
        <f t="shared" si="31"/>
        <v>9919</v>
      </c>
      <c r="K42" s="70">
        <f t="shared" si="31"/>
        <v>13741</v>
      </c>
      <c r="L42" s="45">
        <f t="shared" si="31"/>
        <v>3360</v>
      </c>
      <c r="M42" s="46">
        <f t="shared" si="31"/>
        <v>761</v>
      </c>
      <c r="N42" s="46">
        <f t="shared" si="31"/>
        <v>1478</v>
      </c>
      <c r="O42" s="46">
        <f t="shared" si="31"/>
        <v>13875</v>
      </c>
      <c r="P42" s="47">
        <f t="shared" si="31"/>
        <v>19474</v>
      </c>
      <c r="Q42" s="48">
        <f t="shared" si="31"/>
        <v>3238</v>
      </c>
      <c r="R42" s="49">
        <f t="shared" si="31"/>
        <v>836</v>
      </c>
      <c r="S42" s="49">
        <f t="shared" si="31"/>
        <v>1758</v>
      </c>
      <c r="T42" s="49">
        <f t="shared" si="31"/>
        <v>12298</v>
      </c>
      <c r="U42" s="50">
        <f t="shared" si="31"/>
        <v>18130</v>
      </c>
      <c r="V42" s="48">
        <f t="shared" si="31"/>
        <v>3429</v>
      </c>
      <c r="W42" s="49">
        <f t="shared" si="31"/>
        <v>827</v>
      </c>
      <c r="X42" s="49">
        <f>X40+X26</f>
        <v>2099</v>
      </c>
      <c r="Y42" s="49">
        <f>Y40+Y26</f>
        <v>12731</v>
      </c>
      <c r="Z42" s="50">
        <f>Z41+Z40+Z26</f>
        <v>19086</v>
      </c>
      <c r="AA42" s="48">
        <f>AA41+AA40+AA26</f>
        <v>4590</v>
      </c>
      <c r="AB42" s="49">
        <f>AB40+AB26</f>
        <v>1322</v>
      </c>
      <c r="AC42" s="49">
        <f>AC40+AC26</f>
        <v>2824</v>
      </c>
      <c r="AD42" s="49">
        <f>AD40+AD26</f>
        <v>25741</v>
      </c>
      <c r="AE42" s="50">
        <f>AE41+AE40+AE26</f>
        <v>34477</v>
      </c>
      <c r="AF42" s="48">
        <f>AF41+AF40+AF26</f>
        <v>4998</v>
      </c>
      <c r="AG42" s="49">
        <f>AG40+AG26</f>
        <v>1555</v>
      </c>
      <c r="AH42" s="49">
        <f>AH40+AH26</f>
        <v>3041</v>
      </c>
      <c r="AI42" s="49">
        <f>AI40+AI26</f>
        <v>26226</v>
      </c>
      <c r="AJ42" s="50">
        <f>AJ41+AJ40+AJ26</f>
        <v>35820</v>
      </c>
      <c r="AK42" s="48">
        <f>AK41+AK40+AK26</f>
        <v>5069</v>
      </c>
      <c r="AL42" s="49">
        <f>AL41+AL40+AL26</f>
        <v>1721</v>
      </c>
      <c r="AM42" s="49">
        <f>AM41+AM40+AM26</f>
        <v>3027</v>
      </c>
      <c r="AN42" s="49">
        <f>AN40+AN26</f>
        <v>25930</v>
      </c>
      <c r="AO42" s="50">
        <f>AO41+AO40+AO26</f>
        <v>35747</v>
      </c>
      <c r="AP42" s="48">
        <f>AP41+AP40+AP26</f>
        <v>5149</v>
      </c>
      <c r="AQ42" s="49">
        <f>AQ40+AQ26</f>
        <v>1949</v>
      </c>
      <c r="AR42" s="49">
        <f>AR41+AR40+AR26</f>
        <v>3034</v>
      </c>
      <c r="AS42" s="49">
        <f>AS40+AS26</f>
        <v>25634</v>
      </c>
      <c r="AT42" s="50">
        <f>AT41+AT40+AT26</f>
        <v>35766</v>
      </c>
      <c r="AU42" s="48">
        <f>AU41+AU40+AU26</f>
        <v>5549</v>
      </c>
      <c r="AV42" s="49">
        <f>AV40+AV26</f>
        <v>2505</v>
      </c>
      <c r="AW42" s="49">
        <f>AW41+AW40+AW26</f>
        <v>2789</v>
      </c>
      <c r="AX42" s="49">
        <f>AX40+AX26</f>
        <v>25350</v>
      </c>
      <c r="AY42" s="50">
        <f>AY41+AY40+AY26</f>
        <v>36193</v>
      </c>
      <c r="AZ42" s="48">
        <f>AZ40+AZ26</f>
        <v>5407</v>
      </c>
      <c r="BA42" s="49">
        <f>BA40+BA26+BA41</f>
        <v>2543</v>
      </c>
      <c r="BB42" s="49">
        <f>BB40+BB26</f>
        <v>3066</v>
      </c>
      <c r="BC42" s="49">
        <f>BC40+BC26</f>
        <v>24545</v>
      </c>
      <c r="BD42" s="50">
        <f>BD40+BD26+BD41</f>
        <v>35561</v>
      </c>
      <c r="BE42" s="48">
        <f>BE41+BE40+BE26</f>
        <v>6307</v>
      </c>
      <c r="BF42" s="49">
        <f>BF40+BF26</f>
        <v>3034</v>
      </c>
      <c r="BG42" s="49">
        <f>+BG40+BG26</f>
        <v>3676</v>
      </c>
      <c r="BH42" s="49">
        <f>BH41+BH40+BH26</f>
        <v>26671</v>
      </c>
      <c r="BI42" s="50">
        <f>BI41+BI40+BI26</f>
        <v>39688</v>
      </c>
      <c r="BJ42" s="48">
        <f>BJ41+BJ40+BJ26</f>
        <v>6357</v>
      </c>
      <c r="BK42" s="49">
        <f>BK40+BK26</f>
        <v>2875</v>
      </c>
      <c r="BL42" s="49">
        <f t="shared" ref="BL42:BS42" si="32">BL41+BL40+BL26</f>
        <v>2891</v>
      </c>
      <c r="BM42" s="49">
        <f t="shared" si="32"/>
        <v>25973</v>
      </c>
      <c r="BN42" s="50">
        <f t="shared" si="32"/>
        <v>38096</v>
      </c>
      <c r="BO42" s="48">
        <f t="shared" si="32"/>
        <v>6567</v>
      </c>
      <c r="BP42" s="49">
        <f t="shared" si="32"/>
        <v>3350</v>
      </c>
      <c r="BQ42" s="49">
        <f t="shared" si="32"/>
        <v>2978</v>
      </c>
      <c r="BR42" s="49">
        <f t="shared" si="32"/>
        <v>25991</v>
      </c>
      <c r="BS42" s="50">
        <f t="shared" si="32"/>
        <v>38886</v>
      </c>
      <c r="BT42" s="72"/>
    </row>
    <row r="43" spans="1:102" s="54" customFormat="1" ht="21.75" customHeight="1" x14ac:dyDescent="0.3">
      <c r="B43" s="55" t="s">
        <v>33</v>
      </c>
      <c r="C43" s="52"/>
      <c r="D43" s="52"/>
      <c r="E43" s="52"/>
      <c r="F43" s="52"/>
      <c r="G43" s="51"/>
      <c r="H43" s="51"/>
      <c r="I43" s="51"/>
      <c r="J43" s="51"/>
      <c r="K43" s="53"/>
      <c r="L43" s="51"/>
      <c r="M43" s="52"/>
      <c r="N43" s="52"/>
      <c r="O43" s="52"/>
      <c r="P43" s="52"/>
      <c r="Q43" s="51"/>
      <c r="R43" s="51"/>
      <c r="S43" s="51"/>
      <c r="T43" s="51"/>
      <c r="U43" s="53"/>
      <c r="V43" s="55" t="s">
        <v>33</v>
      </c>
      <c r="W43" s="52"/>
      <c r="X43" s="52"/>
      <c r="Y43" s="52"/>
      <c r="Z43" s="52"/>
      <c r="AA43" s="51"/>
      <c r="AB43" s="51"/>
      <c r="AC43" s="51"/>
      <c r="AD43" s="51"/>
      <c r="AE43" s="53"/>
      <c r="AF43" s="51"/>
      <c r="AG43" s="52"/>
      <c r="AH43" s="52"/>
      <c r="AI43" s="52"/>
      <c r="AJ43" s="52"/>
      <c r="AK43" s="51"/>
      <c r="AL43" s="51"/>
      <c r="AM43" s="51"/>
      <c r="AN43" s="51"/>
      <c r="AO43" s="53"/>
      <c r="AP43" s="55" t="s">
        <v>33</v>
      </c>
      <c r="AQ43" s="52"/>
      <c r="AR43" s="52"/>
      <c r="AS43" s="52"/>
      <c r="AT43" s="52"/>
      <c r="AU43" s="51"/>
      <c r="AV43" s="51"/>
      <c r="AW43" s="51"/>
      <c r="AX43" s="51"/>
      <c r="AZ43" s="51"/>
      <c r="BA43" s="52"/>
      <c r="BB43" s="52"/>
      <c r="BC43" s="52"/>
      <c r="BD43" s="53"/>
      <c r="BE43" s="51"/>
      <c r="BF43" s="51"/>
      <c r="BG43" s="51"/>
      <c r="BH43" s="51"/>
      <c r="BI43" s="53"/>
      <c r="BJ43" s="55" t="s">
        <v>33</v>
      </c>
      <c r="BT43" s="72"/>
    </row>
    <row r="44" spans="1:102" s="54" customFormat="1" ht="15" customHeight="1" x14ac:dyDescent="0.3">
      <c r="B44" s="94" t="s">
        <v>34</v>
      </c>
      <c r="C44" s="93"/>
      <c r="D44" s="93"/>
      <c r="E44" s="93"/>
      <c r="F44" s="93"/>
      <c r="G44" s="93"/>
      <c r="H44" s="93"/>
      <c r="I44" s="93"/>
      <c r="J44" s="93"/>
      <c r="K44" s="93"/>
      <c r="L44" s="56"/>
      <c r="M44" s="56"/>
      <c r="N44" s="56"/>
      <c r="O44" s="56"/>
      <c r="P44" s="56"/>
      <c r="Q44" s="56"/>
      <c r="R44" s="56"/>
      <c r="S44" s="56"/>
      <c r="T44" s="56"/>
      <c r="U44" s="56"/>
      <c r="V44" s="95" t="s">
        <v>34</v>
      </c>
      <c r="W44" s="93"/>
      <c r="X44" s="93"/>
      <c r="Y44" s="93"/>
      <c r="Z44" s="93"/>
      <c r="AA44" s="93"/>
      <c r="AB44" s="93"/>
      <c r="AC44" s="93"/>
      <c r="AD44" s="93"/>
      <c r="AE44" s="93"/>
      <c r="AF44" s="56"/>
      <c r="AG44" s="56"/>
      <c r="AH44" s="56"/>
      <c r="AI44" s="56"/>
      <c r="AJ44" s="56"/>
      <c r="AK44" s="56"/>
      <c r="AL44" s="56"/>
      <c r="AM44" s="56"/>
      <c r="AN44" s="56"/>
      <c r="AO44" s="56"/>
      <c r="AP44" s="94" t="s">
        <v>34</v>
      </c>
      <c r="AQ44" s="56"/>
      <c r="AR44" s="56"/>
      <c r="AS44" s="56"/>
      <c r="AT44" s="56"/>
      <c r="AU44" s="56"/>
      <c r="AV44" s="56"/>
      <c r="AW44" s="56"/>
      <c r="AX44" s="56"/>
      <c r="AY44" s="56"/>
      <c r="AZ44" s="56"/>
      <c r="BA44" s="56"/>
      <c r="BB44" s="56"/>
      <c r="BC44" s="56"/>
      <c r="BD44" s="56"/>
      <c r="BE44" s="56"/>
      <c r="BF44" s="56"/>
      <c r="BG44" s="56"/>
      <c r="BH44" s="56"/>
      <c r="BI44" s="56"/>
      <c r="BJ44" s="94" t="s">
        <v>34</v>
      </c>
      <c r="BK44" s="56"/>
      <c r="BL44" s="56"/>
      <c r="BM44" s="56"/>
      <c r="BT44" s="72"/>
    </row>
    <row r="45" spans="1:102" x14ac:dyDescent="0.3">
      <c r="A45" s="73"/>
      <c r="BT45" s="72"/>
    </row>
    <row r="46" spans="1:102" x14ac:dyDescent="0.3">
      <c r="A46" s="73"/>
      <c r="BT46" s="72"/>
    </row>
    <row r="47" spans="1:102" x14ac:dyDescent="0.3">
      <c r="A47" s="73"/>
      <c r="BT47" s="72"/>
    </row>
    <row r="48" spans="1:102" x14ac:dyDescent="0.3">
      <c r="A48" s="73"/>
      <c r="BT48" s="72"/>
    </row>
    <row r="49" spans="1:72" x14ac:dyDescent="0.3">
      <c r="A49" s="74"/>
      <c r="BT49" s="72"/>
    </row>
    <row r="50" spans="1:72" ht="12.75" customHeight="1" x14ac:dyDescent="0.3"/>
  </sheetData>
  <mergeCells count="50">
    <mergeCell ref="BN6:BN7"/>
    <mergeCell ref="AY6:AY7"/>
    <mergeCell ref="BS6:BS7"/>
    <mergeCell ref="BD6:BD7"/>
    <mergeCell ref="BH6:BH7"/>
    <mergeCell ref="BR6:BR7"/>
    <mergeCell ref="BM6:BM7"/>
    <mergeCell ref="BC6:BC7"/>
    <mergeCell ref="BI6:BI7"/>
    <mergeCell ref="T6:T7"/>
    <mergeCell ref="U6:U7"/>
    <mergeCell ref="Y6:Y7"/>
    <mergeCell ref="Z6:Z7"/>
    <mergeCell ref="AD6:AD7"/>
    <mergeCell ref="AE6:AE7"/>
    <mergeCell ref="AP5:AT5"/>
    <mergeCell ref="AU5:AY5"/>
    <mergeCell ref="AZ5:BD5"/>
    <mergeCell ref="BE5:BI5"/>
    <mergeCell ref="AI6:AI7"/>
    <mergeCell ref="AJ6:AJ7"/>
    <mergeCell ref="AN6:AN7"/>
    <mergeCell ref="AO6:AO7"/>
    <mergeCell ref="AS6:AS7"/>
    <mergeCell ref="AT6:AT7"/>
    <mergeCell ref="AX6:AX7"/>
    <mergeCell ref="BJ5:BN5"/>
    <mergeCell ref="AK5:AO5"/>
    <mergeCell ref="A5:A7"/>
    <mergeCell ref="B5:F5"/>
    <mergeCell ref="G5:K5"/>
    <mergeCell ref="E6:E7"/>
    <mergeCell ref="F6:F7"/>
    <mergeCell ref="J6:J7"/>
    <mergeCell ref="K6:K7"/>
    <mergeCell ref="O6:O7"/>
    <mergeCell ref="P6:P7"/>
    <mergeCell ref="L5:P5"/>
    <mergeCell ref="Q5:U5"/>
    <mergeCell ref="V5:Z5"/>
    <mergeCell ref="AA5:AE5"/>
    <mergeCell ref="AF5:AJ5"/>
    <mergeCell ref="BJ2:BU2"/>
    <mergeCell ref="B3:U3"/>
    <mergeCell ref="V3:AO3"/>
    <mergeCell ref="AP3:BI3"/>
    <mergeCell ref="BJ3:BU3"/>
    <mergeCell ref="B2:U2"/>
    <mergeCell ref="V2:AO2"/>
    <mergeCell ref="AP2:BI2"/>
  </mergeCells>
  <pageMargins left="0.35433070866141736" right="0.35433070866141736" top="0.43307086614173229" bottom="0.59055118110236227" header="0.31496062992125984" footer="0.23622047244094491"/>
  <pageSetup paperSize="9" scale="72" fitToWidth="0" orientation="landscape" r:id="rId1"/>
  <headerFooter>
    <oddFooter>&amp;LStatistiche Italia - IMMATRICOLAZIONI
Automobile in cifre &amp;C&amp;"Trebuchet MS,Normale"&amp;9&amp;P/&amp;N&amp;RANFIA - Studi e statistiche</oddFooter>
  </headerFooter>
  <colBreaks count="3" manualBreakCount="3">
    <brk id="21" max="42" man="1"/>
    <brk id="41" max="42" man="1"/>
    <brk id="61" max="42"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8</vt:i4>
      </vt:variant>
    </vt:vector>
  </HeadingPairs>
  <TitlesOfParts>
    <vt:vector size="12" baseType="lpstr">
      <vt:lpstr>3.AC_marche_peso 22-21)</vt:lpstr>
      <vt:lpstr>3.AC_marche_peso (20-16) </vt:lpstr>
      <vt:lpstr>3.AC_marche_peso (15-14)</vt:lpstr>
      <vt:lpstr>3.AC_marche_peso (13-00)</vt:lpstr>
      <vt:lpstr>'3.AC_marche_peso (13-00)'!Area_stampa</vt:lpstr>
      <vt:lpstr>'3.AC_marche_peso (15-14)'!Area_stampa</vt:lpstr>
      <vt:lpstr>'3.AC_marche_peso (20-16) '!Area_stampa</vt:lpstr>
      <vt:lpstr>'3.AC_marche_peso 22-21)'!Area_stampa</vt:lpstr>
      <vt:lpstr>'3.AC_marche_peso (13-00)'!Titoli_stampa</vt:lpstr>
      <vt:lpstr>'3.AC_marche_peso (15-14)'!Titoli_stampa</vt:lpstr>
      <vt:lpstr>'3.AC_marche_peso (20-16) '!Titoli_stampa</vt:lpstr>
      <vt:lpstr>'3.AC_marche_peso 22-21)'!Titoli_stampa</vt:lpstr>
    </vt:vector>
  </TitlesOfParts>
  <Company>ANFIA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DUPREZ</dc:creator>
  <cp:lastModifiedBy>Giuseppe Casto</cp:lastModifiedBy>
  <cp:lastPrinted>2021-05-31T13:17:44Z</cp:lastPrinted>
  <dcterms:created xsi:type="dcterms:W3CDTF">2012-11-30T09:19:03Z</dcterms:created>
  <dcterms:modified xsi:type="dcterms:W3CDTF">2023-07-12T13:23:15Z</dcterms:modified>
</cp:coreProperties>
</file>