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B3FC1638-8E79-4E11-A9A1-4EB44C046209}" xr6:coauthVersionLast="47" xr6:coauthVersionMax="47" xr10:uidLastSave="{00000000-0000-0000-0000-000000000000}"/>
  <bookViews>
    <workbookView xWindow="-120" yWindow="-120" windowWidth="29040" windowHeight="15720" tabRatio="898" xr2:uid="{00000000-000D-0000-FFFF-FFFF00000000}"/>
  </bookViews>
  <sheets>
    <sheet name="32.AB_Regione_Alim(2022)" sheetId="21" r:id="rId1"/>
    <sheet name="32.AB_Regione_Alim(2021)" sheetId="23" r:id="rId2"/>
    <sheet name="32.AB_Regione_Alim(2020)" sheetId="20" r:id="rId3"/>
    <sheet name="32.AB_Regione_Alim(2019)" sheetId="11" r:id="rId4"/>
    <sheet name="32.AB_Regione_Alim(2018)" sheetId="14" r:id="rId5"/>
    <sheet name="32.AB_Regione_Alim(2017)" sheetId="15" r:id="rId6"/>
    <sheet name="32.AB_Regione_Alim(2016)" sheetId="16" r:id="rId7"/>
    <sheet name="32.AB_Regione_Alim(2015)" sheetId="17" r:id="rId8"/>
    <sheet name="32.AB_Regione_Alim(2014)" sheetId="18" r:id="rId9"/>
  </sheets>
  <definedNames>
    <definedName name="_xlnm.Print_Area" localSheetId="8">'32.AB_Regione_Alim(2014)'!$A$1:$M$34</definedName>
    <definedName name="_xlnm.Print_Area" localSheetId="7">'32.AB_Regione_Alim(2015)'!$A$1:$K$34</definedName>
    <definedName name="_xlnm.Print_Area" localSheetId="6">'32.AB_Regione_Alim(2016)'!$A$1:$K$34</definedName>
    <definedName name="_xlnm.Print_Area" localSheetId="5">'32.AB_Regione_Alim(2017)'!$A$1:$M$34</definedName>
    <definedName name="_xlnm.Print_Area" localSheetId="4">'32.AB_Regione_Alim(2018)'!$A$1:$M$34</definedName>
    <definedName name="_xlnm.Print_Area" localSheetId="3">'32.AB_Regione_Alim(2019)'!$A$1:$O$34</definedName>
    <definedName name="_xlnm.Print_Area" localSheetId="2">'32.AB_Regione_Alim(2020)'!$A$1:$O$34</definedName>
    <definedName name="_xlnm.Print_Area" localSheetId="1">'32.AB_Regione_Alim(2021)'!$A$1:$Q$34</definedName>
    <definedName name="_xlnm.Print_Area" localSheetId="0">'32.AB_Regione_Alim(2022)'!$A$1:$O$34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3" l="1"/>
  <c r="F31" i="23"/>
  <c r="D31" i="23"/>
  <c r="H11" i="23"/>
  <c r="H16" i="23"/>
  <c r="H21" i="23"/>
  <c r="H30" i="23"/>
  <c r="P7" i="23"/>
  <c r="P8" i="23"/>
  <c r="P9" i="23"/>
  <c r="P10" i="23"/>
  <c r="P12" i="23"/>
  <c r="P13" i="23"/>
  <c r="P14" i="23"/>
  <c r="P15" i="23"/>
  <c r="P17" i="23"/>
  <c r="P18" i="23"/>
  <c r="P19" i="23"/>
  <c r="P20" i="23"/>
  <c r="P22" i="23"/>
  <c r="P23" i="23"/>
  <c r="P24" i="23"/>
  <c r="P25" i="23"/>
  <c r="P26" i="23"/>
  <c r="P27" i="23"/>
  <c r="P28" i="23"/>
  <c r="P29" i="23"/>
  <c r="L30" i="23"/>
  <c r="J30" i="23"/>
  <c r="F30" i="23"/>
  <c r="D30" i="23"/>
  <c r="B30" i="23"/>
  <c r="N29" i="23"/>
  <c r="N28" i="23"/>
  <c r="N27" i="23"/>
  <c r="N26" i="23"/>
  <c r="N25" i="23"/>
  <c r="N24" i="23"/>
  <c r="N23" i="23"/>
  <c r="N22" i="23"/>
  <c r="L21" i="23"/>
  <c r="J21" i="23"/>
  <c r="F21" i="23"/>
  <c r="D21" i="23"/>
  <c r="B21" i="23"/>
  <c r="N20" i="23"/>
  <c r="N19" i="23"/>
  <c r="N18" i="23"/>
  <c r="N17" i="23"/>
  <c r="L16" i="23"/>
  <c r="L31" i="23" s="1"/>
  <c r="J16" i="23"/>
  <c r="J31" i="23" s="1"/>
  <c r="F16" i="23"/>
  <c r="D16" i="23"/>
  <c r="B16" i="23"/>
  <c r="N15" i="23"/>
  <c r="N14" i="23"/>
  <c r="N13" i="23"/>
  <c r="N12" i="23"/>
  <c r="L11" i="23"/>
  <c r="J11" i="23"/>
  <c r="F11" i="23"/>
  <c r="D11" i="23"/>
  <c r="B11" i="23"/>
  <c r="N10" i="23"/>
  <c r="N9" i="23"/>
  <c r="N8" i="23"/>
  <c r="N7" i="23"/>
  <c r="N29" i="20"/>
  <c r="N28" i="20"/>
  <c r="N27" i="20"/>
  <c r="N26" i="20"/>
  <c r="N25" i="20"/>
  <c r="N24" i="20"/>
  <c r="N23" i="20"/>
  <c r="N22" i="20"/>
  <c r="N20" i="20"/>
  <c r="N19" i="20"/>
  <c r="N18" i="20"/>
  <c r="N17" i="20"/>
  <c r="N15" i="20"/>
  <c r="N14" i="20"/>
  <c r="N13" i="20"/>
  <c r="N12" i="20"/>
  <c r="N10" i="20"/>
  <c r="N9" i="20"/>
  <c r="N8" i="20"/>
  <c r="N7" i="20"/>
  <c r="L29" i="20"/>
  <c r="L28" i="20"/>
  <c r="L27" i="20"/>
  <c r="L26" i="20"/>
  <c r="L25" i="20"/>
  <c r="L24" i="20"/>
  <c r="L23" i="20"/>
  <c r="L22" i="20"/>
  <c r="L20" i="20"/>
  <c r="L19" i="20"/>
  <c r="L18" i="20"/>
  <c r="L17" i="20"/>
  <c r="L15" i="20"/>
  <c r="L14" i="20"/>
  <c r="L13" i="20"/>
  <c r="L12" i="20"/>
  <c r="L10" i="20"/>
  <c r="L9" i="20"/>
  <c r="L8" i="20"/>
  <c r="L7" i="20"/>
  <c r="N29" i="21"/>
  <c r="N28" i="21"/>
  <c r="N27" i="21"/>
  <c r="N26" i="21"/>
  <c r="N25" i="21"/>
  <c r="N24" i="21"/>
  <c r="N23" i="21"/>
  <c r="N22" i="21"/>
  <c r="N20" i="21"/>
  <c r="N19" i="21"/>
  <c r="N18" i="21"/>
  <c r="N17" i="21"/>
  <c r="N15" i="21"/>
  <c r="N14" i="21"/>
  <c r="N13" i="21"/>
  <c r="N12" i="21"/>
  <c r="N10" i="21"/>
  <c r="N9" i="21"/>
  <c r="N8" i="21"/>
  <c r="N7" i="21"/>
  <c r="L29" i="21"/>
  <c r="L28" i="21"/>
  <c r="L27" i="21"/>
  <c r="L26" i="21"/>
  <c r="L25" i="21"/>
  <c r="L24" i="21"/>
  <c r="L23" i="21"/>
  <c r="L22" i="21"/>
  <c r="L20" i="21"/>
  <c r="L19" i="21"/>
  <c r="L18" i="21"/>
  <c r="L17" i="21"/>
  <c r="L15" i="21"/>
  <c r="L14" i="21"/>
  <c r="L13" i="21"/>
  <c r="L12" i="21"/>
  <c r="L10" i="21"/>
  <c r="L9" i="21"/>
  <c r="L8" i="21"/>
  <c r="L7" i="21"/>
  <c r="H30" i="21"/>
  <c r="F30" i="21"/>
  <c r="D30" i="21"/>
  <c r="B30" i="21"/>
  <c r="J21" i="21"/>
  <c r="H21" i="21"/>
  <c r="F21" i="21"/>
  <c r="D21" i="21"/>
  <c r="B21" i="21"/>
  <c r="J16" i="21"/>
  <c r="H16" i="21"/>
  <c r="F16" i="21"/>
  <c r="D16" i="21"/>
  <c r="B16" i="21"/>
  <c r="J11" i="21"/>
  <c r="H11" i="21"/>
  <c r="F11" i="21"/>
  <c r="D11" i="21"/>
  <c r="B11" i="21"/>
  <c r="H30" i="20"/>
  <c r="F30" i="20"/>
  <c r="D30" i="20"/>
  <c r="B30" i="20"/>
  <c r="J21" i="20"/>
  <c r="H21" i="20"/>
  <c r="F21" i="20"/>
  <c r="D21" i="20"/>
  <c r="B21" i="20"/>
  <c r="J16" i="20"/>
  <c r="H16" i="20"/>
  <c r="F16" i="20"/>
  <c r="D16" i="20"/>
  <c r="B16" i="20"/>
  <c r="J11" i="20"/>
  <c r="H11" i="20"/>
  <c r="F11" i="20"/>
  <c r="D11" i="20"/>
  <c r="B11" i="20"/>
  <c r="B30" i="17"/>
  <c r="L29" i="18"/>
  <c r="L28" i="18"/>
  <c r="L27" i="18"/>
  <c r="L26" i="18"/>
  <c r="L25" i="18"/>
  <c r="L24" i="18"/>
  <c r="L23" i="18"/>
  <c r="L22" i="18"/>
  <c r="L20" i="18"/>
  <c r="L19" i="18"/>
  <c r="L18" i="18"/>
  <c r="L17" i="18"/>
  <c r="L15" i="18"/>
  <c r="L14" i="18"/>
  <c r="L12" i="18"/>
  <c r="L10" i="18"/>
  <c r="L9" i="18"/>
  <c r="L8" i="18"/>
  <c r="L7" i="18"/>
  <c r="L13" i="18"/>
  <c r="J13" i="18"/>
  <c r="D30" i="18"/>
  <c r="D21" i="18"/>
  <c r="D16" i="18"/>
  <c r="D11" i="18"/>
  <c r="H30" i="18"/>
  <c r="F30" i="18"/>
  <c r="B30" i="18"/>
  <c r="J29" i="18"/>
  <c r="J28" i="18"/>
  <c r="J27" i="18"/>
  <c r="J26" i="18"/>
  <c r="J25" i="18"/>
  <c r="J24" i="18"/>
  <c r="J23" i="18"/>
  <c r="J22" i="18"/>
  <c r="H21" i="18"/>
  <c r="F21" i="18"/>
  <c r="B21" i="18"/>
  <c r="J20" i="18"/>
  <c r="J19" i="18"/>
  <c r="J18" i="18"/>
  <c r="J17" i="18"/>
  <c r="H16" i="18"/>
  <c r="F16" i="18"/>
  <c r="B16" i="18"/>
  <c r="J15" i="18"/>
  <c r="J14" i="18"/>
  <c r="J12" i="18"/>
  <c r="H11" i="18"/>
  <c r="F11" i="18"/>
  <c r="B11" i="18"/>
  <c r="J10" i="18"/>
  <c r="J9" i="18"/>
  <c r="J8" i="18"/>
  <c r="J7" i="18"/>
  <c r="F30" i="17"/>
  <c r="D30" i="17"/>
  <c r="J29" i="17"/>
  <c r="H29" i="17"/>
  <c r="J28" i="17"/>
  <c r="H28" i="17"/>
  <c r="J27" i="17"/>
  <c r="H27" i="17"/>
  <c r="J26" i="17"/>
  <c r="H26" i="17"/>
  <c r="J25" i="17"/>
  <c r="H25" i="17"/>
  <c r="J24" i="17"/>
  <c r="H24" i="17"/>
  <c r="J23" i="17"/>
  <c r="H23" i="17"/>
  <c r="J22" i="17"/>
  <c r="H22" i="17"/>
  <c r="F21" i="17"/>
  <c r="D21" i="17"/>
  <c r="B21" i="17"/>
  <c r="J20" i="17"/>
  <c r="H20" i="17"/>
  <c r="J19" i="17"/>
  <c r="H19" i="17"/>
  <c r="J18" i="17"/>
  <c r="H18" i="17"/>
  <c r="J17" i="17"/>
  <c r="H17" i="17"/>
  <c r="F16" i="17"/>
  <c r="D16" i="17"/>
  <c r="B16" i="17"/>
  <c r="J15" i="17"/>
  <c r="H15" i="17"/>
  <c r="J14" i="17"/>
  <c r="H14" i="17"/>
  <c r="J13" i="17"/>
  <c r="H13" i="17"/>
  <c r="J12" i="17"/>
  <c r="H12" i="17"/>
  <c r="F11" i="17"/>
  <c r="D11" i="17"/>
  <c r="B11" i="17"/>
  <c r="J10" i="17"/>
  <c r="H10" i="17"/>
  <c r="J9" i="17"/>
  <c r="H9" i="17"/>
  <c r="J8" i="17"/>
  <c r="H8" i="17"/>
  <c r="J7" i="17"/>
  <c r="H7" i="17"/>
  <c r="I7" i="23" l="1"/>
  <c r="I17" i="23"/>
  <c r="I19" i="23"/>
  <c r="I20" i="23"/>
  <c r="I18" i="23"/>
  <c r="I30" i="23"/>
  <c r="I21" i="23"/>
  <c r="P30" i="23"/>
  <c r="I16" i="23"/>
  <c r="I11" i="23"/>
  <c r="P21" i="23"/>
  <c r="P16" i="23"/>
  <c r="P11" i="23"/>
  <c r="I31" i="23"/>
  <c r="I29" i="23"/>
  <c r="I15" i="23"/>
  <c r="I28" i="23"/>
  <c r="I14" i="23"/>
  <c r="I27" i="23"/>
  <c r="I13" i="23"/>
  <c r="I12" i="23"/>
  <c r="I26" i="23"/>
  <c r="I25" i="23"/>
  <c r="I24" i="23"/>
  <c r="I23" i="23"/>
  <c r="I10" i="23"/>
  <c r="I9" i="23"/>
  <c r="I22" i="23"/>
  <c r="I8" i="23"/>
  <c r="K28" i="23"/>
  <c r="G17" i="23"/>
  <c r="N21" i="23"/>
  <c r="N30" i="23"/>
  <c r="B31" i="23"/>
  <c r="C16" i="23" s="1"/>
  <c r="N11" i="23"/>
  <c r="N16" i="23"/>
  <c r="N31" i="23" s="1"/>
  <c r="F31" i="17"/>
  <c r="G12" i="17" s="1"/>
  <c r="N16" i="20"/>
  <c r="H31" i="20"/>
  <c r="I20" i="20" s="1"/>
  <c r="L30" i="20"/>
  <c r="N21" i="20"/>
  <c r="L21" i="20"/>
  <c r="L16" i="20"/>
  <c r="N11" i="20"/>
  <c r="L11" i="20"/>
  <c r="N21" i="21"/>
  <c r="F31" i="20"/>
  <c r="G17" i="20" s="1"/>
  <c r="H31" i="21"/>
  <c r="I21" i="21" s="1"/>
  <c r="F31" i="21"/>
  <c r="G28" i="21" s="1"/>
  <c r="B31" i="21"/>
  <c r="C16" i="21" s="1"/>
  <c r="L11" i="21"/>
  <c r="D31" i="21"/>
  <c r="E11" i="21" s="1"/>
  <c r="N11" i="21"/>
  <c r="L16" i="21"/>
  <c r="N16" i="21"/>
  <c r="L21" i="21"/>
  <c r="B31" i="20"/>
  <c r="D31" i="20"/>
  <c r="E30" i="20" s="1"/>
  <c r="H30" i="17"/>
  <c r="J30" i="17"/>
  <c r="J16" i="17"/>
  <c r="H11" i="17"/>
  <c r="J11" i="17"/>
  <c r="J30" i="18"/>
  <c r="J11" i="18"/>
  <c r="L30" i="18"/>
  <c r="L16" i="18"/>
  <c r="L11" i="18"/>
  <c r="D31" i="18"/>
  <c r="B31" i="18"/>
  <c r="J21" i="18"/>
  <c r="F31" i="18"/>
  <c r="J16" i="18"/>
  <c r="L21" i="18"/>
  <c r="H31" i="18"/>
  <c r="I16" i="18" s="1"/>
  <c r="G9" i="17"/>
  <c r="G22" i="17"/>
  <c r="G16" i="17"/>
  <c r="G21" i="17"/>
  <c r="H21" i="17"/>
  <c r="D31" i="17"/>
  <c r="B31" i="17"/>
  <c r="C11" i="17" s="1"/>
  <c r="H16" i="17"/>
  <c r="J21" i="17"/>
  <c r="L29" i="15"/>
  <c r="L28" i="15"/>
  <c r="L27" i="15"/>
  <c r="L26" i="15"/>
  <c r="L25" i="15"/>
  <c r="L24" i="15"/>
  <c r="L23" i="15"/>
  <c r="L22" i="15"/>
  <c r="L20" i="15"/>
  <c r="L19" i="15"/>
  <c r="L18" i="15"/>
  <c r="L17" i="15"/>
  <c r="L15" i="15"/>
  <c r="L14" i="15"/>
  <c r="L13" i="15"/>
  <c r="L12" i="15"/>
  <c r="L10" i="15"/>
  <c r="L9" i="15"/>
  <c r="L8" i="15"/>
  <c r="L7" i="15"/>
  <c r="J29" i="15"/>
  <c r="J28" i="15"/>
  <c r="J27" i="15"/>
  <c r="J26" i="15"/>
  <c r="J25" i="15"/>
  <c r="J24" i="15"/>
  <c r="J23" i="15"/>
  <c r="J22" i="15"/>
  <c r="J20" i="15"/>
  <c r="J19" i="15"/>
  <c r="J18" i="15"/>
  <c r="J17" i="15"/>
  <c r="J15" i="15"/>
  <c r="J14" i="15"/>
  <c r="J13" i="15"/>
  <c r="J12" i="15"/>
  <c r="J10" i="15"/>
  <c r="J9" i="15"/>
  <c r="J8" i="15"/>
  <c r="J7" i="15"/>
  <c r="J29" i="16"/>
  <c r="J28" i="16"/>
  <c r="J27" i="16"/>
  <c r="J26" i="16"/>
  <c r="J25" i="16"/>
  <c r="J24" i="16"/>
  <c r="J23" i="16"/>
  <c r="J22" i="16"/>
  <c r="J20" i="16"/>
  <c r="J19" i="16"/>
  <c r="J18" i="16"/>
  <c r="J17" i="16"/>
  <c r="J15" i="16"/>
  <c r="J14" i="16"/>
  <c r="J13" i="16"/>
  <c r="J12" i="16"/>
  <c r="J10" i="16"/>
  <c r="J9" i="16"/>
  <c r="J8" i="16"/>
  <c r="H29" i="16"/>
  <c r="H28" i="16"/>
  <c r="H27" i="16"/>
  <c r="H26" i="16"/>
  <c r="H25" i="16"/>
  <c r="H24" i="16"/>
  <c r="H23" i="16"/>
  <c r="H22" i="16"/>
  <c r="H20" i="16"/>
  <c r="H19" i="16"/>
  <c r="H18" i="16"/>
  <c r="H17" i="16"/>
  <c r="H15" i="16"/>
  <c r="H14" i="16"/>
  <c r="H13" i="16"/>
  <c r="H12" i="16"/>
  <c r="H10" i="16"/>
  <c r="H9" i="16"/>
  <c r="H8" i="16"/>
  <c r="H7" i="16"/>
  <c r="J7" i="16"/>
  <c r="M23" i="23" l="1"/>
  <c r="P31" i="23"/>
  <c r="G23" i="23"/>
  <c r="G9" i="23"/>
  <c r="G12" i="23"/>
  <c r="G13" i="23"/>
  <c r="G29" i="23"/>
  <c r="G7" i="23"/>
  <c r="G24" i="23"/>
  <c r="G15" i="23"/>
  <c r="G20" i="23"/>
  <c r="E21" i="23"/>
  <c r="G30" i="23"/>
  <c r="G10" i="23"/>
  <c r="G19" i="23"/>
  <c r="G27" i="23"/>
  <c r="G18" i="23"/>
  <c r="G11" i="23"/>
  <c r="G25" i="23"/>
  <c r="M11" i="23"/>
  <c r="M10" i="23"/>
  <c r="M13" i="23"/>
  <c r="M15" i="23"/>
  <c r="M24" i="23"/>
  <c r="M18" i="23"/>
  <c r="M12" i="23"/>
  <c r="M21" i="23"/>
  <c r="M8" i="23"/>
  <c r="M7" i="23"/>
  <c r="M17" i="23"/>
  <c r="M25" i="23"/>
  <c r="M22" i="23"/>
  <c r="M29" i="23"/>
  <c r="M26" i="23"/>
  <c r="M9" i="23"/>
  <c r="M16" i="23"/>
  <c r="M28" i="23"/>
  <c r="M30" i="23"/>
  <c r="M19" i="23"/>
  <c r="M14" i="23"/>
  <c r="M20" i="23"/>
  <c r="M27" i="23"/>
  <c r="K7" i="23"/>
  <c r="K22" i="23"/>
  <c r="K18" i="23"/>
  <c r="K26" i="23"/>
  <c r="K25" i="23"/>
  <c r="K12" i="23"/>
  <c r="K17" i="23"/>
  <c r="K24" i="23"/>
  <c r="K8" i="23"/>
  <c r="K27" i="23"/>
  <c r="K19" i="23"/>
  <c r="K11" i="23"/>
  <c r="K13" i="23"/>
  <c r="K9" i="23"/>
  <c r="K15" i="23"/>
  <c r="K14" i="23"/>
  <c r="K10" i="23"/>
  <c r="K20" i="23"/>
  <c r="K30" i="23"/>
  <c r="K23" i="23"/>
  <c r="K29" i="23"/>
  <c r="K21" i="23"/>
  <c r="K16" i="23"/>
  <c r="G22" i="23"/>
  <c r="G8" i="23"/>
  <c r="G16" i="23"/>
  <c r="G26" i="23"/>
  <c r="G21" i="23"/>
  <c r="G28" i="23"/>
  <c r="G14" i="23"/>
  <c r="E30" i="23"/>
  <c r="E16" i="23"/>
  <c r="E11" i="23"/>
  <c r="C17" i="23"/>
  <c r="C14" i="23"/>
  <c r="C25" i="23"/>
  <c r="C30" i="23"/>
  <c r="C8" i="23"/>
  <c r="C19" i="23"/>
  <c r="C11" i="23"/>
  <c r="C27" i="23"/>
  <c r="C12" i="23"/>
  <c r="C9" i="23"/>
  <c r="C7" i="23"/>
  <c r="C23" i="23"/>
  <c r="C20" i="23"/>
  <c r="C22" i="23"/>
  <c r="C13" i="23"/>
  <c r="C24" i="23"/>
  <c r="C29" i="23"/>
  <c r="C18" i="23"/>
  <c r="C15" i="23"/>
  <c r="C28" i="23"/>
  <c r="C10" i="23"/>
  <c r="C26" i="23"/>
  <c r="E27" i="23"/>
  <c r="E7" i="23"/>
  <c r="E23" i="23"/>
  <c r="E12" i="23"/>
  <c r="E9" i="23"/>
  <c r="E20" i="23"/>
  <c r="E22" i="23"/>
  <c r="E25" i="23"/>
  <c r="E19" i="23"/>
  <c r="E29" i="23"/>
  <c r="E18" i="23"/>
  <c r="E15" i="23"/>
  <c r="E24" i="23"/>
  <c r="E14" i="23"/>
  <c r="E28" i="23"/>
  <c r="E13" i="23"/>
  <c r="E10" i="23"/>
  <c r="E26" i="23"/>
  <c r="E8" i="23"/>
  <c r="E17" i="23"/>
  <c r="O11" i="23"/>
  <c r="C21" i="23"/>
  <c r="G25" i="17"/>
  <c r="I7" i="20"/>
  <c r="G30" i="17"/>
  <c r="I23" i="20"/>
  <c r="G15" i="17"/>
  <c r="G7" i="17"/>
  <c r="I25" i="20"/>
  <c r="G18" i="17"/>
  <c r="G24" i="17"/>
  <c r="I9" i="20"/>
  <c r="J21" i="16"/>
  <c r="G29" i="17"/>
  <c r="I12" i="20"/>
  <c r="G14" i="17"/>
  <c r="I14" i="20"/>
  <c r="I21" i="20"/>
  <c r="I17" i="20"/>
  <c r="I24" i="20"/>
  <c r="G20" i="17"/>
  <c r="G8" i="17"/>
  <c r="G23" i="17"/>
  <c r="G17" i="17"/>
  <c r="J11" i="16"/>
  <c r="G28" i="17"/>
  <c r="I8" i="20"/>
  <c r="I27" i="20"/>
  <c r="I10" i="20"/>
  <c r="G26" i="17"/>
  <c r="I18" i="20"/>
  <c r="G10" i="17"/>
  <c r="I11" i="20"/>
  <c r="I30" i="20"/>
  <c r="G11" i="17"/>
  <c r="G31" i="17" s="1"/>
  <c r="G13" i="17"/>
  <c r="I19" i="20"/>
  <c r="G27" i="17"/>
  <c r="I13" i="20"/>
  <c r="I29" i="20"/>
  <c r="J30" i="16"/>
  <c r="G19" i="17"/>
  <c r="I26" i="20"/>
  <c r="I16" i="20"/>
  <c r="I22" i="20"/>
  <c r="I15" i="20"/>
  <c r="I28" i="20"/>
  <c r="L31" i="20"/>
  <c r="G20" i="21"/>
  <c r="G7" i="21"/>
  <c r="G23" i="21"/>
  <c r="G15" i="20"/>
  <c r="G24" i="20"/>
  <c r="G7" i="20"/>
  <c r="G16" i="20"/>
  <c r="G23" i="20"/>
  <c r="G8" i="20"/>
  <c r="G9" i="20"/>
  <c r="G14" i="20"/>
  <c r="G26" i="20"/>
  <c r="G29" i="20"/>
  <c r="G10" i="20"/>
  <c r="G22" i="20"/>
  <c r="G19" i="20"/>
  <c r="G27" i="20"/>
  <c r="G30" i="20"/>
  <c r="G13" i="20"/>
  <c r="G25" i="20"/>
  <c r="G11" i="20"/>
  <c r="G20" i="20"/>
  <c r="G21" i="20"/>
  <c r="G28" i="20"/>
  <c r="G12" i="20"/>
  <c r="G18" i="20"/>
  <c r="I20" i="21"/>
  <c r="I23" i="21"/>
  <c r="I29" i="21"/>
  <c r="I7" i="21"/>
  <c r="I10" i="21"/>
  <c r="I11" i="21"/>
  <c r="I13" i="21"/>
  <c r="I25" i="21"/>
  <c r="I9" i="21"/>
  <c r="I24" i="21"/>
  <c r="I12" i="21"/>
  <c r="I8" i="21"/>
  <c r="I14" i="21"/>
  <c r="I30" i="21"/>
  <c r="I18" i="21"/>
  <c r="I16" i="21"/>
  <c r="I19" i="21"/>
  <c r="I17" i="21"/>
  <c r="I22" i="21"/>
  <c r="I27" i="21"/>
  <c r="I26" i="21"/>
  <c r="I15" i="21"/>
  <c r="I28" i="21"/>
  <c r="G24" i="21"/>
  <c r="G25" i="21"/>
  <c r="G16" i="21"/>
  <c r="G9" i="21"/>
  <c r="G12" i="21"/>
  <c r="G30" i="21"/>
  <c r="G14" i="21"/>
  <c r="G8" i="21"/>
  <c r="G10" i="21"/>
  <c r="G27" i="21"/>
  <c r="G13" i="21"/>
  <c r="G19" i="21"/>
  <c r="G26" i="21"/>
  <c r="G22" i="21"/>
  <c r="G17" i="21"/>
  <c r="G11" i="21"/>
  <c r="G29" i="21"/>
  <c r="G15" i="21"/>
  <c r="G21" i="21"/>
  <c r="G18" i="21"/>
  <c r="E29" i="21"/>
  <c r="E22" i="21"/>
  <c r="E19" i="21"/>
  <c r="E27" i="21"/>
  <c r="E17" i="21"/>
  <c r="E14" i="21"/>
  <c r="E9" i="21"/>
  <c r="E8" i="21"/>
  <c r="E24" i="21"/>
  <c r="E12" i="21"/>
  <c r="E18" i="21"/>
  <c r="E25" i="21"/>
  <c r="E7" i="21"/>
  <c r="E28" i="21"/>
  <c r="E15" i="21"/>
  <c r="E16" i="21"/>
  <c r="E23" i="21"/>
  <c r="E20" i="21"/>
  <c r="E26" i="21"/>
  <c r="E13" i="21"/>
  <c r="E10" i="21"/>
  <c r="C24" i="21"/>
  <c r="C29" i="21"/>
  <c r="C22" i="21"/>
  <c r="C19" i="21"/>
  <c r="C11" i="21"/>
  <c r="C27" i="21"/>
  <c r="C17" i="21"/>
  <c r="C14" i="21"/>
  <c r="C21" i="21"/>
  <c r="C8" i="21"/>
  <c r="C12" i="21"/>
  <c r="C9" i="21"/>
  <c r="C25" i="21"/>
  <c r="C7" i="21"/>
  <c r="C23" i="21"/>
  <c r="C20" i="21"/>
  <c r="C28" i="21"/>
  <c r="C18" i="21"/>
  <c r="C15" i="21"/>
  <c r="C26" i="21"/>
  <c r="C13" i="21"/>
  <c r="C10" i="21"/>
  <c r="E30" i="21"/>
  <c r="E21" i="21"/>
  <c r="C30" i="21"/>
  <c r="C24" i="20"/>
  <c r="C29" i="20"/>
  <c r="C22" i="20"/>
  <c r="C14" i="20"/>
  <c r="C19" i="20"/>
  <c r="C27" i="20"/>
  <c r="C17" i="20"/>
  <c r="C12" i="20"/>
  <c r="C9" i="20"/>
  <c r="C25" i="20"/>
  <c r="C7" i="20"/>
  <c r="C10" i="20"/>
  <c r="C21" i="20"/>
  <c r="C23" i="20"/>
  <c r="C20" i="20"/>
  <c r="C28" i="20"/>
  <c r="C18" i="20"/>
  <c r="C15" i="20"/>
  <c r="C13" i="20"/>
  <c r="C26" i="20"/>
  <c r="C8" i="20"/>
  <c r="C30" i="20"/>
  <c r="C16" i="20"/>
  <c r="E8" i="20"/>
  <c r="E24" i="20"/>
  <c r="E29" i="20"/>
  <c r="E22" i="20"/>
  <c r="E19" i="20"/>
  <c r="E27" i="20"/>
  <c r="E17" i="20"/>
  <c r="E14" i="20"/>
  <c r="E12" i="20"/>
  <c r="E9" i="20"/>
  <c r="E7" i="20"/>
  <c r="E25" i="20"/>
  <c r="E23" i="20"/>
  <c r="E20" i="20"/>
  <c r="E28" i="20"/>
  <c r="E18" i="20"/>
  <c r="E15" i="20"/>
  <c r="E16" i="20"/>
  <c r="E21" i="20"/>
  <c r="E26" i="20"/>
  <c r="E13" i="20"/>
  <c r="E10" i="20"/>
  <c r="E11" i="20"/>
  <c r="I31" i="20"/>
  <c r="C11" i="20"/>
  <c r="L21" i="15"/>
  <c r="L31" i="15" s="1"/>
  <c r="J16" i="16"/>
  <c r="L30" i="15"/>
  <c r="L16" i="15"/>
  <c r="H31" i="17"/>
  <c r="I29" i="17" s="1"/>
  <c r="J31" i="17"/>
  <c r="K18" i="17" s="1"/>
  <c r="I21" i="18"/>
  <c r="I11" i="18"/>
  <c r="J31" i="18"/>
  <c r="K28" i="18" s="1"/>
  <c r="L31" i="18"/>
  <c r="M13" i="18" s="1"/>
  <c r="E22" i="18"/>
  <c r="E9" i="18"/>
  <c r="E28" i="18"/>
  <c r="E14" i="18"/>
  <c r="E7" i="18"/>
  <c r="E25" i="18"/>
  <c r="E18" i="18"/>
  <c r="E30" i="18"/>
  <c r="E10" i="18"/>
  <c r="E29" i="18"/>
  <c r="E15" i="18"/>
  <c r="E8" i="18"/>
  <c r="E17" i="18"/>
  <c r="E23" i="18"/>
  <c r="E27" i="18"/>
  <c r="E20" i="18"/>
  <c r="E13" i="18"/>
  <c r="E26" i="18"/>
  <c r="E19" i="18"/>
  <c r="E12" i="18"/>
  <c r="E24" i="18"/>
  <c r="E16" i="18"/>
  <c r="E21" i="18"/>
  <c r="E11" i="18"/>
  <c r="G23" i="18"/>
  <c r="G20" i="18"/>
  <c r="G24" i="18"/>
  <c r="G7" i="18"/>
  <c r="G25" i="18"/>
  <c r="G8" i="18"/>
  <c r="G21" i="18"/>
  <c r="G15" i="18"/>
  <c r="G19" i="18"/>
  <c r="G26" i="18"/>
  <c r="G12" i="18"/>
  <c r="G9" i="18"/>
  <c r="G27" i="18"/>
  <c r="G13" i="18"/>
  <c r="G10" i="18"/>
  <c r="G28" i="18"/>
  <c r="G17" i="18"/>
  <c r="G14" i="18"/>
  <c r="G29" i="18"/>
  <c r="G18" i="18"/>
  <c r="G22" i="18"/>
  <c r="G16" i="18"/>
  <c r="C22" i="18"/>
  <c r="C19" i="18"/>
  <c r="C23" i="18"/>
  <c r="C20" i="18"/>
  <c r="C24" i="18"/>
  <c r="C7" i="18"/>
  <c r="C28" i="18"/>
  <c r="C17" i="18"/>
  <c r="C14" i="18"/>
  <c r="C29" i="18"/>
  <c r="C18" i="18"/>
  <c r="C16" i="18"/>
  <c r="C30" i="18"/>
  <c r="C25" i="18"/>
  <c r="C8" i="18"/>
  <c r="C26" i="18"/>
  <c r="C12" i="18"/>
  <c r="C9" i="18"/>
  <c r="C27" i="18"/>
  <c r="C13" i="18"/>
  <c r="C10" i="18"/>
  <c r="C15" i="18"/>
  <c r="C11" i="18"/>
  <c r="G30" i="18"/>
  <c r="C21" i="18"/>
  <c r="G11" i="18"/>
  <c r="I24" i="18"/>
  <c r="I7" i="18"/>
  <c r="I25" i="18"/>
  <c r="I26" i="18"/>
  <c r="I12" i="18"/>
  <c r="I9" i="18"/>
  <c r="I23" i="18"/>
  <c r="I8" i="18"/>
  <c r="I27" i="18"/>
  <c r="I13" i="18"/>
  <c r="I10" i="18"/>
  <c r="I28" i="18"/>
  <c r="I17" i="18"/>
  <c r="I14" i="18"/>
  <c r="I29" i="18"/>
  <c r="I18" i="18"/>
  <c r="I15" i="18"/>
  <c r="I22" i="18"/>
  <c r="I19" i="18"/>
  <c r="I20" i="18"/>
  <c r="I30" i="18"/>
  <c r="K22" i="17"/>
  <c r="C22" i="17"/>
  <c r="C19" i="17"/>
  <c r="C23" i="17"/>
  <c r="C20" i="17"/>
  <c r="C24" i="17"/>
  <c r="C7" i="17"/>
  <c r="C29" i="17"/>
  <c r="C18" i="17"/>
  <c r="C15" i="17"/>
  <c r="C14" i="17"/>
  <c r="C30" i="17"/>
  <c r="C25" i="17"/>
  <c r="C8" i="17"/>
  <c r="C26" i="17"/>
  <c r="C12" i="17"/>
  <c r="C9" i="17"/>
  <c r="C27" i="17"/>
  <c r="C13" i="17"/>
  <c r="C10" i="17"/>
  <c r="C28" i="17"/>
  <c r="C17" i="17"/>
  <c r="C16" i="17"/>
  <c r="E23" i="17"/>
  <c r="E20" i="17"/>
  <c r="E24" i="17"/>
  <c r="E7" i="17"/>
  <c r="E25" i="17"/>
  <c r="E18" i="17"/>
  <c r="E21" i="17"/>
  <c r="E8" i="17"/>
  <c r="E22" i="17"/>
  <c r="E26" i="17"/>
  <c r="E12" i="17"/>
  <c r="E9" i="17"/>
  <c r="E27" i="17"/>
  <c r="E13" i="17"/>
  <c r="E10" i="17"/>
  <c r="E28" i="17"/>
  <c r="E17" i="17"/>
  <c r="E14" i="17"/>
  <c r="E29" i="17"/>
  <c r="E15" i="17"/>
  <c r="E19" i="17"/>
  <c r="K24" i="17"/>
  <c r="E30" i="17"/>
  <c r="E16" i="17"/>
  <c r="C21" i="17"/>
  <c r="E11" i="17"/>
  <c r="K12" i="17"/>
  <c r="K25" i="17"/>
  <c r="L11" i="15"/>
  <c r="J31" i="16"/>
  <c r="G31" i="23" l="1"/>
  <c r="K31" i="23"/>
  <c r="E31" i="23"/>
  <c r="M31" i="23"/>
  <c r="O16" i="23"/>
  <c r="Q15" i="23"/>
  <c r="Q28" i="23"/>
  <c r="Q18" i="23"/>
  <c r="Q24" i="23"/>
  <c r="Q25" i="23"/>
  <c r="Q8" i="23"/>
  <c r="Q12" i="23"/>
  <c r="Q13" i="23"/>
  <c r="Q14" i="23"/>
  <c r="Q9" i="23"/>
  <c r="Q26" i="23"/>
  <c r="Q16" i="23"/>
  <c r="Q23" i="23"/>
  <c r="Q11" i="23"/>
  <c r="Q20" i="23"/>
  <c r="Q27" i="23"/>
  <c r="Q10" i="23"/>
  <c r="Q19" i="23"/>
  <c r="Q22" i="23"/>
  <c r="Q17" i="23"/>
  <c r="Q29" i="23"/>
  <c r="Q21" i="23"/>
  <c r="Q7" i="23"/>
  <c r="O30" i="23"/>
  <c r="C31" i="23"/>
  <c r="O8" i="23"/>
  <c r="O23" i="23"/>
  <c r="O20" i="23"/>
  <c r="O13" i="23"/>
  <c r="O24" i="23"/>
  <c r="O26" i="23"/>
  <c r="O7" i="23"/>
  <c r="O15" i="23"/>
  <c r="O9" i="23"/>
  <c r="O17" i="23"/>
  <c r="O27" i="23"/>
  <c r="O21" i="23"/>
  <c r="O29" i="23"/>
  <c r="O22" i="23"/>
  <c r="O25" i="23"/>
  <c r="O10" i="23"/>
  <c r="O28" i="23"/>
  <c r="O12" i="23"/>
  <c r="O19" i="23"/>
  <c r="O14" i="23"/>
  <c r="O18" i="23"/>
  <c r="Q30" i="23"/>
  <c r="I31" i="21"/>
  <c r="G31" i="21"/>
  <c r="G31" i="20"/>
  <c r="E31" i="21"/>
  <c r="J30" i="21"/>
  <c r="C31" i="21"/>
  <c r="J30" i="20"/>
  <c r="N30" i="20" s="1"/>
  <c r="C31" i="20"/>
  <c r="E31" i="20"/>
  <c r="I27" i="17"/>
  <c r="I12" i="17"/>
  <c r="I25" i="17"/>
  <c r="I8" i="17"/>
  <c r="I14" i="17"/>
  <c r="I23" i="17"/>
  <c r="I15" i="17"/>
  <c r="I21" i="17"/>
  <c r="I9" i="17"/>
  <c r="I26" i="17"/>
  <c r="I7" i="17"/>
  <c r="I30" i="17"/>
  <c r="I17" i="17"/>
  <c r="I16" i="17"/>
  <c r="I28" i="17"/>
  <c r="I13" i="17"/>
  <c r="I10" i="17"/>
  <c r="K17" i="17"/>
  <c r="I22" i="17"/>
  <c r="I20" i="17"/>
  <c r="I19" i="17"/>
  <c r="I11" i="17"/>
  <c r="I18" i="17"/>
  <c r="I24" i="17"/>
  <c r="K16" i="17"/>
  <c r="K14" i="17"/>
  <c r="K21" i="17"/>
  <c r="K26" i="17"/>
  <c r="K28" i="17"/>
  <c r="K15" i="17"/>
  <c r="K10" i="17"/>
  <c r="K9" i="17"/>
  <c r="K13" i="17"/>
  <c r="K23" i="17"/>
  <c r="K11" i="17"/>
  <c r="K27" i="17"/>
  <c r="K7" i="17"/>
  <c r="K29" i="17"/>
  <c r="K20" i="17"/>
  <c r="K8" i="17"/>
  <c r="K30" i="17"/>
  <c r="K19" i="17"/>
  <c r="C31" i="17"/>
  <c r="I31" i="18"/>
  <c r="K24" i="18"/>
  <c r="K23" i="18"/>
  <c r="K13" i="18"/>
  <c r="K19" i="18"/>
  <c r="K20" i="18"/>
  <c r="K30" i="18"/>
  <c r="K15" i="18"/>
  <c r="K18" i="18"/>
  <c r="K27" i="18"/>
  <c r="K11" i="18"/>
  <c r="K29" i="18"/>
  <c r="K12" i="18"/>
  <c r="K9" i="18"/>
  <c r="K16" i="18"/>
  <c r="K26" i="18"/>
  <c r="K8" i="18"/>
  <c r="K22" i="18"/>
  <c r="K7" i="18"/>
  <c r="K10" i="18"/>
  <c r="K25" i="18"/>
  <c r="K14" i="18"/>
  <c r="K17" i="18"/>
  <c r="K21" i="18"/>
  <c r="M21" i="18"/>
  <c r="M29" i="18"/>
  <c r="M9" i="18"/>
  <c r="M23" i="18"/>
  <c r="M25" i="18"/>
  <c r="M14" i="18"/>
  <c r="M19" i="18"/>
  <c r="M22" i="18"/>
  <c r="M11" i="18"/>
  <c r="M8" i="18"/>
  <c r="M12" i="18"/>
  <c r="M24" i="18"/>
  <c r="M20" i="18"/>
  <c r="M30" i="18"/>
  <c r="M7" i="18"/>
  <c r="M26" i="18"/>
  <c r="M10" i="18"/>
  <c r="M28" i="18"/>
  <c r="M17" i="18"/>
  <c r="M15" i="18"/>
  <c r="M27" i="18"/>
  <c r="M16" i="18"/>
  <c r="M18" i="18"/>
  <c r="E31" i="18"/>
  <c r="C31" i="18"/>
  <c r="G31" i="18"/>
  <c r="E31" i="17"/>
  <c r="F30" i="16"/>
  <c r="D30" i="16"/>
  <c r="B30" i="16"/>
  <c r="F21" i="16"/>
  <c r="D21" i="16"/>
  <c r="B21" i="16"/>
  <c r="F16" i="16"/>
  <c r="D16" i="16"/>
  <c r="B16" i="16"/>
  <c r="F11" i="16"/>
  <c r="D11" i="16"/>
  <c r="B11" i="16"/>
  <c r="H30" i="15"/>
  <c r="F30" i="15"/>
  <c r="D30" i="15"/>
  <c r="B30" i="15"/>
  <c r="J30" i="15"/>
  <c r="H21" i="15"/>
  <c r="F21" i="15"/>
  <c r="D21" i="15"/>
  <c r="B21" i="15"/>
  <c r="H16" i="15"/>
  <c r="F16" i="15"/>
  <c r="D16" i="15"/>
  <c r="B16" i="15"/>
  <c r="J16" i="15"/>
  <c r="H11" i="15"/>
  <c r="F11" i="15"/>
  <c r="D11" i="15"/>
  <c r="B11" i="15"/>
  <c r="O31" i="23" l="1"/>
  <c r="Q31" i="23"/>
  <c r="L30" i="21"/>
  <c r="J31" i="21"/>
  <c r="K30" i="21" s="1"/>
  <c r="N30" i="21"/>
  <c r="J31" i="20"/>
  <c r="I31" i="17"/>
  <c r="K31" i="17"/>
  <c r="K31" i="18"/>
  <c r="M31" i="18"/>
  <c r="H31" i="15"/>
  <c r="I28" i="15" s="1"/>
  <c r="D31" i="15"/>
  <c r="E24" i="15" s="1"/>
  <c r="J11" i="15"/>
  <c r="H30" i="16"/>
  <c r="H21" i="16"/>
  <c r="H16" i="16"/>
  <c r="H11" i="16"/>
  <c r="F31" i="16"/>
  <c r="G30" i="16" s="1"/>
  <c r="D31" i="16"/>
  <c r="E11" i="16" s="1"/>
  <c r="B31" i="16"/>
  <c r="C16" i="16" s="1"/>
  <c r="J21" i="15"/>
  <c r="F31" i="15"/>
  <c r="G11" i="15" s="1"/>
  <c r="B31" i="15"/>
  <c r="C11" i="15" s="1"/>
  <c r="K30" i="20" l="1"/>
  <c r="N31" i="20"/>
  <c r="K27" i="21"/>
  <c r="K17" i="21"/>
  <c r="K14" i="21"/>
  <c r="K12" i="21"/>
  <c r="K9" i="21"/>
  <c r="K7" i="21"/>
  <c r="K23" i="21"/>
  <c r="K20" i="21"/>
  <c r="K22" i="21"/>
  <c r="K28" i="21"/>
  <c r="K21" i="21"/>
  <c r="K18" i="21"/>
  <c r="K15" i="21"/>
  <c r="K29" i="21"/>
  <c r="K19" i="21"/>
  <c r="K26" i="21"/>
  <c r="K13" i="21"/>
  <c r="K10" i="21"/>
  <c r="K8" i="21"/>
  <c r="K24" i="21"/>
  <c r="K11" i="21"/>
  <c r="K16" i="21"/>
  <c r="N31" i="21"/>
  <c r="K25" i="21"/>
  <c r="L31" i="21"/>
  <c r="K29" i="20"/>
  <c r="K22" i="20"/>
  <c r="K19" i="20"/>
  <c r="K27" i="20"/>
  <c r="K17" i="20"/>
  <c r="K14" i="20"/>
  <c r="K9" i="20"/>
  <c r="K12" i="20"/>
  <c r="K23" i="20"/>
  <c r="K20" i="20"/>
  <c r="K21" i="20"/>
  <c r="K18" i="20"/>
  <c r="K28" i="20"/>
  <c r="K15" i="20"/>
  <c r="K26" i="20"/>
  <c r="K16" i="20"/>
  <c r="K13" i="20"/>
  <c r="K10" i="20"/>
  <c r="K7" i="20"/>
  <c r="K8" i="20"/>
  <c r="K24" i="20"/>
  <c r="K11" i="20"/>
  <c r="K25" i="20"/>
  <c r="E10" i="15"/>
  <c r="E17" i="15"/>
  <c r="I11" i="15"/>
  <c r="I16" i="15"/>
  <c r="I18" i="15"/>
  <c r="I9" i="15"/>
  <c r="I24" i="15"/>
  <c r="I12" i="15"/>
  <c r="I22" i="15"/>
  <c r="I27" i="15"/>
  <c r="I20" i="15"/>
  <c r="I30" i="15"/>
  <c r="I29" i="15"/>
  <c r="I23" i="15"/>
  <c r="I7" i="15"/>
  <c r="I15" i="15"/>
  <c r="I21" i="15"/>
  <c r="I25" i="15"/>
  <c r="I10" i="15"/>
  <c r="I8" i="15"/>
  <c r="I13" i="15"/>
  <c r="I14" i="15"/>
  <c r="I19" i="15"/>
  <c r="I26" i="15"/>
  <c r="I17" i="15"/>
  <c r="E22" i="15"/>
  <c r="E14" i="15"/>
  <c r="E30" i="15"/>
  <c r="E8" i="15"/>
  <c r="E28" i="15"/>
  <c r="E20" i="15"/>
  <c r="E9" i="15"/>
  <c r="E15" i="15"/>
  <c r="E23" i="15"/>
  <c r="E27" i="15"/>
  <c r="E19" i="15"/>
  <c r="E21" i="15"/>
  <c r="E25" i="15"/>
  <c r="E12" i="15"/>
  <c r="E18" i="15"/>
  <c r="E7" i="15"/>
  <c r="E26" i="15"/>
  <c r="E29" i="15"/>
  <c r="E16" i="15"/>
  <c r="E13" i="15"/>
  <c r="E11" i="15"/>
  <c r="J31" i="15"/>
  <c r="K16" i="15" s="1"/>
  <c r="H31" i="16"/>
  <c r="I24" i="16" s="1"/>
  <c r="G11" i="16"/>
  <c r="G16" i="16"/>
  <c r="G21" i="16"/>
  <c r="G27" i="16"/>
  <c r="G13" i="16"/>
  <c r="G10" i="16"/>
  <c r="G12" i="16"/>
  <c r="G24" i="16"/>
  <c r="G7" i="16"/>
  <c r="G28" i="16"/>
  <c r="G14" i="16"/>
  <c r="G26" i="16"/>
  <c r="G9" i="16"/>
  <c r="G25" i="16"/>
  <c r="G8" i="16"/>
  <c r="G23" i="16"/>
  <c r="G20" i="16"/>
  <c r="G22" i="16"/>
  <c r="G19" i="16"/>
  <c r="G29" i="16"/>
  <c r="G18" i="16"/>
  <c r="G15" i="16"/>
  <c r="G17" i="16"/>
  <c r="C23" i="16"/>
  <c r="C20" i="16"/>
  <c r="C29" i="16"/>
  <c r="C28" i="16"/>
  <c r="C17" i="16"/>
  <c r="C14" i="16"/>
  <c r="C24" i="16"/>
  <c r="C22" i="16"/>
  <c r="C19" i="16"/>
  <c r="C18" i="16"/>
  <c r="C15" i="16"/>
  <c r="C27" i="16"/>
  <c r="C13" i="16"/>
  <c r="C10" i="16"/>
  <c r="C26" i="16"/>
  <c r="C12" i="16"/>
  <c r="C9" i="16"/>
  <c r="C25" i="16"/>
  <c r="C8" i="16"/>
  <c r="K11" i="16"/>
  <c r="C7" i="16"/>
  <c r="E22" i="16"/>
  <c r="E19" i="16"/>
  <c r="E18" i="16"/>
  <c r="E28" i="16"/>
  <c r="E17" i="16"/>
  <c r="E14" i="16"/>
  <c r="E7" i="16"/>
  <c r="E29" i="16"/>
  <c r="E15" i="16"/>
  <c r="E27" i="16"/>
  <c r="E13" i="16"/>
  <c r="E10" i="16"/>
  <c r="E26" i="16"/>
  <c r="E12" i="16"/>
  <c r="E9" i="16"/>
  <c r="E25" i="16"/>
  <c r="E8" i="16"/>
  <c r="E24" i="16"/>
  <c r="E23" i="16"/>
  <c r="E20" i="16"/>
  <c r="E16" i="16"/>
  <c r="C11" i="16"/>
  <c r="E21" i="16"/>
  <c r="C21" i="16"/>
  <c r="E30" i="16"/>
  <c r="C30" i="16"/>
  <c r="G16" i="15"/>
  <c r="G22" i="15"/>
  <c r="G19" i="15"/>
  <c r="G29" i="15"/>
  <c r="G18" i="15"/>
  <c r="G15" i="15"/>
  <c r="G17" i="15"/>
  <c r="G28" i="15"/>
  <c r="G21" i="15"/>
  <c r="G14" i="15"/>
  <c r="G9" i="15"/>
  <c r="G25" i="15"/>
  <c r="G27" i="15"/>
  <c r="G13" i="15"/>
  <c r="G10" i="15"/>
  <c r="G26" i="15"/>
  <c r="G12" i="15"/>
  <c r="G8" i="15"/>
  <c r="G24" i="15"/>
  <c r="G7" i="15"/>
  <c r="G23" i="15"/>
  <c r="G20" i="15"/>
  <c r="C25" i="15"/>
  <c r="C21" i="15"/>
  <c r="C8" i="15"/>
  <c r="M30" i="15"/>
  <c r="C24" i="15"/>
  <c r="C7" i="15"/>
  <c r="C16" i="15"/>
  <c r="C28" i="15"/>
  <c r="C30" i="15"/>
  <c r="C23" i="15"/>
  <c r="C20" i="15"/>
  <c r="C22" i="15"/>
  <c r="C19" i="15"/>
  <c r="C18" i="15"/>
  <c r="C17" i="15"/>
  <c r="C29" i="15"/>
  <c r="C15" i="15"/>
  <c r="C27" i="15"/>
  <c r="C13" i="15"/>
  <c r="C10" i="15"/>
  <c r="C26" i="15"/>
  <c r="C12" i="15"/>
  <c r="C9" i="15"/>
  <c r="C14" i="15"/>
  <c r="G30" i="15"/>
  <c r="M23" i="21" l="1"/>
  <c r="M20" i="21"/>
  <c r="M28" i="21"/>
  <c r="M18" i="21"/>
  <c r="M15" i="21"/>
  <c r="M24" i="21"/>
  <c r="M26" i="21"/>
  <c r="M13" i="21"/>
  <c r="M10" i="21"/>
  <c r="M17" i="21"/>
  <c r="M7" i="21"/>
  <c r="M22" i="21"/>
  <c r="M14" i="21"/>
  <c r="M12" i="21"/>
  <c r="M8" i="21"/>
  <c r="M27" i="21"/>
  <c r="M19" i="21"/>
  <c r="M29" i="21"/>
  <c r="M9" i="21"/>
  <c r="M16" i="21"/>
  <c r="M21" i="21"/>
  <c r="M11" i="21"/>
  <c r="M25" i="21"/>
  <c r="M30" i="21"/>
  <c r="O28" i="21"/>
  <c r="O18" i="21"/>
  <c r="O15" i="21"/>
  <c r="O26" i="21"/>
  <c r="O13" i="21"/>
  <c r="O10" i="21"/>
  <c r="O8" i="21"/>
  <c r="O29" i="21"/>
  <c r="O22" i="21"/>
  <c r="O19" i="21"/>
  <c r="O24" i="21"/>
  <c r="O27" i="21"/>
  <c r="O23" i="21"/>
  <c r="O12" i="21"/>
  <c r="O7" i="21"/>
  <c r="O17" i="21"/>
  <c r="O20" i="21"/>
  <c r="O14" i="21"/>
  <c r="O21" i="21"/>
  <c r="O9" i="21"/>
  <c r="O16" i="21"/>
  <c r="O11" i="21"/>
  <c r="O25" i="21"/>
  <c r="K31" i="21"/>
  <c r="O30" i="21"/>
  <c r="M7" i="20"/>
  <c r="M28" i="20"/>
  <c r="M18" i="20"/>
  <c r="M15" i="20"/>
  <c r="M26" i="20"/>
  <c r="M13" i="20"/>
  <c r="M10" i="20"/>
  <c r="M8" i="20"/>
  <c r="M24" i="20"/>
  <c r="M11" i="20"/>
  <c r="M19" i="20"/>
  <c r="M29" i="20"/>
  <c r="M9" i="20"/>
  <c r="M23" i="20"/>
  <c r="M12" i="20"/>
  <c r="M14" i="20"/>
  <c r="M17" i="20"/>
  <c r="M20" i="20"/>
  <c r="M22" i="20"/>
  <c r="M27" i="20"/>
  <c r="M21" i="20"/>
  <c r="M16" i="20"/>
  <c r="M25" i="20"/>
  <c r="O26" i="20"/>
  <c r="O13" i="20"/>
  <c r="O10" i="20"/>
  <c r="O8" i="20"/>
  <c r="O29" i="20"/>
  <c r="O22" i="20"/>
  <c r="O19" i="20"/>
  <c r="O23" i="20"/>
  <c r="O9" i="20"/>
  <c r="O18" i="20"/>
  <c r="O14" i="20"/>
  <c r="O7" i="20"/>
  <c r="O15" i="20"/>
  <c r="O21" i="20"/>
  <c r="O12" i="20"/>
  <c r="O20" i="20"/>
  <c r="O24" i="20"/>
  <c r="O27" i="20"/>
  <c r="O28" i="20"/>
  <c r="O17" i="20"/>
  <c r="O11" i="20"/>
  <c r="O16" i="20"/>
  <c r="O25" i="20"/>
  <c r="K31" i="20"/>
  <c r="M30" i="20"/>
  <c r="O30" i="20"/>
  <c r="E31" i="15"/>
  <c r="I31" i="15"/>
  <c r="G31" i="15"/>
  <c r="C31" i="15"/>
  <c r="K19" i="15"/>
  <c r="K25" i="15"/>
  <c r="K20" i="15"/>
  <c r="K24" i="15"/>
  <c r="K8" i="15"/>
  <c r="K30" i="15"/>
  <c r="K15" i="15"/>
  <c r="K11" i="15"/>
  <c r="K10" i="15"/>
  <c r="K7" i="15"/>
  <c r="K9" i="15"/>
  <c r="K21" i="15"/>
  <c r="K14" i="15"/>
  <c r="K13" i="15"/>
  <c r="K18" i="15"/>
  <c r="K22" i="15"/>
  <c r="K23" i="15"/>
  <c r="K12" i="15"/>
  <c r="K17" i="15"/>
  <c r="K27" i="15"/>
  <c r="K29" i="15"/>
  <c r="K28" i="15"/>
  <c r="K26" i="15"/>
  <c r="G31" i="16"/>
  <c r="I12" i="16"/>
  <c r="I23" i="16"/>
  <c r="I27" i="16"/>
  <c r="I7" i="16"/>
  <c r="I19" i="16"/>
  <c r="I20" i="16"/>
  <c r="I21" i="16"/>
  <c r="I9" i="16"/>
  <c r="I25" i="16"/>
  <c r="I15" i="16"/>
  <c r="I11" i="16"/>
  <c r="I26" i="16"/>
  <c r="I8" i="16"/>
  <c r="I30" i="16"/>
  <c r="I22" i="16"/>
  <c r="I10" i="16"/>
  <c r="I28" i="16"/>
  <c r="I18" i="16"/>
  <c r="I29" i="16"/>
  <c r="I17" i="16"/>
  <c r="I16" i="16"/>
  <c r="I14" i="16"/>
  <c r="I13" i="16"/>
  <c r="E31" i="16"/>
  <c r="C31" i="16"/>
  <c r="K28" i="16"/>
  <c r="K7" i="16"/>
  <c r="K17" i="16"/>
  <c r="K14" i="16"/>
  <c r="K24" i="16"/>
  <c r="K10" i="16"/>
  <c r="K9" i="16"/>
  <c r="K25" i="16"/>
  <c r="K27" i="16"/>
  <c r="K15" i="16"/>
  <c r="K30" i="16"/>
  <c r="K20" i="16"/>
  <c r="K16" i="16"/>
  <c r="K13" i="16"/>
  <c r="K18" i="16"/>
  <c r="K23" i="16"/>
  <c r="K21" i="16"/>
  <c r="K22" i="16"/>
  <c r="K12" i="16"/>
  <c r="K26" i="16"/>
  <c r="K8" i="16"/>
  <c r="K29" i="16"/>
  <c r="K19" i="16"/>
  <c r="M25" i="15"/>
  <c r="M8" i="15"/>
  <c r="M28" i="15"/>
  <c r="M17" i="15"/>
  <c r="M23" i="15"/>
  <c r="M20" i="15"/>
  <c r="M14" i="15"/>
  <c r="M26" i="15"/>
  <c r="M12" i="15"/>
  <c r="M9" i="15"/>
  <c r="M7" i="15"/>
  <c r="M19" i="15"/>
  <c r="M27" i="15"/>
  <c r="M11" i="15"/>
  <c r="M24" i="15"/>
  <c r="M21" i="15"/>
  <c r="M15" i="15"/>
  <c r="M13" i="15"/>
  <c r="M29" i="15"/>
  <c r="M18" i="15"/>
  <c r="M10" i="15"/>
  <c r="M22" i="15"/>
  <c r="M16" i="15"/>
  <c r="O31" i="21" l="1"/>
  <c r="M31" i="21"/>
  <c r="O31" i="20"/>
  <c r="M31" i="20"/>
  <c r="K31" i="15"/>
  <c r="I31" i="16"/>
  <c r="K31" i="16"/>
  <c r="M31" i="15"/>
  <c r="L29" i="11" l="1"/>
  <c r="L28" i="11"/>
  <c r="L27" i="11"/>
  <c r="L26" i="11"/>
  <c r="L25" i="11"/>
  <c r="L24" i="11"/>
  <c r="L23" i="11"/>
  <c r="L22" i="11"/>
  <c r="L20" i="11"/>
  <c r="L19" i="11"/>
  <c r="L18" i="11"/>
  <c r="L17" i="11"/>
  <c r="L15" i="11"/>
  <c r="L14" i="11"/>
  <c r="L13" i="11"/>
  <c r="L12" i="11"/>
  <c r="L10" i="11"/>
  <c r="L9" i="11"/>
  <c r="L8" i="11"/>
  <c r="L7" i="11"/>
  <c r="H21" i="14"/>
  <c r="F21" i="14"/>
  <c r="D21" i="14"/>
  <c r="B21" i="14"/>
  <c r="J21" i="11"/>
  <c r="H21" i="11"/>
  <c r="F21" i="11"/>
  <c r="D21" i="11"/>
  <c r="B21" i="11"/>
  <c r="L21" i="11" l="1"/>
  <c r="J29" i="14"/>
  <c r="J28" i="14"/>
  <c r="J27" i="14"/>
  <c r="J26" i="14"/>
  <c r="J25" i="14"/>
  <c r="J24" i="14"/>
  <c r="J23" i="14"/>
  <c r="J22" i="14"/>
  <c r="J20" i="14"/>
  <c r="J19" i="14"/>
  <c r="J18" i="14"/>
  <c r="J17" i="14"/>
  <c r="J15" i="14"/>
  <c r="J14" i="14"/>
  <c r="J13" i="14"/>
  <c r="J12" i="14"/>
  <c r="J10" i="14"/>
  <c r="J9" i="14"/>
  <c r="J8" i="14"/>
  <c r="J7" i="14"/>
  <c r="L29" i="14"/>
  <c r="L28" i="14"/>
  <c r="L27" i="14"/>
  <c r="L26" i="14"/>
  <c r="L25" i="14"/>
  <c r="L24" i="14"/>
  <c r="L23" i="14"/>
  <c r="L22" i="14"/>
  <c r="L20" i="14"/>
  <c r="L19" i="14"/>
  <c r="L18" i="14"/>
  <c r="L17" i="14"/>
  <c r="L15" i="14"/>
  <c r="L14" i="14"/>
  <c r="L13" i="14"/>
  <c r="L12" i="14"/>
  <c r="L10" i="14"/>
  <c r="L9" i="14"/>
  <c r="L8" i="14"/>
  <c r="L7" i="14"/>
  <c r="H30" i="14"/>
  <c r="F30" i="14"/>
  <c r="D30" i="14"/>
  <c r="B30" i="14"/>
  <c r="H16" i="14"/>
  <c r="F16" i="14"/>
  <c r="D16" i="14"/>
  <c r="B16" i="14"/>
  <c r="H11" i="14"/>
  <c r="F11" i="14"/>
  <c r="D11" i="14"/>
  <c r="B11" i="14"/>
  <c r="J16" i="14" l="1"/>
  <c r="J30" i="14"/>
  <c r="F31" i="14"/>
  <c r="G8" i="14" s="1"/>
  <c r="L16" i="14"/>
  <c r="L30" i="14"/>
  <c r="J21" i="14"/>
  <c r="L21" i="14"/>
  <c r="D31" i="14"/>
  <c r="E24" i="14" s="1"/>
  <c r="L11" i="14"/>
  <c r="J11" i="14"/>
  <c r="H31" i="14"/>
  <c r="I13" i="14" s="1"/>
  <c r="E27" i="14"/>
  <c r="E16" i="14"/>
  <c r="B31" i="14"/>
  <c r="G29" i="14" l="1"/>
  <c r="G12" i="14"/>
  <c r="G13" i="14"/>
  <c r="G10" i="14"/>
  <c r="G21" i="14"/>
  <c r="G11" i="14"/>
  <c r="G9" i="14"/>
  <c r="G24" i="14"/>
  <c r="G7" i="14"/>
  <c r="G30" i="14"/>
  <c r="G19" i="14"/>
  <c r="G20" i="14"/>
  <c r="G22" i="14"/>
  <c r="G23" i="14"/>
  <c r="G25" i="14"/>
  <c r="G26" i="14"/>
  <c r="G27" i="14"/>
  <c r="G28" i="14"/>
  <c r="G16" i="14"/>
  <c r="G17" i="14"/>
  <c r="G15" i="14"/>
  <c r="G14" i="14"/>
  <c r="G18" i="14"/>
  <c r="I24" i="14"/>
  <c r="I15" i="14"/>
  <c r="E12" i="14"/>
  <c r="E17" i="14"/>
  <c r="E11" i="14"/>
  <c r="J31" i="14"/>
  <c r="K10" i="14" s="1"/>
  <c r="E19" i="14"/>
  <c r="E15" i="14"/>
  <c r="E30" i="14"/>
  <c r="E7" i="14"/>
  <c r="E8" i="14"/>
  <c r="E22" i="14"/>
  <c r="E9" i="14"/>
  <c r="E20" i="14"/>
  <c r="E25" i="14"/>
  <c r="E10" i="14"/>
  <c r="E23" i="14"/>
  <c r="E28" i="14"/>
  <c r="E18" i="14"/>
  <c r="E26" i="14"/>
  <c r="E29" i="14"/>
  <c r="E21" i="14"/>
  <c r="E14" i="14"/>
  <c r="E13" i="14"/>
  <c r="C11" i="14"/>
  <c r="L31" i="14"/>
  <c r="M7" i="14" s="1"/>
  <c r="I11" i="14"/>
  <c r="I18" i="14"/>
  <c r="I14" i="14"/>
  <c r="G31" i="14"/>
  <c r="I19" i="14"/>
  <c r="I27" i="14"/>
  <c r="I7" i="14"/>
  <c r="I12" i="14"/>
  <c r="I26" i="14"/>
  <c r="I20" i="14"/>
  <c r="I28" i="14"/>
  <c r="I8" i="14"/>
  <c r="I17" i="14"/>
  <c r="I29" i="14"/>
  <c r="I22" i="14"/>
  <c r="I30" i="14"/>
  <c r="I10" i="14"/>
  <c r="I16" i="14"/>
  <c r="I25" i="14"/>
  <c r="I21" i="14"/>
  <c r="I9" i="14"/>
  <c r="I23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5" i="14"/>
  <c r="C14" i="14"/>
  <c r="C30" i="14"/>
  <c r="C12" i="14"/>
  <c r="C10" i="14"/>
  <c r="C9" i="14"/>
  <c r="C8" i="14"/>
  <c r="C7" i="14"/>
  <c r="C13" i="14"/>
  <c r="C16" i="14"/>
  <c r="K27" i="14" l="1"/>
  <c r="K13" i="14"/>
  <c r="K18" i="14"/>
  <c r="K8" i="14"/>
  <c r="K28" i="14"/>
  <c r="K11" i="14"/>
  <c r="K24" i="14"/>
  <c r="K23" i="14"/>
  <c r="K19" i="14"/>
  <c r="K20" i="14"/>
  <c r="K30" i="14"/>
  <c r="K25" i="14"/>
  <c r="K21" i="14"/>
  <c r="K17" i="14"/>
  <c r="K12" i="14"/>
  <c r="E31" i="14"/>
  <c r="K26" i="14"/>
  <c r="K15" i="14"/>
  <c r="K22" i="14"/>
  <c r="K9" i="14"/>
  <c r="K14" i="14"/>
  <c r="K29" i="14"/>
  <c r="K7" i="14"/>
  <c r="K16" i="14"/>
  <c r="C31" i="14"/>
  <c r="I31" i="14"/>
  <c r="M15" i="14"/>
  <c r="M12" i="14"/>
  <c r="M14" i="14"/>
  <c r="M13" i="14"/>
  <c r="M25" i="14"/>
  <c r="M18" i="14"/>
  <c r="M11" i="14"/>
  <c r="M9" i="14"/>
  <c r="M20" i="14"/>
  <c r="M22" i="14"/>
  <c r="M26" i="14"/>
  <c r="M16" i="14"/>
  <c r="M19" i="14"/>
  <c r="M23" i="14"/>
  <c r="M24" i="14"/>
  <c r="M21" i="14"/>
  <c r="M30" i="14"/>
  <c r="M27" i="14"/>
  <c r="M28" i="14"/>
  <c r="M29" i="14"/>
  <c r="M8" i="14"/>
  <c r="M10" i="14"/>
  <c r="M17" i="14"/>
  <c r="K31" i="14" l="1"/>
  <c r="M31" i="14"/>
  <c r="N29" i="11" l="1"/>
  <c r="N28" i="11"/>
  <c r="N27" i="11"/>
  <c r="N26" i="11"/>
  <c r="N25" i="11"/>
  <c r="N24" i="11"/>
  <c r="N23" i="11"/>
  <c r="N22" i="11"/>
  <c r="N21" i="11"/>
  <c r="N20" i="11"/>
  <c r="N19" i="11"/>
  <c r="N18" i="11"/>
  <c r="N17" i="11"/>
  <c r="N15" i="11"/>
  <c r="N14" i="11"/>
  <c r="N13" i="11"/>
  <c r="N12" i="11"/>
  <c r="N10" i="11"/>
  <c r="N9" i="11"/>
  <c r="N8" i="11"/>
  <c r="N7" i="11"/>
  <c r="L30" i="11"/>
  <c r="L16" i="11"/>
  <c r="L11" i="11"/>
  <c r="L31" i="11" l="1"/>
  <c r="M7" i="11" s="1"/>
  <c r="J30" i="11"/>
  <c r="H30" i="11"/>
  <c r="F30" i="11"/>
  <c r="D30" i="11"/>
  <c r="B30" i="11"/>
  <c r="J16" i="11"/>
  <c r="H16" i="11"/>
  <c r="F16" i="11"/>
  <c r="D16" i="11"/>
  <c r="B16" i="11"/>
  <c r="J11" i="11"/>
  <c r="H11" i="11"/>
  <c r="F11" i="11"/>
  <c r="D11" i="11"/>
  <c r="B11" i="11"/>
  <c r="N11" i="11" l="1"/>
  <c r="N16" i="11"/>
  <c r="N30" i="11"/>
  <c r="M22" i="11"/>
  <c r="M15" i="11"/>
  <c r="M8" i="11"/>
  <c r="M29" i="11"/>
  <c r="M21" i="11"/>
  <c r="M14" i="11"/>
  <c r="M28" i="11"/>
  <c r="M20" i="11"/>
  <c r="M13" i="11"/>
  <c r="M18" i="11"/>
  <c r="M25" i="11"/>
  <c r="M23" i="11"/>
  <c r="M9" i="11"/>
  <c r="M27" i="11"/>
  <c r="M19" i="11"/>
  <c r="M12" i="11"/>
  <c r="M26" i="11"/>
  <c r="M17" i="11"/>
  <c r="M24" i="11"/>
  <c r="M10" i="11"/>
  <c r="M30" i="11"/>
  <c r="M16" i="11"/>
  <c r="M11" i="11"/>
  <c r="J31" i="11"/>
  <c r="H31" i="11"/>
  <c r="F31" i="11"/>
  <c r="D31" i="11"/>
  <c r="B31" i="11"/>
  <c r="C21" i="11" s="1"/>
  <c r="M31" i="11" l="1"/>
  <c r="C11" i="11"/>
  <c r="N31" i="11"/>
  <c r="O23" i="11" s="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I7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G7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O29" i="11" l="1"/>
  <c r="O8" i="11"/>
  <c r="O14" i="11"/>
  <c r="O16" i="11"/>
  <c r="O21" i="11"/>
  <c r="O22" i="11"/>
  <c r="O24" i="11"/>
  <c r="O13" i="11"/>
  <c r="O9" i="11"/>
  <c r="O17" i="11"/>
  <c r="O25" i="11"/>
  <c r="O10" i="11"/>
  <c r="O18" i="11"/>
  <c r="O26" i="11"/>
  <c r="O11" i="11"/>
  <c r="O19" i="11"/>
  <c r="O27" i="11"/>
  <c r="O12" i="11"/>
  <c r="O20" i="11"/>
  <c r="O28" i="11"/>
  <c r="O15" i="11"/>
  <c r="O7" i="11"/>
  <c r="O30" i="11"/>
  <c r="K31" i="11"/>
  <c r="I31" i="11"/>
  <c r="G31" i="11"/>
  <c r="E13" i="11"/>
  <c r="C27" i="11"/>
  <c r="C14" i="11"/>
  <c r="C24" i="11"/>
  <c r="E27" i="11"/>
  <c r="C20" i="11"/>
  <c r="C12" i="11"/>
  <c r="C22" i="11"/>
  <c r="E11" i="11"/>
  <c r="E21" i="11"/>
  <c r="C15" i="11"/>
  <c r="E18" i="11"/>
  <c r="C25" i="11"/>
  <c r="C16" i="11"/>
  <c r="C30" i="11"/>
  <c r="C26" i="11"/>
  <c r="C29" i="11"/>
  <c r="C8" i="11"/>
  <c r="C18" i="11"/>
  <c r="C23" i="11"/>
  <c r="E24" i="11"/>
  <c r="O31" i="11" l="1"/>
  <c r="E14" i="11"/>
  <c r="E17" i="11"/>
  <c r="E28" i="11"/>
  <c r="E9" i="11"/>
  <c r="C19" i="11"/>
  <c r="E10" i="11"/>
  <c r="E25" i="11"/>
  <c r="C7" i="11"/>
  <c r="C31" i="11"/>
  <c r="E23" i="11"/>
  <c r="C17" i="11"/>
  <c r="E15" i="11"/>
  <c r="E30" i="11"/>
  <c r="E20" i="11"/>
  <c r="E19" i="11"/>
  <c r="E8" i="11"/>
  <c r="E29" i="11"/>
  <c r="E22" i="11"/>
  <c r="E26" i="11"/>
  <c r="C9" i="11"/>
  <c r="C13" i="11"/>
  <c r="C28" i="11"/>
  <c r="C10" i="11"/>
  <c r="E12" i="11"/>
  <c r="E16" i="11"/>
  <c r="E7" i="11"/>
  <c r="E31" i="11" l="1"/>
</calcChain>
</file>

<file path=xl/sharedStrings.xml><?xml version="1.0" encoding="utf-8"?>
<sst xmlns="http://schemas.openxmlformats.org/spreadsheetml/2006/main" count="387" uniqueCount="72">
  <si>
    <t>%</t>
  </si>
  <si>
    <t>PIEMONTE</t>
  </si>
  <si>
    <t>LOMBARDIA</t>
  </si>
  <si>
    <t>LIGURIA</t>
  </si>
  <si>
    <t>VENETO</t>
  </si>
  <si>
    <t>TOSCANA</t>
  </si>
  <si>
    <t>MARCHE</t>
  </si>
  <si>
    <t>UMBRIA</t>
  </si>
  <si>
    <t>LAZIO</t>
  </si>
  <si>
    <t>ABRUZZO</t>
  </si>
  <si>
    <t>BASILICATA</t>
  </si>
  <si>
    <t>CAMPANIA</t>
  </si>
  <si>
    <t>MOLISE</t>
  </si>
  <si>
    <t>PUGLIA</t>
  </si>
  <si>
    <t>CALABRIA</t>
  </si>
  <si>
    <t>SICILIA</t>
  </si>
  <si>
    <t>SARDEGNA</t>
  </si>
  <si>
    <t>EMILIA ROMAGNA</t>
  </si>
  <si>
    <t>VALLE D'AOSTA</t>
  </si>
  <si>
    <t>TRENTINO ALTO ADIGE</t>
  </si>
  <si>
    <t>FRIULI VENEZIA GIULIA</t>
  </si>
  <si>
    <r>
      <t xml:space="preserve">TOTALE / </t>
    </r>
    <r>
      <rPr>
        <b/>
        <i/>
        <sz val="9"/>
        <color theme="1" tint="0.14999847407452621"/>
        <rFont val="Trebuchet MS"/>
        <family val="2"/>
      </rPr>
      <t>TOTAL</t>
    </r>
  </si>
  <si>
    <t>Nota - Elaborazioni Anfia su dati del Ministero dei Trasporti presenti in archivio al 31/03/2020 (Aut. Min.D07161/H4).</t>
  </si>
  <si>
    <t>Note - Prepared by Anfia on Ministry of Transports data as of March 31, 2020.</t>
  </si>
  <si>
    <r>
      <t xml:space="preserve">Totale NORD-OVEST /
</t>
    </r>
    <r>
      <rPr>
        <i/>
        <sz val="9"/>
        <color theme="1" tint="0.14999847407452621"/>
        <rFont val="Trebuchet MS"/>
        <family val="2"/>
      </rPr>
      <t>Total NORTH-WEST</t>
    </r>
  </si>
  <si>
    <r>
      <t xml:space="preserve">Totale NORD-EST /
</t>
    </r>
    <r>
      <rPr>
        <i/>
        <sz val="9"/>
        <color theme="1" tint="0.14999847407452621"/>
        <rFont val="Trebuchet MS"/>
        <family val="2"/>
      </rPr>
      <t>Total NORTH-EAST</t>
    </r>
  </si>
  <si>
    <r>
      <t xml:space="preserve">Totale CENTRO /
</t>
    </r>
    <r>
      <rPr>
        <i/>
        <sz val="9"/>
        <color theme="1" tint="0.14999847407452621"/>
        <rFont val="Trebuchet MS"/>
        <family val="2"/>
      </rPr>
      <t>Total CENTER</t>
    </r>
  </si>
  <si>
    <r>
      <t xml:space="preserve">Totale SUD-ISOLE /
</t>
    </r>
    <r>
      <rPr>
        <i/>
        <sz val="9"/>
        <color theme="1" tint="0.14999847407452621"/>
        <rFont val="Trebuchet MS"/>
        <family val="2"/>
      </rPr>
      <t>Total SOUTH-ISLANDS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</si>
  <si>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</si>
  <si>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DIESEL
</t>
    </r>
    <r>
      <rPr>
        <i/>
        <sz val="9"/>
        <color theme="1" tint="0.14999847407452621"/>
        <rFont val="Trebuchet MS"/>
        <family val="2"/>
      </rPr>
      <t>Diesel</t>
    </r>
  </si>
  <si>
    <r>
      <t xml:space="preserve">GNL
</t>
    </r>
    <r>
      <rPr>
        <i/>
        <sz val="9"/>
        <color theme="1" tint="0.14999847407452621"/>
        <rFont val="Trebuchet MS"/>
        <family val="2"/>
      </rPr>
      <t>LNG</t>
    </r>
  </si>
  <si>
    <t>IMMATRICOLAZIONI AUTOBUS PER REGIONE E ALIMENTAZIONE NEL 2019</t>
  </si>
  <si>
    <t>NEW REGISTRATIONS OF BUSES BY REGION AND FUEL IN 2019</t>
  </si>
  <si>
    <r>
      <t xml:space="preserve">Regioni </t>
    </r>
    <r>
      <rPr>
        <i/>
        <sz val="9"/>
        <color theme="1" tint="0.14999847407452621"/>
        <rFont val="Trebuchet MS"/>
        <family val="2"/>
      </rPr>
      <t>/ Regions</t>
    </r>
  </si>
  <si>
    <t>IMMATRICOLAZIONI AUTOBUS PER REGIONE E ALIMENTAZIONE NEL 2018</t>
  </si>
  <si>
    <t>NEW REGISTRATIONS OF BUSES BY REGION AND FUEL IN 2018</t>
  </si>
  <si>
    <t>IMMATRICOLAZIONI AUTOBUS PER REGIONE E ALIMENTAZIONE NEL 2016</t>
  </si>
  <si>
    <t>6NEW REGISTRATIONS OF BUSES BY REGION AND FUEL IN 2019</t>
  </si>
  <si>
    <t>Nota - Elaborazioni Anfia su dati del Ministero dei Trasporti presenti in archivio al 31/03/2019 (Aut. Min.D07161/H4).</t>
  </si>
  <si>
    <t>Note - Prepared by Anfia on Ministry of Transports data as of March 31, 2019.</t>
  </si>
  <si>
    <t>IMMATRICOLAZIONI AUTOBUS PER REGIONE E ALIMENTAZIONE NEL 2017</t>
  </si>
  <si>
    <t>NEW REGISTRATIONS OF BUSES BY REGION AND FUEL IN 2017</t>
  </si>
  <si>
    <t>Nota - Elaborazioni Anfia su dati del Ministero dei Trasporti presenti in archivio al 31/03/2018 (Aut. Min.D07161/H4).</t>
  </si>
  <si>
    <t>Note - Prepared by Anfia on Ministry of Transports data as of March 31, 2018.</t>
  </si>
  <si>
    <t>Nota - Elaborazioni Anfia su dati del Ministero dei Trasporti presenti in archivio al 30/06/2017 (Aut. Min.D07161/H4).</t>
  </si>
  <si>
    <t>Note - Prepared by Anfia on Ministry of Transports data as of June 30, 2017.</t>
  </si>
  <si>
    <t>IMMATRICOLAZIONI AUTOBUS PER REGIONE E ALIMENTAZIONE NEL 2014</t>
  </si>
  <si>
    <t>6NEW REGISTRATIONS OF BUSES BY REGION AND FUEL IN 2014</t>
  </si>
  <si>
    <t>IMMATRICOLAZIONI AUTOBUS PER REGIONE E ALIMENTAZIONE NEL 2015</t>
  </si>
  <si>
    <t>6NEW REGISTRATIONS OF BUSES BY REGION AND FUEL IN 2015</t>
  </si>
  <si>
    <r>
      <t xml:space="preserve">Elettrica-Idrogeno
</t>
    </r>
    <r>
      <rPr>
        <i/>
        <sz val="9"/>
        <color theme="1" tint="0.14999847407452621"/>
        <rFont val="Trebuchet MS"/>
        <family val="2"/>
      </rPr>
      <t>Electric/Hydrogen</t>
    </r>
  </si>
  <si>
    <r>
      <t xml:space="preserve">Diesel
</t>
    </r>
    <r>
      <rPr>
        <i/>
        <sz val="9"/>
        <color theme="1" tint="0.14999847407452621"/>
        <rFont val="Trebuchet MS"/>
        <family val="2"/>
      </rPr>
      <t>Diesel</t>
    </r>
  </si>
  <si>
    <r>
      <t xml:space="preserve">Ibrida GE
</t>
    </r>
    <r>
      <rPr>
        <i/>
        <sz val="9"/>
        <color theme="1" tint="0.14999847407452621"/>
        <rFont val="Trebuchet MS"/>
        <family val="2"/>
      </rPr>
      <t>Diesel+Electric</t>
    </r>
  </si>
  <si>
    <r>
      <t xml:space="preserve">Metano
</t>
    </r>
    <r>
      <rPr>
        <i/>
        <sz val="9"/>
        <color theme="1" tint="0.14999847407452621"/>
        <rFont val="Trebuchet MS"/>
        <family val="2"/>
      </rPr>
      <t>CNG</t>
    </r>
  </si>
  <si>
    <r>
      <t xml:space="preserve">Alim. Alternative
</t>
    </r>
    <r>
      <rPr>
        <i/>
        <sz val="9"/>
        <color theme="1" tint="0.14999847407452621"/>
        <rFont val="Trebuchet MS"/>
        <family val="2"/>
      </rPr>
      <t>Alternative Fuels</t>
    </r>
  </si>
  <si>
    <r>
      <t xml:space="preserve">Benzina
</t>
    </r>
    <r>
      <rPr>
        <i/>
        <sz val="9"/>
        <color theme="1" tint="0.14999847407452621"/>
        <rFont val="Trebuchet MS"/>
        <family val="2"/>
      </rPr>
      <t>Petrol</t>
    </r>
  </si>
  <si>
    <t>IMMATRICOLAZIONI AUTOBUS PER REGIONE E ALIMENTAZIONE NEL 2020</t>
  </si>
  <si>
    <t>NEW REGISTRATIONS OF BUSES BY REGION AND FUEL IN 2020</t>
  </si>
  <si>
    <t>Nota - Elaborazioni Anfia su dati del Ministero dei Trasporti presenti in archivio al 31/03/2021 (Aut. Min.D07161/H4).</t>
  </si>
  <si>
    <t>Note - Prepared by Anfia on Ministry of Transports data as of March 31, 2021.</t>
  </si>
  <si>
    <r>
      <t xml:space="preserve">Elettrica-Idrogeno
</t>
    </r>
    <r>
      <rPr>
        <i/>
        <sz val="9"/>
        <color theme="1" tint="0.14999847407452621"/>
        <rFont val="Trebuchet MS"/>
        <family val="2"/>
      </rPr>
      <t>Electric/ Hydrogen</t>
    </r>
  </si>
  <si>
    <r>
      <t xml:space="preserve">Ibrida GE
</t>
    </r>
    <r>
      <rPr>
        <i/>
        <sz val="9"/>
        <color theme="1" tint="0.14999847407452621"/>
        <rFont val="Trebuchet MS"/>
        <family val="2"/>
      </rPr>
      <t>Diesel+ Electric</t>
    </r>
  </si>
  <si>
    <t>Nota - Elaborazioni Anfia su dati del Ministero dei Trasporti presenti in archivio al 30/04/2022 (Aut. Min.D07161/H4).</t>
  </si>
  <si>
    <t>Note - Prepared by Anfia on Ministry of Transports data as of April 30, 2022.</t>
  </si>
  <si>
    <r>
      <t xml:space="preserve">* Dati provvisori </t>
    </r>
    <r>
      <rPr>
        <i/>
        <sz val="9"/>
        <color theme="1" tint="0.14999847407452621"/>
        <rFont val="Trebuchet MS"/>
        <family val="2"/>
      </rPr>
      <t>/ Provisional data</t>
    </r>
  </si>
  <si>
    <t>IMMATRICOLAZIONI AUTOBUS PER REGIONE E ALIMENTAZIONE NEL 2021</t>
  </si>
  <si>
    <t>Nota - Elaborazioni Anfia su dati del Ministero dei Trasporti presenti in archivio al 30/04/2023 (Aut. Min.D07161/H4).</t>
  </si>
  <si>
    <t>Note - Prepared by Anfia on Ministry of Transports data as of April 30, 2023.</t>
  </si>
  <si>
    <t>NEW REGISTRATIONS OF BUSES BY REGION AND FUEL IN 2021</t>
  </si>
  <si>
    <t>IMMATRICOLAZIONI AUTOBUS PER REGIONE E ALIMENTAZIONE NEL 2022*</t>
  </si>
  <si>
    <t>NEW REGISTRATIONS OF BUSES BY REGION AND FUEL IN 2022*</t>
  </si>
  <si>
    <r>
      <t xml:space="preserve">Ibrida BE
</t>
    </r>
    <r>
      <rPr>
        <i/>
        <sz val="9"/>
        <color theme="1" tint="0.14999847407452621"/>
        <rFont val="Trebuchet MS"/>
        <family val="2"/>
      </rPr>
      <t>Petrol+ Electric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</si>
</sst>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* #,##0.0_-;\-* #,##0.0_-;_-* &quot;-&quot;_-;_-@_-"/>
  </numFmts>
  <fonts count="31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b/>
      <sz val="9"/>
      <color indexed="8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indexed="8"/>
      <name val="Calibri"/>
      <family val="2"/>
    </font>
    <font>
      <sz val="9"/>
      <color indexed="8"/>
      <name val="Trebuchet MS"/>
      <family val="2"/>
    </font>
    <font>
      <i/>
      <sz val="9"/>
      <color indexed="8"/>
      <name val="Trebuchet MS"/>
      <family val="2"/>
    </font>
    <font>
      <b/>
      <i/>
      <sz val="9"/>
      <color indexed="8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3"/>
      </top>
      <bottom style="hair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3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49">
    <xf numFmtId="0" fontId="0" fillId="0" borderId="0" xfId="0"/>
    <xf numFmtId="0" fontId="21" fillId="25" borderId="10" xfId="0" applyFont="1" applyFill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7" fillId="0" borderId="0" xfId="0" applyFont="1"/>
    <xf numFmtId="0" fontId="28" fillId="0" borderId="11" xfId="0" applyFont="1" applyBorder="1" applyAlignment="1">
      <alignment horizontal="left" vertical="center" indent="1"/>
    </xf>
    <xf numFmtId="0" fontId="28" fillId="0" borderId="12" xfId="0" applyFont="1" applyBorder="1" applyAlignment="1">
      <alignment horizontal="left" vertical="center" indent="1"/>
    </xf>
    <xf numFmtId="0" fontId="28" fillId="0" borderId="13" xfId="0" applyFont="1" applyBorder="1" applyAlignment="1">
      <alignment horizontal="left" vertical="center" indent="1"/>
    </xf>
    <xf numFmtId="0" fontId="21" fillId="0" borderId="10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indent="1"/>
    </xf>
    <xf numFmtId="41" fontId="28" fillId="0" borderId="11" xfId="0" applyNumberFormat="1" applyFont="1" applyBorder="1" applyAlignment="1">
      <alignment vertical="center"/>
    </xf>
    <xf numFmtId="41" fontId="28" fillId="0" borderId="12" xfId="0" applyNumberFormat="1" applyFont="1" applyBorder="1" applyAlignment="1">
      <alignment vertical="center"/>
    </xf>
    <xf numFmtId="41" fontId="28" fillId="0" borderId="13" xfId="0" applyNumberFormat="1" applyFont="1" applyBorder="1" applyAlignment="1">
      <alignment vertical="center"/>
    </xf>
    <xf numFmtId="41" fontId="21" fillId="0" borderId="10" xfId="0" applyNumberFormat="1" applyFont="1" applyBorder="1" applyAlignment="1">
      <alignment vertical="center"/>
    </xf>
    <xf numFmtId="41" fontId="28" fillId="0" borderId="14" xfId="0" applyNumberFormat="1" applyFont="1" applyBorder="1" applyAlignment="1">
      <alignment vertical="center"/>
    </xf>
    <xf numFmtId="164" fontId="28" fillId="0" borderId="11" xfId="0" applyNumberFormat="1" applyFont="1" applyBorder="1" applyAlignment="1">
      <alignment vertical="center"/>
    </xf>
    <xf numFmtId="164" fontId="28" fillId="0" borderId="12" xfId="0" applyNumberFormat="1" applyFont="1" applyBorder="1" applyAlignment="1">
      <alignment vertical="center"/>
    </xf>
    <xf numFmtId="164" fontId="28" fillId="0" borderId="13" xfId="0" applyNumberFormat="1" applyFont="1" applyBorder="1" applyAlignment="1">
      <alignment vertical="center"/>
    </xf>
    <xf numFmtId="164" fontId="21" fillId="0" borderId="10" xfId="0" applyNumberFormat="1" applyFont="1" applyBorder="1" applyAlignment="1">
      <alignment vertical="center"/>
    </xf>
    <xf numFmtId="164" fontId="28" fillId="0" borderId="14" xfId="0" applyNumberFormat="1" applyFont="1" applyBorder="1" applyAlignment="1">
      <alignment vertical="center"/>
    </xf>
    <xf numFmtId="164" fontId="28" fillId="0" borderId="18" xfId="0" applyNumberFormat="1" applyFont="1" applyBorder="1" applyAlignment="1">
      <alignment vertical="center"/>
    </xf>
    <xf numFmtId="0" fontId="0" fillId="26" borderId="0" xfId="0" applyFill="1"/>
    <xf numFmtId="0" fontId="25" fillId="26" borderId="0" xfId="0" applyFont="1" applyFill="1" applyAlignment="1">
      <alignment vertical="center"/>
    </xf>
    <xf numFmtId="0" fontId="27" fillId="26" borderId="0" xfId="0" applyFont="1" applyFill="1"/>
    <xf numFmtId="41" fontId="29" fillId="0" borderId="11" xfId="0" applyNumberFormat="1" applyFont="1" applyBorder="1" applyAlignment="1">
      <alignment vertical="center"/>
    </xf>
    <xf numFmtId="164" fontId="29" fillId="0" borderId="11" xfId="0" applyNumberFormat="1" applyFont="1" applyBorder="1" applyAlignment="1">
      <alignment vertical="center"/>
    </xf>
    <xf numFmtId="41" fontId="29" fillId="0" borderId="12" xfId="0" applyNumberFormat="1" applyFont="1" applyBorder="1" applyAlignment="1">
      <alignment vertical="center"/>
    </xf>
    <xf numFmtId="164" fontId="29" fillId="0" borderId="12" xfId="0" applyNumberFormat="1" applyFont="1" applyBorder="1" applyAlignment="1">
      <alignment vertical="center"/>
    </xf>
    <xf numFmtId="41" fontId="29" fillId="0" borderId="13" xfId="0" applyNumberFormat="1" applyFont="1" applyBorder="1" applyAlignment="1">
      <alignment vertical="center"/>
    </xf>
    <xf numFmtId="164" fontId="29" fillId="0" borderId="13" xfId="0" applyNumberFormat="1" applyFont="1" applyBorder="1" applyAlignment="1">
      <alignment vertical="center"/>
    </xf>
    <xf numFmtId="41" fontId="30" fillId="0" borderId="10" xfId="0" applyNumberFormat="1" applyFont="1" applyBorder="1" applyAlignment="1">
      <alignment vertical="center"/>
    </xf>
    <xf numFmtId="164" fontId="30" fillId="0" borderId="10" xfId="0" applyNumberFormat="1" applyFont="1" applyBorder="1" applyAlignment="1">
      <alignment vertical="center"/>
    </xf>
    <xf numFmtId="41" fontId="29" fillId="0" borderId="14" xfId="0" applyNumberFormat="1" applyFont="1" applyBorder="1" applyAlignment="1">
      <alignment vertical="center"/>
    </xf>
    <xf numFmtId="164" fontId="29" fillId="0" borderId="14" xfId="0" applyNumberFormat="1" applyFont="1" applyBorder="1" applyAlignment="1">
      <alignment vertical="center"/>
    </xf>
    <xf numFmtId="164" fontId="29" fillId="0" borderId="18" xfId="0" applyNumberFormat="1" applyFont="1" applyBorder="1" applyAlignment="1">
      <alignment vertical="center"/>
    </xf>
    <xf numFmtId="0" fontId="28" fillId="27" borderId="15" xfId="0" applyFont="1" applyFill="1" applyBorder="1" applyAlignment="1">
      <alignment horizontal="left"/>
    </xf>
    <xf numFmtId="0" fontId="22" fillId="26" borderId="0" xfId="0" applyFont="1" applyFill="1" applyAlignment="1">
      <alignment horizontal="left"/>
    </xf>
    <xf numFmtId="0" fontId="23" fillId="26" borderId="0" xfId="0" applyFont="1" applyFill="1" applyAlignment="1">
      <alignment horizontal="left" vertical="top"/>
    </xf>
    <xf numFmtId="0" fontId="20" fillId="24" borderId="10" xfId="0" applyFont="1" applyFill="1" applyBorder="1" applyAlignment="1">
      <alignment horizontal="center" vertical="center" wrapText="1"/>
    </xf>
    <xf numFmtId="0" fontId="20" fillId="24" borderId="17" xfId="0" applyFont="1" applyFill="1" applyBorder="1" applyAlignment="1">
      <alignment horizontal="center" vertical="center" wrapText="1"/>
    </xf>
    <xf numFmtId="0" fontId="19" fillId="26" borderId="0" xfId="0" applyFont="1" applyFill="1" applyAlignment="1">
      <alignment horizontal="left"/>
    </xf>
    <xf numFmtId="0" fontId="25" fillId="26" borderId="0" xfId="0" applyFont="1" applyFill="1" applyAlignment="1">
      <alignment horizontal="left"/>
    </xf>
    <xf numFmtId="0" fontId="20" fillId="24" borderId="16" xfId="0" applyFont="1" applyFill="1" applyBorder="1" applyAlignment="1">
      <alignment horizontal="left" vertical="center" wrapText="1"/>
    </xf>
    <xf numFmtId="0" fontId="20" fillId="24" borderId="17" xfId="0" applyFont="1" applyFill="1" applyBorder="1" applyAlignment="1">
      <alignment horizontal="left" vertical="center"/>
    </xf>
    <xf numFmtId="0" fontId="23" fillId="0" borderId="0" xfId="0" applyFont="1" applyAlignment="1">
      <alignment horizontal="left" vertical="top"/>
    </xf>
    <xf numFmtId="0" fontId="19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8" fillId="25" borderId="15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0" fillId="24" borderId="16" xfId="0" applyFont="1" applyFill="1" applyBorder="1" applyAlignment="1">
      <alignment horizontal="center" vertical="center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85725</xdr:rowOff>
    </xdr:from>
    <xdr:to>
      <xdr:col>0</xdr:col>
      <xdr:colOff>1257300</xdr:colOff>
      <xdr:row>3</xdr:row>
      <xdr:rowOff>138413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17881D2-BE76-4B81-87AA-1CAF535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1114425" cy="662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85725</xdr:rowOff>
    </xdr:from>
    <xdr:to>
      <xdr:col>0</xdr:col>
      <xdr:colOff>1257300</xdr:colOff>
      <xdr:row>3</xdr:row>
      <xdr:rowOff>138413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C79D7B7-7E5F-474C-9466-3F007D8FD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1114425" cy="662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85725</xdr:rowOff>
    </xdr:from>
    <xdr:to>
      <xdr:col>0</xdr:col>
      <xdr:colOff>1257300</xdr:colOff>
      <xdr:row>3</xdr:row>
      <xdr:rowOff>138413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72413AA-66DF-40CA-8258-6076E68C5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1114425" cy="662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152400</xdr:rowOff>
    </xdr:from>
    <xdr:to>
      <xdr:col>0</xdr:col>
      <xdr:colOff>1302442</xdr:colOff>
      <xdr:row>3</xdr:row>
      <xdr:rowOff>148697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9F68794-23BC-461C-857C-D48B4707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524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601C1CE-6B20-4A47-8983-920772C5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C1CC6FC-CEE1-4502-99BD-67C365A47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F77049F-F852-487C-8948-CB82126E3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65A0C38-71D7-4E0C-8CD3-42360D84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4190F93-76A6-45AF-A396-82043C9D3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DEBC-844F-4269-89E9-71AC028F7BBD}">
  <sheetPr>
    <pageSetUpPr fitToPage="1"/>
  </sheetPr>
  <dimension ref="A1:BJ231"/>
  <sheetViews>
    <sheetView tabSelected="1" zoomScaleNormal="100" workbookViewId="0">
      <pane ySplit="6" topLeftCell="A7" activePane="bottomLeft" state="frozen"/>
      <selection pane="bottomLeft" activeCell="B2" sqref="B2:O2"/>
    </sheetView>
  </sheetViews>
  <sheetFormatPr defaultRowHeight="15" x14ac:dyDescent="0.25"/>
  <cols>
    <col min="1" max="1" width="20.140625" bestFit="1" customWidth="1"/>
    <col min="2" max="2" width="13.7109375" customWidth="1"/>
    <col min="3" max="3" width="7" customWidth="1"/>
    <col min="4" max="4" width="17" customWidth="1"/>
    <col min="5" max="5" width="7" customWidth="1"/>
    <col min="6" max="6" width="11" customWidth="1"/>
    <col min="7" max="7" width="7" customWidth="1"/>
    <col min="8" max="8" width="13.140625" customWidth="1"/>
    <col min="9" max="9" width="7" customWidth="1"/>
    <col min="11" max="11" width="7" customWidth="1"/>
    <col min="12" max="12" width="16" customWidth="1"/>
    <col min="13" max="13" width="7" customWidth="1"/>
    <col min="14" max="14" width="11.42578125" customWidth="1"/>
    <col min="15" max="15" width="7" customWidth="1"/>
  </cols>
  <sheetData>
    <row r="1" spans="1:62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</row>
    <row r="2" spans="1:62" ht="16.5" x14ac:dyDescent="0.3">
      <c r="A2" s="20"/>
      <c r="B2" s="39" t="s">
        <v>69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</row>
    <row r="3" spans="1:62" ht="16.5" x14ac:dyDescent="0.3">
      <c r="A3" s="20"/>
      <c r="B3" s="40" t="s">
        <v>70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</row>
    <row r="4" spans="1:62" ht="13.5" customHeight="1" x14ac:dyDescent="0.25">
      <c r="A4" s="20"/>
      <c r="B4" s="21"/>
      <c r="C4" s="21"/>
      <c r="D4" s="21"/>
      <c r="E4" s="21"/>
      <c r="F4" s="21"/>
      <c r="G4" s="20"/>
      <c r="H4" s="21"/>
      <c r="I4" s="20"/>
      <c r="J4" s="21"/>
      <c r="K4" s="20"/>
      <c r="L4" s="21"/>
      <c r="M4" s="20"/>
      <c r="N4" s="21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</row>
    <row r="5" spans="1:62" ht="15" customHeight="1" x14ac:dyDescent="0.25">
      <c r="A5" s="41" t="s">
        <v>33</v>
      </c>
      <c r="B5" s="37" t="s">
        <v>29</v>
      </c>
      <c r="C5" s="37" t="s">
        <v>0</v>
      </c>
      <c r="D5" s="37" t="s">
        <v>60</v>
      </c>
      <c r="E5" s="37" t="s">
        <v>0</v>
      </c>
      <c r="F5" s="37" t="s">
        <v>30</v>
      </c>
      <c r="G5" s="37" t="s">
        <v>0</v>
      </c>
      <c r="H5" s="37" t="s">
        <v>61</v>
      </c>
      <c r="I5" s="37" t="s">
        <v>0</v>
      </c>
      <c r="J5" s="37" t="s">
        <v>53</v>
      </c>
      <c r="K5" s="37" t="s">
        <v>0</v>
      </c>
      <c r="L5" s="37" t="s">
        <v>54</v>
      </c>
      <c r="M5" s="37" t="s">
        <v>0</v>
      </c>
      <c r="N5" s="37" t="s">
        <v>28</v>
      </c>
      <c r="O5" s="37" t="s">
        <v>0</v>
      </c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</row>
    <row r="6" spans="1:62" ht="15" customHeight="1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  <c r="N6" s="38"/>
      <c r="O6" s="37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62" x14ac:dyDescent="0.25">
      <c r="A7" s="4" t="s">
        <v>1</v>
      </c>
      <c r="B7" s="23">
        <v>166</v>
      </c>
      <c r="C7" s="24">
        <f t="shared" ref="C7:C30" si="0">B7/B$31*100</f>
        <v>6.9368992895946517</v>
      </c>
      <c r="D7" s="25">
        <v>12</v>
      </c>
      <c r="E7" s="24">
        <f t="shared" ref="E7:E30" si="1">D7/D$31*100</f>
        <v>9.4488188976377945</v>
      </c>
      <c r="F7" s="23">
        <v>0</v>
      </c>
      <c r="G7" s="24">
        <f>F7/F$31*100</f>
        <v>0</v>
      </c>
      <c r="H7" s="23">
        <v>0</v>
      </c>
      <c r="I7" s="24">
        <f>H7/H$31*100</f>
        <v>0</v>
      </c>
      <c r="J7" s="23">
        <v>52</v>
      </c>
      <c r="K7" s="24">
        <f>J7/J$31*100</f>
        <v>10.46277665995976</v>
      </c>
      <c r="L7" s="23">
        <f>D7+F7+H7+J7</f>
        <v>64</v>
      </c>
      <c r="M7" s="24">
        <f>L7/L$31*100</f>
        <v>7.7294685990338161</v>
      </c>
      <c r="N7" s="23">
        <f>+B7+D7+F7+H7+J7</f>
        <v>230</v>
      </c>
      <c r="O7" s="24">
        <f>N7/N$31*100</f>
        <v>7.1406395529338713</v>
      </c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</row>
    <row r="8" spans="1:62" x14ac:dyDescent="0.25">
      <c r="A8" s="5" t="s">
        <v>18</v>
      </c>
      <c r="B8" s="25">
        <v>4</v>
      </c>
      <c r="C8" s="26">
        <f t="shared" si="0"/>
        <v>0.16715419974926871</v>
      </c>
      <c r="D8" s="25">
        <v>0</v>
      </c>
      <c r="E8" s="26">
        <f t="shared" si="1"/>
        <v>0</v>
      </c>
      <c r="F8" s="25">
        <v>0</v>
      </c>
      <c r="G8" s="26">
        <f t="shared" ref="G8:O30" si="2">F8/F$31*100</f>
        <v>0</v>
      </c>
      <c r="H8" s="25">
        <v>0</v>
      </c>
      <c r="I8" s="26">
        <f t="shared" si="2"/>
        <v>0</v>
      </c>
      <c r="J8" s="25">
        <v>0</v>
      </c>
      <c r="K8" s="26">
        <f t="shared" si="2"/>
        <v>0</v>
      </c>
      <c r="L8" s="25">
        <f t="shared" ref="L8:L10" si="3">D8+F8+H8+J8</f>
        <v>0</v>
      </c>
      <c r="M8" s="26">
        <f t="shared" ref="M8:M30" si="4">L8/L$31*100</f>
        <v>0</v>
      </c>
      <c r="N8" s="25">
        <f>+B8+D8+F8+H8+J8</f>
        <v>4</v>
      </c>
      <c r="O8" s="26">
        <f t="shared" si="2"/>
        <v>0.12418503570319776</v>
      </c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9" spans="1:62" x14ac:dyDescent="0.25">
      <c r="A9" s="5" t="s">
        <v>2</v>
      </c>
      <c r="B9" s="25">
        <v>297</v>
      </c>
      <c r="C9" s="26">
        <f t="shared" si="0"/>
        <v>12.4111993313832</v>
      </c>
      <c r="D9" s="25">
        <v>3</v>
      </c>
      <c r="E9" s="26">
        <f t="shared" si="1"/>
        <v>2.3622047244094486</v>
      </c>
      <c r="F9" s="25">
        <v>0</v>
      </c>
      <c r="G9" s="26">
        <f t="shared" si="2"/>
        <v>0</v>
      </c>
      <c r="H9" s="25">
        <v>105</v>
      </c>
      <c r="I9" s="26">
        <f t="shared" si="2"/>
        <v>88.235294117647058</v>
      </c>
      <c r="J9" s="25">
        <v>18</v>
      </c>
      <c r="K9" s="26">
        <f t="shared" si="2"/>
        <v>3.6217303822937628</v>
      </c>
      <c r="L9" s="25">
        <f t="shared" si="3"/>
        <v>126</v>
      </c>
      <c r="M9" s="26">
        <f t="shared" si="4"/>
        <v>15.217391304347828</v>
      </c>
      <c r="N9" s="25">
        <f>+B9+D9+F9+H9+J9</f>
        <v>423</v>
      </c>
      <c r="O9" s="26">
        <f t="shared" si="2"/>
        <v>13.132567525613165</v>
      </c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</row>
    <row r="10" spans="1:62" x14ac:dyDescent="0.25">
      <c r="A10" s="6" t="s">
        <v>3</v>
      </c>
      <c r="B10" s="27">
        <v>64</v>
      </c>
      <c r="C10" s="28">
        <f t="shared" si="0"/>
        <v>2.6744671959882993</v>
      </c>
      <c r="D10" s="27">
        <v>33</v>
      </c>
      <c r="E10" s="28">
        <f t="shared" si="1"/>
        <v>25.984251968503933</v>
      </c>
      <c r="F10" s="27">
        <v>0</v>
      </c>
      <c r="G10" s="28">
        <f t="shared" si="2"/>
        <v>0</v>
      </c>
      <c r="H10" s="27">
        <v>0</v>
      </c>
      <c r="I10" s="28">
        <f t="shared" si="2"/>
        <v>0</v>
      </c>
      <c r="J10" s="27">
        <v>10</v>
      </c>
      <c r="K10" s="28">
        <f t="shared" si="2"/>
        <v>2.0120724346076457</v>
      </c>
      <c r="L10" s="27">
        <f t="shared" si="3"/>
        <v>43</v>
      </c>
      <c r="M10" s="28">
        <f t="shared" si="4"/>
        <v>5.1932367149758454</v>
      </c>
      <c r="N10" s="27">
        <f>+B10+D10+F10+H10+J10</f>
        <v>107</v>
      </c>
      <c r="O10" s="28">
        <f t="shared" si="2"/>
        <v>3.3219497050605402</v>
      </c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62" ht="30" x14ac:dyDescent="0.25">
      <c r="A11" s="7" t="s">
        <v>24</v>
      </c>
      <c r="B11" s="29">
        <f>B7+B8+B9+B10</f>
        <v>531</v>
      </c>
      <c r="C11" s="30">
        <f>B11/B$31*100</f>
        <v>22.18972001671542</v>
      </c>
      <c r="D11" s="29">
        <f>D7+D8+D9+D10</f>
        <v>48</v>
      </c>
      <c r="E11" s="30">
        <f t="shared" si="1"/>
        <v>37.795275590551178</v>
      </c>
      <c r="F11" s="29">
        <f>F7+F8+F9+F10</f>
        <v>0</v>
      </c>
      <c r="G11" s="30">
        <f t="shared" si="2"/>
        <v>0</v>
      </c>
      <c r="H11" s="29">
        <f>H7+H8+H9+H10</f>
        <v>105</v>
      </c>
      <c r="I11" s="30">
        <f t="shared" si="2"/>
        <v>88.235294117647058</v>
      </c>
      <c r="J11" s="29">
        <f>J7+J8+J9+J10</f>
        <v>80</v>
      </c>
      <c r="K11" s="30">
        <f t="shared" si="2"/>
        <v>16.096579476861166</v>
      </c>
      <c r="L11" s="29">
        <f>L7+L8+L9+L10</f>
        <v>233</v>
      </c>
      <c r="M11" s="30">
        <f t="shared" si="4"/>
        <v>28.140096618357486</v>
      </c>
      <c r="N11" s="29">
        <f t="shared" ref="N11:N31" si="5">+B11+D11+F11+H11+J11</f>
        <v>764</v>
      </c>
      <c r="O11" s="30">
        <f t="shared" si="2"/>
        <v>23.719341819310774</v>
      </c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62" x14ac:dyDescent="0.25">
      <c r="A12" s="8" t="s">
        <v>4</v>
      </c>
      <c r="B12" s="31">
        <v>199</v>
      </c>
      <c r="C12" s="32">
        <f t="shared" si="0"/>
        <v>8.3159214375261179</v>
      </c>
      <c r="D12" s="31">
        <v>21</v>
      </c>
      <c r="E12" s="32">
        <f t="shared" si="1"/>
        <v>16.535433070866144</v>
      </c>
      <c r="F12" s="31">
        <v>0</v>
      </c>
      <c r="G12" s="32">
        <f t="shared" si="2"/>
        <v>0</v>
      </c>
      <c r="H12" s="31">
        <v>0</v>
      </c>
      <c r="I12" s="32">
        <f t="shared" si="2"/>
        <v>0</v>
      </c>
      <c r="J12" s="31">
        <v>128</v>
      </c>
      <c r="K12" s="32">
        <f t="shared" si="2"/>
        <v>25.754527162977869</v>
      </c>
      <c r="L12" s="31">
        <f t="shared" ref="L12:L15" si="6">D12+F12+H12+J12</f>
        <v>149</v>
      </c>
      <c r="M12" s="32">
        <f t="shared" si="4"/>
        <v>17.995169082125603</v>
      </c>
      <c r="N12" s="31">
        <f>+B12+D12+F12+H12+J12</f>
        <v>348</v>
      </c>
      <c r="O12" s="32">
        <f t="shared" si="2"/>
        <v>10.804098106178206</v>
      </c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62" x14ac:dyDescent="0.25">
      <c r="A13" s="5" t="s">
        <v>19</v>
      </c>
      <c r="B13" s="25">
        <v>98</v>
      </c>
      <c r="C13" s="26">
        <f t="shared" si="0"/>
        <v>4.0952778938570837</v>
      </c>
      <c r="D13" s="25">
        <v>8</v>
      </c>
      <c r="E13" s="26">
        <f t="shared" si="1"/>
        <v>6.2992125984251963</v>
      </c>
      <c r="F13" s="25">
        <v>0</v>
      </c>
      <c r="G13" s="26">
        <f t="shared" si="2"/>
        <v>0</v>
      </c>
      <c r="H13" s="25">
        <v>0</v>
      </c>
      <c r="I13" s="26">
        <f t="shared" si="2"/>
        <v>0</v>
      </c>
      <c r="J13" s="25">
        <v>0</v>
      </c>
      <c r="K13" s="26">
        <f t="shared" si="2"/>
        <v>0</v>
      </c>
      <c r="L13" s="25">
        <f t="shared" si="6"/>
        <v>8</v>
      </c>
      <c r="M13" s="26">
        <f t="shared" si="4"/>
        <v>0.96618357487922701</v>
      </c>
      <c r="N13" s="25">
        <f>+B13+D13+F13+H13+J13</f>
        <v>106</v>
      </c>
      <c r="O13" s="26">
        <f t="shared" si="2"/>
        <v>3.2909034461347408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62" x14ac:dyDescent="0.25">
      <c r="A14" s="5" t="s">
        <v>20</v>
      </c>
      <c r="B14" s="25">
        <v>60</v>
      </c>
      <c r="C14" s="26">
        <f t="shared" si="0"/>
        <v>2.5073129962390306</v>
      </c>
      <c r="D14" s="25">
        <v>3</v>
      </c>
      <c r="E14" s="26">
        <f t="shared" si="1"/>
        <v>2.3622047244094486</v>
      </c>
      <c r="F14" s="25">
        <v>2</v>
      </c>
      <c r="G14" s="26">
        <f t="shared" si="2"/>
        <v>2.3529411764705883</v>
      </c>
      <c r="H14" s="25">
        <v>0</v>
      </c>
      <c r="I14" s="26">
        <f t="shared" si="2"/>
        <v>0</v>
      </c>
      <c r="J14" s="25">
        <v>10</v>
      </c>
      <c r="K14" s="26">
        <f t="shared" si="2"/>
        <v>2.0120724346076457</v>
      </c>
      <c r="L14" s="25">
        <f t="shared" si="6"/>
        <v>15</v>
      </c>
      <c r="M14" s="26">
        <f t="shared" si="4"/>
        <v>1.8115942028985508</v>
      </c>
      <c r="N14" s="25">
        <f>+B14+D14+F14+H14+J14</f>
        <v>75</v>
      </c>
      <c r="O14" s="26">
        <f t="shared" si="2"/>
        <v>2.328469419434958</v>
      </c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62" x14ac:dyDescent="0.25">
      <c r="A15" s="6" t="s">
        <v>17</v>
      </c>
      <c r="B15" s="27">
        <v>96</v>
      </c>
      <c r="C15" s="28">
        <f t="shared" si="0"/>
        <v>4.0117007939824489</v>
      </c>
      <c r="D15" s="27">
        <v>7</v>
      </c>
      <c r="E15" s="28">
        <f t="shared" si="1"/>
        <v>5.5118110236220472</v>
      </c>
      <c r="F15" s="27">
        <v>83</v>
      </c>
      <c r="G15" s="28">
        <f t="shared" si="2"/>
        <v>97.647058823529406</v>
      </c>
      <c r="H15" s="27">
        <v>0</v>
      </c>
      <c r="I15" s="28">
        <f t="shared" si="2"/>
        <v>0</v>
      </c>
      <c r="J15" s="27">
        <v>88</v>
      </c>
      <c r="K15" s="28">
        <f t="shared" si="2"/>
        <v>17.706237424547282</v>
      </c>
      <c r="L15" s="27">
        <f t="shared" si="6"/>
        <v>178</v>
      </c>
      <c r="M15" s="28">
        <f t="shared" si="4"/>
        <v>21.497584541062803</v>
      </c>
      <c r="N15" s="27">
        <f>+B15+D15+F15+H15+J15</f>
        <v>274</v>
      </c>
      <c r="O15" s="28">
        <f t="shared" si="2"/>
        <v>8.5066749456690474</v>
      </c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62" ht="30" x14ac:dyDescent="0.25">
      <c r="A16" s="7" t="s">
        <v>25</v>
      </c>
      <c r="B16" s="29">
        <f>B12+B13+B14+B15</f>
        <v>453</v>
      </c>
      <c r="C16" s="30">
        <f t="shared" si="0"/>
        <v>18.93021312160468</v>
      </c>
      <c r="D16" s="29">
        <f>D12+D13+D14+D15</f>
        <v>39</v>
      </c>
      <c r="E16" s="30">
        <f t="shared" si="1"/>
        <v>30.708661417322837</v>
      </c>
      <c r="F16" s="29">
        <f>F12+F13+F14+F15</f>
        <v>85</v>
      </c>
      <c r="G16" s="30">
        <f t="shared" si="2"/>
        <v>100</v>
      </c>
      <c r="H16" s="29">
        <f>H12+H13+H14+H15</f>
        <v>0</v>
      </c>
      <c r="I16" s="30">
        <f t="shared" si="2"/>
        <v>0</v>
      </c>
      <c r="J16" s="29">
        <f>J12+J13+J14+J15</f>
        <v>226</v>
      </c>
      <c r="K16" s="30">
        <f t="shared" si="2"/>
        <v>45.472837022132794</v>
      </c>
      <c r="L16" s="29">
        <f>L12+L13+L14+L15</f>
        <v>350</v>
      </c>
      <c r="M16" s="30">
        <f t="shared" si="4"/>
        <v>42.270531400966185</v>
      </c>
      <c r="N16" s="29">
        <f t="shared" si="5"/>
        <v>803</v>
      </c>
      <c r="O16" s="30">
        <f t="shared" si="2"/>
        <v>24.930145917416951</v>
      </c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58" x14ac:dyDescent="0.25">
      <c r="A17" s="8" t="s">
        <v>5</v>
      </c>
      <c r="B17" s="31">
        <v>198</v>
      </c>
      <c r="C17" s="32">
        <f t="shared" si="0"/>
        <v>8.2741328875888005</v>
      </c>
      <c r="D17" s="25">
        <v>0</v>
      </c>
      <c r="E17" s="32">
        <f t="shared" si="1"/>
        <v>0</v>
      </c>
      <c r="F17" s="31">
        <v>0</v>
      </c>
      <c r="G17" s="32">
        <f t="shared" si="2"/>
        <v>0</v>
      </c>
      <c r="H17" s="25">
        <v>0</v>
      </c>
      <c r="I17" s="32">
        <f t="shared" si="2"/>
        <v>0</v>
      </c>
      <c r="J17" s="31">
        <v>3</v>
      </c>
      <c r="K17" s="32">
        <f t="shared" si="2"/>
        <v>0.60362173038229372</v>
      </c>
      <c r="L17" s="31">
        <f t="shared" ref="L17:L20" si="7">D17+F17+H17+J17</f>
        <v>3</v>
      </c>
      <c r="M17" s="32">
        <f t="shared" si="4"/>
        <v>0.36231884057971014</v>
      </c>
      <c r="N17" s="31">
        <f>+B17+D17+F17+H17+J17</f>
        <v>201</v>
      </c>
      <c r="O17" s="32">
        <f t="shared" si="2"/>
        <v>6.2402980440856872</v>
      </c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58" x14ac:dyDescent="0.25">
      <c r="A18" s="5" t="s">
        <v>6</v>
      </c>
      <c r="B18" s="25">
        <v>114</v>
      </c>
      <c r="C18" s="32">
        <f t="shared" si="0"/>
        <v>4.7638946928541577</v>
      </c>
      <c r="D18" s="25">
        <v>4</v>
      </c>
      <c r="E18" s="32">
        <f t="shared" si="1"/>
        <v>3.1496062992125982</v>
      </c>
      <c r="F18" s="25">
        <v>0</v>
      </c>
      <c r="G18" s="32">
        <f t="shared" si="2"/>
        <v>0</v>
      </c>
      <c r="H18" s="25">
        <v>3</v>
      </c>
      <c r="I18" s="32">
        <f t="shared" si="2"/>
        <v>2.5210084033613445</v>
      </c>
      <c r="J18" s="25">
        <v>24</v>
      </c>
      <c r="K18" s="32">
        <f t="shared" si="2"/>
        <v>4.8289738430583498</v>
      </c>
      <c r="L18" s="25">
        <f t="shared" si="7"/>
        <v>31</v>
      </c>
      <c r="M18" s="32">
        <f t="shared" si="4"/>
        <v>3.7439613526570046</v>
      </c>
      <c r="N18" s="25">
        <f>+B18+D18+F18+H18+J18</f>
        <v>145</v>
      </c>
      <c r="O18" s="32">
        <f t="shared" si="2"/>
        <v>4.5017075442409187</v>
      </c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58" x14ac:dyDescent="0.25">
      <c r="A19" s="5" t="s">
        <v>7</v>
      </c>
      <c r="B19" s="25">
        <v>18</v>
      </c>
      <c r="C19" s="32">
        <f t="shared" si="0"/>
        <v>0.75219389887170918</v>
      </c>
      <c r="D19" s="25">
        <v>0</v>
      </c>
      <c r="E19" s="32">
        <f t="shared" si="1"/>
        <v>0</v>
      </c>
      <c r="F19" s="25">
        <v>0</v>
      </c>
      <c r="G19" s="32">
        <f t="shared" si="2"/>
        <v>0</v>
      </c>
      <c r="H19" s="25">
        <v>0</v>
      </c>
      <c r="I19" s="32">
        <f t="shared" si="2"/>
        <v>0</v>
      </c>
      <c r="J19" s="25">
        <v>3</v>
      </c>
      <c r="K19" s="32">
        <f t="shared" si="2"/>
        <v>0.60362173038229372</v>
      </c>
      <c r="L19" s="25">
        <f t="shared" si="7"/>
        <v>3</v>
      </c>
      <c r="M19" s="32">
        <f t="shared" si="4"/>
        <v>0.36231884057971014</v>
      </c>
      <c r="N19" s="25">
        <f>+B19+D19+F19+H19+J19</f>
        <v>21</v>
      </c>
      <c r="O19" s="32">
        <f t="shared" si="2"/>
        <v>0.6519714374417882</v>
      </c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58" x14ac:dyDescent="0.25">
      <c r="A20" s="6" t="s">
        <v>8</v>
      </c>
      <c r="B20" s="27">
        <v>280</v>
      </c>
      <c r="C20" s="33">
        <f t="shared" si="0"/>
        <v>11.700793982448809</v>
      </c>
      <c r="D20" s="27">
        <v>2</v>
      </c>
      <c r="E20" s="33">
        <f t="shared" si="1"/>
        <v>1.5748031496062991</v>
      </c>
      <c r="F20" s="27">
        <v>0</v>
      </c>
      <c r="G20" s="33">
        <f t="shared" si="2"/>
        <v>0</v>
      </c>
      <c r="H20" s="25">
        <v>1</v>
      </c>
      <c r="I20" s="33">
        <f t="shared" si="2"/>
        <v>0.84033613445378152</v>
      </c>
      <c r="J20" s="27">
        <v>98</v>
      </c>
      <c r="K20" s="33">
        <f t="shared" si="2"/>
        <v>19.718309859154928</v>
      </c>
      <c r="L20" s="27">
        <f t="shared" si="7"/>
        <v>101</v>
      </c>
      <c r="M20" s="33">
        <f t="shared" si="4"/>
        <v>12.198067632850242</v>
      </c>
      <c r="N20" s="27">
        <f>+B20+D20+F20+H20+J20</f>
        <v>381</v>
      </c>
      <c r="O20" s="33">
        <f t="shared" si="2"/>
        <v>11.828624650729587</v>
      </c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58" ht="30" x14ac:dyDescent="0.25">
      <c r="A21" s="7" t="s">
        <v>26</v>
      </c>
      <c r="B21" s="29">
        <f>B17+B18+B19+B20</f>
        <v>610</v>
      </c>
      <c r="C21" s="30">
        <f>B21/B$31*100</f>
        <v>25.491015461763478</v>
      </c>
      <c r="D21" s="29">
        <f>D17+D18+D19+D20</f>
        <v>6</v>
      </c>
      <c r="E21" s="30">
        <f t="shared" si="1"/>
        <v>4.7244094488188972</v>
      </c>
      <c r="F21" s="29">
        <f>F17+F18+F19+F20</f>
        <v>0</v>
      </c>
      <c r="G21" s="30">
        <f t="shared" si="2"/>
        <v>0</v>
      </c>
      <c r="H21" s="29">
        <f>H17+H18+H19+H20</f>
        <v>4</v>
      </c>
      <c r="I21" s="30">
        <f t="shared" si="2"/>
        <v>3.3613445378151261</v>
      </c>
      <c r="J21" s="29">
        <f>J17+J18+J19+J20</f>
        <v>128</v>
      </c>
      <c r="K21" s="30">
        <f t="shared" si="2"/>
        <v>25.754527162977869</v>
      </c>
      <c r="L21" s="29">
        <f>L17+L18+L19+L20</f>
        <v>138</v>
      </c>
      <c r="M21" s="30">
        <f t="shared" si="4"/>
        <v>16.666666666666664</v>
      </c>
      <c r="N21" s="29">
        <f t="shared" si="5"/>
        <v>748</v>
      </c>
      <c r="O21" s="30">
        <f t="shared" si="2"/>
        <v>23.22260167649798</v>
      </c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58" x14ac:dyDescent="0.25">
      <c r="A22" s="8" t="s">
        <v>9</v>
      </c>
      <c r="B22" s="31">
        <v>31</v>
      </c>
      <c r="C22" s="32">
        <f t="shared" si="0"/>
        <v>1.2954450480568325</v>
      </c>
      <c r="D22" s="31">
        <v>5</v>
      </c>
      <c r="E22" s="32">
        <f t="shared" si="1"/>
        <v>3.9370078740157481</v>
      </c>
      <c r="F22" s="31">
        <v>0</v>
      </c>
      <c r="G22" s="32">
        <f t="shared" si="2"/>
        <v>0</v>
      </c>
      <c r="H22" s="31">
        <v>0</v>
      </c>
      <c r="I22" s="32">
        <f t="shared" si="2"/>
        <v>0</v>
      </c>
      <c r="J22" s="31">
        <v>0</v>
      </c>
      <c r="K22" s="32">
        <f t="shared" si="2"/>
        <v>0</v>
      </c>
      <c r="L22" s="31">
        <f t="shared" ref="L22:L29" si="8">D22+F22+H22+J22</f>
        <v>5</v>
      </c>
      <c r="M22" s="32">
        <f t="shared" si="4"/>
        <v>0.60386473429951693</v>
      </c>
      <c r="N22" s="31">
        <f t="shared" ref="N22:N29" si="9">+B22+D22+F22+H22+J22</f>
        <v>36</v>
      </c>
      <c r="O22" s="32">
        <f t="shared" si="2"/>
        <v>1.1176653213287799</v>
      </c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58" x14ac:dyDescent="0.25">
      <c r="A23" s="5" t="s">
        <v>10</v>
      </c>
      <c r="B23" s="25">
        <v>41</v>
      </c>
      <c r="C23" s="26">
        <f t="shared" si="0"/>
        <v>1.7133305474300042</v>
      </c>
      <c r="D23" s="25">
        <v>0</v>
      </c>
      <c r="E23" s="26">
        <f t="shared" si="1"/>
        <v>0</v>
      </c>
      <c r="F23" s="25">
        <v>0</v>
      </c>
      <c r="G23" s="26">
        <f t="shared" si="2"/>
        <v>0</v>
      </c>
      <c r="H23" s="25">
        <v>0</v>
      </c>
      <c r="I23" s="26">
        <f t="shared" si="2"/>
        <v>0</v>
      </c>
      <c r="J23" s="25">
        <v>0</v>
      </c>
      <c r="K23" s="26">
        <f t="shared" si="2"/>
        <v>0</v>
      </c>
      <c r="L23" s="25">
        <f t="shared" si="8"/>
        <v>0</v>
      </c>
      <c r="M23" s="26">
        <f t="shared" si="4"/>
        <v>0</v>
      </c>
      <c r="N23" s="25">
        <f t="shared" si="9"/>
        <v>41</v>
      </c>
      <c r="O23" s="26">
        <f t="shared" si="2"/>
        <v>1.272896615957777</v>
      </c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58" x14ac:dyDescent="0.25">
      <c r="A24" s="5" t="s">
        <v>11</v>
      </c>
      <c r="B24" s="25">
        <v>153</v>
      </c>
      <c r="C24" s="26">
        <f t="shared" si="0"/>
        <v>6.3936481404095273</v>
      </c>
      <c r="D24" s="25">
        <v>4</v>
      </c>
      <c r="E24" s="26">
        <f t="shared" si="1"/>
        <v>3.1496062992125982</v>
      </c>
      <c r="F24" s="25">
        <v>0</v>
      </c>
      <c r="G24" s="26">
        <f t="shared" si="2"/>
        <v>0</v>
      </c>
      <c r="H24" s="25">
        <v>0</v>
      </c>
      <c r="I24" s="26">
        <f t="shared" si="2"/>
        <v>0</v>
      </c>
      <c r="J24" s="25">
        <v>22</v>
      </c>
      <c r="K24" s="26">
        <f t="shared" si="2"/>
        <v>4.4265593561368206</v>
      </c>
      <c r="L24" s="25">
        <f t="shared" si="8"/>
        <v>26</v>
      </c>
      <c r="M24" s="26">
        <f t="shared" si="4"/>
        <v>3.1400966183574881</v>
      </c>
      <c r="N24" s="25">
        <f t="shared" si="9"/>
        <v>179</v>
      </c>
      <c r="O24" s="26">
        <f t="shared" si="2"/>
        <v>5.5572803477181001</v>
      </c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58" x14ac:dyDescent="0.25">
      <c r="A25" s="5" t="s">
        <v>12</v>
      </c>
      <c r="B25" s="25">
        <v>50</v>
      </c>
      <c r="C25" s="26">
        <f t="shared" si="0"/>
        <v>2.0894274968658588</v>
      </c>
      <c r="D25" s="25">
        <v>0</v>
      </c>
      <c r="E25" s="26">
        <f t="shared" si="1"/>
        <v>0</v>
      </c>
      <c r="F25" s="25">
        <v>0</v>
      </c>
      <c r="G25" s="26">
        <f t="shared" si="2"/>
        <v>0</v>
      </c>
      <c r="H25" s="25">
        <v>0</v>
      </c>
      <c r="I25" s="26">
        <f t="shared" si="2"/>
        <v>0</v>
      </c>
      <c r="J25" s="26">
        <v>0</v>
      </c>
      <c r="K25" s="26">
        <f t="shared" si="2"/>
        <v>0</v>
      </c>
      <c r="L25" s="25">
        <f t="shared" si="8"/>
        <v>0</v>
      </c>
      <c r="M25" s="26">
        <f t="shared" si="4"/>
        <v>0</v>
      </c>
      <c r="N25" s="25">
        <f t="shared" si="9"/>
        <v>50</v>
      </c>
      <c r="O25" s="26">
        <f t="shared" si="2"/>
        <v>1.5523129462899721</v>
      </c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58" x14ac:dyDescent="0.25">
      <c r="A26" s="5" t="s">
        <v>13</v>
      </c>
      <c r="B26" s="25">
        <v>175</v>
      </c>
      <c r="C26" s="26">
        <f t="shared" si="0"/>
        <v>7.3129962390305057</v>
      </c>
      <c r="D26" s="25">
        <v>6</v>
      </c>
      <c r="E26" s="26">
        <f t="shared" si="1"/>
        <v>4.7244094488188972</v>
      </c>
      <c r="F26" s="25">
        <v>0</v>
      </c>
      <c r="G26" s="26">
        <f t="shared" si="2"/>
        <v>0</v>
      </c>
      <c r="H26" s="25">
        <v>2</v>
      </c>
      <c r="I26" s="26">
        <f t="shared" si="2"/>
        <v>1.680672268907563</v>
      </c>
      <c r="J26" s="25">
        <v>39</v>
      </c>
      <c r="K26" s="26">
        <f t="shared" si="2"/>
        <v>7.8470824949698192</v>
      </c>
      <c r="L26" s="25">
        <f t="shared" si="8"/>
        <v>47</v>
      </c>
      <c r="M26" s="26">
        <f t="shared" si="4"/>
        <v>5.6763285024154593</v>
      </c>
      <c r="N26" s="25">
        <f t="shared" si="9"/>
        <v>222</v>
      </c>
      <c r="O26" s="26">
        <f t="shared" si="2"/>
        <v>6.8922694815274754</v>
      </c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58" x14ac:dyDescent="0.25">
      <c r="A27" s="5" t="s">
        <v>14</v>
      </c>
      <c r="B27" s="25">
        <v>83</v>
      </c>
      <c r="C27" s="26">
        <f t="shared" si="0"/>
        <v>3.4684496447973259</v>
      </c>
      <c r="D27" s="25">
        <v>0</v>
      </c>
      <c r="E27" s="26">
        <f t="shared" si="1"/>
        <v>0</v>
      </c>
      <c r="F27" s="25">
        <v>0</v>
      </c>
      <c r="G27" s="26">
        <f t="shared" si="2"/>
        <v>0</v>
      </c>
      <c r="H27" s="25">
        <v>0</v>
      </c>
      <c r="I27" s="26">
        <f t="shared" si="2"/>
        <v>0</v>
      </c>
      <c r="J27" s="25">
        <v>2</v>
      </c>
      <c r="K27" s="26">
        <f t="shared" si="2"/>
        <v>0.4024144869215292</v>
      </c>
      <c r="L27" s="25">
        <f t="shared" si="8"/>
        <v>2</v>
      </c>
      <c r="M27" s="26">
        <f t="shared" si="4"/>
        <v>0.24154589371980675</v>
      </c>
      <c r="N27" s="25">
        <f t="shared" si="9"/>
        <v>85</v>
      </c>
      <c r="O27" s="26">
        <f t="shared" si="2"/>
        <v>2.6389320086929522</v>
      </c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58" x14ac:dyDescent="0.25">
      <c r="A28" s="5" t="s">
        <v>15</v>
      </c>
      <c r="B28" s="25">
        <v>77</v>
      </c>
      <c r="C28" s="26">
        <f t="shared" si="0"/>
        <v>3.2177183451734224</v>
      </c>
      <c r="D28" s="25">
        <v>11</v>
      </c>
      <c r="E28" s="26">
        <f t="shared" si="1"/>
        <v>8.6614173228346463</v>
      </c>
      <c r="F28" s="25">
        <v>0</v>
      </c>
      <c r="G28" s="26">
        <f t="shared" si="2"/>
        <v>0</v>
      </c>
      <c r="H28" s="25">
        <v>3</v>
      </c>
      <c r="I28" s="26">
        <f t="shared" si="2"/>
        <v>2.5210084033613445</v>
      </c>
      <c r="J28" s="25">
        <v>0</v>
      </c>
      <c r="K28" s="26">
        <f t="shared" si="2"/>
        <v>0</v>
      </c>
      <c r="L28" s="25">
        <f t="shared" si="8"/>
        <v>14</v>
      </c>
      <c r="M28" s="26">
        <f t="shared" si="4"/>
        <v>1.6908212560386473</v>
      </c>
      <c r="N28" s="25">
        <f t="shared" si="9"/>
        <v>91</v>
      </c>
      <c r="O28" s="26">
        <f t="shared" si="2"/>
        <v>2.8252095622477489</v>
      </c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58" x14ac:dyDescent="0.25">
      <c r="A29" s="6" t="s">
        <v>16</v>
      </c>
      <c r="B29" s="27">
        <v>189</v>
      </c>
      <c r="C29" s="28">
        <f t="shared" si="0"/>
        <v>7.8980359381529457</v>
      </c>
      <c r="D29" s="27">
        <v>8</v>
      </c>
      <c r="E29" s="28">
        <f t="shared" si="1"/>
        <v>6.2992125984251963</v>
      </c>
      <c r="F29" s="27">
        <v>0</v>
      </c>
      <c r="G29" s="28">
        <f t="shared" si="2"/>
        <v>0</v>
      </c>
      <c r="H29" s="27">
        <v>5</v>
      </c>
      <c r="I29" s="28">
        <f t="shared" si="2"/>
        <v>4.2016806722689077</v>
      </c>
      <c r="J29" s="27">
        <v>0</v>
      </c>
      <c r="K29" s="28">
        <f t="shared" si="2"/>
        <v>0</v>
      </c>
      <c r="L29" s="27">
        <f t="shared" si="8"/>
        <v>13</v>
      </c>
      <c r="M29" s="28">
        <f t="shared" si="4"/>
        <v>1.5700483091787441</v>
      </c>
      <c r="N29" s="27">
        <f t="shared" si="9"/>
        <v>202</v>
      </c>
      <c r="O29" s="28">
        <f t="shared" si="2"/>
        <v>6.2713443030114879</v>
      </c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58" ht="30" x14ac:dyDescent="0.25">
      <c r="A30" s="7" t="s">
        <v>27</v>
      </c>
      <c r="B30" s="29">
        <f>SUM(B22:B29)</f>
        <v>799</v>
      </c>
      <c r="C30" s="30">
        <f t="shared" si="0"/>
        <v>33.389051399916426</v>
      </c>
      <c r="D30" s="29">
        <f>SUM(D22:D29)</f>
        <v>34</v>
      </c>
      <c r="E30" s="30">
        <f t="shared" si="1"/>
        <v>26.771653543307089</v>
      </c>
      <c r="F30" s="29">
        <f>SUM(F22:F29)</f>
        <v>0</v>
      </c>
      <c r="G30" s="30">
        <f t="shared" si="2"/>
        <v>0</v>
      </c>
      <c r="H30" s="29">
        <f>SUM(H22:H29)</f>
        <v>10</v>
      </c>
      <c r="I30" s="30">
        <f t="shared" si="2"/>
        <v>8.4033613445378155</v>
      </c>
      <c r="J30" s="29">
        <f>SUM(J22:J29)</f>
        <v>63</v>
      </c>
      <c r="K30" s="30">
        <f t="shared" si="2"/>
        <v>12.676056338028168</v>
      </c>
      <c r="L30" s="29">
        <f>SUM(L22:L29)</f>
        <v>107</v>
      </c>
      <c r="M30" s="30">
        <f t="shared" si="4"/>
        <v>12.922705314009661</v>
      </c>
      <c r="N30" s="29">
        <f t="shared" si="5"/>
        <v>906</v>
      </c>
      <c r="O30" s="30">
        <f>N30/N$31*100</f>
        <v>28.127910586774295</v>
      </c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58" x14ac:dyDescent="0.25">
      <c r="A31" s="1" t="s">
        <v>21</v>
      </c>
      <c r="B31" s="29">
        <f t="shared" ref="B31:O31" si="10">B11+B16+B21+B30</f>
        <v>2393</v>
      </c>
      <c r="C31" s="30">
        <f t="shared" si="10"/>
        <v>100</v>
      </c>
      <c r="D31" s="29">
        <f t="shared" si="10"/>
        <v>127</v>
      </c>
      <c r="E31" s="30">
        <f t="shared" si="10"/>
        <v>100</v>
      </c>
      <c r="F31" s="29">
        <f t="shared" si="10"/>
        <v>85</v>
      </c>
      <c r="G31" s="30">
        <f t="shared" si="10"/>
        <v>100</v>
      </c>
      <c r="H31" s="29">
        <f t="shared" si="10"/>
        <v>119</v>
      </c>
      <c r="I31" s="30">
        <f t="shared" si="10"/>
        <v>100</v>
      </c>
      <c r="J31" s="29">
        <f t="shared" si="10"/>
        <v>497</v>
      </c>
      <c r="K31" s="30">
        <f t="shared" si="10"/>
        <v>100</v>
      </c>
      <c r="L31" s="29">
        <f t="shared" si="10"/>
        <v>828</v>
      </c>
      <c r="M31" s="30">
        <f t="shared" si="10"/>
        <v>99.999999999999986</v>
      </c>
      <c r="N31" s="29">
        <f t="shared" si="5"/>
        <v>3221</v>
      </c>
      <c r="O31" s="30">
        <f t="shared" si="10"/>
        <v>99.999999999999986</v>
      </c>
      <c r="P31" s="22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58" ht="16.5" x14ac:dyDescent="0.35">
      <c r="A32" s="34" t="s">
        <v>64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22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</row>
    <row r="33" spans="1:58" ht="15.75" x14ac:dyDescent="0.3">
      <c r="A33" s="35" t="s">
        <v>66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</row>
    <row r="34" spans="1:58" x14ac:dyDescent="0.25">
      <c r="A34" s="36" t="s">
        <v>67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</row>
    <row r="35" spans="1:58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</row>
    <row r="36" spans="1:58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</row>
    <row r="37" spans="1:58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</row>
    <row r="38" spans="1:58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</row>
    <row r="39" spans="1:58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</row>
    <row r="40" spans="1:58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</row>
    <row r="41" spans="1:58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</row>
    <row r="42" spans="1:58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</row>
    <row r="43" spans="1:58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</row>
    <row r="44" spans="1:58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</row>
    <row r="45" spans="1:58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</row>
    <row r="46" spans="1:58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</row>
    <row r="47" spans="1:58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</row>
    <row r="48" spans="1:58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</row>
    <row r="49" spans="1:58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</row>
    <row r="50" spans="1:58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</row>
    <row r="51" spans="1:58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</row>
    <row r="52" spans="1:58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</row>
    <row r="53" spans="1:58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</row>
    <row r="54" spans="1:58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</row>
    <row r="55" spans="1:58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</row>
    <row r="56" spans="1:58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</row>
    <row r="57" spans="1:58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</row>
    <row r="58" spans="1:58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</row>
    <row r="59" spans="1:58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</row>
    <row r="60" spans="1:58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</row>
    <row r="61" spans="1:58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</row>
    <row r="62" spans="1:58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</row>
    <row r="63" spans="1:58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</row>
    <row r="64" spans="1:58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</row>
    <row r="65" spans="1:58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</row>
    <row r="66" spans="1:58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</row>
    <row r="67" spans="1:58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</row>
    <row r="68" spans="1:58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</row>
    <row r="69" spans="1:58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</row>
    <row r="70" spans="1:58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</row>
    <row r="71" spans="1:58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</row>
    <row r="72" spans="1:58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</row>
    <row r="73" spans="1:58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</row>
    <row r="74" spans="1:58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</row>
    <row r="75" spans="1:58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</row>
    <row r="76" spans="1:58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</row>
    <row r="77" spans="1:58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</row>
    <row r="78" spans="1:58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</row>
    <row r="79" spans="1:58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</row>
    <row r="80" spans="1:58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</row>
    <row r="81" spans="1:58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</row>
    <row r="82" spans="1:58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</row>
    <row r="83" spans="1:58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</row>
    <row r="84" spans="1:58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</row>
    <row r="85" spans="1:58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</row>
    <row r="86" spans="1:58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</row>
    <row r="87" spans="1:58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</row>
    <row r="88" spans="1:58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</row>
    <row r="89" spans="1:58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</row>
    <row r="90" spans="1:58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</row>
    <row r="91" spans="1:58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</row>
    <row r="92" spans="1:58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</row>
    <row r="93" spans="1:58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</row>
    <row r="94" spans="1:58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</row>
    <row r="95" spans="1:58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</row>
    <row r="96" spans="1:58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</row>
    <row r="97" spans="1:58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</row>
    <row r="98" spans="1:58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</row>
    <row r="99" spans="1:58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</row>
    <row r="100" spans="1:58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</row>
    <row r="101" spans="1:58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</row>
    <row r="102" spans="1:58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</row>
    <row r="103" spans="1:58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</row>
    <row r="104" spans="1:58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</row>
    <row r="105" spans="1:58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</row>
    <row r="106" spans="1:58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</row>
    <row r="107" spans="1:58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</row>
    <row r="108" spans="1:58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</row>
    <row r="109" spans="1:58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</row>
    <row r="110" spans="1:58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</row>
    <row r="111" spans="1:58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</row>
    <row r="112" spans="1:58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</row>
    <row r="113" spans="1:58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</row>
    <row r="114" spans="1:58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</row>
    <row r="115" spans="1:58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</row>
    <row r="116" spans="1:58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</row>
    <row r="117" spans="1:58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</row>
    <row r="118" spans="1:58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</row>
    <row r="119" spans="1:58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</row>
    <row r="120" spans="1:58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</row>
    <row r="121" spans="1:58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</row>
    <row r="122" spans="1:58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</row>
    <row r="123" spans="1:58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</row>
    <row r="124" spans="1:58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</row>
    <row r="125" spans="1:58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</row>
    <row r="126" spans="1:58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</row>
    <row r="127" spans="1:58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</row>
    <row r="128" spans="1:58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</row>
    <row r="129" spans="1:58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</row>
    <row r="130" spans="1:58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</row>
    <row r="131" spans="1:58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</row>
    <row r="132" spans="1:58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</row>
    <row r="133" spans="1:58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</row>
    <row r="134" spans="1:58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</row>
    <row r="135" spans="1:58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</row>
    <row r="136" spans="1:58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</row>
    <row r="137" spans="1:58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</row>
    <row r="138" spans="1:58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</row>
    <row r="139" spans="1:58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</row>
    <row r="140" spans="1:58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</row>
    <row r="141" spans="1:58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</row>
    <row r="142" spans="1:58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</row>
    <row r="143" spans="1:58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</row>
    <row r="144" spans="1:58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</row>
    <row r="145" spans="1:58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</row>
    <row r="146" spans="1:58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</row>
    <row r="147" spans="1:58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</row>
    <row r="148" spans="1:58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</row>
    <row r="149" spans="1:58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</row>
    <row r="150" spans="1:58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</row>
    <row r="151" spans="1:58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</row>
    <row r="152" spans="1:58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</row>
    <row r="153" spans="1:58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</row>
    <row r="154" spans="1:58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</row>
    <row r="155" spans="1:58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</row>
    <row r="156" spans="1:58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</row>
    <row r="157" spans="1:58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</row>
    <row r="158" spans="1:58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</row>
    <row r="159" spans="1:58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</row>
    <row r="160" spans="1:58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</row>
    <row r="161" spans="1:58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</row>
    <row r="162" spans="1:58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</row>
    <row r="163" spans="1:58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</row>
    <row r="164" spans="1:58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</row>
    <row r="165" spans="1:58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</row>
    <row r="166" spans="1:58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</row>
    <row r="167" spans="1:58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</row>
    <row r="168" spans="1:58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</row>
    <row r="169" spans="1:58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</row>
    <row r="170" spans="1:58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</row>
    <row r="171" spans="1:58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</row>
    <row r="172" spans="1:58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</row>
    <row r="173" spans="1:58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</row>
    <row r="174" spans="1:58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</row>
    <row r="175" spans="1:58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</row>
    <row r="176" spans="1:58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</row>
    <row r="177" spans="1:58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</row>
    <row r="178" spans="1:58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</row>
    <row r="179" spans="1:58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</row>
    <row r="180" spans="1:58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</row>
    <row r="181" spans="1:58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</row>
    <row r="182" spans="1:58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</row>
    <row r="183" spans="1:58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</row>
    <row r="184" spans="1:58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</row>
    <row r="185" spans="1:58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</row>
    <row r="186" spans="1:58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</row>
    <row r="187" spans="1:58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</row>
    <row r="188" spans="1:58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</row>
    <row r="189" spans="1:58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</row>
    <row r="190" spans="1:58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</row>
    <row r="191" spans="1:58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</row>
    <row r="192" spans="1:58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</row>
    <row r="193" spans="1:58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</row>
    <row r="194" spans="1:58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</row>
    <row r="195" spans="1:58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</row>
    <row r="196" spans="1:58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</row>
    <row r="197" spans="1:58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</row>
    <row r="198" spans="1:58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</row>
    <row r="199" spans="1:58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</row>
    <row r="200" spans="1:58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</row>
    <row r="201" spans="1:58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</row>
    <row r="202" spans="1:58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</row>
    <row r="203" spans="1:58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</row>
    <row r="204" spans="1:58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</row>
    <row r="205" spans="1:58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</row>
    <row r="206" spans="1:58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</row>
    <row r="207" spans="1:58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</row>
    <row r="208" spans="1:58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</row>
    <row r="209" spans="1:58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</row>
    <row r="210" spans="1:58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</row>
    <row r="211" spans="1:58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</row>
    <row r="212" spans="1:58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</row>
    <row r="213" spans="1:58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</row>
    <row r="214" spans="1:58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</row>
    <row r="215" spans="1:58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</row>
    <row r="216" spans="1:58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</row>
    <row r="217" spans="1:58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</row>
    <row r="218" spans="1:58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</row>
    <row r="219" spans="1:58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</row>
    <row r="220" spans="1:58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</row>
    <row r="221" spans="1:58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</row>
    <row r="222" spans="1:58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</row>
    <row r="223" spans="1:58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</row>
    <row r="224" spans="1:58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</row>
    <row r="225" spans="1:58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</row>
    <row r="226" spans="1:58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</row>
    <row r="227" spans="1:58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</row>
    <row r="228" spans="1:58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</row>
    <row r="229" spans="1:58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</row>
    <row r="230" spans="1:58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</row>
    <row r="231" spans="1:58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</row>
  </sheetData>
  <mergeCells count="20">
    <mergeCell ref="B2:O2"/>
    <mergeCell ref="B3:O3"/>
    <mergeCell ref="A5:A6"/>
    <mergeCell ref="B5:B6"/>
    <mergeCell ref="C5:C6"/>
    <mergeCell ref="D5:D6"/>
    <mergeCell ref="E5:E6"/>
    <mergeCell ref="F5:F6"/>
    <mergeCell ref="G5:G6"/>
    <mergeCell ref="H5:H6"/>
    <mergeCell ref="O5:O6"/>
    <mergeCell ref="A32:O32"/>
    <mergeCell ref="A33:O33"/>
    <mergeCell ref="A34:O34"/>
    <mergeCell ref="I5:I6"/>
    <mergeCell ref="J5:J6"/>
    <mergeCell ref="K5:K6"/>
    <mergeCell ref="L5:L6"/>
    <mergeCell ref="M5:M6"/>
    <mergeCell ref="N5:N6"/>
  </mergeCells>
  <printOptions horizontalCentered="1"/>
  <pageMargins left="0.51181102362204722" right="0.51181102362204722" top="0.55118110236220474" bottom="0.74803149606299213" header="0.31496062992125984" footer="0.31496062992125984"/>
  <pageSetup paperSize="9" scale="85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C11:N11 L7:N10 C16:N16 C12:C15 E12:E15 G12:G15 I12:I15 K12:N15 C21:N21 C17:C20 E17:E20 I17:I20 K17:N20 C30:N31 C22:C29 E22:E29 I22:I29 K22:N29 G17:G20 G22:G2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16B7A-868B-4454-A447-E1721B22468B}">
  <sheetPr>
    <pageSetUpPr fitToPage="1"/>
  </sheetPr>
  <dimension ref="A1:BL231"/>
  <sheetViews>
    <sheetView zoomScaleNormal="100" workbookViewId="0">
      <pane ySplit="6" topLeftCell="A7" activePane="bottomLeft" state="frozen"/>
      <selection pane="bottomLeft" activeCell="B2" sqref="B2:Q2"/>
    </sheetView>
  </sheetViews>
  <sheetFormatPr defaultRowHeight="15" x14ac:dyDescent="0.25"/>
  <cols>
    <col min="1" max="1" width="20.140625" bestFit="1" customWidth="1"/>
    <col min="2" max="2" width="13.7109375" customWidth="1"/>
    <col min="3" max="3" width="7" customWidth="1"/>
    <col min="4" max="4" width="17" customWidth="1"/>
    <col min="5" max="5" width="7" customWidth="1"/>
    <col min="6" max="6" width="11" customWidth="1"/>
    <col min="7" max="7" width="7" customWidth="1"/>
    <col min="8" max="8" width="13.140625" customWidth="1"/>
    <col min="9" max="9" width="7" customWidth="1"/>
    <col min="10" max="10" width="13.140625" customWidth="1"/>
    <col min="11" max="11" width="7" customWidth="1"/>
    <col min="13" max="13" width="7" customWidth="1"/>
    <col min="14" max="14" width="16" customWidth="1"/>
    <col min="15" max="15" width="7" customWidth="1"/>
    <col min="16" max="16" width="11.42578125" customWidth="1"/>
    <col min="17" max="17" width="7" customWidth="1"/>
  </cols>
  <sheetData>
    <row r="1" spans="1:64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</row>
    <row r="2" spans="1:64" ht="16.5" x14ac:dyDescent="0.3">
      <c r="A2" s="20"/>
      <c r="B2" s="39" t="s">
        <v>65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</row>
    <row r="3" spans="1:64" ht="16.5" x14ac:dyDescent="0.3">
      <c r="A3" s="20"/>
      <c r="B3" s="40" t="s">
        <v>68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</row>
    <row r="4" spans="1:64" ht="13.5" customHeight="1" x14ac:dyDescent="0.25">
      <c r="A4" s="20"/>
      <c r="B4" s="21"/>
      <c r="C4" s="21"/>
      <c r="D4" s="21"/>
      <c r="E4" s="21"/>
      <c r="F4" s="21"/>
      <c r="G4" s="20"/>
      <c r="H4" s="21"/>
      <c r="I4" s="20"/>
      <c r="J4" s="21"/>
      <c r="K4" s="20"/>
      <c r="L4" s="21"/>
      <c r="M4" s="20"/>
      <c r="N4" s="21"/>
      <c r="O4" s="20"/>
      <c r="P4" s="21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</row>
    <row r="5" spans="1:64" ht="15" customHeight="1" x14ac:dyDescent="0.25">
      <c r="A5" s="41" t="s">
        <v>33</v>
      </c>
      <c r="B5" s="37" t="s">
        <v>29</v>
      </c>
      <c r="C5" s="37" t="s">
        <v>0</v>
      </c>
      <c r="D5" s="37" t="s">
        <v>60</v>
      </c>
      <c r="E5" s="37" t="s">
        <v>0</v>
      </c>
      <c r="F5" s="37" t="s">
        <v>30</v>
      </c>
      <c r="G5" s="37" t="s">
        <v>0</v>
      </c>
      <c r="H5" s="48" t="s">
        <v>71</v>
      </c>
      <c r="I5" s="48" t="s">
        <v>0</v>
      </c>
      <c r="J5" s="37" t="s">
        <v>61</v>
      </c>
      <c r="K5" s="37" t="s">
        <v>0</v>
      </c>
      <c r="L5" s="37" t="s">
        <v>53</v>
      </c>
      <c r="M5" s="37" t="s">
        <v>0</v>
      </c>
      <c r="N5" s="37" t="s">
        <v>54</v>
      </c>
      <c r="O5" s="37" t="s">
        <v>0</v>
      </c>
      <c r="P5" s="37" t="s">
        <v>28</v>
      </c>
      <c r="Q5" s="37" t="s">
        <v>0</v>
      </c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</row>
    <row r="6" spans="1:64" ht="15" customHeight="1" x14ac:dyDescent="0.25">
      <c r="A6" s="42"/>
      <c r="B6" s="37"/>
      <c r="C6" s="37"/>
      <c r="D6" s="38"/>
      <c r="E6" s="37"/>
      <c r="F6" s="38"/>
      <c r="G6" s="37"/>
      <c r="H6" s="38"/>
      <c r="I6" s="38"/>
      <c r="J6" s="38"/>
      <c r="K6" s="37"/>
      <c r="L6" s="38"/>
      <c r="M6" s="37"/>
      <c r="N6" s="38"/>
      <c r="O6" s="37"/>
      <c r="P6" s="38"/>
      <c r="Q6" s="37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</row>
    <row r="7" spans="1:64" x14ac:dyDescent="0.25">
      <c r="A7" s="4" t="s">
        <v>1</v>
      </c>
      <c r="B7" s="9">
        <v>106</v>
      </c>
      <c r="C7" s="14">
        <f t="shared" ref="C7:C30" si="0">B7/B$31*100</f>
        <v>3.9730134932533732</v>
      </c>
      <c r="D7" s="10">
        <v>55</v>
      </c>
      <c r="E7" s="14">
        <f t="shared" ref="E7:E30" si="1">D7/D$31*100</f>
        <v>28.497409326424872</v>
      </c>
      <c r="F7" s="9"/>
      <c r="G7" s="14">
        <f>F7/F$31*100</f>
        <v>0</v>
      </c>
      <c r="H7" s="9">
        <v>0</v>
      </c>
      <c r="I7" s="14">
        <f>H7/H$31*100</f>
        <v>0</v>
      </c>
      <c r="J7" s="9"/>
      <c r="K7" s="14">
        <f>J7/J$31*100</f>
        <v>0</v>
      </c>
      <c r="L7" s="9">
        <v>9</v>
      </c>
      <c r="M7" s="14">
        <f>L7/L$31*100</f>
        <v>3.5714285714285712</v>
      </c>
      <c r="N7" s="9">
        <f>D7+F7+J7+L7</f>
        <v>64</v>
      </c>
      <c r="O7" s="14">
        <f>N7/N$31*100</f>
        <v>9.6096096096096097</v>
      </c>
      <c r="P7" s="9">
        <f>+B7+D7+F7+J7+L7+H7</f>
        <v>170</v>
      </c>
      <c r="Q7" s="14">
        <f>P7/P$31*100</f>
        <v>5.0974512743628182</v>
      </c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</row>
    <row r="8" spans="1:64" x14ac:dyDescent="0.25">
      <c r="A8" s="5" t="s">
        <v>18</v>
      </c>
      <c r="B8" s="10">
        <v>16</v>
      </c>
      <c r="C8" s="15">
        <f t="shared" si="0"/>
        <v>0.59970014992503751</v>
      </c>
      <c r="D8" s="10"/>
      <c r="E8" s="15">
        <f t="shared" si="1"/>
        <v>0</v>
      </c>
      <c r="F8" s="10"/>
      <c r="G8" s="15">
        <f t="shared" ref="G8:Q30" si="2">F8/F$31*100</f>
        <v>0</v>
      </c>
      <c r="H8" s="10">
        <v>0</v>
      </c>
      <c r="I8" s="15">
        <f t="shared" ref="I8:I30" si="3">H8/H$31*100</f>
        <v>0</v>
      </c>
      <c r="J8" s="10">
        <v>2</v>
      </c>
      <c r="K8" s="15">
        <f t="shared" si="2"/>
        <v>1.0204081632653061</v>
      </c>
      <c r="L8" s="10"/>
      <c r="M8" s="15">
        <f t="shared" si="2"/>
        <v>0</v>
      </c>
      <c r="N8" s="10">
        <f>D8+F8+J8+L8</f>
        <v>2</v>
      </c>
      <c r="O8" s="15">
        <f t="shared" ref="O8:O30" si="4">N8/N$31*100</f>
        <v>0.3003003003003003</v>
      </c>
      <c r="P8" s="10">
        <f>+B8+D8+F8+J8+L8+H8</f>
        <v>18</v>
      </c>
      <c r="Q8" s="15">
        <f t="shared" si="2"/>
        <v>0.53973013493253374</v>
      </c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</row>
    <row r="9" spans="1:64" x14ac:dyDescent="0.25">
      <c r="A9" s="5" t="s">
        <v>2</v>
      </c>
      <c r="B9" s="10">
        <v>127</v>
      </c>
      <c r="C9" s="15">
        <f t="shared" si="0"/>
        <v>4.760119940029985</v>
      </c>
      <c r="D9" s="10">
        <v>102</v>
      </c>
      <c r="E9" s="15">
        <f t="shared" si="1"/>
        <v>52.849740932642483</v>
      </c>
      <c r="F9" s="10"/>
      <c r="G9" s="15">
        <f t="shared" si="2"/>
        <v>0</v>
      </c>
      <c r="H9" s="10">
        <v>0</v>
      </c>
      <c r="I9" s="15">
        <f t="shared" si="3"/>
        <v>0</v>
      </c>
      <c r="J9" s="10">
        <v>11</v>
      </c>
      <c r="K9" s="15">
        <f t="shared" si="2"/>
        <v>5.6122448979591839</v>
      </c>
      <c r="L9" s="10">
        <v>4</v>
      </c>
      <c r="M9" s="15">
        <f t="shared" si="2"/>
        <v>1.5873015873015872</v>
      </c>
      <c r="N9" s="10">
        <f>D9+F9+J9+L9</f>
        <v>117</v>
      </c>
      <c r="O9" s="15">
        <f t="shared" si="4"/>
        <v>17.567567567567568</v>
      </c>
      <c r="P9" s="10">
        <f>+B9+D9+F9+J9+L9+H9</f>
        <v>244</v>
      </c>
      <c r="Q9" s="15">
        <f t="shared" si="2"/>
        <v>7.3163418290854567</v>
      </c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</row>
    <row r="10" spans="1:64" x14ac:dyDescent="0.25">
      <c r="A10" s="6" t="s">
        <v>3</v>
      </c>
      <c r="B10" s="11">
        <v>60</v>
      </c>
      <c r="C10" s="16">
        <f t="shared" si="0"/>
        <v>2.2488755622188905</v>
      </c>
      <c r="D10" s="11">
        <v>13</v>
      </c>
      <c r="E10" s="16">
        <f t="shared" si="1"/>
        <v>6.7357512953367875</v>
      </c>
      <c r="F10" s="11"/>
      <c r="G10" s="16">
        <f t="shared" si="2"/>
        <v>0</v>
      </c>
      <c r="H10" s="11">
        <v>0</v>
      </c>
      <c r="I10" s="16">
        <f t="shared" si="3"/>
        <v>0</v>
      </c>
      <c r="J10" s="11"/>
      <c r="K10" s="16">
        <f t="shared" si="2"/>
        <v>0</v>
      </c>
      <c r="L10" s="11">
        <v>6</v>
      </c>
      <c r="M10" s="16">
        <f t="shared" si="2"/>
        <v>2.3809523809523809</v>
      </c>
      <c r="N10" s="11">
        <f>D10+F10+J10+L10</f>
        <v>19</v>
      </c>
      <c r="O10" s="16">
        <f t="shared" si="4"/>
        <v>2.8528528528528527</v>
      </c>
      <c r="P10" s="11">
        <f>+B10+D10+F10+J10+L10+H10</f>
        <v>79</v>
      </c>
      <c r="Q10" s="16">
        <f t="shared" si="2"/>
        <v>2.368815592203898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</row>
    <row r="11" spans="1:64" ht="30" x14ac:dyDescent="0.25">
      <c r="A11" s="7" t="s">
        <v>24</v>
      </c>
      <c r="B11" s="12">
        <f>B7+B8+B9+B10</f>
        <v>309</v>
      </c>
      <c r="C11" s="17">
        <f>B11/B$31*100</f>
        <v>11.581709145427286</v>
      </c>
      <c r="D11" s="12">
        <f>D7+D8+D9+D10</f>
        <v>170</v>
      </c>
      <c r="E11" s="17">
        <f t="shared" si="1"/>
        <v>88.082901554404145</v>
      </c>
      <c r="F11" s="12">
        <f>F7+F8+F9+F10</f>
        <v>0</v>
      </c>
      <c r="G11" s="17">
        <f t="shared" si="2"/>
        <v>0</v>
      </c>
      <c r="H11" s="12">
        <f>H7+H8+H9+H10</f>
        <v>0</v>
      </c>
      <c r="I11" s="17">
        <f t="shared" si="3"/>
        <v>0</v>
      </c>
      <c r="J11" s="12">
        <f>J7+J8+J9+J10</f>
        <v>13</v>
      </c>
      <c r="K11" s="17">
        <f t="shared" si="2"/>
        <v>6.6326530612244898</v>
      </c>
      <c r="L11" s="12">
        <f>L7+L8+L9+L10</f>
        <v>19</v>
      </c>
      <c r="M11" s="17">
        <f t="shared" si="2"/>
        <v>7.5396825396825395</v>
      </c>
      <c r="N11" s="12">
        <f>N7+N8+N9+N10</f>
        <v>202</v>
      </c>
      <c r="O11" s="17">
        <f t="shared" si="4"/>
        <v>30.33033033033033</v>
      </c>
      <c r="P11" s="12">
        <f>+B11+D11+F11+J11+L11+H11</f>
        <v>511</v>
      </c>
      <c r="Q11" s="17">
        <f t="shared" si="2"/>
        <v>15.322338830584709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</row>
    <row r="12" spans="1:64" x14ac:dyDescent="0.25">
      <c r="A12" s="8" t="s">
        <v>4</v>
      </c>
      <c r="B12" s="13">
        <v>270</v>
      </c>
      <c r="C12" s="18">
        <f t="shared" si="0"/>
        <v>10.119940029985006</v>
      </c>
      <c r="D12" s="13">
        <v>1</v>
      </c>
      <c r="E12" s="18">
        <f t="shared" si="1"/>
        <v>0.5181347150259068</v>
      </c>
      <c r="F12" s="13"/>
      <c r="G12" s="18">
        <f t="shared" si="2"/>
        <v>0</v>
      </c>
      <c r="H12" s="13">
        <v>0</v>
      </c>
      <c r="I12" s="18">
        <f t="shared" si="3"/>
        <v>0</v>
      </c>
      <c r="J12" s="13">
        <v>3</v>
      </c>
      <c r="K12" s="18">
        <f t="shared" si="2"/>
        <v>1.5306122448979591</v>
      </c>
      <c r="L12" s="13">
        <v>20</v>
      </c>
      <c r="M12" s="18">
        <f t="shared" si="2"/>
        <v>7.9365079365079358</v>
      </c>
      <c r="N12" s="13">
        <f>D12+F12+J12+L12</f>
        <v>24</v>
      </c>
      <c r="O12" s="18">
        <f t="shared" si="4"/>
        <v>3.6036036036036037</v>
      </c>
      <c r="P12" s="13">
        <f>+B12+D12+F12+J12+L12+H12</f>
        <v>294</v>
      </c>
      <c r="Q12" s="18">
        <f t="shared" si="2"/>
        <v>8.815592203898051</v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</row>
    <row r="13" spans="1:64" x14ac:dyDescent="0.25">
      <c r="A13" s="5" t="s">
        <v>19</v>
      </c>
      <c r="B13" s="10">
        <v>127</v>
      </c>
      <c r="C13" s="15">
        <f t="shared" si="0"/>
        <v>4.760119940029985</v>
      </c>
      <c r="D13" s="10">
        <v>12</v>
      </c>
      <c r="E13" s="15">
        <f t="shared" si="1"/>
        <v>6.2176165803108807</v>
      </c>
      <c r="F13" s="10"/>
      <c r="G13" s="15">
        <f t="shared" si="2"/>
        <v>0</v>
      </c>
      <c r="H13" s="10">
        <v>0</v>
      </c>
      <c r="I13" s="15">
        <f t="shared" si="3"/>
        <v>0</v>
      </c>
      <c r="J13" s="10">
        <v>22</v>
      </c>
      <c r="K13" s="15">
        <f t="shared" si="2"/>
        <v>11.224489795918368</v>
      </c>
      <c r="L13" s="10">
        <v>9</v>
      </c>
      <c r="M13" s="15">
        <f t="shared" si="2"/>
        <v>3.5714285714285712</v>
      </c>
      <c r="N13" s="10">
        <f>D13+F13+J13+L13</f>
        <v>43</v>
      </c>
      <c r="O13" s="15">
        <f t="shared" si="4"/>
        <v>6.4564564564564568</v>
      </c>
      <c r="P13" s="10">
        <f>+B13+D13+F13+J13+L13+H13</f>
        <v>170</v>
      </c>
      <c r="Q13" s="15">
        <f t="shared" si="2"/>
        <v>5.0974512743628182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</row>
    <row r="14" spans="1:64" x14ac:dyDescent="0.25">
      <c r="A14" s="5" t="s">
        <v>20</v>
      </c>
      <c r="B14" s="10">
        <v>40</v>
      </c>
      <c r="C14" s="15">
        <f t="shared" si="0"/>
        <v>1.4992503748125936</v>
      </c>
      <c r="D14" s="10"/>
      <c r="E14" s="15">
        <f t="shared" si="1"/>
        <v>0</v>
      </c>
      <c r="F14" s="10"/>
      <c r="G14" s="15">
        <f t="shared" si="2"/>
        <v>0</v>
      </c>
      <c r="H14" s="10">
        <v>0</v>
      </c>
      <c r="I14" s="15">
        <f t="shared" si="3"/>
        <v>0</v>
      </c>
      <c r="J14" s="10">
        <v>5</v>
      </c>
      <c r="K14" s="15">
        <f t="shared" si="2"/>
        <v>2.5510204081632653</v>
      </c>
      <c r="L14" s="10">
        <v>13</v>
      </c>
      <c r="M14" s="15">
        <f t="shared" si="2"/>
        <v>5.1587301587301582</v>
      </c>
      <c r="N14" s="10">
        <f>D14+F14+J14+L14</f>
        <v>18</v>
      </c>
      <c r="O14" s="15">
        <f t="shared" si="4"/>
        <v>2.7027027027027026</v>
      </c>
      <c r="P14" s="10">
        <f>+B14+D14+F14+J14+L14+H14</f>
        <v>58</v>
      </c>
      <c r="Q14" s="15">
        <f t="shared" si="2"/>
        <v>1.7391304347826086</v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</row>
    <row r="15" spans="1:64" x14ac:dyDescent="0.25">
      <c r="A15" s="6" t="s">
        <v>17</v>
      </c>
      <c r="B15" s="11">
        <v>194</v>
      </c>
      <c r="C15" s="16">
        <f t="shared" si="0"/>
        <v>7.2713643178410798</v>
      </c>
      <c r="D15" s="11"/>
      <c r="E15" s="16">
        <f t="shared" si="1"/>
        <v>0</v>
      </c>
      <c r="F15" s="11">
        <v>25</v>
      </c>
      <c r="G15" s="16">
        <f t="shared" si="2"/>
        <v>100</v>
      </c>
      <c r="H15" s="11">
        <v>0</v>
      </c>
      <c r="I15" s="16">
        <f t="shared" si="3"/>
        <v>0</v>
      </c>
      <c r="J15" s="11"/>
      <c r="K15" s="16">
        <f t="shared" si="2"/>
        <v>0</v>
      </c>
      <c r="L15" s="11">
        <v>62</v>
      </c>
      <c r="M15" s="16">
        <f t="shared" si="2"/>
        <v>24.603174603174601</v>
      </c>
      <c r="N15" s="11">
        <f>D15+F15+J15+L15</f>
        <v>87</v>
      </c>
      <c r="O15" s="16">
        <f t="shared" si="4"/>
        <v>13.063063063063062</v>
      </c>
      <c r="P15" s="11">
        <f>+B15+D15+F15+J15+L15+H15</f>
        <v>281</v>
      </c>
      <c r="Q15" s="16">
        <f t="shared" si="2"/>
        <v>8.4257871064467764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</row>
    <row r="16" spans="1:64" ht="30" x14ac:dyDescent="0.25">
      <c r="A16" s="7" t="s">
        <v>25</v>
      </c>
      <c r="B16" s="12">
        <f>B12+B13+B14+B15</f>
        <v>631</v>
      </c>
      <c r="C16" s="17">
        <f t="shared" si="0"/>
        <v>23.650674662668667</v>
      </c>
      <c r="D16" s="12">
        <f>D12+D13+D14+D15</f>
        <v>13</v>
      </c>
      <c r="E16" s="17">
        <f t="shared" si="1"/>
        <v>6.7357512953367875</v>
      </c>
      <c r="F16" s="12">
        <f>F12+F13+F14+F15</f>
        <v>25</v>
      </c>
      <c r="G16" s="17">
        <f t="shared" si="2"/>
        <v>100</v>
      </c>
      <c r="H16" s="12">
        <f>H12+H13+H14+H15</f>
        <v>0</v>
      </c>
      <c r="I16" s="17">
        <f t="shared" si="3"/>
        <v>0</v>
      </c>
      <c r="J16" s="12">
        <f>J12+J13+J14+J15</f>
        <v>30</v>
      </c>
      <c r="K16" s="17">
        <f t="shared" si="2"/>
        <v>15.306122448979592</v>
      </c>
      <c r="L16" s="12">
        <f>L12+L13+L14+L15</f>
        <v>104</v>
      </c>
      <c r="M16" s="17">
        <f t="shared" si="2"/>
        <v>41.269841269841265</v>
      </c>
      <c r="N16" s="12">
        <f>N12+N13+N14+N15</f>
        <v>172</v>
      </c>
      <c r="O16" s="17">
        <f t="shared" si="4"/>
        <v>25.825825825825827</v>
      </c>
      <c r="P16" s="12">
        <f>+B16+D16+F16+J16+L16+H16</f>
        <v>803</v>
      </c>
      <c r="Q16" s="17">
        <f t="shared" si="2"/>
        <v>24.077961019490253</v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</row>
    <row r="17" spans="1:60" x14ac:dyDescent="0.25">
      <c r="A17" s="8" t="s">
        <v>5</v>
      </c>
      <c r="B17" s="13">
        <v>154</v>
      </c>
      <c r="C17" s="18">
        <f t="shared" si="0"/>
        <v>5.7721139430284865</v>
      </c>
      <c r="D17" s="10"/>
      <c r="E17" s="18">
        <f t="shared" si="1"/>
        <v>0</v>
      </c>
      <c r="F17" s="13">
        <v>0</v>
      </c>
      <c r="G17" s="18">
        <f t="shared" si="2"/>
        <v>0</v>
      </c>
      <c r="H17" s="10">
        <v>0</v>
      </c>
      <c r="I17" s="18">
        <f t="shared" si="3"/>
        <v>0</v>
      </c>
      <c r="J17" s="10"/>
      <c r="K17" s="18">
        <f t="shared" si="2"/>
        <v>0</v>
      </c>
      <c r="L17" s="13">
        <v>7</v>
      </c>
      <c r="M17" s="18">
        <f t="shared" si="2"/>
        <v>2.7777777777777777</v>
      </c>
      <c r="N17" s="13">
        <f>D17+F17+J17+L17</f>
        <v>7</v>
      </c>
      <c r="O17" s="18">
        <f t="shared" si="4"/>
        <v>1.0510510510510511</v>
      </c>
      <c r="P17" s="13">
        <f>+B17+D17+F17+J17+L17+H17</f>
        <v>161</v>
      </c>
      <c r="Q17" s="18">
        <f t="shared" si="2"/>
        <v>4.8275862068965516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</row>
    <row r="18" spans="1:60" x14ac:dyDescent="0.25">
      <c r="A18" s="5" t="s">
        <v>6</v>
      </c>
      <c r="B18" s="10">
        <v>45</v>
      </c>
      <c r="C18" s="18">
        <f t="shared" si="0"/>
        <v>1.686656671664168</v>
      </c>
      <c r="D18" s="10">
        <v>2</v>
      </c>
      <c r="E18" s="18">
        <f t="shared" si="1"/>
        <v>1.0362694300518136</v>
      </c>
      <c r="F18" s="10">
        <v>0</v>
      </c>
      <c r="G18" s="18">
        <f t="shared" si="2"/>
        <v>0</v>
      </c>
      <c r="H18" s="10">
        <v>0</v>
      </c>
      <c r="I18" s="18">
        <f t="shared" si="3"/>
        <v>0</v>
      </c>
      <c r="J18" s="10"/>
      <c r="K18" s="18">
        <f t="shared" si="2"/>
        <v>0</v>
      </c>
      <c r="L18" s="10">
        <v>3</v>
      </c>
      <c r="M18" s="18">
        <f t="shared" si="2"/>
        <v>1.1904761904761905</v>
      </c>
      <c r="N18" s="10">
        <f>D18+F18+J18+L18</f>
        <v>5</v>
      </c>
      <c r="O18" s="18">
        <f t="shared" si="4"/>
        <v>0.75075075075075071</v>
      </c>
      <c r="P18" s="10">
        <f>+B18+D18+F18+J18+L18+H18</f>
        <v>50</v>
      </c>
      <c r="Q18" s="18">
        <f t="shared" si="2"/>
        <v>1.4992503748125936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</row>
    <row r="19" spans="1:60" x14ac:dyDescent="0.25">
      <c r="A19" s="5" t="s">
        <v>7</v>
      </c>
      <c r="B19" s="10">
        <v>19</v>
      </c>
      <c r="C19" s="18">
        <f t="shared" si="0"/>
        <v>0.71214392803598203</v>
      </c>
      <c r="D19" s="10"/>
      <c r="E19" s="18">
        <f t="shared" si="1"/>
        <v>0</v>
      </c>
      <c r="F19" s="10">
        <v>0</v>
      </c>
      <c r="G19" s="18">
        <f t="shared" si="2"/>
        <v>0</v>
      </c>
      <c r="H19" s="10">
        <v>0</v>
      </c>
      <c r="I19" s="18">
        <f t="shared" si="3"/>
        <v>0</v>
      </c>
      <c r="J19" s="10"/>
      <c r="K19" s="18">
        <f t="shared" si="2"/>
        <v>0</v>
      </c>
      <c r="L19" s="10">
        <v>2</v>
      </c>
      <c r="M19" s="18">
        <f t="shared" si="2"/>
        <v>0.79365079365079361</v>
      </c>
      <c r="N19" s="10">
        <f>D19+F19+J19+L19</f>
        <v>2</v>
      </c>
      <c r="O19" s="18">
        <f t="shared" si="4"/>
        <v>0.3003003003003003</v>
      </c>
      <c r="P19" s="10">
        <f>+B19+D19+F19+J19+L19+H19</f>
        <v>21</v>
      </c>
      <c r="Q19" s="18">
        <f t="shared" si="2"/>
        <v>0.62968515742128939</v>
      </c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</row>
    <row r="20" spans="1:60" x14ac:dyDescent="0.25">
      <c r="A20" s="6" t="s">
        <v>8</v>
      </c>
      <c r="B20" s="11">
        <v>644</v>
      </c>
      <c r="C20" s="19">
        <f t="shared" si="0"/>
        <v>24.137931034482758</v>
      </c>
      <c r="D20" s="11"/>
      <c r="E20" s="19">
        <f t="shared" si="1"/>
        <v>0</v>
      </c>
      <c r="F20" s="11">
        <v>0</v>
      </c>
      <c r="G20" s="19">
        <f t="shared" si="2"/>
        <v>0</v>
      </c>
      <c r="H20" s="10">
        <v>0</v>
      </c>
      <c r="I20" s="19">
        <f t="shared" si="3"/>
        <v>0</v>
      </c>
      <c r="J20" s="10">
        <v>142</v>
      </c>
      <c r="K20" s="19">
        <f t="shared" si="2"/>
        <v>72.448979591836732</v>
      </c>
      <c r="L20" s="11">
        <v>65</v>
      </c>
      <c r="M20" s="19">
        <f t="shared" si="2"/>
        <v>25.793650793650798</v>
      </c>
      <c r="N20" s="11">
        <f>D20+F20+J20+L20</f>
        <v>207</v>
      </c>
      <c r="O20" s="19">
        <f t="shared" si="4"/>
        <v>31.081081081081081</v>
      </c>
      <c r="P20" s="11">
        <f>+B20+D20+F20+J20+L20+H20</f>
        <v>851</v>
      </c>
      <c r="Q20" s="19">
        <f t="shared" si="2"/>
        <v>25.517241379310345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</row>
    <row r="21" spans="1:60" ht="30" x14ac:dyDescent="0.25">
      <c r="A21" s="7" t="s">
        <v>26</v>
      </c>
      <c r="B21" s="12">
        <f>B17+B18+B19+B20</f>
        <v>862</v>
      </c>
      <c r="C21" s="17">
        <f>B21/B$31*100</f>
        <v>32.308845577211393</v>
      </c>
      <c r="D21" s="12">
        <f>D17+D18+D19+D20</f>
        <v>2</v>
      </c>
      <c r="E21" s="17">
        <f t="shared" si="1"/>
        <v>1.0362694300518136</v>
      </c>
      <c r="F21" s="12">
        <f>F17+F18+F19+F20</f>
        <v>0</v>
      </c>
      <c r="G21" s="17">
        <f t="shared" si="2"/>
        <v>0</v>
      </c>
      <c r="H21" s="12">
        <f>H17+H18+H19+H20</f>
        <v>0</v>
      </c>
      <c r="I21" s="17">
        <f t="shared" si="3"/>
        <v>0</v>
      </c>
      <c r="J21" s="12">
        <f>J17+J18+J19+J20</f>
        <v>142</v>
      </c>
      <c r="K21" s="17">
        <f t="shared" si="2"/>
        <v>72.448979591836732</v>
      </c>
      <c r="L21" s="12">
        <f>L17+L18+L19+L20</f>
        <v>77</v>
      </c>
      <c r="M21" s="17">
        <f t="shared" si="2"/>
        <v>30.555555555555557</v>
      </c>
      <c r="N21" s="12">
        <f>N17+N18+N19+N20</f>
        <v>221</v>
      </c>
      <c r="O21" s="17">
        <f t="shared" si="4"/>
        <v>33.183183183183182</v>
      </c>
      <c r="P21" s="12">
        <f>+B21+D21+F21+J21+L21+H21</f>
        <v>1083</v>
      </c>
      <c r="Q21" s="17">
        <f t="shared" si="2"/>
        <v>32.473763118440779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</row>
    <row r="22" spans="1:60" x14ac:dyDescent="0.25">
      <c r="A22" s="8" t="s">
        <v>9</v>
      </c>
      <c r="B22" s="13">
        <v>87</v>
      </c>
      <c r="C22" s="18">
        <f t="shared" si="0"/>
        <v>3.2608695652173911</v>
      </c>
      <c r="D22" s="13"/>
      <c r="E22" s="18">
        <f t="shared" si="1"/>
        <v>0</v>
      </c>
      <c r="F22" s="13">
        <v>0</v>
      </c>
      <c r="G22" s="18">
        <f t="shared" si="2"/>
        <v>0</v>
      </c>
      <c r="H22" s="13"/>
      <c r="I22" s="18">
        <f t="shared" si="3"/>
        <v>0</v>
      </c>
      <c r="J22" s="13"/>
      <c r="K22" s="18">
        <f t="shared" si="2"/>
        <v>0</v>
      </c>
      <c r="L22" s="13">
        <v>2</v>
      </c>
      <c r="M22" s="18">
        <f t="shared" si="2"/>
        <v>0.79365079365079361</v>
      </c>
      <c r="N22" s="13">
        <f>D22+F22+J22+L22</f>
        <v>2</v>
      </c>
      <c r="O22" s="18">
        <f t="shared" si="4"/>
        <v>0.3003003003003003</v>
      </c>
      <c r="P22" s="13">
        <f>+B22+D22+F22+J22+L22+H22</f>
        <v>89</v>
      </c>
      <c r="Q22" s="18">
        <f t="shared" si="2"/>
        <v>2.6686656671664166</v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</row>
    <row r="23" spans="1:60" x14ac:dyDescent="0.25">
      <c r="A23" s="5" t="s">
        <v>10</v>
      </c>
      <c r="B23" s="10">
        <v>85</v>
      </c>
      <c r="C23" s="15">
        <f t="shared" si="0"/>
        <v>3.1859070464767618</v>
      </c>
      <c r="D23" s="10"/>
      <c r="E23" s="15">
        <f t="shared" si="1"/>
        <v>0</v>
      </c>
      <c r="F23" s="10">
        <v>0</v>
      </c>
      <c r="G23" s="15">
        <f t="shared" si="2"/>
        <v>0</v>
      </c>
      <c r="H23" s="10"/>
      <c r="I23" s="15">
        <f t="shared" si="3"/>
        <v>0</v>
      </c>
      <c r="J23" s="10"/>
      <c r="K23" s="15">
        <f t="shared" si="2"/>
        <v>0</v>
      </c>
      <c r="L23" s="10"/>
      <c r="M23" s="15">
        <f t="shared" si="2"/>
        <v>0</v>
      </c>
      <c r="N23" s="10">
        <f>D23+F23+J23+L23</f>
        <v>0</v>
      </c>
      <c r="O23" s="15">
        <f t="shared" si="4"/>
        <v>0</v>
      </c>
      <c r="P23" s="10">
        <f>+B23+D23+F23+J23+L23+H23</f>
        <v>85</v>
      </c>
      <c r="Q23" s="15">
        <f t="shared" si="2"/>
        <v>2.5487256371814091</v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</row>
    <row r="24" spans="1:60" x14ac:dyDescent="0.25">
      <c r="A24" s="5" t="s">
        <v>11</v>
      </c>
      <c r="B24" s="10">
        <v>286</v>
      </c>
      <c r="C24" s="15">
        <f t="shared" si="0"/>
        <v>10.719640179910044</v>
      </c>
      <c r="D24" s="10"/>
      <c r="E24" s="15">
        <f t="shared" si="1"/>
        <v>0</v>
      </c>
      <c r="F24" s="10">
        <v>0</v>
      </c>
      <c r="G24" s="15">
        <f t="shared" si="2"/>
        <v>0</v>
      </c>
      <c r="H24" s="10">
        <v>1</v>
      </c>
      <c r="I24" s="15">
        <f t="shared" si="3"/>
        <v>100</v>
      </c>
      <c r="J24" s="10">
        <v>2</v>
      </c>
      <c r="K24" s="15">
        <f t="shared" si="2"/>
        <v>1.0204081632653061</v>
      </c>
      <c r="L24" s="10">
        <v>13</v>
      </c>
      <c r="M24" s="15">
        <f t="shared" si="2"/>
        <v>5.1587301587301582</v>
      </c>
      <c r="N24" s="10">
        <f>D24+F24+J24+L24</f>
        <v>15</v>
      </c>
      <c r="O24" s="15">
        <f t="shared" si="4"/>
        <v>2.2522522522522523</v>
      </c>
      <c r="P24" s="10">
        <f>+B24+D24+F24+J24+L24+H24</f>
        <v>302</v>
      </c>
      <c r="Q24" s="15">
        <f t="shared" si="2"/>
        <v>9.0554722638680651</v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</row>
    <row r="25" spans="1:60" x14ac:dyDescent="0.25">
      <c r="A25" s="5" t="s">
        <v>12</v>
      </c>
      <c r="B25" s="10">
        <v>10</v>
      </c>
      <c r="C25" s="15">
        <f t="shared" si="0"/>
        <v>0.3748125937031484</v>
      </c>
      <c r="D25" s="10"/>
      <c r="E25" s="15">
        <f t="shared" si="1"/>
        <v>0</v>
      </c>
      <c r="F25" s="10">
        <v>0</v>
      </c>
      <c r="G25" s="15">
        <f t="shared" si="2"/>
        <v>0</v>
      </c>
      <c r="H25" s="10"/>
      <c r="I25" s="15">
        <f t="shared" si="3"/>
        <v>0</v>
      </c>
      <c r="J25" s="10"/>
      <c r="K25" s="15">
        <f t="shared" si="2"/>
        <v>0</v>
      </c>
      <c r="L25" s="15"/>
      <c r="M25" s="15">
        <f t="shared" si="2"/>
        <v>0</v>
      </c>
      <c r="N25" s="10">
        <f>D25+F25+J25+L25</f>
        <v>0</v>
      </c>
      <c r="O25" s="15">
        <f t="shared" si="4"/>
        <v>0</v>
      </c>
      <c r="P25" s="10">
        <f>+B25+D25+F25+J25+L25+H25</f>
        <v>10</v>
      </c>
      <c r="Q25" s="15">
        <f t="shared" si="2"/>
        <v>0.29985007496251875</v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1:60" x14ac:dyDescent="0.25">
      <c r="A26" s="5" t="s">
        <v>13</v>
      </c>
      <c r="B26" s="10">
        <v>173</v>
      </c>
      <c r="C26" s="15">
        <f t="shared" si="0"/>
        <v>6.484257871064468</v>
      </c>
      <c r="D26" s="10">
        <v>2</v>
      </c>
      <c r="E26" s="15">
        <f t="shared" si="1"/>
        <v>1.0362694300518136</v>
      </c>
      <c r="F26" s="10">
        <v>0</v>
      </c>
      <c r="G26" s="15">
        <f t="shared" si="2"/>
        <v>0</v>
      </c>
      <c r="H26" s="10"/>
      <c r="I26" s="15">
        <f t="shared" si="3"/>
        <v>0</v>
      </c>
      <c r="J26" s="10">
        <v>8</v>
      </c>
      <c r="K26" s="15">
        <f t="shared" si="2"/>
        <v>4.0816326530612246</v>
      </c>
      <c r="L26" s="10">
        <v>37</v>
      </c>
      <c r="M26" s="15">
        <f t="shared" si="2"/>
        <v>14.682539682539684</v>
      </c>
      <c r="N26" s="10">
        <f>D26+F26+J26+L26</f>
        <v>47</v>
      </c>
      <c r="O26" s="15">
        <f t="shared" si="4"/>
        <v>7.0570570570570572</v>
      </c>
      <c r="P26" s="10">
        <f>+B26+D26+F26+J26+L26+H26</f>
        <v>220</v>
      </c>
      <c r="Q26" s="15">
        <f t="shared" si="2"/>
        <v>6.5967016491754125</v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</row>
    <row r="27" spans="1:60" x14ac:dyDescent="0.25">
      <c r="A27" s="5" t="s">
        <v>14</v>
      </c>
      <c r="B27" s="10">
        <v>80</v>
      </c>
      <c r="C27" s="15">
        <f t="shared" si="0"/>
        <v>2.9985007496251872</v>
      </c>
      <c r="D27" s="10"/>
      <c r="E27" s="15">
        <f t="shared" si="1"/>
        <v>0</v>
      </c>
      <c r="F27" s="10">
        <v>0</v>
      </c>
      <c r="G27" s="15">
        <f t="shared" si="2"/>
        <v>0</v>
      </c>
      <c r="H27" s="10"/>
      <c r="I27" s="15">
        <f t="shared" si="3"/>
        <v>0</v>
      </c>
      <c r="J27" s="10"/>
      <c r="K27" s="15">
        <f t="shared" si="2"/>
        <v>0</v>
      </c>
      <c r="L27" s="10"/>
      <c r="M27" s="15">
        <f t="shared" si="2"/>
        <v>0</v>
      </c>
      <c r="N27" s="10">
        <f>D27+F27+J27+L27</f>
        <v>0</v>
      </c>
      <c r="O27" s="15">
        <f t="shared" si="4"/>
        <v>0</v>
      </c>
      <c r="P27" s="10">
        <f>+B27+D27+F27+J27+L27+H27</f>
        <v>80</v>
      </c>
      <c r="Q27" s="15">
        <f t="shared" si="2"/>
        <v>2.39880059970015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</row>
    <row r="28" spans="1:60" x14ac:dyDescent="0.25">
      <c r="A28" s="5" t="s">
        <v>15</v>
      </c>
      <c r="B28" s="10">
        <v>98</v>
      </c>
      <c r="C28" s="15">
        <f t="shared" si="0"/>
        <v>3.673163418290855</v>
      </c>
      <c r="D28" s="10"/>
      <c r="E28" s="15">
        <f t="shared" si="1"/>
        <v>0</v>
      </c>
      <c r="F28" s="10">
        <v>0</v>
      </c>
      <c r="G28" s="15">
        <f t="shared" si="2"/>
        <v>0</v>
      </c>
      <c r="H28" s="10"/>
      <c r="I28" s="15">
        <f t="shared" si="3"/>
        <v>0</v>
      </c>
      <c r="J28" s="10"/>
      <c r="K28" s="15">
        <f t="shared" si="2"/>
        <v>0</v>
      </c>
      <c r="L28" s="10"/>
      <c r="M28" s="15">
        <f t="shared" si="2"/>
        <v>0</v>
      </c>
      <c r="N28" s="10">
        <f>D28+F28+J28+L28</f>
        <v>0</v>
      </c>
      <c r="O28" s="15">
        <f t="shared" si="4"/>
        <v>0</v>
      </c>
      <c r="P28" s="10">
        <f>+B28+D28+F28+J28+L28+H28</f>
        <v>98</v>
      </c>
      <c r="Q28" s="15">
        <f t="shared" si="2"/>
        <v>2.9385307346326837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</row>
    <row r="29" spans="1:60" x14ac:dyDescent="0.25">
      <c r="A29" s="6" t="s">
        <v>16</v>
      </c>
      <c r="B29" s="11">
        <v>47</v>
      </c>
      <c r="C29" s="16">
        <f t="shared" si="0"/>
        <v>1.7616191904047975</v>
      </c>
      <c r="D29" s="11">
        <v>6</v>
      </c>
      <c r="E29" s="16">
        <f t="shared" si="1"/>
        <v>3.1088082901554404</v>
      </c>
      <c r="F29" s="11">
        <v>0</v>
      </c>
      <c r="G29" s="16">
        <f t="shared" si="2"/>
        <v>0</v>
      </c>
      <c r="H29" s="11"/>
      <c r="I29" s="16">
        <f t="shared" si="3"/>
        <v>0</v>
      </c>
      <c r="J29" s="11">
        <v>1</v>
      </c>
      <c r="K29" s="16">
        <f t="shared" si="2"/>
        <v>0.51020408163265307</v>
      </c>
      <c r="L29" s="11"/>
      <c r="M29" s="16">
        <f t="shared" si="2"/>
        <v>0</v>
      </c>
      <c r="N29" s="11">
        <f>D29+F29+J29+L29</f>
        <v>7</v>
      </c>
      <c r="O29" s="16">
        <f t="shared" si="4"/>
        <v>1.0510510510510511</v>
      </c>
      <c r="P29" s="11">
        <f>+B29+D29+F29+J29+L29+H29</f>
        <v>54</v>
      </c>
      <c r="Q29" s="16">
        <f t="shared" si="2"/>
        <v>1.6191904047976011</v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</row>
    <row r="30" spans="1:60" ht="30" x14ac:dyDescent="0.25">
      <c r="A30" s="7" t="s">
        <v>27</v>
      </c>
      <c r="B30" s="12">
        <f>SUM(B22:B29)</f>
        <v>866</v>
      </c>
      <c r="C30" s="17">
        <f t="shared" si="0"/>
        <v>32.458770614692654</v>
      </c>
      <c r="D30" s="12">
        <f>SUM(D22:D29)</f>
        <v>8</v>
      </c>
      <c r="E30" s="17">
        <f t="shared" si="1"/>
        <v>4.1450777202072544</v>
      </c>
      <c r="F30" s="12">
        <f>SUM(F22:F29)</f>
        <v>0</v>
      </c>
      <c r="G30" s="17">
        <f t="shared" si="2"/>
        <v>0</v>
      </c>
      <c r="H30" s="12">
        <f>SUM(H22:H29)</f>
        <v>1</v>
      </c>
      <c r="I30" s="17">
        <f t="shared" si="3"/>
        <v>100</v>
      </c>
      <c r="J30" s="12">
        <f>SUM(J22:J29)</f>
        <v>11</v>
      </c>
      <c r="K30" s="17">
        <f t="shared" si="2"/>
        <v>5.6122448979591839</v>
      </c>
      <c r="L30" s="12">
        <f>SUM(L22:L29)</f>
        <v>52</v>
      </c>
      <c r="M30" s="17">
        <f t="shared" si="2"/>
        <v>20.634920634920633</v>
      </c>
      <c r="N30" s="12">
        <f>SUM(N22:N29)</f>
        <v>71</v>
      </c>
      <c r="O30" s="17">
        <f t="shared" si="4"/>
        <v>10.66066066066066</v>
      </c>
      <c r="P30" s="12">
        <f>+B30+D30+F30+J30+L30+H30</f>
        <v>938</v>
      </c>
      <c r="Q30" s="17">
        <f>P30/P$31*100</f>
        <v>28.125937031484259</v>
      </c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</row>
    <row r="31" spans="1:60" x14ac:dyDescent="0.25">
      <c r="A31" s="1" t="s">
        <v>21</v>
      </c>
      <c r="B31" s="12">
        <f t="shared" ref="B31:Q31" si="5">B11+B16+B21+B30</f>
        <v>2668</v>
      </c>
      <c r="C31" s="17">
        <f t="shared" si="5"/>
        <v>100</v>
      </c>
      <c r="D31" s="12">
        <f t="shared" si="5"/>
        <v>193</v>
      </c>
      <c r="E31" s="17">
        <f t="shared" si="5"/>
        <v>100</v>
      </c>
      <c r="F31" s="12">
        <f t="shared" si="5"/>
        <v>25</v>
      </c>
      <c r="G31" s="17">
        <f t="shared" si="5"/>
        <v>100</v>
      </c>
      <c r="H31" s="12">
        <f t="shared" si="5"/>
        <v>1</v>
      </c>
      <c r="I31" s="17">
        <f t="shared" ref="H31:I31" si="6">I11+I16+I21+I30</f>
        <v>100</v>
      </c>
      <c r="J31" s="12">
        <f t="shared" si="5"/>
        <v>196</v>
      </c>
      <c r="K31" s="17">
        <f t="shared" si="5"/>
        <v>100</v>
      </c>
      <c r="L31" s="12">
        <f t="shared" si="5"/>
        <v>252</v>
      </c>
      <c r="M31" s="17">
        <f t="shared" si="5"/>
        <v>100</v>
      </c>
      <c r="N31" s="12">
        <f t="shared" si="5"/>
        <v>666</v>
      </c>
      <c r="O31" s="17">
        <f t="shared" si="5"/>
        <v>100</v>
      </c>
      <c r="P31" s="12">
        <f>+B31+D31+F31+J31+L31+H31</f>
        <v>3335</v>
      </c>
      <c r="Q31" s="17">
        <f t="shared" si="5"/>
        <v>100</v>
      </c>
      <c r="R31" s="22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spans="1:60" ht="16.5" x14ac:dyDescent="0.35">
      <c r="A32" s="34" t="s">
        <v>64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22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</row>
    <row r="33" spans="1:60" ht="15.75" x14ac:dyDescent="0.3">
      <c r="A33" s="35" t="s">
        <v>66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</row>
    <row r="34" spans="1:60" x14ac:dyDescent="0.25">
      <c r="A34" s="36" t="s">
        <v>67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</row>
    <row r="35" spans="1:60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</row>
    <row r="36" spans="1:60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</row>
    <row r="37" spans="1:60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</row>
    <row r="38" spans="1:60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</row>
    <row r="39" spans="1:60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</row>
    <row r="40" spans="1:60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</row>
    <row r="41" spans="1:60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</row>
    <row r="42" spans="1:60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</row>
    <row r="43" spans="1:60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</row>
    <row r="44" spans="1:60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</row>
    <row r="45" spans="1:60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</row>
    <row r="46" spans="1:60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</row>
    <row r="47" spans="1:60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</row>
    <row r="48" spans="1:60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</row>
    <row r="49" spans="1:60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</row>
    <row r="50" spans="1:60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</row>
    <row r="51" spans="1:60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</row>
    <row r="52" spans="1:60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</row>
    <row r="53" spans="1:60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</row>
    <row r="54" spans="1:60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</row>
    <row r="55" spans="1:60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</row>
    <row r="56" spans="1:60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</row>
    <row r="57" spans="1:60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</row>
    <row r="58" spans="1:60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</row>
    <row r="59" spans="1:60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</row>
    <row r="60" spans="1:60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</row>
    <row r="61" spans="1:60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</row>
    <row r="62" spans="1:60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</row>
    <row r="63" spans="1:60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</row>
    <row r="64" spans="1:60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</row>
    <row r="65" spans="1:60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</row>
    <row r="66" spans="1:60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</row>
    <row r="67" spans="1:60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</row>
    <row r="68" spans="1:60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</row>
    <row r="69" spans="1:60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</row>
    <row r="70" spans="1:60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</row>
    <row r="71" spans="1:60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</row>
    <row r="72" spans="1:60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</row>
    <row r="73" spans="1:60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</row>
    <row r="74" spans="1:60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</row>
    <row r="75" spans="1:60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</row>
    <row r="76" spans="1:60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</row>
    <row r="77" spans="1:60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</row>
    <row r="78" spans="1:60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</row>
    <row r="79" spans="1:60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</row>
    <row r="80" spans="1:60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</row>
    <row r="81" spans="1:60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</row>
    <row r="82" spans="1:60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</row>
    <row r="83" spans="1:60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</row>
    <row r="84" spans="1:60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</row>
    <row r="85" spans="1:60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</row>
    <row r="86" spans="1:60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</row>
    <row r="87" spans="1:60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</row>
    <row r="88" spans="1:60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</row>
    <row r="89" spans="1:60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</row>
    <row r="90" spans="1:60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</row>
    <row r="91" spans="1:60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</row>
    <row r="92" spans="1:60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</row>
    <row r="93" spans="1:60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</row>
    <row r="94" spans="1:60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</row>
    <row r="95" spans="1:60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</row>
    <row r="96" spans="1:60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</row>
    <row r="97" spans="1:60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</row>
    <row r="98" spans="1:60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</row>
    <row r="99" spans="1:60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</row>
    <row r="100" spans="1:60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</row>
    <row r="101" spans="1:60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</row>
    <row r="102" spans="1:60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</row>
    <row r="103" spans="1:60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</row>
    <row r="104" spans="1:60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</row>
    <row r="105" spans="1:60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</row>
    <row r="106" spans="1:60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</row>
    <row r="107" spans="1:60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</row>
    <row r="108" spans="1:60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</row>
    <row r="109" spans="1:60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</row>
    <row r="110" spans="1:60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</row>
    <row r="111" spans="1:60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</row>
    <row r="112" spans="1:60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</row>
    <row r="113" spans="1:60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</row>
    <row r="114" spans="1:60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</row>
    <row r="115" spans="1:60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</row>
    <row r="116" spans="1:60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</row>
    <row r="117" spans="1:60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</row>
    <row r="118" spans="1:60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</row>
    <row r="119" spans="1:60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</row>
    <row r="120" spans="1:60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</row>
    <row r="121" spans="1:60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</row>
    <row r="122" spans="1:60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</row>
    <row r="123" spans="1:60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</row>
    <row r="124" spans="1:60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</row>
    <row r="125" spans="1:60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</row>
    <row r="126" spans="1:60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</row>
    <row r="127" spans="1:60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</row>
    <row r="128" spans="1:60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</row>
    <row r="129" spans="1:60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</row>
    <row r="130" spans="1:60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</row>
    <row r="131" spans="1:60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</row>
    <row r="132" spans="1:60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</row>
    <row r="133" spans="1:60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</row>
    <row r="134" spans="1:60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</row>
    <row r="135" spans="1:60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</row>
    <row r="136" spans="1:60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</row>
    <row r="137" spans="1:60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</row>
    <row r="138" spans="1:60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</row>
    <row r="139" spans="1:60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</row>
    <row r="140" spans="1:60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</row>
    <row r="141" spans="1:60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</row>
    <row r="142" spans="1:60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</row>
    <row r="143" spans="1:60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</row>
    <row r="144" spans="1:60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</row>
    <row r="145" spans="1:60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</row>
    <row r="146" spans="1:60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</row>
    <row r="147" spans="1:60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</row>
    <row r="148" spans="1:60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</row>
    <row r="149" spans="1:60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</row>
    <row r="150" spans="1:60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</row>
    <row r="151" spans="1:60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</row>
    <row r="152" spans="1:60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</row>
    <row r="153" spans="1:60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</row>
    <row r="154" spans="1:60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</row>
    <row r="155" spans="1:60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</row>
    <row r="156" spans="1:60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</row>
    <row r="157" spans="1:60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</row>
    <row r="158" spans="1:60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</row>
    <row r="159" spans="1:60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</row>
    <row r="160" spans="1:60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</row>
    <row r="161" spans="1:60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</row>
    <row r="162" spans="1:60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</row>
    <row r="163" spans="1:60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</row>
    <row r="164" spans="1:60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</row>
    <row r="165" spans="1:60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</row>
    <row r="166" spans="1:60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</row>
    <row r="167" spans="1:60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</row>
    <row r="168" spans="1:60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</row>
    <row r="169" spans="1:60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</row>
    <row r="170" spans="1:60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</row>
    <row r="171" spans="1:60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</row>
    <row r="172" spans="1:60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  <c r="BG172" s="20"/>
      <c r="BH172" s="20"/>
    </row>
    <row r="173" spans="1:60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</row>
    <row r="174" spans="1:60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</row>
    <row r="175" spans="1:60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</row>
    <row r="176" spans="1:60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</row>
    <row r="177" spans="1:60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</row>
    <row r="178" spans="1:60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  <c r="BG178" s="20"/>
      <c r="BH178" s="20"/>
    </row>
    <row r="179" spans="1:60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</row>
    <row r="180" spans="1:60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/>
      <c r="BH180" s="20"/>
    </row>
    <row r="181" spans="1:60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</row>
    <row r="182" spans="1:60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</row>
    <row r="183" spans="1:60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</row>
    <row r="184" spans="1:60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</row>
    <row r="185" spans="1:60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/>
      <c r="BH185" s="20"/>
    </row>
    <row r="186" spans="1:60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/>
      <c r="BH186" s="20"/>
    </row>
    <row r="187" spans="1:60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</row>
    <row r="188" spans="1:60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/>
      <c r="BH188" s="20"/>
    </row>
    <row r="189" spans="1:60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</row>
    <row r="190" spans="1:60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  <c r="BG190" s="20"/>
      <c r="BH190" s="20"/>
    </row>
    <row r="191" spans="1:60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</row>
    <row r="192" spans="1:60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</row>
    <row r="193" spans="1:60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</row>
    <row r="194" spans="1:60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</row>
    <row r="195" spans="1:60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</row>
    <row r="196" spans="1:60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</row>
    <row r="197" spans="1:60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  <c r="BG197" s="20"/>
      <c r="BH197" s="20"/>
    </row>
    <row r="198" spans="1:60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0"/>
    </row>
    <row r="199" spans="1:60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</row>
    <row r="200" spans="1:60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</row>
    <row r="201" spans="1:60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</row>
    <row r="202" spans="1:60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</row>
    <row r="203" spans="1:60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</row>
    <row r="204" spans="1:60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</row>
    <row r="205" spans="1:60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</row>
    <row r="206" spans="1:60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</row>
    <row r="207" spans="1:60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</row>
    <row r="208" spans="1:60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</row>
    <row r="209" spans="1:60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</row>
    <row r="210" spans="1:60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</row>
    <row r="211" spans="1:60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/>
      <c r="BH211" s="20"/>
    </row>
    <row r="212" spans="1:60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  <c r="BG212" s="20"/>
      <c r="BH212" s="20"/>
    </row>
    <row r="213" spans="1:60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0"/>
    </row>
    <row r="214" spans="1:60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/>
      <c r="BH214" s="20"/>
    </row>
    <row r="215" spans="1:60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/>
      <c r="BH215" s="20"/>
    </row>
    <row r="216" spans="1:60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</row>
    <row r="217" spans="1:60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</row>
    <row r="218" spans="1:60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</row>
    <row r="219" spans="1:60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  <c r="BG219" s="20"/>
      <c r="BH219" s="20"/>
    </row>
    <row r="220" spans="1:60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</row>
    <row r="221" spans="1:60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</row>
    <row r="222" spans="1:60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</row>
    <row r="223" spans="1:60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  <c r="BG223" s="20"/>
      <c r="BH223" s="20"/>
    </row>
    <row r="224" spans="1:60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0"/>
    </row>
    <row r="225" spans="1:60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  <c r="BG225" s="20"/>
      <c r="BH225" s="20"/>
    </row>
    <row r="226" spans="1:60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  <c r="BG226" s="20"/>
      <c r="BH226" s="20"/>
    </row>
    <row r="227" spans="1:60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/>
      <c r="BH227" s="20"/>
    </row>
    <row r="228" spans="1:60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/>
      <c r="BH228" s="20"/>
    </row>
    <row r="229" spans="1:60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</row>
    <row r="230" spans="1:60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</row>
    <row r="231" spans="1:60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  <c r="BG231" s="20"/>
      <c r="BH231" s="20"/>
    </row>
  </sheetData>
  <mergeCells count="22">
    <mergeCell ref="B2:Q2"/>
    <mergeCell ref="B3:Q3"/>
    <mergeCell ref="A5:A6"/>
    <mergeCell ref="B5:B6"/>
    <mergeCell ref="C5:C6"/>
    <mergeCell ref="D5:D6"/>
    <mergeCell ref="E5:E6"/>
    <mergeCell ref="F5:F6"/>
    <mergeCell ref="G5:G6"/>
    <mergeCell ref="J5:J6"/>
    <mergeCell ref="Q5:Q6"/>
    <mergeCell ref="A32:Q32"/>
    <mergeCell ref="A33:Q33"/>
    <mergeCell ref="A34:Q34"/>
    <mergeCell ref="H5:H6"/>
    <mergeCell ref="I5:I6"/>
    <mergeCell ref="K5:K6"/>
    <mergeCell ref="L5:L6"/>
    <mergeCell ref="M5:M6"/>
    <mergeCell ref="N5:N6"/>
    <mergeCell ref="O5:O6"/>
    <mergeCell ref="P5:P6"/>
  </mergeCells>
  <printOptions horizontalCentered="1"/>
  <pageMargins left="0.51181102362204722" right="0.51181102362204722" top="0.55118110236220474" bottom="0.74803149606299213" header="0.31496062992125984" footer="0.31496062992125984"/>
  <pageSetup paperSize="9" scale="85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C21:Q21 C16:Q16 C11:Q11 N7:P10 C15 C12 G12 C13 G13 C14 G14 E14 E15 I12 I13 I14 I15 K15 C17 E17:G17 K17 C18 K18 C19 K19 E19:G19 C20 E20:G20 I17 I18 I19 I20 C26 C22 I22 C23 I23 K22 K23 M23:Q23 E22:G22 E23:G23 C24 E24:G24 C25 E25:G25 K25 M25:Q25 C30:Q30 C27 E27:G27 C28 E28:G28 K27 K28 I25 I26 I27 I28 C29 I29 M27:Q27 M28:Q28 M29:Q29 M12:Q12 M13:Q13 M14:Q14 M15:Q15 K12 K13 K14 E12 E13 G15 E18:G18 K20 M17:Q17 M18:Q18 M19:Q19 M20:Q20 E26:G26 E29:G29 I24 K26 K29 K24 M22:Q22 M26:Q26 M24:Q24 C31 E31 G31 I31 K31 M31 O31:Q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A5FE9-353B-40F4-92A9-4F8680616CFE}">
  <sheetPr>
    <pageSetUpPr fitToPage="1"/>
  </sheetPr>
  <dimension ref="A1:BJ231"/>
  <sheetViews>
    <sheetView zoomScaleNormal="100" workbookViewId="0">
      <pane ySplit="6" topLeftCell="A7" activePane="bottomLeft" state="frozen"/>
      <selection pane="bottomLeft" activeCell="B2" sqref="B2:O2"/>
    </sheetView>
  </sheetViews>
  <sheetFormatPr defaultRowHeight="15" x14ac:dyDescent="0.25"/>
  <cols>
    <col min="1" max="1" width="20.140625" bestFit="1" customWidth="1"/>
    <col min="2" max="2" width="13.7109375" customWidth="1"/>
    <col min="3" max="3" width="7" customWidth="1"/>
    <col min="4" max="4" width="17" customWidth="1"/>
    <col min="5" max="5" width="7" customWidth="1"/>
    <col min="6" max="6" width="11" customWidth="1"/>
    <col min="7" max="7" width="7" customWidth="1"/>
    <col min="8" max="8" width="13.140625" customWidth="1"/>
    <col min="9" max="9" width="7" customWidth="1"/>
    <col min="11" max="11" width="7" customWidth="1"/>
    <col min="12" max="12" width="16" customWidth="1"/>
    <col min="13" max="13" width="7" customWidth="1"/>
    <col min="14" max="14" width="11.42578125" customWidth="1"/>
    <col min="15" max="15" width="7" customWidth="1"/>
  </cols>
  <sheetData>
    <row r="1" spans="1:62" x14ac:dyDescent="0.25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</row>
    <row r="2" spans="1:62" ht="16.5" x14ac:dyDescent="0.3">
      <c r="A2" s="20"/>
      <c r="B2" s="39" t="s">
        <v>56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</row>
    <row r="3" spans="1:62" ht="16.5" x14ac:dyDescent="0.3">
      <c r="A3" s="20"/>
      <c r="B3" s="40" t="s">
        <v>57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</row>
    <row r="4" spans="1:62" ht="13.5" customHeight="1" x14ac:dyDescent="0.25">
      <c r="A4" s="20"/>
      <c r="B4" s="21"/>
      <c r="C4" s="21"/>
      <c r="D4" s="21"/>
      <c r="E4" s="21"/>
      <c r="F4" s="21"/>
      <c r="G4" s="20"/>
      <c r="H4" s="21"/>
      <c r="I4" s="20"/>
      <c r="J4" s="21"/>
      <c r="K4" s="20"/>
      <c r="L4" s="21"/>
      <c r="M4" s="20"/>
      <c r="N4" s="21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</row>
    <row r="5" spans="1:62" ht="15" customHeight="1" x14ac:dyDescent="0.25">
      <c r="A5" s="41" t="s">
        <v>33</v>
      </c>
      <c r="B5" s="37" t="s">
        <v>29</v>
      </c>
      <c r="C5" s="37" t="s">
        <v>0</v>
      </c>
      <c r="D5" s="37" t="s">
        <v>60</v>
      </c>
      <c r="E5" s="37" t="s">
        <v>0</v>
      </c>
      <c r="F5" s="37" t="s">
        <v>30</v>
      </c>
      <c r="G5" s="37" t="s">
        <v>0</v>
      </c>
      <c r="H5" s="37" t="s">
        <v>61</v>
      </c>
      <c r="I5" s="37" t="s">
        <v>0</v>
      </c>
      <c r="J5" s="37" t="s">
        <v>53</v>
      </c>
      <c r="K5" s="37" t="s">
        <v>0</v>
      </c>
      <c r="L5" s="37" t="s">
        <v>54</v>
      </c>
      <c r="M5" s="37" t="s">
        <v>0</v>
      </c>
      <c r="N5" s="37" t="s">
        <v>28</v>
      </c>
      <c r="O5" s="37" t="s">
        <v>0</v>
      </c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</row>
    <row r="6" spans="1:62" ht="15" customHeight="1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  <c r="N6" s="38"/>
      <c r="O6" s="37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62" x14ac:dyDescent="0.25">
      <c r="A7" s="4" t="s">
        <v>1</v>
      </c>
      <c r="B7" s="9">
        <v>110</v>
      </c>
      <c r="C7" s="14">
        <f t="shared" ref="C7:C30" si="0">B7/B$31*100</f>
        <v>4.1106128550074743</v>
      </c>
      <c r="D7" s="10">
        <v>0</v>
      </c>
      <c r="E7" s="14">
        <f t="shared" ref="E7:E30" si="1">D7/D$31*100</f>
        <v>0</v>
      </c>
      <c r="F7" s="9">
        <v>0</v>
      </c>
      <c r="G7" s="14">
        <f>F7/F$31*100</f>
        <v>0</v>
      </c>
      <c r="H7" s="9">
        <v>2</v>
      </c>
      <c r="I7" s="14">
        <f>H7/H$31*100</f>
        <v>2.2727272727272729</v>
      </c>
      <c r="J7" s="9">
        <v>29</v>
      </c>
      <c r="K7" s="14">
        <f>J7/J$31*100</f>
        <v>11.462450592885375</v>
      </c>
      <c r="L7" s="9">
        <f>D7+F7+H7+J7</f>
        <v>31</v>
      </c>
      <c r="M7" s="14">
        <f>L7/L$31*100</f>
        <v>6.5263157894736841</v>
      </c>
      <c r="N7" s="9">
        <f>+B7+D7+F7+H7+J7</f>
        <v>141</v>
      </c>
      <c r="O7" s="14">
        <f>N7/N$31*100</f>
        <v>4.4747699143129163</v>
      </c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</row>
    <row r="8" spans="1:62" x14ac:dyDescent="0.25">
      <c r="A8" s="5" t="s">
        <v>18</v>
      </c>
      <c r="B8" s="10">
        <v>16</v>
      </c>
      <c r="C8" s="15">
        <f t="shared" si="0"/>
        <v>0.59790732436472349</v>
      </c>
      <c r="D8" s="10">
        <v>0</v>
      </c>
      <c r="E8" s="15">
        <f t="shared" si="1"/>
        <v>0</v>
      </c>
      <c r="F8" s="10">
        <v>0</v>
      </c>
      <c r="G8" s="15">
        <f t="shared" ref="G8:O30" si="2">F8/F$31*100</f>
        <v>0</v>
      </c>
      <c r="H8" s="10">
        <v>1</v>
      </c>
      <c r="I8" s="15">
        <f t="shared" si="2"/>
        <v>1.1363636363636365</v>
      </c>
      <c r="J8" s="10">
        <v>0</v>
      </c>
      <c r="K8" s="15">
        <f t="shared" si="2"/>
        <v>0</v>
      </c>
      <c r="L8" s="10">
        <f t="shared" ref="L8:L10" si="3">D8+F8+H8+J8</f>
        <v>1</v>
      </c>
      <c r="M8" s="15">
        <f t="shared" ref="M8:M30" si="4">L8/L$31*100</f>
        <v>0.21052631578947367</v>
      </c>
      <c r="N8" s="10">
        <f>+B8+D8+F8+H8+J8</f>
        <v>17</v>
      </c>
      <c r="O8" s="15">
        <f t="shared" si="2"/>
        <v>0.53951126626467794</v>
      </c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9" spans="1:62" x14ac:dyDescent="0.25">
      <c r="A9" s="5" t="s">
        <v>2</v>
      </c>
      <c r="B9" s="10">
        <v>191</v>
      </c>
      <c r="C9" s="15">
        <f t="shared" si="0"/>
        <v>7.1375186846038856</v>
      </c>
      <c r="D9" s="10">
        <v>39</v>
      </c>
      <c r="E9" s="15">
        <f t="shared" si="1"/>
        <v>40.206185567010309</v>
      </c>
      <c r="F9" s="10">
        <v>0</v>
      </c>
      <c r="G9" s="15">
        <f t="shared" si="2"/>
        <v>0</v>
      </c>
      <c r="H9" s="10">
        <v>11</v>
      </c>
      <c r="I9" s="15">
        <f t="shared" si="2"/>
        <v>12.5</v>
      </c>
      <c r="J9" s="10">
        <v>36</v>
      </c>
      <c r="K9" s="15">
        <f t="shared" si="2"/>
        <v>14.229249011857709</v>
      </c>
      <c r="L9" s="10">
        <f t="shared" si="3"/>
        <v>86</v>
      </c>
      <c r="M9" s="15">
        <f t="shared" si="4"/>
        <v>18.10526315789474</v>
      </c>
      <c r="N9" s="10">
        <f>+B9+D9+F9+H9+J9</f>
        <v>277</v>
      </c>
      <c r="O9" s="15">
        <f t="shared" si="2"/>
        <v>8.7908600444303389</v>
      </c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</row>
    <row r="10" spans="1:62" x14ac:dyDescent="0.25">
      <c r="A10" s="6" t="s">
        <v>3</v>
      </c>
      <c r="B10" s="11">
        <v>87</v>
      </c>
      <c r="C10" s="16">
        <f t="shared" si="0"/>
        <v>3.2511210762331837</v>
      </c>
      <c r="D10" s="11">
        <v>14</v>
      </c>
      <c r="E10" s="16">
        <f t="shared" si="1"/>
        <v>14.432989690721648</v>
      </c>
      <c r="F10" s="11">
        <v>0</v>
      </c>
      <c r="G10" s="16">
        <f t="shared" si="2"/>
        <v>0</v>
      </c>
      <c r="H10" s="11">
        <v>1</v>
      </c>
      <c r="I10" s="16">
        <f t="shared" si="2"/>
        <v>1.1363636363636365</v>
      </c>
      <c r="J10" s="11">
        <v>15</v>
      </c>
      <c r="K10" s="16">
        <f t="shared" si="2"/>
        <v>5.928853754940711</v>
      </c>
      <c r="L10" s="11">
        <f t="shared" si="3"/>
        <v>30</v>
      </c>
      <c r="M10" s="16">
        <f t="shared" si="4"/>
        <v>6.3157894736842106</v>
      </c>
      <c r="N10" s="11">
        <f>+B10+D10+F10+H10+J10</f>
        <v>117</v>
      </c>
      <c r="O10" s="16">
        <f t="shared" si="2"/>
        <v>3.7131069501745473</v>
      </c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62" ht="30" x14ac:dyDescent="0.25">
      <c r="A11" s="7" t="s">
        <v>24</v>
      </c>
      <c r="B11" s="12">
        <f>B7+B8+B9+B10</f>
        <v>404</v>
      </c>
      <c r="C11" s="17">
        <f>B11/B$31*100</f>
        <v>15.097159940209268</v>
      </c>
      <c r="D11" s="12">
        <f>D7+D8+D9+D10</f>
        <v>53</v>
      </c>
      <c r="E11" s="17">
        <f t="shared" si="1"/>
        <v>54.639175257731956</v>
      </c>
      <c r="F11" s="12">
        <f>F7+F8+F9+F10</f>
        <v>0</v>
      </c>
      <c r="G11" s="17">
        <f t="shared" si="2"/>
        <v>0</v>
      </c>
      <c r="H11" s="12">
        <f>H7+H8+H9+H10</f>
        <v>15</v>
      </c>
      <c r="I11" s="17">
        <f t="shared" si="2"/>
        <v>17.045454545454543</v>
      </c>
      <c r="J11" s="12">
        <f>J7+J8+J9+J10</f>
        <v>80</v>
      </c>
      <c r="K11" s="17">
        <f t="shared" si="2"/>
        <v>31.620553359683797</v>
      </c>
      <c r="L11" s="12">
        <f>L7+L8+L9+L10</f>
        <v>148</v>
      </c>
      <c r="M11" s="17">
        <f t="shared" si="4"/>
        <v>31.157894736842106</v>
      </c>
      <c r="N11" s="12">
        <f t="shared" ref="N11:N31" si="5">+B11+D11+F11+H11+J11</f>
        <v>552</v>
      </c>
      <c r="O11" s="17">
        <f t="shared" si="2"/>
        <v>17.518248175182482</v>
      </c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62" x14ac:dyDescent="0.25">
      <c r="A12" s="8" t="s">
        <v>4</v>
      </c>
      <c r="B12" s="13">
        <v>135</v>
      </c>
      <c r="C12" s="18">
        <f t="shared" si="0"/>
        <v>5.0448430493273539</v>
      </c>
      <c r="D12" s="13">
        <v>31</v>
      </c>
      <c r="E12" s="18">
        <f t="shared" si="1"/>
        <v>31.958762886597935</v>
      </c>
      <c r="F12" s="13">
        <v>0</v>
      </c>
      <c r="G12" s="18">
        <f t="shared" si="2"/>
        <v>0</v>
      </c>
      <c r="H12" s="13">
        <v>7</v>
      </c>
      <c r="I12" s="18">
        <f t="shared" si="2"/>
        <v>7.9545454545454541</v>
      </c>
      <c r="J12" s="13">
        <v>16</v>
      </c>
      <c r="K12" s="18">
        <f t="shared" si="2"/>
        <v>6.3241106719367588</v>
      </c>
      <c r="L12" s="13">
        <f t="shared" ref="L12:L15" si="6">D12+F12+H12+J12</f>
        <v>54</v>
      </c>
      <c r="M12" s="18">
        <f t="shared" si="4"/>
        <v>11.368421052631579</v>
      </c>
      <c r="N12" s="13">
        <f>+B12+D12+F12+H12+J12</f>
        <v>189</v>
      </c>
      <c r="O12" s="18">
        <f t="shared" si="2"/>
        <v>5.9980958425896542</v>
      </c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62" x14ac:dyDescent="0.25">
      <c r="A13" s="5" t="s">
        <v>19</v>
      </c>
      <c r="B13" s="10">
        <v>130</v>
      </c>
      <c r="C13" s="15">
        <f t="shared" si="0"/>
        <v>4.8579970104633778</v>
      </c>
      <c r="D13" s="10">
        <v>0</v>
      </c>
      <c r="E13" s="15">
        <f t="shared" si="1"/>
        <v>0</v>
      </c>
      <c r="F13" s="10">
        <v>0</v>
      </c>
      <c r="G13" s="15">
        <f t="shared" si="2"/>
        <v>0</v>
      </c>
      <c r="H13" s="10">
        <v>24</v>
      </c>
      <c r="I13" s="15">
        <f t="shared" si="2"/>
        <v>27.27272727272727</v>
      </c>
      <c r="J13" s="10">
        <v>0</v>
      </c>
      <c r="K13" s="15">
        <f t="shared" si="2"/>
        <v>0</v>
      </c>
      <c r="L13" s="10">
        <f t="shared" si="6"/>
        <v>24</v>
      </c>
      <c r="M13" s="15">
        <f t="shared" si="4"/>
        <v>5.0526315789473681</v>
      </c>
      <c r="N13" s="10">
        <f>+B13+D13+F13+H13+J13</f>
        <v>154</v>
      </c>
      <c r="O13" s="15">
        <f t="shared" si="2"/>
        <v>4.8873373532211994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62" x14ac:dyDescent="0.25">
      <c r="A14" s="5" t="s">
        <v>20</v>
      </c>
      <c r="B14" s="10">
        <v>70</v>
      </c>
      <c r="C14" s="15">
        <f t="shared" si="0"/>
        <v>2.615844544095665</v>
      </c>
      <c r="D14" s="10">
        <v>0</v>
      </c>
      <c r="E14" s="15">
        <f t="shared" si="1"/>
        <v>0</v>
      </c>
      <c r="F14" s="10">
        <v>0</v>
      </c>
      <c r="G14" s="15">
        <f t="shared" si="2"/>
        <v>0</v>
      </c>
      <c r="H14" s="10">
        <v>1</v>
      </c>
      <c r="I14" s="15">
        <f t="shared" si="2"/>
        <v>1.1363636363636365</v>
      </c>
      <c r="J14" s="10">
        <v>0</v>
      </c>
      <c r="K14" s="15">
        <f t="shared" si="2"/>
        <v>0</v>
      </c>
      <c r="L14" s="10">
        <f t="shared" si="6"/>
        <v>1</v>
      </c>
      <c r="M14" s="15">
        <f t="shared" si="4"/>
        <v>0.21052631578947367</v>
      </c>
      <c r="N14" s="10">
        <f>+B14+D14+F14+H14+J14</f>
        <v>71</v>
      </c>
      <c r="O14" s="15">
        <f t="shared" si="2"/>
        <v>2.2532529355760076</v>
      </c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62" x14ac:dyDescent="0.25">
      <c r="A15" s="6" t="s">
        <v>17</v>
      </c>
      <c r="B15" s="11">
        <v>147</v>
      </c>
      <c r="C15" s="16">
        <f t="shared" si="0"/>
        <v>5.493273542600897</v>
      </c>
      <c r="D15" s="11">
        <v>0</v>
      </c>
      <c r="E15" s="16">
        <f t="shared" si="1"/>
        <v>0</v>
      </c>
      <c r="F15" s="11">
        <v>37</v>
      </c>
      <c r="G15" s="16">
        <f t="shared" si="2"/>
        <v>100</v>
      </c>
      <c r="H15" s="11">
        <v>1</v>
      </c>
      <c r="I15" s="16">
        <f t="shared" si="2"/>
        <v>1.1363636363636365</v>
      </c>
      <c r="J15" s="11">
        <v>15</v>
      </c>
      <c r="K15" s="16">
        <f t="shared" si="2"/>
        <v>5.928853754940711</v>
      </c>
      <c r="L15" s="11">
        <f t="shared" si="6"/>
        <v>53</v>
      </c>
      <c r="M15" s="16">
        <f t="shared" si="4"/>
        <v>11.157894736842106</v>
      </c>
      <c r="N15" s="11">
        <f>+B15+D15+F15+H15+J15</f>
        <v>200</v>
      </c>
      <c r="O15" s="16">
        <f t="shared" si="2"/>
        <v>6.3471913678197396</v>
      </c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62" ht="30" x14ac:dyDescent="0.25">
      <c r="A16" s="7" t="s">
        <v>25</v>
      </c>
      <c r="B16" s="12">
        <f>B12+B13+B14+B15</f>
        <v>482</v>
      </c>
      <c r="C16" s="17">
        <f t="shared" si="0"/>
        <v>18.011958146487295</v>
      </c>
      <c r="D16" s="12">
        <f>D12+D13+D14+D15</f>
        <v>31</v>
      </c>
      <c r="E16" s="17">
        <f t="shared" si="1"/>
        <v>31.958762886597935</v>
      </c>
      <c r="F16" s="12">
        <f>F12+F13+F14+F15</f>
        <v>37</v>
      </c>
      <c r="G16" s="17">
        <f t="shared" si="2"/>
        <v>100</v>
      </c>
      <c r="H16" s="12">
        <f>H12+H13+H14+H15</f>
        <v>33</v>
      </c>
      <c r="I16" s="17">
        <f t="shared" si="2"/>
        <v>37.5</v>
      </c>
      <c r="J16" s="12">
        <f>J12+J13+J14+J15</f>
        <v>31</v>
      </c>
      <c r="K16" s="17">
        <f t="shared" si="2"/>
        <v>12.252964426877471</v>
      </c>
      <c r="L16" s="12">
        <f>L12+L13+L14+L15</f>
        <v>132</v>
      </c>
      <c r="M16" s="17">
        <f t="shared" si="4"/>
        <v>27.789473684210524</v>
      </c>
      <c r="N16" s="12">
        <f t="shared" si="5"/>
        <v>614</v>
      </c>
      <c r="O16" s="17">
        <f t="shared" si="2"/>
        <v>19.485877499206598</v>
      </c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58" x14ac:dyDescent="0.25">
      <c r="A17" s="8" t="s">
        <v>5</v>
      </c>
      <c r="B17" s="13">
        <v>146</v>
      </c>
      <c r="C17" s="18">
        <f t="shared" si="0"/>
        <v>5.4559043348281016</v>
      </c>
      <c r="D17" s="10">
        <v>0</v>
      </c>
      <c r="E17" s="18">
        <f t="shared" si="1"/>
        <v>0</v>
      </c>
      <c r="F17" s="13">
        <v>0</v>
      </c>
      <c r="G17" s="18">
        <f t="shared" si="2"/>
        <v>0</v>
      </c>
      <c r="H17" s="10">
        <v>0</v>
      </c>
      <c r="I17" s="18">
        <f t="shared" si="2"/>
        <v>0</v>
      </c>
      <c r="J17" s="13">
        <v>4</v>
      </c>
      <c r="K17" s="18">
        <f t="shared" si="2"/>
        <v>1.5810276679841897</v>
      </c>
      <c r="L17" s="13">
        <f t="shared" ref="L17:L20" si="7">D17+F17+H17+J17</f>
        <v>4</v>
      </c>
      <c r="M17" s="18">
        <f t="shared" si="4"/>
        <v>0.84210526315789469</v>
      </c>
      <c r="N17" s="13">
        <f>+B17+D17+F17+H17+J17</f>
        <v>150</v>
      </c>
      <c r="O17" s="18">
        <f t="shared" si="2"/>
        <v>4.7603935258648047</v>
      </c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58" x14ac:dyDescent="0.25">
      <c r="A18" s="5" t="s">
        <v>6</v>
      </c>
      <c r="B18" s="10">
        <v>54</v>
      </c>
      <c r="C18" s="18">
        <f t="shared" si="0"/>
        <v>2.0179372197309418</v>
      </c>
      <c r="D18" s="10">
        <v>0</v>
      </c>
      <c r="E18" s="18">
        <f t="shared" si="1"/>
        <v>0</v>
      </c>
      <c r="F18" s="10">
        <v>0</v>
      </c>
      <c r="G18" s="18">
        <f t="shared" si="2"/>
        <v>0</v>
      </c>
      <c r="H18" s="10">
        <v>0</v>
      </c>
      <c r="I18" s="18">
        <f t="shared" si="2"/>
        <v>0</v>
      </c>
      <c r="J18" s="10">
        <v>10</v>
      </c>
      <c r="K18" s="18">
        <f t="shared" si="2"/>
        <v>3.9525691699604746</v>
      </c>
      <c r="L18" s="10">
        <f t="shared" si="7"/>
        <v>10</v>
      </c>
      <c r="M18" s="18">
        <f t="shared" si="4"/>
        <v>2.1052631578947367</v>
      </c>
      <c r="N18" s="10">
        <f>+B18+D18+F18+H18+J18</f>
        <v>64</v>
      </c>
      <c r="O18" s="18">
        <f t="shared" si="2"/>
        <v>2.0311012377023165</v>
      </c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58" x14ac:dyDescent="0.25">
      <c r="A19" s="5" t="s">
        <v>7</v>
      </c>
      <c r="B19" s="10">
        <v>29</v>
      </c>
      <c r="C19" s="18">
        <f t="shared" si="0"/>
        <v>1.0837070254110615</v>
      </c>
      <c r="D19" s="10">
        <v>0</v>
      </c>
      <c r="E19" s="18">
        <f t="shared" si="1"/>
        <v>0</v>
      </c>
      <c r="F19" s="10">
        <v>0</v>
      </c>
      <c r="G19" s="18">
        <f t="shared" si="2"/>
        <v>0</v>
      </c>
      <c r="H19" s="10">
        <v>0</v>
      </c>
      <c r="I19" s="18">
        <f t="shared" si="2"/>
        <v>0</v>
      </c>
      <c r="J19" s="10">
        <v>5</v>
      </c>
      <c r="K19" s="18">
        <f t="shared" si="2"/>
        <v>1.9762845849802373</v>
      </c>
      <c r="L19" s="10">
        <f t="shared" si="7"/>
        <v>5</v>
      </c>
      <c r="M19" s="18">
        <f t="shared" si="4"/>
        <v>1.0526315789473684</v>
      </c>
      <c r="N19" s="10">
        <f>+B19+D19+F19+H19+J19</f>
        <v>34</v>
      </c>
      <c r="O19" s="18">
        <f t="shared" si="2"/>
        <v>1.0790225325293559</v>
      </c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58" x14ac:dyDescent="0.25">
      <c r="A20" s="6" t="s">
        <v>8</v>
      </c>
      <c r="B20" s="11">
        <v>641</v>
      </c>
      <c r="C20" s="19">
        <f t="shared" si="0"/>
        <v>23.953662182361736</v>
      </c>
      <c r="D20" s="11">
        <v>3</v>
      </c>
      <c r="E20" s="19">
        <f t="shared" si="1"/>
        <v>3.0927835051546393</v>
      </c>
      <c r="F20" s="11">
        <v>0</v>
      </c>
      <c r="G20" s="19">
        <f t="shared" si="2"/>
        <v>0</v>
      </c>
      <c r="H20" s="10">
        <v>4</v>
      </c>
      <c r="I20" s="19">
        <f t="shared" si="2"/>
        <v>4.5454545454545459</v>
      </c>
      <c r="J20" s="11">
        <v>60</v>
      </c>
      <c r="K20" s="19">
        <f t="shared" si="2"/>
        <v>23.715415019762844</v>
      </c>
      <c r="L20" s="11">
        <f t="shared" si="7"/>
        <v>67</v>
      </c>
      <c r="M20" s="19">
        <f t="shared" si="4"/>
        <v>14.105263157894738</v>
      </c>
      <c r="N20" s="11">
        <f>+B20+D20+F20+H20+J20</f>
        <v>708</v>
      </c>
      <c r="O20" s="19">
        <f t="shared" si="2"/>
        <v>22.46905744208188</v>
      </c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58" ht="30" x14ac:dyDescent="0.25">
      <c r="A21" s="7" t="s">
        <v>26</v>
      </c>
      <c r="B21" s="12">
        <f>B17+B18+B19+B20</f>
        <v>870</v>
      </c>
      <c r="C21" s="17">
        <f>B21/B$31*100</f>
        <v>32.511210762331835</v>
      </c>
      <c r="D21" s="12">
        <f>D17+D18+D19+D20</f>
        <v>3</v>
      </c>
      <c r="E21" s="17">
        <f t="shared" si="1"/>
        <v>3.0927835051546393</v>
      </c>
      <c r="F21" s="12">
        <f>F17+F18+F19+F20</f>
        <v>0</v>
      </c>
      <c r="G21" s="17">
        <f t="shared" si="2"/>
        <v>0</v>
      </c>
      <c r="H21" s="12">
        <f>H17+H18+H19+H20</f>
        <v>4</v>
      </c>
      <c r="I21" s="17">
        <f t="shared" si="2"/>
        <v>4.5454545454545459</v>
      </c>
      <c r="J21" s="12">
        <f>J17+J18+J19+J20</f>
        <v>79</v>
      </c>
      <c r="K21" s="17">
        <f t="shared" si="2"/>
        <v>31.225296442687743</v>
      </c>
      <c r="L21" s="12">
        <f>L17+L18+L19+L20</f>
        <v>86</v>
      </c>
      <c r="M21" s="17">
        <f t="shared" si="4"/>
        <v>18.10526315789474</v>
      </c>
      <c r="N21" s="12">
        <f t="shared" si="5"/>
        <v>956</v>
      </c>
      <c r="O21" s="17">
        <f t="shared" si="2"/>
        <v>30.339574738178353</v>
      </c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58" x14ac:dyDescent="0.25">
      <c r="A22" s="8" t="s">
        <v>9</v>
      </c>
      <c r="B22" s="13">
        <v>63</v>
      </c>
      <c r="C22" s="18">
        <f t="shared" si="0"/>
        <v>2.3542600896860986</v>
      </c>
      <c r="D22" s="13">
        <v>8</v>
      </c>
      <c r="E22" s="18">
        <f t="shared" si="1"/>
        <v>8.2474226804123703</v>
      </c>
      <c r="F22" s="13">
        <v>0</v>
      </c>
      <c r="G22" s="18">
        <f t="shared" si="2"/>
        <v>0</v>
      </c>
      <c r="H22" s="13">
        <v>1</v>
      </c>
      <c r="I22" s="18">
        <f t="shared" si="2"/>
        <v>1.1363636363636365</v>
      </c>
      <c r="J22" s="13">
        <v>19</v>
      </c>
      <c r="K22" s="18">
        <f t="shared" si="2"/>
        <v>7.5098814229249005</v>
      </c>
      <c r="L22" s="13">
        <f t="shared" ref="L22:L29" si="8">D22+F22+H22+J22</f>
        <v>28</v>
      </c>
      <c r="M22" s="18">
        <f t="shared" si="4"/>
        <v>5.8947368421052628</v>
      </c>
      <c r="N22" s="13">
        <f t="shared" ref="N22:N29" si="9">+B22+D22+F22+H22+J22</f>
        <v>91</v>
      </c>
      <c r="O22" s="18">
        <f t="shared" si="2"/>
        <v>2.8879720723579814</v>
      </c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58" x14ac:dyDescent="0.25">
      <c r="A23" s="5" t="s">
        <v>10</v>
      </c>
      <c r="B23" s="10">
        <v>54</v>
      </c>
      <c r="C23" s="15">
        <f t="shared" si="0"/>
        <v>2.0179372197309418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v>0</v>
      </c>
      <c r="I23" s="15">
        <f t="shared" si="2"/>
        <v>0</v>
      </c>
      <c r="J23" s="10">
        <v>0</v>
      </c>
      <c r="K23" s="15">
        <f t="shared" si="2"/>
        <v>0</v>
      </c>
      <c r="L23" s="10">
        <f t="shared" si="8"/>
        <v>0</v>
      </c>
      <c r="M23" s="15">
        <f t="shared" si="4"/>
        <v>0</v>
      </c>
      <c r="N23" s="10">
        <f t="shared" si="9"/>
        <v>54</v>
      </c>
      <c r="O23" s="15">
        <f t="shared" si="2"/>
        <v>1.7137416693113299</v>
      </c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58" x14ac:dyDescent="0.25">
      <c r="A24" s="5" t="s">
        <v>11</v>
      </c>
      <c r="B24" s="10">
        <v>380</v>
      </c>
      <c r="C24" s="15">
        <f t="shared" si="0"/>
        <v>14.200298953662182</v>
      </c>
      <c r="D24" s="10">
        <v>0</v>
      </c>
      <c r="E24" s="15">
        <f t="shared" si="1"/>
        <v>0</v>
      </c>
      <c r="F24" s="10">
        <v>0</v>
      </c>
      <c r="G24" s="15">
        <f t="shared" si="2"/>
        <v>0</v>
      </c>
      <c r="H24" s="10">
        <v>12</v>
      </c>
      <c r="I24" s="15">
        <f t="shared" si="2"/>
        <v>13.636363636363635</v>
      </c>
      <c r="J24" s="10">
        <v>35</v>
      </c>
      <c r="K24" s="15">
        <f t="shared" si="2"/>
        <v>13.83399209486166</v>
      </c>
      <c r="L24" s="10">
        <f t="shared" si="8"/>
        <v>47</v>
      </c>
      <c r="M24" s="15">
        <f t="shared" si="4"/>
        <v>9.8947368421052637</v>
      </c>
      <c r="N24" s="10">
        <f t="shared" si="9"/>
        <v>427</v>
      </c>
      <c r="O24" s="15">
        <f t="shared" si="2"/>
        <v>13.551253570295144</v>
      </c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58" x14ac:dyDescent="0.25">
      <c r="A25" s="5" t="s">
        <v>12</v>
      </c>
      <c r="B25" s="10">
        <v>7</v>
      </c>
      <c r="C25" s="15">
        <f t="shared" si="0"/>
        <v>0.26158445440956651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v>0</v>
      </c>
      <c r="I25" s="15">
        <f t="shared" si="2"/>
        <v>0</v>
      </c>
      <c r="J25" s="15">
        <v>0</v>
      </c>
      <c r="K25" s="15">
        <f t="shared" si="2"/>
        <v>0</v>
      </c>
      <c r="L25" s="10">
        <f t="shared" si="8"/>
        <v>0</v>
      </c>
      <c r="M25" s="15">
        <f t="shared" si="4"/>
        <v>0</v>
      </c>
      <c r="N25" s="10">
        <f t="shared" si="9"/>
        <v>7</v>
      </c>
      <c r="O25" s="15">
        <f t="shared" si="2"/>
        <v>0.22215169787369091</v>
      </c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58" x14ac:dyDescent="0.25">
      <c r="A26" s="5" t="s">
        <v>13</v>
      </c>
      <c r="B26" s="10">
        <v>181</v>
      </c>
      <c r="C26" s="15">
        <f t="shared" si="0"/>
        <v>6.7638266068759352</v>
      </c>
      <c r="D26" s="10">
        <v>0</v>
      </c>
      <c r="E26" s="15">
        <f t="shared" si="1"/>
        <v>0</v>
      </c>
      <c r="F26" s="10">
        <v>0</v>
      </c>
      <c r="G26" s="15">
        <f t="shared" si="2"/>
        <v>0</v>
      </c>
      <c r="H26" s="10">
        <v>23</v>
      </c>
      <c r="I26" s="15">
        <f t="shared" si="2"/>
        <v>26.136363636363637</v>
      </c>
      <c r="J26" s="10">
        <v>2</v>
      </c>
      <c r="K26" s="15">
        <f t="shared" si="2"/>
        <v>0.79051383399209485</v>
      </c>
      <c r="L26" s="10">
        <f t="shared" si="8"/>
        <v>25</v>
      </c>
      <c r="M26" s="15">
        <f t="shared" si="4"/>
        <v>5.2631578947368416</v>
      </c>
      <c r="N26" s="10">
        <f t="shared" si="9"/>
        <v>206</v>
      </c>
      <c r="O26" s="15">
        <f t="shared" si="2"/>
        <v>6.5376071088543322</v>
      </c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58" x14ac:dyDescent="0.25">
      <c r="A27" s="5" t="s">
        <v>14</v>
      </c>
      <c r="B27" s="10">
        <v>86</v>
      </c>
      <c r="C27" s="15">
        <f t="shared" si="0"/>
        <v>3.2137518684603883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v>0</v>
      </c>
      <c r="I27" s="15">
        <f t="shared" si="2"/>
        <v>0</v>
      </c>
      <c r="J27" s="10">
        <v>6</v>
      </c>
      <c r="K27" s="15">
        <f t="shared" si="2"/>
        <v>2.3715415019762842</v>
      </c>
      <c r="L27" s="10">
        <f t="shared" si="8"/>
        <v>6</v>
      </c>
      <c r="M27" s="15">
        <f t="shared" si="4"/>
        <v>1.263157894736842</v>
      </c>
      <c r="N27" s="10">
        <f t="shared" si="9"/>
        <v>92</v>
      </c>
      <c r="O27" s="15">
        <f t="shared" si="2"/>
        <v>2.9197080291970803</v>
      </c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58" x14ac:dyDescent="0.25">
      <c r="A28" s="5" t="s">
        <v>15</v>
      </c>
      <c r="B28" s="10">
        <v>111</v>
      </c>
      <c r="C28" s="15">
        <f t="shared" si="0"/>
        <v>4.1479820627802688</v>
      </c>
      <c r="D28" s="10">
        <v>1</v>
      </c>
      <c r="E28" s="15">
        <f t="shared" si="1"/>
        <v>1.0309278350515463</v>
      </c>
      <c r="F28" s="10">
        <v>0</v>
      </c>
      <c r="G28" s="15">
        <f t="shared" si="2"/>
        <v>0</v>
      </c>
      <c r="H28" s="10">
        <v>0</v>
      </c>
      <c r="I28" s="15">
        <f t="shared" si="2"/>
        <v>0</v>
      </c>
      <c r="J28" s="10">
        <v>1</v>
      </c>
      <c r="K28" s="15">
        <f t="shared" si="2"/>
        <v>0.39525691699604742</v>
      </c>
      <c r="L28" s="10">
        <f t="shared" si="8"/>
        <v>2</v>
      </c>
      <c r="M28" s="15">
        <f t="shared" si="4"/>
        <v>0.42105263157894735</v>
      </c>
      <c r="N28" s="10">
        <f t="shared" si="9"/>
        <v>113</v>
      </c>
      <c r="O28" s="15">
        <f t="shared" si="2"/>
        <v>3.5861631228181525</v>
      </c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58" x14ac:dyDescent="0.25">
      <c r="A29" s="6" t="s">
        <v>16</v>
      </c>
      <c r="B29" s="11">
        <v>38</v>
      </c>
      <c r="C29" s="16">
        <f t="shared" si="0"/>
        <v>1.4200298953662183</v>
      </c>
      <c r="D29" s="11">
        <v>1</v>
      </c>
      <c r="E29" s="16">
        <f t="shared" si="1"/>
        <v>1.0309278350515463</v>
      </c>
      <c r="F29" s="11">
        <v>0</v>
      </c>
      <c r="G29" s="16">
        <f t="shared" si="2"/>
        <v>0</v>
      </c>
      <c r="H29" s="11">
        <v>0</v>
      </c>
      <c r="I29" s="16">
        <f t="shared" si="2"/>
        <v>0</v>
      </c>
      <c r="J29" s="11">
        <v>0</v>
      </c>
      <c r="K29" s="16">
        <f t="shared" si="2"/>
        <v>0</v>
      </c>
      <c r="L29" s="11">
        <f t="shared" si="8"/>
        <v>1</v>
      </c>
      <c r="M29" s="16">
        <f t="shared" si="4"/>
        <v>0.21052631578947367</v>
      </c>
      <c r="N29" s="11">
        <f t="shared" si="9"/>
        <v>39</v>
      </c>
      <c r="O29" s="16">
        <f t="shared" si="2"/>
        <v>1.2377023167248491</v>
      </c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58" ht="30" x14ac:dyDescent="0.25">
      <c r="A30" s="7" t="s">
        <v>27</v>
      </c>
      <c r="B30" s="12">
        <f>SUM(B22:B29)</f>
        <v>920</v>
      </c>
      <c r="C30" s="17">
        <f t="shared" si="0"/>
        <v>34.379671150971596</v>
      </c>
      <c r="D30" s="12">
        <f>SUM(D22:D29)</f>
        <v>10</v>
      </c>
      <c r="E30" s="17">
        <f t="shared" si="1"/>
        <v>10.309278350515463</v>
      </c>
      <c r="F30" s="12">
        <f>SUM(F22:F29)</f>
        <v>0</v>
      </c>
      <c r="G30" s="17">
        <f t="shared" si="2"/>
        <v>0</v>
      </c>
      <c r="H30" s="12">
        <f>SUM(H22:H29)</f>
        <v>36</v>
      </c>
      <c r="I30" s="17">
        <f t="shared" si="2"/>
        <v>40.909090909090914</v>
      </c>
      <c r="J30" s="12">
        <f>SUM(J22:J29)</f>
        <v>63</v>
      </c>
      <c r="K30" s="17">
        <f t="shared" si="2"/>
        <v>24.901185770750988</v>
      </c>
      <c r="L30" s="12">
        <f>SUM(L22:L29)</f>
        <v>109</v>
      </c>
      <c r="M30" s="17">
        <f t="shared" si="4"/>
        <v>22.94736842105263</v>
      </c>
      <c r="N30" s="12">
        <f t="shared" si="5"/>
        <v>1029</v>
      </c>
      <c r="O30" s="17">
        <f>N30/N$31*100</f>
        <v>32.656299587432564</v>
      </c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58" x14ac:dyDescent="0.25">
      <c r="A31" s="1" t="s">
        <v>21</v>
      </c>
      <c r="B31" s="12">
        <f t="shared" ref="B31:O31" si="10">B11+B16+B21+B30</f>
        <v>2676</v>
      </c>
      <c r="C31" s="17">
        <f t="shared" si="10"/>
        <v>100</v>
      </c>
      <c r="D31" s="12">
        <f t="shared" si="10"/>
        <v>97</v>
      </c>
      <c r="E31" s="17">
        <f t="shared" si="10"/>
        <v>100</v>
      </c>
      <c r="F31" s="12">
        <f t="shared" si="10"/>
        <v>37</v>
      </c>
      <c r="G31" s="17">
        <f t="shared" si="10"/>
        <v>100</v>
      </c>
      <c r="H31" s="12">
        <f t="shared" si="10"/>
        <v>88</v>
      </c>
      <c r="I31" s="17">
        <f t="shared" si="10"/>
        <v>100</v>
      </c>
      <c r="J31" s="12">
        <f t="shared" si="10"/>
        <v>253</v>
      </c>
      <c r="K31" s="17">
        <f t="shared" si="10"/>
        <v>99.999999999999986</v>
      </c>
      <c r="L31" s="12">
        <f t="shared" si="10"/>
        <v>475</v>
      </c>
      <c r="M31" s="17">
        <f t="shared" si="10"/>
        <v>100</v>
      </c>
      <c r="N31" s="12">
        <f t="shared" si="5"/>
        <v>3151</v>
      </c>
      <c r="O31" s="17">
        <f t="shared" si="10"/>
        <v>100</v>
      </c>
      <c r="P31" s="22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58" ht="16.5" x14ac:dyDescent="0.35">
      <c r="A32" s="34" t="s">
        <v>64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22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</row>
    <row r="33" spans="1:58" ht="15.75" x14ac:dyDescent="0.3">
      <c r="A33" s="35" t="s">
        <v>62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</row>
    <row r="34" spans="1:58" x14ac:dyDescent="0.25">
      <c r="A34" s="36" t="s">
        <v>63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</row>
    <row r="35" spans="1:58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</row>
    <row r="36" spans="1:58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</row>
    <row r="37" spans="1:58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</row>
    <row r="38" spans="1:58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</row>
    <row r="39" spans="1:58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</row>
    <row r="40" spans="1:58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</row>
    <row r="41" spans="1:58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</row>
    <row r="42" spans="1:58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</row>
    <row r="43" spans="1:58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</row>
    <row r="44" spans="1:58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</row>
    <row r="45" spans="1:58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</row>
    <row r="46" spans="1:58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</row>
    <row r="47" spans="1:58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</row>
    <row r="48" spans="1:58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</row>
    <row r="49" spans="1:58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</row>
    <row r="50" spans="1:58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</row>
    <row r="51" spans="1:58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</row>
    <row r="52" spans="1:58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</row>
    <row r="53" spans="1:58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</row>
    <row r="54" spans="1:58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</row>
    <row r="55" spans="1:58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</row>
    <row r="56" spans="1:58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</row>
    <row r="57" spans="1:58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</row>
    <row r="58" spans="1:58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</row>
    <row r="59" spans="1:58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</row>
    <row r="60" spans="1:58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</row>
    <row r="61" spans="1:58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</row>
    <row r="62" spans="1:58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</row>
    <row r="63" spans="1:58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</row>
    <row r="64" spans="1:58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</row>
    <row r="65" spans="1:58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</row>
    <row r="66" spans="1:58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</row>
    <row r="67" spans="1:58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</row>
    <row r="68" spans="1:58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</row>
    <row r="69" spans="1:58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</row>
    <row r="70" spans="1:58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</row>
    <row r="71" spans="1:58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</row>
    <row r="72" spans="1:58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</row>
    <row r="73" spans="1:58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</row>
    <row r="74" spans="1:58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</row>
    <row r="75" spans="1:58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</row>
    <row r="76" spans="1:58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</row>
    <row r="77" spans="1:58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</row>
    <row r="78" spans="1:58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</row>
    <row r="79" spans="1:58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</row>
    <row r="80" spans="1:58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</row>
    <row r="81" spans="1:58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</row>
    <row r="82" spans="1:58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</row>
    <row r="83" spans="1:58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</row>
    <row r="84" spans="1:58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</row>
    <row r="85" spans="1:58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</row>
    <row r="86" spans="1:58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</row>
    <row r="87" spans="1:58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</row>
    <row r="88" spans="1:58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</row>
    <row r="89" spans="1:58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</row>
    <row r="90" spans="1:58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</row>
    <row r="91" spans="1:58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</row>
    <row r="92" spans="1:58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</row>
    <row r="93" spans="1:58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</row>
    <row r="94" spans="1:58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</row>
    <row r="95" spans="1:58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</row>
    <row r="96" spans="1:58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</row>
    <row r="97" spans="1:58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</row>
    <row r="98" spans="1:58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</row>
    <row r="99" spans="1:58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</row>
    <row r="100" spans="1:58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</row>
    <row r="101" spans="1:58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</row>
    <row r="102" spans="1:58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</row>
    <row r="103" spans="1:58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</row>
    <row r="104" spans="1:58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</row>
    <row r="105" spans="1:58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</row>
    <row r="106" spans="1:58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</row>
    <row r="107" spans="1:58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</row>
    <row r="108" spans="1:58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</row>
    <row r="109" spans="1:58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</row>
    <row r="110" spans="1:58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</row>
    <row r="111" spans="1:58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</row>
    <row r="112" spans="1:58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</row>
    <row r="113" spans="1:58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</row>
    <row r="114" spans="1:58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</row>
    <row r="115" spans="1:58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</row>
    <row r="116" spans="1:58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</row>
    <row r="117" spans="1:58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</row>
    <row r="118" spans="1:58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</row>
    <row r="119" spans="1:58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</row>
    <row r="120" spans="1:58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</row>
    <row r="121" spans="1:58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</row>
    <row r="122" spans="1:58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</row>
    <row r="123" spans="1:58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</row>
    <row r="124" spans="1:58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</row>
    <row r="125" spans="1:58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</row>
    <row r="126" spans="1:58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</row>
    <row r="127" spans="1:58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</row>
    <row r="128" spans="1:58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</row>
    <row r="129" spans="1:58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</row>
    <row r="130" spans="1:58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</row>
    <row r="131" spans="1:58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</row>
    <row r="132" spans="1:58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</row>
    <row r="133" spans="1:58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</row>
    <row r="134" spans="1:58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</row>
    <row r="135" spans="1:58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</row>
    <row r="136" spans="1:58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</row>
    <row r="137" spans="1:58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</row>
    <row r="138" spans="1:58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</row>
    <row r="139" spans="1:58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</row>
    <row r="140" spans="1:58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</row>
    <row r="141" spans="1:58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</row>
    <row r="142" spans="1:58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</row>
    <row r="143" spans="1:58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</row>
    <row r="144" spans="1:58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</row>
    <row r="145" spans="1:58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</row>
    <row r="146" spans="1:58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</row>
    <row r="147" spans="1:58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</row>
    <row r="148" spans="1:58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</row>
    <row r="149" spans="1:58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</row>
    <row r="150" spans="1:58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</row>
    <row r="151" spans="1:58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</row>
    <row r="152" spans="1:58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</row>
    <row r="153" spans="1:58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</row>
    <row r="154" spans="1:58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</row>
    <row r="155" spans="1:58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</row>
    <row r="156" spans="1:58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</row>
    <row r="157" spans="1:58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</row>
    <row r="158" spans="1:58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</row>
    <row r="159" spans="1:58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</row>
    <row r="160" spans="1:58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</row>
    <row r="161" spans="1:58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</row>
    <row r="162" spans="1:58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</row>
    <row r="163" spans="1:58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</row>
    <row r="164" spans="1:58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</row>
    <row r="165" spans="1:58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</row>
    <row r="166" spans="1:58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</row>
    <row r="167" spans="1:58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</row>
    <row r="168" spans="1:58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</row>
    <row r="169" spans="1:58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</row>
    <row r="170" spans="1:58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</row>
    <row r="171" spans="1:58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</row>
    <row r="172" spans="1:58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</row>
    <row r="173" spans="1:58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</row>
    <row r="174" spans="1:58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</row>
    <row r="175" spans="1:58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</row>
    <row r="176" spans="1:58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</row>
    <row r="177" spans="1:58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</row>
    <row r="178" spans="1:58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</row>
    <row r="179" spans="1:58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</row>
    <row r="180" spans="1:58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</row>
    <row r="181" spans="1:58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</row>
    <row r="182" spans="1:58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</row>
    <row r="183" spans="1:58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</row>
    <row r="184" spans="1:58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</row>
    <row r="185" spans="1:58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</row>
    <row r="186" spans="1:58" x14ac:dyDescent="0.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</row>
    <row r="187" spans="1:58" x14ac:dyDescent="0.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</row>
    <row r="188" spans="1:58" x14ac:dyDescent="0.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</row>
    <row r="189" spans="1:58" x14ac:dyDescent="0.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</row>
    <row r="190" spans="1:58" x14ac:dyDescent="0.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</row>
    <row r="191" spans="1:58" x14ac:dyDescent="0.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</row>
    <row r="192" spans="1:58" x14ac:dyDescent="0.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</row>
    <row r="193" spans="1:58" x14ac:dyDescent="0.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</row>
    <row r="194" spans="1:58" x14ac:dyDescent="0.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</row>
    <row r="195" spans="1:58" x14ac:dyDescent="0.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</row>
    <row r="196" spans="1:58" x14ac:dyDescent="0.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</row>
    <row r="197" spans="1:58" x14ac:dyDescent="0.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</row>
    <row r="198" spans="1:58" x14ac:dyDescent="0.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</row>
    <row r="199" spans="1:58" x14ac:dyDescent="0.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</row>
    <row r="200" spans="1:58" x14ac:dyDescent="0.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</row>
    <row r="201" spans="1:58" x14ac:dyDescent="0.2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</row>
    <row r="202" spans="1:58" x14ac:dyDescent="0.2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</row>
    <row r="203" spans="1:58" x14ac:dyDescent="0.2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</row>
    <row r="204" spans="1:58" x14ac:dyDescent="0.2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</row>
    <row r="205" spans="1:58" x14ac:dyDescent="0.2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</row>
    <row r="206" spans="1:58" x14ac:dyDescent="0.2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</row>
    <row r="207" spans="1:58" x14ac:dyDescent="0.2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</row>
    <row r="208" spans="1:58" x14ac:dyDescent="0.2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</row>
    <row r="209" spans="1:58" x14ac:dyDescent="0.2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</row>
    <row r="210" spans="1:58" x14ac:dyDescent="0.2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</row>
    <row r="211" spans="1:58" x14ac:dyDescent="0.2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</row>
    <row r="212" spans="1:58" x14ac:dyDescent="0.2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</row>
    <row r="213" spans="1:58" x14ac:dyDescent="0.2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</row>
    <row r="214" spans="1:58" x14ac:dyDescent="0.2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</row>
    <row r="215" spans="1:58" x14ac:dyDescent="0.2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</row>
    <row r="216" spans="1:58" x14ac:dyDescent="0.2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</row>
    <row r="217" spans="1:58" x14ac:dyDescent="0.2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</row>
    <row r="218" spans="1:58" x14ac:dyDescent="0.2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</row>
    <row r="219" spans="1:58" x14ac:dyDescent="0.2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</row>
    <row r="220" spans="1:58" x14ac:dyDescent="0.2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</row>
    <row r="221" spans="1:58" x14ac:dyDescent="0.2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</row>
    <row r="222" spans="1:58" x14ac:dyDescent="0.2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</row>
    <row r="223" spans="1:58" x14ac:dyDescent="0.2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</row>
    <row r="224" spans="1:58" x14ac:dyDescent="0.2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</row>
    <row r="225" spans="1:58" x14ac:dyDescent="0.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</row>
    <row r="226" spans="1:58" x14ac:dyDescent="0.2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</row>
    <row r="227" spans="1:58" x14ac:dyDescent="0.2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</row>
    <row r="228" spans="1:58" x14ac:dyDescent="0.2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</row>
    <row r="229" spans="1:58" x14ac:dyDescent="0.2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</row>
    <row r="230" spans="1:58" x14ac:dyDescent="0.2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</row>
    <row r="231" spans="1:58" x14ac:dyDescent="0.2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</row>
  </sheetData>
  <mergeCells count="20">
    <mergeCell ref="B2:O2"/>
    <mergeCell ref="B3:O3"/>
    <mergeCell ref="A5:A6"/>
    <mergeCell ref="B5:B6"/>
    <mergeCell ref="C5:C6"/>
    <mergeCell ref="D5:D6"/>
    <mergeCell ref="E5:E6"/>
    <mergeCell ref="F5:F6"/>
    <mergeCell ref="G5:G6"/>
    <mergeCell ref="H5:H6"/>
    <mergeCell ref="O5:O6"/>
    <mergeCell ref="A32:O32"/>
    <mergeCell ref="A33:O33"/>
    <mergeCell ref="A34:O34"/>
    <mergeCell ref="I5:I6"/>
    <mergeCell ref="J5:J6"/>
    <mergeCell ref="K5:K6"/>
    <mergeCell ref="L5:L6"/>
    <mergeCell ref="M5:M6"/>
    <mergeCell ref="N5:N6"/>
  </mergeCells>
  <printOptions horizontalCentered="1"/>
  <pageMargins left="0.51181102362204722" right="0.51181102362204722" top="0.55118110236220474" bottom="0.74803149606299213" header="0.31496062992125984" footer="0.31496062992125984"/>
  <pageSetup paperSize="9" scale="85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C11:K31 L11:N31 L7:N10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ECD27-9979-4EE9-B5A2-4127F90859AF}">
  <sheetPr>
    <pageSetUpPr fitToPage="1"/>
  </sheetPr>
  <dimension ref="A1:O34"/>
  <sheetViews>
    <sheetView showGridLines="0" zoomScaleNormal="100" workbookViewId="0">
      <pane ySplit="6" topLeftCell="A7" activePane="bottomLeft" state="frozen"/>
      <selection activeCell="A5" sqref="A5:A6"/>
      <selection pane="bottomLeft" activeCell="B2" sqref="B2:O2"/>
    </sheetView>
  </sheetViews>
  <sheetFormatPr defaultRowHeight="15" x14ac:dyDescent="0.25"/>
  <cols>
    <col min="1" max="1" width="22.140625" customWidth="1"/>
    <col min="2" max="2" width="13.7109375" customWidth="1"/>
    <col min="3" max="3" width="7" customWidth="1"/>
    <col min="4" max="4" width="15.42578125" customWidth="1"/>
    <col min="5" max="5" width="6.7109375" bestFit="1" customWidth="1"/>
    <col min="6" max="6" width="11" customWidth="1"/>
    <col min="7" max="7" width="6.7109375" bestFit="1" customWidth="1"/>
    <col min="8" max="8" width="13.7109375" customWidth="1"/>
    <col min="9" max="9" width="6.7109375" bestFit="1" customWidth="1"/>
    <col min="10" max="10" width="9.28515625" customWidth="1"/>
    <col min="11" max="11" width="6.7109375" bestFit="1" customWidth="1"/>
    <col min="12" max="12" width="14.7109375" customWidth="1"/>
    <col min="13" max="13" width="6.7109375" bestFit="1" customWidth="1"/>
    <col min="14" max="14" width="11.42578125" customWidth="1"/>
    <col min="15" max="15" width="6.7109375" bestFit="1" customWidth="1"/>
  </cols>
  <sheetData>
    <row r="1" spans="1:15" ht="17.25" customHeight="1" x14ac:dyDescent="0.25"/>
    <row r="2" spans="1:15" ht="17.25" customHeight="1" x14ac:dyDescent="0.3">
      <c r="B2" s="44" t="s">
        <v>31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15" ht="17.25" customHeight="1" x14ac:dyDescent="0.3">
      <c r="B3" s="45" t="s">
        <v>32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1:15" ht="17.25" customHeight="1" x14ac:dyDescent="0.25">
      <c r="B4" s="2"/>
      <c r="C4" s="2"/>
      <c r="D4" s="2"/>
      <c r="E4" s="2"/>
      <c r="F4" s="2"/>
      <c r="H4" s="2"/>
      <c r="J4" s="2"/>
      <c r="L4" s="2"/>
      <c r="N4" s="2"/>
    </row>
    <row r="5" spans="1:15" ht="15" customHeight="1" x14ac:dyDescent="0.25">
      <c r="A5" s="41" t="s">
        <v>33</v>
      </c>
      <c r="B5" s="37" t="s">
        <v>29</v>
      </c>
      <c r="C5" s="37" t="s">
        <v>0</v>
      </c>
      <c r="D5" s="37" t="s">
        <v>50</v>
      </c>
      <c r="E5" s="37" t="s">
        <v>0</v>
      </c>
      <c r="F5" s="37" t="s">
        <v>30</v>
      </c>
      <c r="G5" s="37" t="s">
        <v>0</v>
      </c>
      <c r="H5" s="37" t="s">
        <v>52</v>
      </c>
      <c r="I5" s="37" t="s">
        <v>0</v>
      </c>
      <c r="J5" s="37" t="s">
        <v>53</v>
      </c>
      <c r="K5" s="37" t="s">
        <v>0</v>
      </c>
      <c r="L5" s="37" t="s">
        <v>54</v>
      </c>
      <c r="M5" s="37" t="s">
        <v>0</v>
      </c>
      <c r="N5" s="37" t="s">
        <v>28</v>
      </c>
      <c r="O5" s="37" t="s">
        <v>0</v>
      </c>
    </row>
    <row r="6" spans="1:15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  <c r="N6" s="38"/>
      <c r="O6" s="37"/>
    </row>
    <row r="7" spans="1:15" x14ac:dyDescent="0.25">
      <c r="A7" s="4" t="s">
        <v>1</v>
      </c>
      <c r="B7" s="9">
        <v>302</v>
      </c>
      <c r="C7" s="14">
        <f t="shared" ref="C7:C30" si="0">B7/B$31*100</f>
        <v>8.0965147453083119</v>
      </c>
      <c r="D7" s="9">
        <v>13</v>
      </c>
      <c r="E7" s="14">
        <f t="shared" ref="E7:E30" si="1">D7/D$31*100</f>
        <v>20.3125</v>
      </c>
      <c r="F7" s="9">
        <v>0</v>
      </c>
      <c r="G7" s="14">
        <f>F7/F$31*100</f>
        <v>0</v>
      </c>
      <c r="H7" s="9">
        <v>7</v>
      </c>
      <c r="I7" s="14">
        <f>H7/H$31*100</f>
        <v>2.8571428571428572</v>
      </c>
      <c r="J7" s="9">
        <v>29</v>
      </c>
      <c r="K7" s="14">
        <f>J7/J$31*100</f>
        <v>9.0342679127725845</v>
      </c>
      <c r="L7" s="9">
        <f>D7+F7+H7+J7</f>
        <v>49</v>
      </c>
      <c r="M7" s="14">
        <f>L7/L$31*100</f>
        <v>7.5968992248062017</v>
      </c>
      <c r="N7" s="9">
        <f>+B7+D7+F7+H7+J7</f>
        <v>351</v>
      </c>
      <c r="O7" s="14">
        <f>N7/N$31*100</f>
        <v>8.0228571428571431</v>
      </c>
    </row>
    <row r="8" spans="1:15" x14ac:dyDescent="0.25">
      <c r="A8" s="5" t="s">
        <v>18</v>
      </c>
      <c r="B8" s="10">
        <v>13</v>
      </c>
      <c r="C8" s="15">
        <f t="shared" si="0"/>
        <v>0.34852546916890076</v>
      </c>
      <c r="D8" s="10"/>
      <c r="E8" s="15">
        <f t="shared" si="1"/>
        <v>0</v>
      </c>
      <c r="F8" s="10">
        <v>0</v>
      </c>
      <c r="G8" s="15">
        <f t="shared" ref="G8:O30" si="2">F8/F$31*100</f>
        <v>0</v>
      </c>
      <c r="H8" s="10">
        <v>0</v>
      </c>
      <c r="I8" s="15">
        <f t="shared" si="2"/>
        <v>0</v>
      </c>
      <c r="J8" s="10">
        <v>0</v>
      </c>
      <c r="K8" s="15">
        <f t="shared" si="2"/>
        <v>0</v>
      </c>
      <c r="L8" s="10">
        <f t="shared" ref="L8:L29" si="3">D8+F8+H8+J8</f>
        <v>0</v>
      </c>
      <c r="M8" s="15">
        <f t="shared" ref="M8:M30" si="4">L8/L$31*100</f>
        <v>0</v>
      </c>
      <c r="N8" s="10">
        <f t="shared" ref="N8:N31" si="5">+B8+D8+F8+H8+J8</f>
        <v>13</v>
      </c>
      <c r="O8" s="15">
        <f t="shared" si="2"/>
        <v>0.29714285714285715</v>
      </c>
    </row>
    <row r="9" spans="1:15" x14ac:dyDescent="0.25">
      <c r="A9" s="5" t="s">
        <v>2</v>
      </c>
      <c r="B9" s="10">
        <v>370</v>
      </c>
      <c r="C9" s="15">
        <f t="shared" si="0"/>
        <v>9.9195710455764079</v>
      </c>
      <c r="D9" s="10">
        <v>15</v>
      </c>
      <c r="E9" s="15">
        <f t="shared" si="1"/>
        <v>23.4375</v>
      </c>
      <c r="F9" s="10">
        <v>0</v>
      </c>
      <c r="G9" s="15">
        <f t="shared" si="2"/>
        <v>0</v>
      </c>
      <c r="H9" s="10">
        <v>116</v>
      </c>
      <c r="I9" s="15">
        <f t="shared" si="2"/>
        <v>47.346938775510203</v>
      </c>
      <c r="J9" s="10">
        <v>10</v>
      </c>
      <c r="K9" s="15">
        <f t="shared" si="2"/>
        <v>3.1152647975077881</v>
      </c>
      <c r="L9" s="10">
        <f t="shared" si="3"/>
        <v>141</v>
      </c>
      <c r="M9" s="15">
        <f t="shared" si="4"/>
        <v>21.86046511627907</v>
      </c>
      <c r="N9" s="10">
        <f t="shared" si="5"/>
        <v>511</v>
      </c>
      <c r="O9" s="15">
        <f t="shared" si="2"/>
        <v>11.68</v>
      </c>
    </row>
    <row r="10" spans="1:15" x14ac:dyDescent="0.25">
      <c r="A10" s="6" t="s">
        <v>3</v>
      </c>
      <c r="B10" s="11">
        <v>197</v>
      </c>
      <c r="C10" s="16">
        <f t="shared" si="0"/>
        <v>5.2815013404825732</v>
      </c>
      <c r="D10" s="11">
        <v>10</v>
      </c>
      <c r="E10" s="16">
        <f t="shared" si="1"/>
        <v>15.625</v>
      </c>
      <c r="F10" s="11">
        <v>0</v>
      </c>
      <c r="G10" s="16">
        <f t="shared" si="2"/>
        <v>0</v>
      </c>
      <c r="H10" s="11">
        <v>12</v>
      </c>
      <c r="I10" s="16">
        <f t="shared" si="2"/>
        <v>4.8979591836734695</v>
      </c>
      <c r="J10" s="11">
        <v>2</v>
      </c>
      <c r="K10" s="16">
        <f t="shared" si="2"/>
        <v>0.62305295950155759</v>
      </c>
      <c r="L10" s="11">
        <f t="shared" si="3"/>
        <v>24</v>
      </c>
      <c r="M10" s="16">
        <f t="shared" si="4"/>
        <v>3.7209302325581395</v>
      </c>
      <c r="N10" s="11">
        <f t="shared" si="5"/>
        <v>221</v>
      </c>
      <c r="O10" s="16">
        <f t="shared" si="2"/>
        <v>5.0514285714285716</v>
      </c>
    </row>
    <row r="11" spans="1:15" ht="30" x14ac:dyDescent="0.25">
      <c r="A11" s="7" t="s">
        <v>24</v>
      </c>
      <c r="B11" s="12">
        <f>B7+B8+B9+B10</f>
        <v>882</v>
      </c>
      <c r="C11" s="17">
        <f>B11/B$31*100</f>
        <v>23.646112600536192</v>
      </c>
      <c r="D11" s="12">
        <f>D7+D8+D9+D10</f>
        <v>38</v>
      </c>
      <c r="E11" s="17">
        <f t="shared" si="1"/>
        <v>59.375</v>
      </c>
      <c r="F11" s="12">
        <f>F7+F8+F9+F10</f>
        <v>0</v>
      </c>
      <c r="G11" s="17">
        <f t="shared" si="2"/>
        <v>0</v>
      </c>
      <c r="H11" s="12">
        <f>H7+H8+H9+H10</f>
        <v>135</v>
      </c>
      <c r="I11" s="17">
        <f t="shared" si="2"/>
        <v>55.102040816326522</v>
      </c>
      <c r="J11" s="12">
        <f>J7+J8+J9+J10</f>
        <v>41</v>
      </c>
      <c r="K11" s="17">
        <f t="shared" si="2"/>
        <v>12.772585669781931</v>
      </c>
      <c r="L11" s="12">
        <f>L7+L8+L9+L10</f>
        <v>214</v>
      </c>
      <c r="M11" s="17">
        <f t="shared" si="4"/>
        <v>33.178294573643413</v>
      </c>
      <c r="N11" s="12">
        <f t="shared" si="5"/>
        <v>1096</v>
      </c>
      <c r="O11" s="17">
        <f t="shared" si="2"/>
        <v>25.05142857142857</v>
      </c>
    </row>
    <row r="12" spans="1:15" x14ac:dyDescent="0.25">
      <c r="A12" s="8" t="s">
        <v>4</v>
      </c>
      <c r="B12" s="13">
        <v>287</v>
      </c>
      <c r="C12" s="18">
        <f t="shared" si="0"/>
        <v>7.6943699731903488</v>
      </c>
      <c r="D12" s="13">
        <v>1</v>
      </c>
      <c r="E12" s="18">
        <f t="shared" si="1"/>
        <v>1.5625</v>
      </c>
      <c r="F12" s="13">
        <v>0</v>
      </c>
      <c r="G12" s="18">
        <f t="shared" si="2"/>
        <v>0</v>
      </c>
      <c r="H12" s="13">
        <v>6</v>
      </c>
      <c r="I12" s="18">
        <f t="shared" si="2"/>
        <v>2.4489795918367347</v>
      </c>
      <c r="J12" s="13">
        <v>36</v>
      </c>
      <c r="K12" s="18">
        <f t="shared" si="2"/>
        <v>11.214953271028037</v>
      </c>
      <c r="L12" s="13">
        <f t="shared" si="3"/>
        <v>43</v>
      </c>
      <c r="M12" s="18">
        <f t="shared" si="4"/>
        <v>6.666666666666667</v>
      </c>
      <c r="N12" s="13">
        <f t="shared" si="5"/>
        <v>330</v>
      </c>
      <c r="O12" s="18">
        <f t="shared" si="2"/>
        <v>7.5428571428571427</v>
      </c>
    </row>
    <row r="13" spans="1:15" x14ac:dyDescent="0.25">
      <c r="A13" s="5" t="s">
        <v>19</v>
      </c>
      <c r="B13" s="10">
        <v>67</v>
      </c>
      <c r="C13" s="15">
        <f t="shared" si="0"/>
        <v>1.7962466487935658</v>
      </c>
      <c r="D13" s="10">
        <v>3</v>
      </c>
      <c r="E13" s="15">
        <f t="shared" si="1"/>
        <v>4.6875</v>
      </c>
      <c r="F13" s="10">
        <v>0</v>
      </c>
      <c r="G13" s="15">
        <f t="shared" si="2"/>
        <v>0</v>
      </c>
      <c r="H13" s="10">
        <v>32</v>
      </c>
      <c r="I13" s="15">
        <f t="shared" si="2"/>
        <v>13.061224489795919</v>
      </c>
      <c r="J13" s="10">
        <v>0</v>
      </c>
      <c r="K13" s="15">
        <f t="shared" si="2"/>
        <v>0</v>
      </c>
      <c r="L13" s="10">
        <f t="shared" si="3"/>
        <v>35</v>
      </c>
      <c r="M13" s="15">
        <f t="shared" si="4"/>
        <v>5.4263565891472867</v>
      </c>
      <c r="N13" s="10">
        <f t="shared" si="5"/>
        <v>102</v>
      </c>
      <c r="O13" s="15">
        <f t="shared" si="2"/>
        <v>2.3314285714285714</v>
      </c>
    </row>
    <row r="14" spans="1:15" x14ac:dyDescent="0.25">
      <c r="A14" s="5" t="s">
        <v>20</v>
      </c>
      <c r="B14" s="10">
        <v>80</v>
      </c>
      <c r="C14" s="15">
        <f t="shared" si="0"/>
        <v>2.1447721179624666</v>
      </c>
      <c r="D14" s="10">
        <v>0</v>
      </c>
      <c r="E14" s="15">
        <f t="shared" si="1"/>
        <v>0</v>
      </c>
      <c r="F14" s="10">
        <v>0</v>
      </c>
      <c r="G14" s="15">
        <f t="shared" si="2"/>
        <v>0</v>
      </c>
      <c r="H14" s="10">
        <v>0</v>
      </c>
      <c r="I14" s="15">
        <f t="shared" si="2"/>
        <v>0</v>
      </c>
      <c r="J14" s="10">
        <v>3</v>
      </c>
      <c r="K14" s="15">
        <f t="shared" si="2"/>
        <v>0.93457943925233633</v>
      </c>
      <c r="L14" s="10">
        <f t="shared" si="3"/>
        <v>3</v>
      </c>
      <c r="M14" s="15">
        <f t="shared" si="4"/>
        <v>0.46511627906976744</v>
      </c>
      <c r="N14" s="10">
        <f t="shared" si="5"/>
        <v>83</v>
      </c>
      <c r="O14" s="15">
        <f t="shared" si="2"/>
        <v>1.8971428571428572</v>
      </c>
    </row>
    <row r="15" spans="1:15" x14ac:dyDescent="0.25">
      <c r="A15" s="6" t="s">
        <v>17</v>
      </c>
      <c r="B15" s="11">
        <v>230</v>
      </c>
      <c r="C15" s="16">
        <f t="shared" si="0"/>
        <v>6.1662198391420908</v>
      </c>
      <c r="D15" s="11">
        <v>0</v>
      </c>
      <c r="E15" s="16">
        <f t="shared" si="1"/>
        <v>0</v>
      </c>
      <c r="F15" s="11">
        <v>15</v>
      </c>
      <c r="G15" s="16">
        <f t="shared" si="2"/>
        <v>100</v>
      </c>
      <c r="H15" s="11">
        <v>12</v>
      </c>
      <c r="I15" s="16">
        <f t="shared" si="2"/>
        <v>4.8979591836734695</v>
      </c>
      <c r="J15" s="11">
        <v>62</v>
      </c>
      <c r="K15" s="16">
        <f t="shared" si="2"/>
        <v>19.314641744548286</v>
      </c>
      <c r="L15" s="11">
        <f t="shared" si="3"/>
        <v>89</v>
      </c>
      <c r="M15" s="16">
        <f t="shared" si="4"/>
        <v>13.798449612403102</v>
      </c>
      <c r="N15" s="11">
        <f t="shared" si="5"/>
        <v>319</v>
      </c>
      <c r="O15" s="16">
        <f t="shared" si="2"/>
        <v>7.2914285714285709</v>
      </c>
    </row>
    <row r="16" spans="1:15" ht="30" x14ac:dyDescent="0.25">
      <c r="A16" s="7" t="s">
        <v>25</v>
      </c>
      <c r="B16" s="12">
        <f>B12+B13+B14+B15</f>
        <v>664</v>
      </c>
      <c r="C16" s="17">
        <f t="shared" si="0"/>
        <v>17.801608579088469</v>
      </c>
      <c r="D16" s="12">
        <f>D12+D13+D14+D15</f>
        <v>4</v>
      </c>
      <c r="E16" s="17">
        <f t="shared" si="1"/>
        <v>6.25</v>
      </c>
      <c r="F16" s="12">
        <f>F12+F13+F14+F15</f>
        <v>15</v>
      </c>
      <c r="G16" s="17">
        <f t="shared" si="2"/>
        <v>100</v>
      </c>
      <c r="H16" s="12">
        <f>H12+H13+H14+H15</f>
        <v>50</v>
      </c>
      <c r="I16" s="17">
        <f t="shared" si="2"/>
        <v>20.408163265306122</v>
      </c>
      <c r="J16" s="12">
        <f>J12+J13+J14+J15</f>
        <v>101</v>
      </c>
      <c r="K16" s="17">
        <f t="shared" si="2"/>
        <v>31.464174454828658</v>
      </c>
      <c r="L16" s="12">
        <f>L12+L13+L14+L15</f>
        <v>170</v>
      </c>
      <c r="M16" s="17">
        <f t="shared" si="4"/>
        <v>26.356589147286826</v>
      </c>
      <c r="N16" s="12">
        <f t="shared" si="5"/>
        <v>834</v>
      </c>
      <c r="O16" s="17">
        <f t="shared" si="2"/>
        <v>19.062857142857144</v>
      </c>
    </row>
    <row r="17" spans="1:15" x14ac:dyDescent="0.25">
      <c r="A17" s="8" t="s">
        <v>5</v>
      </c>
      <c r="B17" s="13">
        <v>274</v>
      </c>
      <c r="C17" s="18">
        <f t="shared" si="0"/>
        <v>7.3458445040214482</v>
      </c>
      <c r="D17" s="13">
        <v>2</v>
      </c>
      <c r="E17" s="18">
        <f t="shared" si="1"/>
        <v>3.125</v>
      </c>
      <c r="F17" s="13">
        <v>0</v>
      </c>
      <c r="G17" s="18">
        <f t="shared" si="2"/>
        <v>0</v>
      </c>
      <c r="H17" s="13">
        <v>54</v>
      </c>
      <c r="I17" s="18">
        <f t="shared" si="2"/>
        <v>22.040816326530614</v>
      </c>
      <c r="J17" s="13">
        <v>4</v>
      </c>
      <c r="K17" s="18">
        <f t="shared" si="2"/>
        <v>1.2461059190031152</v>
      </c>
      <c r="L17" s="13">
        <f t="shared" si="3"/>
        <v>60</v>
      </c>
      <c r="M17" s="18">
        <f t="shared" si="4"/>
        <v>9.3023255813953494</v>
      </c>
      <c r="N17" s="13">
        <f t="shared" si="5"/>
        <v>334</v>
      </c>
      <c r="O17" s="18">
        <f t="shared" si="2"/>
        <v>7.6342857142857143</v>
      </c>
    </row>
    <row r="18" spans="1:15" x14ac:dyDescent="0.25">
      <c r="A18" s="5" t="s">
        <v>6</v>
      </c>
      <c r="B18" s="10">
        <v>104</v>
      </c>
      <c r="C18" s="18">
        <f t="shared" si="0"/>
        <v>2.7882037533512061</v>
      </c>
      <c r="D18" s="10">
        <v>1</v>
      </c>
      <c r="E18" s="18">
        <f t="shared" si="1"/>
        <v>1.5625</v>
      </c>
      <c r="F18" s="10">
        <v>0</v>
      </c>
      <c r="G18" s="18">
        <f t="shared" si="2"/>
        <v>0</v>
      </c>
      <c r="H18" s="10">
        <v>1</v>
      </c>
      <c r="I18" s="18">
        <f t="shared" si="2"/>
        <v>0.40816326530612246</v>
      </c>
      <c r="J18" s="10">
        <v>35</v>
      </c>
      <c r="K18" s="18">
        <f t="shared" si="2"/>
        <v>10.903426791277258</v>
      </c>
      <c r="L18" s="10">
        <f t="shared" si="3"/>
        <v>37</v>
      </c>
      <c r="M18" s="18">
        <f t="shared" si="4"/>
        <v>5.7364341085271313</v>
      </c>
      <c r="N18" s="10">
        <f t="shared" si="5"/>
        <v>141</v>
      </c>
      <c r="O18" s="18">
        <f t="shared" si="2"/>
        <v>3.2228571428571424</v>
      </c>
    </row>
    <row r="19" spans="1:15" x14ac:dyDescent="0.25">
      <c r="A19" s="5" t="s">
        <v>7</v>
      </c>
      <c r="B19" s="10">
        <v>52</v>
      </c>
      <c r="C19" s="18">
        <f t="shared" si="0"/>
        <v>1.394101876675603</v>
      </c>
      <c r="D19" s="10">
        <v>0</v>
      </c>
      <c r="E19" s="18">
        <f t="shared" si="1"/>
        <v>0</v>
      </c>
      <c r="F19" s="10">
        <v>0</v>
      </c>
      <c r="G19" s="18">
        <f t="shared" si="2"/>
        <v>0</v>
      </c>
      <c r="H19" s="10">
        <v>0</v>
      </c>
      <c r="I19" s="18">
        <f t="shared" si="2"/>
        <v>0</v>
      </c>
      <c r="J19" s="10">
        <v>3</v>
      </c>
      <c r="K19" s="18">
        <f t="shared" si="2"/>
        <v>0.93457943925233633</v>
      </c>
      <c r="L19" s="10">
        <f t="shared" si="3"/>
        <v>3</v>
      </c>
      <c r="M19" s="18">
        <f t="shared" si="4"/>
        <v>0.46511627906976744</v>
      </c>
      <c r="N19" s="10">
        <f t="shared" si="5"/>
        <v>55</v>
      </c>
      <c r="O19" s="18">
        <f t="shared" si="2"/>
        <v>1.2571428571428571</v>
      </c>
    </row>
    <row r="20" spans="1:15" x14ac:dyDescent="0.25">
      <c r="A20" s="6" t="s">
        <v>8</v>
      </c>
      <c r="B20" s="11">
        <v>523</v>
      </c>
      <c r="C20" s="19">
        <f t="shared" si="0"/>
        <v>14.021447721179625</v>
      </c>
      <c r="D20" s="11">
        <v>1</v>
      </c>
      <c r="E20" s="19">
        <f t="shared" si="1"/>
        <v>1.5625</v>
      </c>
      <c r="F20" s="11">
        <v>0</v>
      </c>
      <c r="G20" s="19">
        <f t="shared" si="2"/>
        <v>0</v>
      </c>
      <c r="H20" s="11">
        <v>3</v>
      </c>
      <c r="I20" s="19">
        <f t="shared" si="2"/>
        <v>1.2244897959183674</v>
      </c>
      <c r="J20" s="11">
        <v>100</v>
      </c>
      <c r="K20" s="19">
        <f t="shared" si="2"/>
        <v>31.15264797507788</v>
      </c>
      <c r="L20" s="11">
        <f t="shared" si="3"/>
        <v>104</v>
      </c>
      <c r="M20" s="19">
        <f t="shared" si="4"/>
        <v>16.124031007751938</v>
      </c>
      <c r="N20" s="11">
        <f t="shared" si="5"/>
        <v>627</v>
      </c>
      <c r="O20" s="19">
        <f t="shared" si="2"/>
        <v>14.331428571428573</v>
      </c>
    </row>
    <row r="21" spans="1:15" ht="30" x14ac:dyDescent="0.25">
      <c r="A21" s="7" t="s">
        <v>26</v>
      </c>
      <c r="B21" s="12">
        <f>B17+B18+B19+B20</f>
        <v>953</v>
      </c>
      <c r="C21" s="17">
        <f>B21/B$31*100</f>
        <v>25.549597855227884</v>
      </c>
      <c r="D21" s="12">
        <f>D17+D18+D19+D20</f>
        <v>4</v>
      </c>
      <c r="E21" s="17">
        <f t="shared" si="1"/>
        <v>6.25</v>
      </c>
      <c r="F21" s="12">
        <f>F17+F18+F19+F20</f>
        <v>0</v>
      </c>
      <c r="G21" s="17">
        <f t="shared" si="2"/>
        <v>0</v>
      </c>
      <c r="H21" s="12">
        <f>H17+H18+H19+H20</f>
        <v>58</v>
      </c>
      <c r="I21" s="17">
        <f t="shared" si="2"/>
        <v>23.673469387755102</v>
      </c>
      <c r="J21" s="12">
        <f>J17+J18+J19+J20</f>
        <v>142</v>
      </c>
      <c r="K21" s="17">
        <f t="shared" si="2"/>
        <v>44.236760124610591</v>
      </c>
      <c r="L21" s="12">
        <f>L17+L18+L19+L20</f>
        <v>204</v>
      </c>
      <c r="M21" s="17">
        <f t="shared" si="4"/>
        <v>31.627906976744185</v>
      </c>
      <c r="N21" s="12">
        <f t="shared" si="5"/>
        <v>1157</v>
      </c>
      <c r="O21" s="17">
        <f t="shared" si="2"/>
        <v>26.445714285714285</v>
      </c>
    </row>
    <row r="22" spans="1:15" x14ac:dyDescent="0.25">
      <c r="A22" s="8" t="s">
        <v>9</v>
      </c>
      <c r="B22" s="13">
        <v>136</v>
      </c>
      <c r="C22" s="18">
        <f t="shared" si="0"/>
        <v>3.6461126005361928</v>
      </c>
      <c r="D22" s="13">
        <v>2</v>
      </c>
      <c r="E22" s="18">
        <f t="shared" si="1"/>
        <v>3.125</v>
      </c>
      <c r="F22" s="13">
        <v>0</v>
      </c>
      <c r="G22" s="18">
        <f t="shared" si="2"/>
        <v>0</v>
      </c>
      <c r="H22" s="13">
        <v>0</v>
      </c>
      <c r="I22" s="18">
        <f t="shared" si="2"/>
        <v>0</v>
      </c>
      <c r="J22" s="13">
        <v>8</v>
      </c>
      <c r="K22" s="18">
        <f t="shared" si="2"/>
        <v>2.4922118380062304</v>
      </c>
      <c r="L22" s="13">
        <f t="shared" si="3"/>
        <v>10</v>
      </c>
      <c r="M22" s="18">
        <f t="shared" si="4"/>
        <v>1.5503875968992249</v>
      </c>
      <c r="N22" s="13">
        <f t="shared" si="5"/>
        <v>146</v>
      </c>
      <c r="O22" s="18">
        <f t="shared" si="2"/>
        <v>3.3371428571428572</v>
      </c>
    </row>
    <row r="23" spans="1:15" x14ac:dyDescent="0.25">
      <c r="A23" s="5" t="s">
        <v>10</v>
      </c>
      <c r="B23" s="10">
        <v>62</v>
      </c>
      <c r="C23" s="15">
        <f t="shared" si="0"/>
        <v>1.6621983914209115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v>0</v>
      </c>
      <c r="I23" s="15">
        <f t="shared" si="2"/>
        <v>0</v>
      </c>
      <c r="J23" s="10">
        <v>0</v>
      </c>
      <c r="K23" s="15">
        <f t="shared" si="2"/>
        <v>0</v>
      </c>
      <c r="L23" s="10">
        <f t="shared" si="3"/>
        <v>0</v>
      </c>
      <c r="M23" s="15">
        <f t="shared" si="4"/>
        <v>0</v>
      </c>
      <c r="N23" s="10">
        <f t="shared" si="5"/>
        <v>62</v>
      </c>
      <c r="O23" s="15">
        <f t="shared" si="2"/>
        <v>1.417142857142857</v>
      </c>
    </row>
    <row r="24" spans="1:15" x14ac:dyDescent="0.25">
      <c r="A24" s="5" t="s">
        <v>11</v>
      </c>
      <c r="B24" s="10">
        <v>313</v>
      </c>
      <c r="C24" s="15">
        <f t="shared" si="0"/>
        <v>8.3914209115281491</v>
      </c>
      <c r="D24" s="10">
        <v>0</v>
      </c>
      <c r="E24" s="15">
        <f t="shared" si="1"/>
        <v>0</v>
      </c>
      <c r="F24" s="10">
        <v>0</v>
      </c>
      <c r="G24" s="15">
        <f t="shared" si="2"/>
        <v>0</v>
      </c>
      <c r="H24" s="10">
        <v>0</v>
      </c>
      <c r="I24" s="15">
        <f t="shared" si="2"/>
        <v>0</v>
      </c>
      <c r="J24" s="10">
        <v>3</v>
      </c>
      <c r="K24" s="15">
        <f t="shared" si="2"/>
        <v>0.93457943925233633</v>
      </c>
      <c r="L24" s="10">
        <f t="shared" si="3"/>
        <v>3</v>
      </c>
      <c r="M24" s="15">
        <f t="shared" si="4"/>
        <v>0.46511627906976744</v>
      </c>
      <c r="N24" s="10">
        <f t="shared" si="5"/>
        <v>316</v>
      </c>
      <c r="O24" s="15">
        <f t="shared" si="2"/>
        <v>7.2228571428571433</v>
      </c>
    </row>
    <row r="25" spans="1:15" x14ac:dyDescent="0.25">
      <c r="A25" s="5" t="s">
        <v>12</v>
      </c>
      <c r="B25" s="10">
        <v>14</v>
      </c>
      <c r="C25" s="15">
        <f t="shared" si="0"/>
        <v>0.37533512064343166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v>0</v>
      </c>
      <c r="I25" s="15">
        <f t="shared" si="2"/>
        <v>0</v>
      </c>
      <c r="J25" s="10">
        <v>2</v>
      </c>
      <c r="K25" s="15">
        <f t="shared" si="2"/>
        <v>0.62305295950155759</v>
      </c>
      <c r="L25" s="10">
        <f t="shared" si="3"/>
        <v>2</v>
      </c>
      <c r="M25" s="15">
        <f t="shared" si="4"/>
        <v>0.31007751937984496</v>
      </c>
      <c r="N25" s="10">
        <f t="shared" si="5"/>
        <v>16</v>
      </c>
      <c r="O25" s="15">
        <f t="shared" si="2"/>
        <v>0.36571428571428571</v>
      </c>
    </row>
    <row r="26" spans="1:15" x14ac:dyDescent="0.25">
      <c r="A26" s="5" t="s">
        <v>13</v>
      </c>
      <c r="B26" s="10">
        <v>243</v>
      </c>
      <c r="C26" s="15">
        <f t="shared" si="0"/>
        <v>6.5147453083109914</v>
      </c>
      <c r="D26" s="10">
        <v>0</v>
      </c>
      <c r="E26" s="15">
        <f t="shared" si="1"/>
        <v>0</v>
      </c>
      <c r="F26" s="10">
        <v>0</v>
      </c>
      <c r="G26" s="15">
        <f t="shared" si="2"/>
        <v>0</v>
      </c>
      <c r="H26" s="10">
        <v>1</v>
      </c>
      <c r="I26" s="15">
        <f t="shared" si="2"/>
        <v>0.40816326530612246</v>
      </c>
      <c r="J26" s="10">
        <v>16</v>
      </c>
      <c r="K26" s="15">
        <f t="shared" si="2"/>
        <v>4.9844236760124607</v>
      </c>
      <c r="L26" s="10">
        <f t="shared" si="3"/>
        <v>17</v>
      </c>
      <c r="M26" s="15">
        <f t="shared" si="4"/>
        <v>2.635658914728682</v>
      </c>
      <c r="N26" s="10">
        <f t="shared" si="5"/>
        <v>260</v>
      </c>
      <c r="O26" s="15">
        <f t="shared" si="2"/>
        <v>5.9428571428571431</v>
      </c>
    </row>
    <row r="27" spans="1:15" x14ac:dyDescent="0.25">
      <c r="A27" s="5" t="s">
        <v>14</v>
      </c>
      <c r="B27" s="10">
        <v>95</v>
      </c>
      <c r="C27" s="15">
        <f t="shared" si="0"/>
        <v>2.5469168900804289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v>0</v>
      </c>
      <c r="I27" s="15">
        <f t="shared" si="2"/>
        <v>0</v>
      </c>
      <c r="J27" s="10">
        <v>0</v>
      </c>
      <c r="K27" s="15">
        <f t="shared" si="2"/>
        <v>0</v>
      </c>
      <c r="L27" s="10">
        <f t="shared" si="3"/>
        <v>0</v>
      </c>
      <c r="M27" s="15">
        <f t="shared" si="4"/>
        <v>0</v>
      </c>
      <c r="N27" s="10">
        <f t="shared" si="5"/>
        <v>95</v>
      </c>
      <c r="O27" s="15">
        <f t="shared" si="2"/>
        <v>2.1714285714285713</v>
      </c>
    </row>
    <row r="28" spans="1:15" x14ac:dyDescent="0.25">
      <c r="A28" s="5" t="s">
        <v>15</v>
      </c>
      <c r="B28" s="10">
        <v>227</v>
      </c>
      <c r="C28" s="15">
        <f t="shared" si="0"/>
        <v>6.0857908847184987</v>
      </c>
      <c r="D28" s="10">
        <v>16</v>
      </c>
      <c r="E28" s="15">
        <f t="shared" si="1"/>
        <v>25</v>
      </c>
      <c r="F28" s="10">
        <v>0</v>
      </c>
      <c r="G28" s="15">
        <f t="shared" si="2"/>
        <v>0</v>
      </c>
      <c r="H28" s="10">
        <v>1</v>
      </c>
      <c r="I28" s="15">
        <f t="shared" si="2"/>
        <v>0.40816326530612246</v>
      </c>
      <c r="J28" s="10">
        <v>8</v>
      </c>
      <c r="K28" s="15">
        <f t="shared" si="2"/>
        <v>2.4922118380062304</v>
      </c>
      <c r="L28" s="10">
        <f t="shared" si="3"/>
        <v>25</v>
      </c>
      <c r="M28" s="15">
        <f t="shared" si="4"/>
        <v>3.8759689922480618</v>
      </c>
      <c r="N28" s="10">
        <f t="shared" si="5"/>
        <v>252</v>
      </c>
      <c r="O28" s="15">
        <f t="shared" si="2"/>
        <v>5.76</v>
      </c>
    </row>
    <row r="29" spans="1:15" x14ac:dyDescent="0.25">
      <c r="A29" s="6" t="s">
        <v>16</v>
      </c>
      <c r="B29" s="11">
        <v>141</v>
      </c>
      <c r="C29" s="16">
        <f t="shared" si="0"/>
        <v>3.780160857908847</v>
      </c>
      <c r="D29" s="11">
        <v>0</v>
      </c>
      <c r="E29" s="16">
        <f t="shared" si="1"/>
        <v>0</v>
      </c>
      <c r="F29" s="11">
        <v>0</v>
      </c>
      <c r="G29" s="16">
        <f t="shared" si="2"/>
        <v>0</v>
      </c>
      <c r="H29" s="11">
        <v>0</v>
      </c>
      <c r="I29" s="16">
        <f t="shared" si="2"/>
        <v>0</v>
      </c>
      <c r="J29" s="11">
        <v>0</v>
      </c>
      <c r="K29" s="16">
        <f t="shared" si="2"/>
        <v>0</v>
      </c>
      <c r="L29" s="11">
        <f t="shared" si="3"/>
        <v>0</v>
      </c>
      <c r="M29" s="16">
        <f t="shared" si="4"/>
        <v>0</v>
      </c>
      <c r="N29" s="11">
        <f t="shared" si="5"/>
        <v>141</v>
      </c>
      <c r="O29" s="16">
        <f t="shared" si="2"/>
        <v>3.2228571428571424</v>
      </c>
    </row>
    <row r="30" spans="1:15" ht="30" x14ac:dyDescent="0.25">
      <c r="A30" s="7" t="s">
        <v>27</v>
      </c>
      <c r="B30" s="12">
        <f>SUM(B22:B29)</f>
        <v>1231</v>
      </c>
      <c r="C30" s="17">
        <f t="shared" si="0"/>
        <v>33.002680965147455</v>
      </c>
      <c r="D30" s="12">
        <f>SUM(D22:D29)</f>
        <v>18</v>
      </c>
      <c r="E30" s="17">
        <f t="shared" si="1"/>
        <v>28.125</v>
      </c>
      <c r="F30" s="12">
        <f>SUM(F22:F29)</f>
        <v>0</v>
      </c>
      <c r="G30" s="17">
        <f t="shared" si="2"/>
        <v>0</v>
      </c>
      <c r="H30" s="12">
        <f>SUM(H22:H29)</f>
        <v>2</v>
      </c>
      <c r="I30" s="17">
        <f t="shared" si="2"/>
        <v>0.81632653061224492</v>
      </c>
      <c r="J30" s="12">
        <f>SUM(J22:J29)</f>
        <v>37</v>
      </c>
      <c r="K30" s="17">
        <f t="shared" si="2"/>
        <v>11.526479750778815</v>
      </c>
      <c r="L30" s="12">
        <f>SUM(L22:L29)</f>
        <v>57</v>
      </c>
      <c r="M30" s="17">
        <f t="shared" si="4"/>
        <v>8.8372093023255811</v>
      </c>
      <c r="N30" s="12">
        <f t="shared" si="5"/>
        <v>1288</v>
      </c>
      <c r="O30" s="17">
        <f>N30/N$31*100</f>
        <v>29.439999999999998</v>
      </c>
    </row>
    <row r="31" spans="1:15" s="3" customFormat="1" ht="20.25" customHeight="1" x14ac:dyDescent="0.2">
      <c r="A31" s="1" t="s">
        <v>21</v>
      </c>
      <c r="B31" s="12">
        <f t="shared" ref="B31:O31" si="6">B11+B16+B21+B30</f>
        <v>3730</v>
      </c>
      <c r="C31" s="17">
        <f t="shared" si="6"/>
        <v>100</v>
      </c>
      <c r="D31" s="12">
        <f t="shared" si="6"/>
        <v>64</v>
      </c>
      <c r="E31" s="17">
        <f t="shared" si="6"/>
        <v>100</v>
      </c>
      <c r="F31" s="12">
        <f t="shared" si="6"/>
        <v>15</v>
      </c>
      <c r="G31" s="17">
        <f t="shared" si="6"/>
        <v>100</v>
      </c>
      <c r="H31" s="12">
        <f t="shared" si="6"/>
        <v>245</v>
      </c>
      <c r="I31" s="17">
        <f t="shared" si="6"/>
        <v>100</v>
      </c>
      <c r="J31" s="12">
        <f t="shared" si="6"/>
        <v>321</v>
      </c>
      <c r="K31" s="17">
        <f t="shared" si="6"/>
        <v>100</v>
      </c>
      <c r="L31" s="12">
        <f t="shared" ref="L31:M31" si="7">L11+L16+L21+L30</f>
        <v>645</v>
      </c>
      <c r="M31" s="17">
        <f t="shared" si="7"/>
        <v>100</v>
      </c>
      <c r="N31" s="12">
        <f t="shared" si="5"/>
        <v>4375</v>
      </c>
      <c r="O31" s="17">
        <f t="shared" si="6"/>
        <v>100</v>
      </c>
    </row>
    <row r="32" spans="1:15" s="3" customFormat="1" ht="20.25" customHeigh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</row>
    <row r="33" spans="1:15" ht="24.75" customHeight="1" x14ac:dyDescent="0.3">
      <c r="A33" s="47" t="s">
        <v>58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</row>
    <row r="34" spans="1:15" ht="15.75" customHeight="1" x14ac:dyDescent="0.25">
      <c r="A34" s="43" t="s">
        <v>59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</row>
  </sheetData>
  <mergeCells count="20">
    <mergeCell ref="L5:L6"/>
    <mergeCell ref="M5:M6"/>
    <mergeCell ref="A32:O32"/>
    <mergeCell ref="A33:O33"/>
    <mergeCell ref="A34:O34"/>
    <mergeCell ref="A5:A6"/>
    <mergeCell ref="B2:O2"/>
    <mergeCell ref="B3:O3"/>
    <mergeCell ref="K5:K6"/>
    <mergeCell ref="N5:N6"/>
    <mergeCell ref="O5:O6"/>
    <mergeCell ref="G5:G6"/>
    <mergeCell ref="I5:I6"/>
    <mergeCell ref="H5:H6"/>
    <mergeCell ref="D5:D6"/>
    <mergeCell ref="E5:E6"/>
    <mergeCell ref="F5:F6"/>
    <mergeCell ref="J5:J6"/>
    <mergeCell ref="B5:B6"/>
    <mergeCell ref="C5:C6"/>
  </mergeCells>
  <printOptions horizontalCentered="1"/>
  <pageMargins left="0.51181102362204722" right="0.51181102362204722" top="0.55118110236220474" bottom="0.74803149606299213" header="0.31496062992125984" footer="0.31496062992125984"/>
  <pageSetup paperSize="9" scale="85" orientation="landscape" r:id="rId1"/>
  <headerFooter>
    <oddFooter>&amp;L&amp;"Trebuchet MS,Grassetto"Statistiche Italia - MMATRICOLAZIONI
Automobile in cifre&amp;C&amp;"Trebuchet MS,Normale"&amp;9&amp;P/&amp;N&amp;R&amp;"Trebuchet MS,Grassetto"ANFIA - Studi e statistiche</oddFooter>
  </headerFooter>
  <ignoredErrors>
    <ignoredError sqref="B30 O30" formulaRange="1"/>
    <ignoredError sqref="C30:L30" formula="1" formulaRange="1"/>
    <ignoredError sqref="C11:L11 C16:L16 N7:N31 C21:D21 E21:H21 I21:L21 L7:L10 L12:L15 L17:L20 L22:L29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6F2B1-02F7-439C-8F9C-5241B26101B5}">
  <sheetPr>
    <pageSetUpPr fitToPage="1"/>
  </sheetPr>
  <dimension ref="A1:M34"/>
  <sheetViews>
    <sheetView showGridLines="0" zoomScaleNormal="100" workbookViewId="0">
      <pane ySplit="6" topLeftCell="A7" activePane="bottomLeft" state="frozen"/>
      <selection pane="bottomLeft" activeCell="B2" sqref="B2:M2"/>
    </sheetView>
  </sheetViews>
  <sheetFormatPr defaultRowHeight="15" x14ac:dyDescent="0.25"/>
  <cols>
    <col min="1" max="1" width="24.7109375" customWidth="1"/>
    <col min="2" max="2" width="14.7109375" customWidth="1"/>
    <col min="3" max="3" width="6.7109375" bestFit="1" customWidth="1"/>
    <col min="4" max="4" width="16" customWidth="1"/>
    <col min="5" max="5" width="6.7109375" bestFit="1" customWidth="1"/>
    <col min="6" max="6" width="14.7109375" customWidth="1"/>
    <col min="7" max="7" width="6.7109375" bestFit="1" customWidth="1"/>
    <col min="8" max="8" width="14.7109375" customWidth="1"/>
    <col min="9" max="9" width="6.7109375" bestFit="1" customWidth="1"/>
    <col min="10" max="10" width="14.7109375" customWidth="1"/>
    <col min="11" max="11" width="6.7109375" bestFit="1" customWidth="1"/>
    <col min="12" max="12" width="14.7109375" customWidth="1"/>
    <col min="13" max="13" width="6.7109375" bestFit="1" customWidth="1"/>
  </cols>
  <sheetData>
    <row r="1" spans="1:13" ht="17.25" customHeight="1" x14ac:dyDescent="0.25"/>
    <row r="2" spans="1:13" ht="17.25" customHeight="1" x14ac:dyDescent="0.3">
      <c r="B2" s="44" t="s">
        <v>34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3" ht="17.25" customHeight="1" x14ac:dyDescent="0.3">
      <c r="B3" s="45" t="s">
        <v>35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7.25" customHeight="1" x14ac:dyDescent="0.25">
      <c r="B4" s="2"/>
      <c r="C4" s="2"/>
      <c r="D4" s="2"/>
      <c r="E4" s="2"/>
      <c r="F4" s="2"/>
      <c r="H4" s="2"/>
      <c r="J4" s="2"/>
      <c r="L4" s="2"/>
    </row>
    <row r="5" spans="1:13" ht="15" customHeight="1" x14ac:dyDescent="0.25">
      <c r="A5" s="41" t="s">
        <v>33</v>
      </c>
      <c r="B5" s="37" t="s">
        <v>51</v>
      </c>
      <c r="C5" s="37" t="s">
        <v>0</v>
      </c>
      <c r="D5" s="37" t="s">
        <v>50</v>
      </c>
      <c r="E5" s="37" t="s">
        <v>0</v>
      </c>
      <c r="F5" s="37" t="s">
        <v>52</v>
      </c>
      <c r="G5" s="37" t="s">
        <v>0</v>
      </c>
      <c r="H5" s="37" t="s">
        <v>53</v>
      </c>
      <c r="I5" s="37" t="s">
        <v>0</v>
      </c>
      <c r="J5" s="37" t="s">
        <v>54</v>
      </c>
      <c r="K5" s="37" t="s">
        <v>0</v>
      </c>
      <c r="L5" s="37" t="s">
        <v>28</v>
      </c>
      <c r="M5" s="37" t="s">
        <v>0</v>
      </c>
    </row>
    <row r="6" spans="1:13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</row>
    <row r="7" spans="1:13" x14ac:dyDescent="0.25">
      <c r="A7" s="4" t="s">
        <v>1</v>
      </c>
      <c r="B7" s="9">
        <v>143</v>
      </c>
      <c r="C7" s="14">
        <f t="shared" ref="C7:C30" si="0">B7/B$31*100</f>
        <v>3.5475068221285042</v>
      </c>
      <c r="D7" s="9">
        <v>1</v>
      </c>
      <c r="E7" s="14">
        <f t="shared" ref="E7:E30" si="1">D7/D$31*100</f>
        <v>2.3809523809523809</v>
      </c>
      <c r="F7" s="9">
        <v>0</v>
      </c>
      <c r="G7" s="14">
        <f>F7/F$31*100</f>
        <v>0</v>
      </c>
      <c r="H7" s="9">
        <v>1</v>
      </c>
      <c r="I7" s="14">
        <f>H7/H$31*100</f>
        <v>0.2544529262086514</v>
      </c>
      <c r="J7" s="9">
        <f>+D7+F7+H7</f>
        <v>2</v>
      </c>
      <c r="K7" s="14">
        <f>J7/J$31*100</f>
        <v>0.43103448275862066</v>
      </c>
      <c r="L7" s="9">
        <f>+B7+D7+F7+H7</f>
        <v>145</v>
      </c>
      <c r="M7" s="14">
        <f>L7/L$31*100</f>
        <v>3.225806451612903</v>
      </c>
    </row>
    <row r="8" spans="1:13" x14ac:dyDescent="0.25">
      <c r="A8" s="5" t="s">
        <v>18</v>
      </c>
      <c r="B8" s="10">
        <v>22</v>
      </c>
      <c r="C8" s="15">
        <f t="shared" si="0"/>
        <v>0.54577028032746211</v>
      </c>
      <c r="D8" s="10">
        <v>0</v>
      </c>
      <c r="E8" s="15">
        <f t="shared" si="1"/>
        <v>0</v>
      </c>
      <c r="F8" s="10">
        <v>0</v>
      </c>
      <c r="G8" s="15">
        <f t="shared" ref="G8:M30" si="2">F8/F$31*100</f>
        <v>0</v>
      </c>
      <c r="H8" s="10">
        <v>0</v>
      </c>
      <c r="I8" s="15">
        <f t="shared" si="2"/>
        <v>0</v>
      </c>
      <c r="J8" s="10">
        <f t="shared" ref="J8:J30" si="3">+D8+F8+H8</f>
        <v>0</v>
      </c>
      <c r="K8" s="15">
        <f t="shared" ref="K8:K30" si="4">J8/J$31*100</f>
        <v>0</v>
      </c>
      <c r="L8" s="10">
        <f t="shared" ref="L8:L31" si="5">+B8+D8+F8+H8</f>
        <v>22</v>
      </c>
      <c r="M8" s="15">
        <f t="shared" si="2"/>
        <v>0.48943270300333702</v>
      </c>
    </row>
    <row r="9" spans="1:13" x14ac:dyDescent="0.25">
      <c r="A9" s="5" t="s">
        <v>2</v>
      </c>
      <c r="B9" s="10">
        <v>756</v>
      </c>
      <c r="C9" s="15">
        <f t="shared" si="0"/>
        <v>18.754651451252791</v>
      </c>
      <c r="D9" s="10">
        <v>25</v>
      </c>
      <c r="E9" s="15">
        <f t="shared" si="1"/>
        <v>59.523809523809526</v>
      </c>
      <c r="F9" s="10">
        <v>6</v>
      </c>
      <c r="G9" s="15">
        <f t="shared" si="2"/>
        <v>20.689655172413794</v>
      </c>
      <c r="H9" s="10">
        <v>42</v>
      </c>
      <c r="I9" s="15">
        <f t="shared" si="2"/>
        <v>10.687022900763358</v>
      </c>
      <c r="J9" s="10">
        <f t="shared" si="3"/>
        <v>73</v>
      </c>
      <c r="K9" s="15">
        <f t="shared" si="4"/>
        <v>15.732758620689655</v>
      </c>
      <c r="L9" s="10">
        <f t="shared" si="5"/>
        <v>829</v>
      </c>
      <c r="M9" s="15">
        <f t="shared" si="2"/>
        <v>18.442714126807562</v>
      </c>
    </row>
    <row r="10" spans="1:13" x14ac:dyDescent="0.25">
      <c r="A10" s="6" t="s">
        <v>3</v>
      </c>
      <c r="B10" s="11">
        <v>90</v>
      </c>
      <c r="C10" s="16">
        <f t="shared" si="0"/>
        <v>2.2326966013396179</v>
      </c>
      <c r="D10" s="11">
        <v>2</v>
      </c>
      <c r="E10" s="16">
        <f t="shared" si="1"/>
        <v>4.7619047619047619</v>
      </c>
      <c r="F10" s="11">
        <v>0</v>
      </c>
      <c r="G10" s="16">
        <f t="shared" si="2"/>
        <v>0</v>
      </c>
      <c r="H10" s="11">
        <v>0</v>
      </c>
      <c r="I10" s="16">
        <f t="shared" si="2"/>
        <v>0</v>
      </c>
      <c r="J10" s="11">
        <f t="shared" si="3"/>
        <v>2</v>
      </c>
      <c r="K10" s="16">
        <f t="shared" si="4"/>
        <v>0.43103448275862066</v>
      </c>
      <c r="L10" s="11">
        <f t="shared" si="5"/>
        <v>92</v>
      </c>
      <c r="M10" s="16">
        <f t="shared" si="2"/>
        <v>2.0467185761957731</v>
      </c>
    </row>
    <row r="11" spans="1:13" ht="30" x14ac:dyDescent="0.25">
      <c r="A11" s="7" t="s">
        <v>24</v>
      </c>
      <c r="B11" s="12">
        <f>B7+B8+B9+B10</f>
        <v>1011</v>
      </c>
      <c r="C11" s="17">
        <f>B11/B$31*100</f>
        <v>25.080625155048374</v>
      </c>
      <c r="D11" s="12">
        <f>D7+D8+D9+D10</f>
        <v>28</v>
      </c>
      <c r="E11" s="17">
        <f t="shared" si="1"/>
        <v>66.666666666666657</v>
      </c>
      <c r="F11" s="12">
        <f>F7+F8+F9+F10</f>
        <v>6</v>
      </c>
      <c r="G11" s="17">
        <f t="shared" si="2"/>
        <v>20.689655172413794</v>
      </c>
      <c r="H11" s="12">
        <f>H7+H8+H9+H10</f>
        <v>43</v>
      </c>
      <c r="I11" s="17">
        <f t="shared" si="2"/>
        <v>10.941475826972011</v>
      </c>
      <c r="J11" s="12">
        <f t="shared" si="3"/>
        <v>77</v>
      </c>
      <c r="K11" s="17">
        <f t="shared" si="4"/>
        <v>16.594827586206897</v>
      </c>
      <c r="L11" s="12">
        <f t="shared" si="5"/>
        <v>1088</v>
      </c>
      <c r="M11" s="17">
        <f t="shared" si="2"/>
        <v>24.204671857619577</v>
      </c>
    </row>
    <row r="12" spans="1:13" x14ac:dyDescent="0.25">
      <c r="A12" s="8" t="s">
        <v>4</v>
      </c>
      <c r="B12" s="13">
        <v>416</v>
      </c>
      <c r="C12" s="18">
        <f t="shared" si="0"/>
        <v>10.320019846192013</v>
      </c>
      <c r="D12" s="13">
        <v>7</v>
      </c>
      <c r="E12" s="18">
        <f t="shared" si="1"/>
        <v>16.666666666666664</v>
      </c>
      <c r="F12" s="13">
        <v>0</v>
      </c>
      <c r="G12" s="18">
        <f t="shared" si="2"/>
        <v>0</v>
      </c>
      <c r="H12" s="13">
        <v>78</v>
      </c>
      <c r="I12" s="18">
        <f t="shared" si="2"/>
        <v>19.847328244274809</v>
      </c>
      <c r="J12" s="13">
        <f t="shared" si="3"/>
        <v>85</v>
      </c>
      <c r="K12" s="18">
        <f t="shared" si="4"/>
        <v>18.318965517241377</v>
      </c>
      <c r="L12" s="13">
        <f t="shared" si="5"/>
        <v>501</v>
      </c>
      <c r="M12" s="18">
        <f t="shared" si="2"/>
        <v>11.145717463848721</v>
      </c>
    </row>
    <row r="13" spans="1:13" x14ac:dyDescent="0.25">
      <c r="A13" s="5" t="s">
        <v>19</v>
      </c>
      <c r="B13" s="10">
        <v>194</v>
      </c>
      <c r="C13" s="15">
        <f t="shared" si="0"/>
        <v>4.8127015628876206</v>
      </c>
      <c r="D13" s="10">
        <v>2</v>
      </c>
      <c r="E13" s="15">
        <f t="shared" si="1"/>
        <v>4.7619047619047619</v>
      </c>
      <c r="F13" s="10">
        <v>0</v>
      </c>
      <c r="G13" s="15">
        <f t="shared" si="2"/>
        <v>0</v>
      </c>
      <c r="H13" s="10">
        <v>8</v>
      </c>
      <c r="I13" s="15">
        <f t="shared" si="2"/>
        <v>2.0356234096692112</v>
      </c>
      <c r="J13" s="10">
        <f t="shared" si="3"/>
        <v>10</v>
      </c>
      <c r="K13" s="15">
        <f t="shared" si="4"/>
        <v>2.1551724137931036</v>
      </c>
      <c r="L13" s="10">
        <f t="shared" si="5"/>
        <v>204</v>
      </c>
      <c r="M13" s="15">
        <f t="shared" si="2"/>
        <v>4.5383759733036708</v>
      </c>
    </row>
    <row r="14" spans="1:13" x14ac:dyDescent="0.25">
      <c r="A14" s="5" t="s">
        <v>20</v>
      </c>
      <c r="B14" s="10">
        <v>83</v>
      </c>
      <c r="C14" s="15">
        <f t="shared" si="0"/>
        <v>2.0590424212354255</v>
      </c>
      <c r="D14" s="10">
        <v>0</v>
      </c>
      <c r="E14" s="15">
        <f t="shared" si="1"/>
        <v>0</v>
      </c>
      <c r="F14" s="10">
        <v>0</v>
      </c>
      <c r="G14" s="15">
        <f t="shared" si="2"/>
        <v>0</v>
      </c>
      <c r="H14" s="10">
        <v>21</v>
      </c>
      <c r="I14" s="15">
        <f t="shared" si="2"/>
        <v>5.343511450381679</v>
      </c>
      <c r="J14" s="10">
        <f t="shared" si="3"/>
        <v>21</v>
      </c>
      <c r="K14" s="15">
        <f t="shared" si="4"/>
        <v>4.5258620689655169</v>
      </c>
      <c r="L14" s="10">
        <f t="shared" si="5"/>
        <v>104</v>
      </c>
      <c r="M14" s="15">
        <f t="shared" si="2"/>
        <v>2.3136818687430476</v>
      </c>
    </row>
    <row r="15" spans="1:13" x14ac:dyDescent="0.25">
      <c r="A15" s="6" t="s">
        <v>17</v>
      </c>
      <c r="B15" s="11">
        <v>252</v>
      </c>
      <c r="C15" s="16">
        <f t="shared" si="0"/>
        <v>6.2515504837509299</v>
      </c>
      <c r="D15" s="11">
        <v>0</v>
      </c>
      <c r="E15" s="16">
        <f t="shared" si="1"/>
        <v>0</v>
      </c>
      <c r="F15" s="11">
        <v>16</v>
      </c>
      <c r="G15" s="16">
        <f t="shared" si="2"/>
        <v>55.172413793103445</v>
      </c>
      <c r="H15" s="11">
        <v>56</v>
      </c>
      <c r="I15" s="16">
        <f t="shared" si="2"/>
        <v>14.249363867684478</v>
      </c>
      <c r="J15" s="11">
        <f t="shared" si="3"/>
        <v>72</v>
      </c>
      <c r="K15" s="16">
        <f t="shared" si="4"/>
        <v>15.517241379310345</v>
      </c>
      <c r="L15" s="11">
        <f t="shared" si="5"/>
        <v>324</v>
      </c>
      <c r="M15" s="16">
        <f t="shared" si="2"/>
        <v>7.2080088987764173</v>
      </c>
    </row>
    <row r="16" spans="1:13" ht="30" x14ac:dyDescent="0.25">
      <c r="A16" s="7" t="s">
        <v>25</v>
      </c>
      <c r="B16" s="12">
        <f>B12+B13+B14+B15</f>
        <v>945</v>
      </c>
      <c r="C16" s="17">
        <f t="shared" si="0"/>
        <v>23.443314314065987</v>
      </c>
      <c r="D16" s="12">
        <f>D12+D13+D14+D15</f>
        <v>9</v>
      </c>
      <c r="E16" s="17">
        <f t="shared" si="1"/>
        <v>21.428571428571427</v>
      </c>
      <c r="F16" s="12">
        <f>F12+F13+F14+F15</f>
        <v>16</v>
      </c>
      <c r="G16" s="17">
        <f t="shared" si="2"/>
        <v>55.172413793103445</v>
      </c>
      <c r="H16" s="12">
        <f>H12+H13+H14+H15</f>
        <v>163</v>
      </c>
      <c r="I16" s="17">
        <f t="shared" si="2"/>
        <v>41.475826972010175</v>
      </c>
      <c r="J16" s="12">
        <f t="shared" si="3"/>
        <v>188</v>
      </c>
      <c r="K16" s="17">
        <f t="shared" si="4"/>
        <v>40.517241379310342</v>
      </c>
      <c r="L16" s="12">
        <f t="shared" si="5"/>
        <v>1133</v>
      </c>
      <c r="M16" s="17">
        <f t="shared" si="2"/>
        <v>25.205784204671854</v>
      </c>
    </row>
    <row r="17" spans="1:13" x14ac:dyDescent="0.25">
      <c r="A17" s="8" t="s">
        <v>5</v>
      </c>
      <c r="B17" s="13">
        <v>309</v>
      </c>
      <c r="C17" s="18">
        <f t="shared" si="0"/>
        <v>7.6655916645993551</v>
      </c>
      <c r="D17" s="13">
        <v>0</v>
      </c>
      <c r="E17" s="18">
        <f t="shared" si="1"/>
        <v>0</v>
      </c>
      <c r="F17" s="13">
        <v>7</v>
      </c>
      <c r="G17" s="18">
        <f t="shared" si="2"/>
        <v>24.137931034482758</v>
      </c>
      <c r="H17" s="13">
        <v>2</v>
      </c>
      <c r="I17" s="18">
        <f t="shared" si="2"/>
        <v>0.5089058524173028</v>
      </c>
      <c r="J17" s="13">
        <f t="shared" si="3"/>
        <v>9</v>
      </c>
      <c r="K17" s="18">
        <f t="shared" si="4"/>
        <v>1.9396551724137931</v>
      </c>
      <c r="L17" s="13">
        <f t="shared" si="5"/>
        <v>318</v>
      </c>
      <c r="M17" s="18">
        <f t="shared" si="2"/>
        <v>7.0745272525027811</v>
      </c>
    </row>
    <row r="18" spans="1:13" x14ac:dyDescent="0.25">
      <c r="A18" s="5" t="s">
        <v>6</v>
      </c>
      <c r="B18" s="10">
        <v>115</v>
      </c>
      <c r="C18" s="18">
        <f t="shared" si="0"/>
        <v>2.8528901017117341</v>
      </c>
      <c r="D18" s="10">
        <v>1</v>
      </c>
      <c r="E18" s="18">
        <f t="shared" si="1"/>
        <v>2.3809523809523809</v>
      </c>
      <c r="F18" s="10">
        <v>0</v>
      </c>
      <c r="G18" s="18">
        <f t="shared" si="2"/>
        <v>0</v>
      </c>
      <c r="H18" s="10">
        <v>15</v>
      </c>
      <c r="I18" s="18">
        <f t="shared" si="2"/>
        <v>3.8167938931297711</v>
      </c>
      <c r="J18" s="10">
        <f t="shared" si="3"/>
        <v>16</v>
      </c>
      <c r="K18" s="18">
        <f t="shared" si="4"/>
        <v>3.4482758620689653</v>
      </c>
      <c r="L18" s="10">
        <f t="shared" si="5"/>
        <v>131</v>
      </c>
      <c r="M18" s="18">
        <f t="shared" si="2"/>
        <v>2.9143492769744159</v>
      </c>
    </row>
    <row r="19" spans="1:13" x14ac:dyDescent="0.25">
      <c r="A19" s="5" t="s">
        <v>7</v>
      </c>
      <c r="B19" s="10">
        <v>23</v>
      </c>
      <c r="C19" s="18">
        <f t="shared" si="0"/>
        <v>0.57057802034234684</v>
      </c>
      <c r="D19" s="10">
        <v>1</v>
      </c>
      <c r="E19" s="18">
        <f t="shared" si="1"/>
        <v>2.3809523809523809</v>
      </c>
      <c r="F19" s="10">
        <v>0</v>
      </c>
      <c r="G19" s="18">
        <f t="shared" si="2"/>
        <v>0</v>
      </c>
      <c r="H19" s="10">
        <v>1</v>
      </c>
      <c r="I19" s="18">
        <f t="shared" si="2"/>
        <v>0.2544529262086514</v>
      </c>
      <c r="J19" s="10">
        <f t="shared" si="3"/>
        <v>2</v>
      </c>
      <c r="K19" s="18">
        <f t="shared" si="4"/>
        <v>0.43103448275862066</v>
      </c>
      <c r="L19" s="10">
        <f t="shared" si="5"/>
        <v>25</v>
      </c>
      <c r="M19" s="18">
        <f t="shared" si="2"/>
        <v>0.55617352614015569</v>
      </c>
    </row>
    <row r="20" spans="1:13" x14ac:dyDescent="0.25">
      <c r="A20" s="6" t="s">
        <v>8</v>
      </c>
      <c r="B20" s="11">
        <v>467</v>
      </c>
      <c r="C20" s="19">
        <f t="shared" si="0"/>
        <v>11.585214586951128</v>
      </c>
      <c r="D20" s="11">
        <v>0</v>
      </c>
      <c r="E20" s="19">
        <f t="shared" si="1"/>
        <v>0</v>
      </c>
      <c r="F20" s="11">
        <v>0</v>
      </c>
      <c r="G20" s="19">
        <f t="shared" si="2"/>
        <v>0</v>
      </c>
      <c r="H20" s="11">
        <v>29</v>
      </c>
      <c r="I20" s="19">
        <f t="shared" si="2"/>
        <v>7.3791348600508897</v>
      </c>
      <c r="J20" s="11">
        <f t="shared" si="3"/>
        <v>29</v>
      </c>
      <c r="K20" s="19">
        <f t="shared" si="4"/>
        <v>6.25</v>
      </c>
      <c r="L20" s="11">
        <f t="shared" si="5"/>
        <v>496</v>
      </c>
      <c r="M20" s="19">
        <f t="shared" si="2"/>
        <v>11.03448275862069</v>
      </c>
    </row>
    <row r="21" spans="1:13" ht="30" x14ac:dyDescent="0.25">
      <c r="A21" s="7" t="s">
        <v>26</v>
      </c>
      <c r="B21" s="12">
        <f>B17+B18+B19+B20</f>
        <v>914</v>
      </c>
      <c r="C21" s="17">
        <f t="shared" si="0"/>
        <v>22.674274373604565</v>
      </c>
      <c r="D21" s="12">
        <f>D17+D18+D19+D20</f>
        <v>2</v>
      </c>
      <c r="E21" s="17">
        <f t="shared" si="1"/>
        <v>4.7619047619047619</v>
      </c>
      <c r="F21" s="12">
        <f>F17+F18+F19+F20</f>
        <v>7</v>
      </c>
      <c r="G21" s="17">
        <f t="shared" si="2"/>
        <v>24.137931034482758</v>
      </c>
      <c r="H21" s="12">
        <f>H17+H18+H19+H20</f>
        <v>47</v>
      </c>
      <c r="I21" s="17">
        <f t="shared" si="2"/>
        <v>11.959287531806616</v>
      </c>
      <c r="J21" s="12">
        <f>J17+J18+J19+J20</f>
        <v>56</v>
      </c>
      <c r="K21" s="17">
        <f t="shared" si="4"/>
        <v>12.068965517241379</v>
      </c>
      <c r="L21" s="12">
        <f>L17+L18+L19+L20</f>
        <v>970</v>
      </c>
      <c r="M21" s="17">
        <f t="shared" si="2"/>
        <v>21.579532814238043</v>
      </c>
    </row>
    <row r="22" spans="1:13" x14ac:dyDescent="0.25">
      <c r="A22" s="8" t="s">
        <v>9</v>
      </c>
      <c r="B22" s="13">
        <v>62</v>
      </c>
      <c r="C22" s="18">
        <f t="shared" si="0"/>
        <v>1.538079880922848</v>
      </c>
      <c r="D22" s="13">
        <v>1</v>
      </c>
      <c r="E22" s="18">
        <f t="shared" si="1"/>
        <v>2.3809523809523809</v>
      </c>
      <c r="F22" s="13">
        <v>0</v>
      </c>
      <c r="G22" s="18">
        <f t="shared" si="2"/>
        <v>0</v>
      </c>
      <c r="H22" s="13">
        <v>8</v>
      </c>
      <c r="I22" s="18">
        <f t="shared" si="2"/>
        <v>2.0356234096692112</v>
      </c>
      <c r="J22" s="13">
        <f t="shared" si="3"/>
        <v>9</v>
      </c>
      <c r="K22" s="18">
        <f t="shared" si="4"/>
        <v>1.9396551724137931</v>
      </c>
      <c r="L22" s="13">
        <f t="shared" si="5"/>
        <v>71</v>
      </c>
      <c r="M22" s="18">
        <f t="shared" si="2"/>
        <v>1.5795328142380425</v>
      </c>
    </row>
    <row r="23" spans="1:13" x14ac:dyDescent="0.25">
      <c r="A23" s="5" t="s">
        <v>10</v>
      </c>
      <c r="B23" s="10">
        <v>35</v>
      </c>
      <c r="C23" s="15">
        <f t="shared" si="0"/>
        <v>0.86827090052096245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v>0</v>
      </c>
      <c r="I23" s="15">
        <f t="shared" si="2"/>
        <v>0</v>
      </c>
      <c r="J23" s="10">
        <f t="shared" si="3"/>
        <v>0</v>
      </c>
      <c r="K23" s="15">
        <f t="shared" si="4"/>
        <v>0</v>
      </c>
      <c r="L23" s="10">
        <f t="shared" si="5"/>
        <v>35</v>
      </c>
      <c r="M23" s="15">
        <f t="shared" si="2"/>
        <v>0.77864293659621797</v>
      </c>
    </row>
    <row r="24" spans="1:13" x14ac:dyDescent="0.25">
      <c r="A24" s="5" t="s">
        <v>11</v>
      </c>
      <c r="B24" s="10">
        <v>189</v>
      </c>
      <c r="C24" s="15">
        <f t="shared" si="0"/>
        <v>4.6886628628131977</v>
      </c>
      <c r="D24" s="10">
        <v>0</v>
      </c>
      <c r="E24" s="15">
        <f t="shared" si="1"/>
        <v>0</v>
      </c>
      <c r="F24" s="10">
        <v>0</v>
      </c>
      <c r="G24" s="15">
        <f t="shared" si="2"/>
        <v>0</v>
      </c>
      <c r="H24" s="10">
        <v>2</v>
      </c>
      <c r="I24" s="15">
        <f t="shared" si="2"/>
        <v>0.5089058524173028</v>
      </c>
      <c r="J24" s="10">
        <f t="shared" si="3"/>
        <v>2</v>
      </c>
      <c r="K24" s="15">
        <f t="shared" si="4"/>
        <v>0.43103448275862066</v>
      </c>
      <c r="L24" s="10">
        <f t="shared" si="5"/>
        <v>191</v>
      </c>
      <c r="M24" s="15">
        <f t="shared" si="2"/>
        <v>4.24916573971079</v>
      </c>
    </row>
    <row r="25" spans="1:13" x14ac:dyDescent="0.25">
      <c r="A25" s="5" t="s">
        <v>12</v>
      </c>
      <c r="B25" s="10">
        <v>8</v>
      </c>
      <c r="C25" s="15">
        <f t="shared" si="0"/>
        <v>0.19846192011907715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v>2</v>
      </c>
      <c r="I25" s="15">
        <f t="shared" si="2"/>
        <v>0.5089058524173028</v>
      </c>
      <c r="J25" s="10">
        <f t="shared" si="3"/>
        <v>2</v>
      </c>
      <c r="K25" s="15">
        <f t="shared" si="4"/>
        <v>0.43103448275862066</v>
      </c>
      <c r="L25" s="10">
        <f t="shared" si="5"/>
        <v>10</v>
      </c>
      <c r="M25" s="15">
        <f t="shared" si="2"/>
        <v>0.22246941045606228</v>
      </c>
    </row>
    <row r="26" spans="1:13" x14ac:dyDescent="0.25">
      <c r="A26" s="5" t="s">
        <v>13</v>
      </c>
      <c r="B26" s="10">
        <v>526</v>
      </c>
      <c r="C26" s="15">
        <f t="shared" si="0"/>
        <v>13.048871247829322</v>
      </c>
      <c r="D26" s="10">
        <v>1</v>
      </c>
      <c r="E26" s="15">
        <f t="shared" si="1"/>
        <v>2.3809523809523809</v>
      </c>
      <c r="F26" s="10">
        <v>0</v>
      </c>
      <c r="G26" s="15">
        <f t="shared" si="2"/>
        <v>0</v>
      </c>
      <c r="H26" s="10">
        <v>48</v>
      </c>
      <c r="I26" s="15">
        <f t="shared" si="2"/>
        <v>12.213740458015266</v>
      </c>
      <c r="J26" s="10">
        <f t="shared" si="3"/>
        <v>49</v>
      </c>
      <c r="K26" s="15">
        <f t="shared" si="4"/>
        <v>10.560344827586206</v>
      </c>
      <c r="L26" s="10">
        <f t="shared" si="5"/>
        <v>575</v>
      </c>
      <c r="M26" s="15">
        <f t="shared" si="2"/>
        <v>12.791991101223582</v>
      </c>
    </row>
    <row r="27" spans="1:13" x14ac:dyDescent="0.25">
      <c r="A27" s="5" t="s">
        <v>14</v>
      </c>
      <c r="B27" s="10">
        <v>158</v>
      </c>
      <c r="C27" s="15">
        <f t="shared" si="0"/>
        <v>3.919622922351774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v>0</v>
      </c>
      <c r="I27" s="15">
        <f t="shared" si="2"/>
        <v>0</v>
      </c>
      <c r="J27" s="10">
        <f t="shared" si="3"/>
        <v>0</v>
      </c>
      <c r="K27" s="15">
        <f t="shared" si="4"/>
        <v>0</v>
      </c>
      <c r="L27" s="10">
        <f t="shared" si="5"/>
        <v>158</v>
      </c>
      <c r="M27" s="15">
        <f t="shared" si="2"/>
        <v>3.5150166852057843</v>
      </c>
    </row>
    <row r="28" spans="1:13" x14ac:dyDescent="0.25">
      <c r="A28" s="5" t="s">
        <v>15</v>
      </c>
      <c r="B28" s="10">
        <v>133</v>
      </c>
      <c r="C28" s="15">
        <f t="shared" si="0"/>
        <v>3.2994294219796578</v>
      </c>
      <c r="D28" s="10">
        <v>0</v>
      </c>
      <c r="E28" s="15">
        <f t="shared" si="1"/>
        <v>0</v>
      </c>
      <c r="F28" s="10">
        <v>0</v>
      </c>
      <c r="G28" s="15">
        <f t="shared" si="2"/>
        <v>0</v>
      </c>
      <c r="H28" s="10">
        <v>80</v>
      </c>
      <c r="I28" s="15">
        <f t="shared" si="2"/>
        <v>20.356234096692109</v>
      </c>
      <c r="J28" s="10">
        <f t="shared" si="3"/>
        <v>80</v>
      </c>
      <c r="K28" s="15">
        <f t="shared" si="4"/>
        <v>17.241379310344829</v>
      </c>
      <c r="L28" s="10">
        <f t="shared" si="5"/>
        <v>213</v>
      </c>
      <c r="M28" s="15">
        <f t="shared" si="2"/>
        <v>4.7385984427141263</v>
      </c>
    </row>
    <row r="29" spans="1:13" x14ac:dyDescent="0.25">
      <c r="A29" s="6" t="s">
        <v>16</v>
      </c>
      <c r="B29" s="11">
        <v>50</v>
      </c>
      <c r="C29" s="16">
        <f t="shared" si="0"/>
        <v>1.2403870007442321</v>
      </c>
      <c r="D29" s="11">
        <v>1</v>
      </c>
      <c r="E29" s="16">
        <f t="shared" si="1"/>
        <v>2.3809523809523809</v>
      </c>
      <c r="F29" s="11">
        <v>0</v>
      </c>
      <c r="G29" s="16">
        <f t="shared" si="2"/>
        <v>0</v>
      </c>
      <c r="H29" s="11">
        <v>0</v>
      </c>
      <c r="I29" s="16">
        <f t="shared" si="2"/>
        <v>0</v>
      </c>
      <c r="J29" s="11">
        <f t="shared" si="3"/>
        <v>1</v>
      </c>
      <c r="K29" s="16">
        <f t="shared" si="4"/>
        <v>0.21551724137931033</v>
      </c>
      <c r="L29" s="11">
        <f t="shared" si="5"/>
        <v>51</v>
      </c>
      <c r="M29" s="16">
        <f t="shared" si="2"/>
        <v>1.1345939933259177</v>
      </c>
    </row>
    <row r="30" spans="1:13" ht="30" x14ac:dyDescent="0.25">
      <c r="A30" s="7" t="s">
        <v>27</v>
      </c>
      <c r="B30" s="12">
        <f>SUM(B22:B29)</f>
        <v>1161</v>
      </c>
      <c r="C30" s="17">
        <f t="shared" si="0"/>
        <v>28.801786157281072</v>
      </c>
      <c r="D30" s="12">
        <f>SUM(D22:D29)</f>
        <v>3</v>
      </c>
      <c r="E30" s="17">
        <f t="shared" si="1"/>
        <v>7.1428571428571423</v>
      </c>
      <c r="F30" s="12">
        <f>SUM(F22:F29)</f>
        <v>0</v>
      </c>
      <c r="G30" s="17">
        <f t="shared" si="2"/>
        <v>0</v>
      </c>
      <c r="H30" s="12">
        <f>SUM(H22:H29)</f>
        <v>140</v>
      </c>
      <c r="I30" s="17">
        <f t="shared" si="2"/>
        <v>35.623409669211199</v>
      </c>
      <c r="J30" s="12">
        <f t="shared" si="3"/>
        <v>143</v>
      </c>
      <c r="K30" s="17">
        <f t="shared" si="4"/>
        <v>30.818965517241381</v>
      </c>
      <c r="L30" s="12">
        <f t="shared" si="5"/>
        <v>1304</v>
      </c>
      <c r="M30" s="17">
        <f>L30/L$31*100</f>
        <v>29.010011123470527</v>
      </c>
    </row>
    <row r="31" spans="1:13" s="3" customFormat="1" ht="20.25" customHeight="1" x14ac:dyDescent="0.2">
      <c r="A31" s="1" t="s">
        <v>21</v>
      </c>
      <c r="B31" s="12">
        <f t="shared" ref="B31:M31" si="6">B11+B16+B21+B30</f>
        <v>4031</v>
      </c>
      <c r="C31" s="17">
        <f t="shared" si="6"/>
        <v>100</v>
      </c>
      <c r="D31" s="12">
        <f t="shared" si="6"/>
        <v>42</v>
      </c>
      <c r="E31" s="17">
        <f t="shared" si="6"/>
        <v>99.999999999999986</v>
      </c>
      <c r="F31" s="12">
        <f t="shared" si="6"/>
        <v>29</v>
      </c>
      <c r="G31" s="17">
        <f t="shared" si="6"/>
        <v>100</v>
      </c>
      <c r="H31" s="12">
        <f t="shared" si="6"/>
        <v>393</v>
      </c>
      <c r="I31" s="17">
        <f t="shared" si="6"/>
        <v>100</v>
      </c>
      <c r="J31" s="12">
        <f>J11+J16+J21+J30</f>
        <v>464</v>
      </c>
      <c r="K31" s="17">
        <f t="shared" si="6"/>
        <v>100</v>
      </c>
      <c r="L31" s="12">
        <f t="shared" si="5"/>
        <v>4495</v>
      </c>
      <c r="M31" s="17">
        <f t="shared" si="6"/>
        <v>100</v>
      </c>
    </row>
    <row r="32" spans="1:13" s="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</row>
    <row r="33" spans="1:13" ht="15.75" x14ac:dyDescent="0.3">
      <c r="A33" s="47" t="s">
        <v>22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4" spans="1:13" ht="15.75" customHeight="1" x14ac:dyDescent="0.25">
      <c r="A34" s="43" t="s">
        <v>23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</row>
  </sheetData>
  <mergeCells count="18">
    <mergeCell ref="A32:M32"/>
    <mergeCell ref="A33:M33"/>
    <mergeCell ref="A34:M34"/>
    <mergeCell ref="G5:G6"/>
    <mergeCell ref="H5:H6"/>
    <mergeCell ref="I5:I6"/>
    <mergeCell ref="J5:J6"/>
    <mergeCell ref="K5:K6"/>
    <mergeCell ref="L5:L6"/>
    <mergeCell ref="B2:M2"/>
    <mergeCell ref="B3:M3"/>
    <mergeCell ref="A5:A6"/>
    <mergeCell ref="B5:B6"/>
    <mergeCell ref="C5:C6"/>
    <mergeCell ref="D5:D6"/>
    <mergeCell ref="E5:E6"/>
    <mergeCell ref="F5:F6"/>
    <mergeCell ref="M5:M6"/>
  </mergeCells>
  <pageMargins left="0.70866141732283472" right="0.23622047244094491" top="0.74803149606299213" bottom="0.74803149606299213" header="0.31496062992125984" footer="0.31496062992125984"/>
  <pageSetup paperSize="9" scale="85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C30:D30 E30:L30 L31 J22:J29 L21:L29 C21:K21 C16:I16 C11:L11 J16:L16 J12:L15 J17:L20 J7:L1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3CECA-E8A8-434B-B627-B732FDC74A9E}">
  <sheetPr>
    <pageSetUpPr fitToPage="1"/>
  </sheetPr>
  <dimension ref="A1:M34"/>
  <sheetViews>
    <sheetView showGridLines="0" zoomScaleNormal="100" workbookViewId="0">
      <pane ySplit="6" topLeftCell="A7" activePane="bottomLeft" state="frozen"/>
      <selection pane="bottomLeft" activeCell="B2" sqref="B2:M2"/>
    </sheetView>
  </sheetViews>
  <sheetFormatPr defaultRowHeight="15" x14ac:dyDescent="0.25"/>
  <cols>
    <col min="1" max="1" width="24.7109375" customWidth="1"/>
    <col min="2" max="2" width="14.7109375" customWidth="1"/>
    <col min="3" max="3" width="7" bestFit="1" customWidth="1"/>
    <col min="4" max="4" width="16" customWidth="1"/>
    <col min="5" max="5" width="6.7109375" bestFit="1" customWidth="1"/>
    <col min="6" max="6" width="14.7109375" customWidth="1"/>
    <col min="7" max="7" width="6.7109375" bestFit="1" customWidth="1"/>
    <col min="8" max="8" width="14.7109375" customWidth="1"/>
    <col min="9" max="9" width="6.7109375" bestFit="1" customWidth="1"/>
    <col min="10" max="10" width="14.7109375" customWidth="1"/>
    <col min="11" max="11" width="6.7109375" bestFit="1" customWidth="1"/>
    <col min="12" max="12" width="14.7109375" customWidth="1"/>
    <col min="13" max="13" width="6.7109375" bestFit="1" customWidth="1"/>
  </cols>
  <sheetData>
    <row r="1" spans="1:13" ht="17.25" customHeight="1" x14ac:dyDescent="0.25"/>
    <row r="2" spans="1:13" ht="17.25" customHeight="1" x14ac:dyDescent="0.3">
      <c r="B2" s="44" t="s">
        <v>40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3" ht="17.25" customHeight="1" x14ac:dyDescent="0.3">
      <c r="B3" s="45" t="s">
        <v>41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7.25" customHeight="1" x14ac:dyDescent="0.25">
      <c r="B4" s="2"/>
      <c r="C4" s="2"/>
      <c r="D4" s="2"/>
      <c r="E4" s="2"/>
      <c r="F4" s="2"/>
      <c r="H4" s="2"/>
      <c r="J4" s="2"/>
      <c r="L4" s="2"/>
    </row>
    <row r="5" spans="1:13" ht="15" customHeight="1" x14ac:dyDescent="0.25">
      <c r="A5" s="41" t="s">
        <v>33</v>
      </c>
      <c r="B5" s="37" t="s">
        <v>51</v>
      </c>
      <c r="C5" s="37" t="s">
        <v>0</v>
      </c>
      <c r="D5" s="37" t="s">
        <v>50</v>
      </c>
      <c r="E5" s="37" t="s">
        <v>0</v>
      </c>
      <c r="F5" s="37" t="s">
        <v>52</v>
      </c>
      <c r="G5" s="37" t="s">
        <v>0</v>
      </c>
      <c r="H5" s="37" t="s">
        <v>53</v>
      </c>
      <c r="I5" s="37" t="s">
        <v>0</v>
      </c>
      <c r="J5" s="37" t="s">
        <v>54</v>
      </c>
      <c r="K5" s="37" t="s">
        <v>0</v>
      </c>
      <c r="L5" s="37" t="s">
        <v>28</v>
      </c>
      <c r="M5" s="37" t="s">
        <v>0</v>
      </c>
    </row>
    <row r="6" spans="1:13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</row>
    <row r="7" spans="1:13" x14ac:dyDescent="0.25">
      <c r="A7" s="4" t="s">
        <v>1</v>
      </c>
      <c r="B7" s="9">
        <v>142</v>
      </c>
      <c r="C7" s="14">
        <f t="shared" ref="C7:C30" si="0">B7/B$31*100</f>
        <v>4.3705755617112958</v>
      </c>
      <c r="D7" s="9">
        <v>23</v>
      </c>
      <c r="E7" s="14">
        <f t="shared" ref="E7:E30" si="1">D7/D$31*100</f>
        <v>82.142857142857139</v>
      </c>
      <c r="F7" s="9">
        <v>0</v>
      </c>
      <c r="G7" s="14">
        <f>F7/F$31*100</f>
        <v>0</v>
      </c>
      <c r="H7" s="9">
        <v>0</v>
      </c>
      <c r="I7" s="14">
        <f>H7/H$31*100</f>
        <v>0</v>
      </c>
      <c r="J7" s="9">
        <f>D7+F7+H7</f>
        <v>23</v>
      </c>
      <c r="K7" s="14">
        <f>J7/J$31*100</f>
        <v>12.921348314606742</v>
      </c>
      <c r="L7" s="9">
        <f>+B7+D7+F7+H7</f>
        <v>165</v>
      </c>
      <c r="M7" s="14">
        <f>L7/L$31*100</f>
        <v>4.814706740589437</v>
      </c>
    </row>
    <row r="8" spans="1:13" x14ac:dyDescent="0.25">
      <c r="A8" s="5" t="s">
        <v>18</v>
      </c>
      <c r="B8" s="10">
        <v>31</v>
      </c>
      <c r="C8" s="15">
        <f t="shared" si="0"/>
        <v>0.95413973530317031</v>
      </c>
      <c r="D8" s="10">
        <v>0</v>
      </c>
      <c r="E8" s="15">
        <f t="shared" si="1"/>
        <v>0</v>
      </c>
      <c r="F8" s="10">
        <v>0</v>
      </c>
      <c r="G8" s="15">
        <f t="shared" ref="G8:M30" si="2">F8/F$31*100</f>
        <v>0</v>
      </c>
      <c r="H8" s="10">
        <v>0</v>
      </c>
      <c r="I8" s="15">
        <f t="shared" si="2"/>
        <v>0</v>
      </c>
      <c r="J8" s="10">
        <f t="shared" ref="J8:J10" si="3">D8+F8+H8</f>
        <v>0</v>
      </c>
      <c r="K8" s="15">
        <f t="shared" ref="K8:K30" si="4">J8/J$31*100</f>
        <v>0</v>
      </c>
      <c r="L8" s="10">
        <f t="shared" ref="L8:L10" si="5">+B8+D8+F8+H8</f>
        <v>31</v>
      </c>
      <c r="M8" s="15">
        <f t="shared" si="2"/>
        <v>0.9045812664137729</v>
      </c>
    </row>
    <row r="9" spans="1:13" x14ac:dyDescent="0.25">
      <c r="A9" s="5" t="s">
        <v>2</v>
      </c>
      <c r="B9" s="10">
        <v>519</v>
      </c>
      <c r="C9" s="15">
        <f t="shared" si="0"/>
        <v>15.974145891043397</v>
      </c>
      <c r="D9" s="10">
        <v>0</v>
      </c>
      <c r="E9" s="15">
        <f t="shared" si="1"/>
        <v>0</v>
      </c>
      <c r="F9" s="10">
        <v>22</v>
      </c>
      <c r="G9" s="15">
        <f t="shared" si="2"/>
        <v>100</v>
      </c>
      <c r="H9" s="10">
        <v>24</v>
      </c>
      <c r="I9" s="15">
        <f t="shared" si="2"/>
        <v>18.75</v>
      </c>
      <c r="J9" s="10">
        <f t="shared" si="3"/>
        <v>46</v>
      </c>
      <c r="K9" s="15">
        <f t="shared" si="4"/>
        <v>25.842696629213485</v>
      </c>
      <c r="L9" s="10">
        <f t="shared" si="5"/>
        <v>565</v>
      </c>
      <c r="M9" s="15">
        <f t="shared" si="2"/>
        <v>16.486723081412315</v>
      </c>
    </row>
    <row r="10" spans="1:13" x14ac:dyDescent="0.25">
      <c r="A10" s="6" t="s">
        <v>3</v>
      </c>
      <c r="B10" s="11">
        <v>102</v>
      </c>
      <c r="C10" s="16">
        <f t="shared" si="0"/>
        <v>3.1394275161588179</v>
      </c>
      <c r="D10" s="11">
        <v>0</v>
      </c>
      <c r="E10" s="16">
        <f t="shared" si="1"/>
        <v>0</v>
      </c>
      <c r="F10" s="11">
        <v>0</v>
      </c>
      <c r="G10" s="16">
        <f t="shared" si="2"/>
        <v>0</v>
      </c>
      <c r="H10" s="11">
        <v>0</v>
      </c>
      <c r="I10" s="16">
        <f t="shared" si="2"/>
        <v>0</v>
      </c>
      <c r="J10" s="11">
        <f t="shared" si="3"/>
        <v>0</v>
      </c>
      <c r="K10" s="16">
        <f t="shared" si="4"/>
        <v>0</v>
      </c>
      <c r="L10" s="11">
        <f t="shared" si="5"/>
        <v>102</v>
      </c>
      <c r="M10" s="16">
        <f t="shared" si="2"/>
        <v>2.9763641669098337</v>
      </c>
    </row>
    <row r="11" spans="1:13" ht="30" x14ac:dyDescent="0.25">
      <c r="A11" s="7" t="s">
        <v>24</v>
      </c>
      <c r="B11" s="12">
        <f>B7+B8+B9+B10</f>
        <v>794</v>
      </c>
      <c r="C11" s="17">
        <f>B11/B$31*100</f>
        <v>24.438288704216681</v>
      </c>
      <c r="D11" s="12">
        <f>D7+D8+D9+D10</f>
        <v>23</v>
      </c>
      <c r="E11" s="17">
        <f t="shared" si="1"/>
        <v>82.142857142857139</v>
      </c>
      <c r="F11" s="12">
        <f>F7+F8+F9+F10</f>
        <v>22</v>
      </c>
      <c r="G11" s="17">
        <f t="shared" si="2"/>
        <v>100</v>
      </c>
      <c r="H11" s="12">
        <f>H7+H8+H9+H10</f>
        <v>24</v>
      </c>
      <c r="I11" s="17">
        <f t="shared" si="2"/>
        <v>18.75</v>
      </c>
      <c r="J11" s="12">
        <f>J7+J8+J9+J10</f>
        <v>69</v>
      </c>
      <c r="K11" s="17">
        <f t="shared" si="4"/>
        <v>38.764044943820224</v>
      </c>
      <c r="L11" s="12">
        <f>L7+L8+L9+L10</f>
        <v>863</v>
      </c>
      <c r="M11" s="17">
        <f t="shared" si="2"/>
        <v>25.182375255325358</v>
      </c>
    </row>
    <row r="12" spans="1:13" x14ac:dyDescent="0.25">
      <c r="A12" s="8" t="s">
        <v>4</v>
      </c>
      <c r="B12" s="13">
        <v>200</v>
      </c>
      <c r="C12" s="18">
        <f t="shared" si="0"/>
        <v>6.1557402277623883</v>
      </c>
      <c r="D12" s="13">
        <v>0</v>
      </c>
      <c r="E12" s="18">
        <f t="shared" si="1"/>
        <v>0</v>
      </c>
      <c r="F12" s="13">
        <v>0</v>
      </c>
      <c r="G12" s="18">
        <f t="shared" si="2"/>
        <v>0</v>
      </c>
      <c r="H12" s="13">
        <v>16</v>
      </c>
      <c r="I12" s="18">
        <f t="shared" si="2"/>
        <v>12.5</v>
      </c>
      <c r="J12" s="13">
        <f t="shared" ref="J12:J15" si="6">D12+F12+H12</f>
        <v>16</v>
      </c>
      <c r="K12" s="18">
        <f t="shared" si="4"/>
        <v>8.9887640449438209</v>
      </c>
      <c r="L12" s="13">
        <f t="shared" ref="L12:L15" si="7">+B12+D12+F12+H12</f>
        <v>216</v>
      </c>
      <c r="M12" s="18">
        <f t="shared" si="2"/>
        <v>6.302888824044353</v>
      </c>
    </row>
    <row r="13" spans="1:13" x14ac:dyDescent="0.25">
      <c r="A13" s="5" t="s">
        <v>19</v>
      </c>
      <c r="B13" s="10">
        <v>110</v>
      </c>
      <c r="C13" s="15">
        <f t="shared" si="0"/>
        <v>3.3856571252693137</v>
      </c>
      <c r="D13" s="10">
        <v>0</v>
      </c>
      <c r="E13" s="15">
        <f t="shared" si="1"/>
        <v>0</v>
      </c>
      <c r="F13" s="10">
        <v>0</v>
      </c>
      <c r="G13" s="15">
        <f t="shared" si="2"/>
        <v>0</v>
      </c>
      <c r="H13" s="10">
        <v>14</v>
      </c>
      <c r="I13" s="15">
        <f t="shared" si="2"/>
        <v>10.9375</v>
      </c>
      <c r="J13" s="10">
        <f t="shared" si="6"/>
        <v>14</v>
      </c>
      <c r="K13" s="15">
        <f t="shared" si="4"/>
        <v>7.8651685393258424</v>
      </c>
      <c r="L13" s="10">
        <f t="shared" si="7"/>
        <v>124</v>
      </c>
      <c r="M13" s="15">
        <f t="shared" si="2"/>
        <v>3.6183250656550916</v>
      </c>
    </row>
    <row r="14" spans="1:13" x14ac:dyDescent="0.25">
      <c r="A14" s="5" t="s">
        <v>20</v>
      </c>
      <c r="B14" s="10">
        <v>77</v>
      </c>
      <c r="C14" s="15">
        <f t="shared" si="0"/>
        <v>2.3699599876885196</v>
      </c>
      <c r="D14" s="10">
        <v>0</v>
      </c>
      <c r="E14" s="15">
        <f t="shared" si="1"/>
        <v>0</v>
      </c>
      <c r="F14" s="10">
        <v>0</v>
      </c>
      <c r="G14" s="15">
        <f t="shared" si="2"/>
        <v>0</v>
      </c>
      <c r="H14" s="10">
        <v>0</v>
      </c>
      <c r="I14" s="15">
        <f t="shared" si="2"/>
        <v>0</v>
      </c>
      <c r="J14" s="10">
        <f t="shared" si="6"/>
        <v>0</v>
      </c>
      <c r="K14" s="15">
        <f t="shared" si="4"/>
        <v>0</v>
      </c>
      <c r="L14" s="10">
        <f t="shared" si="7"/>
        <v>77</v>
      </c>
      <c r="M14" s="15">
        <f t="shared" si="2"/>
        <v>2.2468631456084038</v>
      </c>
    </row>
    <row r="15" spans="1:13" x14ac:dyDescent="0.25">
      <c r="A15" s="6" t="s">
        <v>17</v>
      </c>
      <c r="B15" s="11">
        <v>336</v>
      </c>
      <c r="C15" s="16">
        <f t="shared" si="0"/>
        <v>10.341643582640812</v>
      </c>
      <c r="D15" s="11">
        <v>0</v>
      </c>
      <c r="E15" s="16">
        <f t="shared" si="1"/>
        <v>0</v>
      </c>
      <c r="F15" s="11">
        <v>0</v>
      </c>
      <c r="G15" s="16">
        <f t="shared" si="2"/>
        <v>0</v>
      </c>
      <c r="H15" s="11">
        <v>22</v>
      </c>
      <c r="I15" s="16">
        <f t="shared" si="2"/>
        <v>17.1875</v>
      </c>
      <c r="J15" s="11">
        <f t="shared" si="6"/>
        <v>22</v>
      </c>
      <c r="K15" s="16">
        <f t="shared" si="4"/>
        <v>12.359550561797752</v>
      </c>
      <c r="L15" s="11">
        <f t="shared" si="7"/>
        <v>358</v>
      </c>
      <c r="M15" s="16">
        <f t="shared" si="2"/>
        <v>10.446454625036475</v>
      </c>
    </row>
    <row r="16" spans="1:13" ht="30" x14ac:dyDescent="0.25">
      <c r="A16" s="7" t="s">
        <v>25</v>
      </c>
      <c r="B16" s="12">
        <f>B12+B13+B14+B15</f>
        <v>723</v>
      </c>
      <c r="C16" s="17">
        <f t="shared" si="0"/>
        <v>22.253000923361036</v>
      </c>
      <c r="D16" s="12">
        <f>D12+D13+D14+D15</f>
        <v>0</v>
      </c>
      <c r="E16" s="17">
        <f t="shared" si="1"/>
        <v>0</v>
      </c>
      <c r="F16" s="12">
        <f>F12+F13+F14+F15</f>
        <v>0</v>
      </c>
      <c r="G16" s="17">
        <f t="shared" si="2"/>
        <v>0</v>
      </c>
      <c r="H16" s="12">
        <f>H12+H13+H14+H15</f>
        <v>52</v>
      </c>
      <c r="I16" s="17">
        <f t="shared" si="2"/>
        <v>40.625</v>
      </c>
      <c r="J16" s="12">
        <f>J12+J13+J14+J15</f>
        <v>52</v>
      </c>
      <c r="K16" s="17">
        <f t="shared" si="4"/>
        <v>29.213483146067414</v>
      </c>
      <c r="L16" s="12">
        <f>L12+L13+L14+L15</f>
        <v>775</v>
      </c>
      <c r="M16" s="17">
        <f t="shared" si="2"/>
        <v>22.614531660344326</v>
      </c>
    </row>
    <row r="17" spans="1:13" x14ac:dyDescent="0.25">
      <c r="A17" s="8" t="s">
        <v>5</v>
      </c>
      <c r="B17" s="13">
        <v>171</v>
      </c>
      <c r="C17" s="18">
        <f t="shared" si="0"/>
        <v>5.2631578947368416</v>
      </c>
      <c r="D17" s="13">
        <v>0</v>
      </c>
      <c r="E17" s="18">
        <f t="shared" si="1"/>
        <v>0</v>
      </c>
      <c r="F17" s="13">
        <v>0</v>
      </c>
      <c r="G17" s="18">
        <f t="shared" si="2"/>
        <v>0</v>
      </c>
      <c r="H17" s="13">
        <v>0</v>
      </c>
      <c r="I17" s="18">
        <f t="shared" si="2"/>
        <v>0</v>
      </c>
      <c r="J17" s="13">
        <f t="shared" ref="J17:J20" si="8">D17+F17+H17</f>
        <v>0</v>
      </c>
      <c r="K17" s="18">
        <f t="shared" si="4"/>
        <v>0</v>
      </c>
      <c r="L17" s="13">
        <f t="shared" ref="L17:L20" si="9">+B17+D17+F17+H17</f>
        <v>171</v>
      </c>
      <c r="M17" s="18">
        <f t="shared" si="2"/>
        <v>4.9897869857017803</v>
      </c>
    </row>
    <row r="18" spans="1:13" x14ac:dyDescent="0.25">
      <c r="A18" s="5" t="s">
        <v>6</v>
      </c>
      <c r="B18" s="10">
        <v>50</v>
      </c>
      <c r="C18" s="18">
        <f t="shared" si="0"/>
        <v>1.5389350569405971</v>
      </c>
      <c r="D18" s="10">
        <v>0</v>
      </c>
      <c r="E18" s="18">
        <f t="shared" si="1"/>
        <v>0</v>
      </c>
      <c r="F18" s="10">
        <v>0</v>
      </c>
      <c r="G18" s="18">
        <f t="shared" si="2"/>
        <v>0</v>
      </c>
      <c r="H18" s="10">
        <v>1</v>
      </c>
      <c r="I18" s="18">
        <f t="shared" si="2"/>
        <v>0.78125</v>
      </c>
      <c r="J18" s="10">
        <f t="shared" si="8"/>
        <v>1</v>
      </c>
      <c r="K18" s="18">
        <f t="shared" si="4"/>
        <v>0.5617977528089888</v>
      </c>
      <c r="L18" s="10">
        <f t="shared" si="9"/>
        <v>51</v>
      </c>
      <c r="M18" s="18">
        <f t="shared" si="2"/>
        <v>1.4881820834549169</v>
      </c>
    </row>
    <row r="19" spans="1:13" x14ac:dyDescent="0.25">
      <c r="A19" s="5" t="s">
        <v>7</v>
      </c>
      <c r="B19" s="10">
        <v>34</v>
      </c>
      <c r="C19" s="18">
        <f t="shared" si="0"/>
        <v>1.046475838719606</v>
      </c>
      <c r="D19" s="10">
        <v>2</v>
      </c>
      <c r="E19" s="18">
        <f t="shared" si="1"/>
        <v>7.1428571428571423</v>
      </c>
      <c r="F19" s="10">
        <v>0</v>
      </c>
      <c r="G19" s="18">
        <f t="shared" si="2"/>
        <v>0</v>
      </c>
      <c r="H19" s="10">
        <v>3</v>
      </c>
      <c r="I19" s="18">
        <f t="shared" si="2"/>
        <v>2.34375</v>
      </c>
      <c r="J19" s="10">
        <f t="shared" si="8"/>
        <v>5</v>
      </c>
      <c r="K19" s="18">
        <f t="shared" si="4"/>
        <v>2.8089887640449436</v>
      </c>
      <c r="L19" s="10">
        <f t="shared" si="9"/>
        <v>39</v>
      </c>
      <c r="M19" s="18">
        <f t="shared" si="2"/>
        <v>1.1380215932302307</v>
      </c>
    </row>
    <row r="20" spans="1:13" x14ac:dyDescent="0.25">
      <c r="A20" s="6" t="s">
        <v>8</v>
      </c>
      <c r="B20" s="11">
        <v>726</v>
      </c>
      <c r="C20" s="19">
        <f t="shared" si="0"/>
        <v>22.345337026777472</v>
      </c>
      <c r="D20" s="11">
        <v>2</v>
      </c>
      <c r="E20" s="19">
        <f t="shared" si="1"/>
        <v>7.1428571428571423</v>
      </c>
      <c r="F20" s="11">
        <v>0</v>
      </c>
      <c r="G20" s="19">
        <f t="shared" si="2"/>
        <v>0</v>
      </c>
      <c r="H20" s="11">
        <v>39</v>
      </c>
      <c r="I20" s="19">
        <f t="shared" si="2"/>
        <v>30.46875</v>
      </c>
      <c r="J20" s="11">
        <f t="shared" si="8"/>
        <v>41</v>
      </c>
      <c r="K20" s="19">
        <f t="shared" si="4"/>
        <v>23.033707865168541</v>
      </c>
      <c r="L20" s="11">
        <f t="shared" si="9"/>
        <v>767</v>
      </c>
      <c r="M20" s="19">
        <f t="shared" si="2"/>
        <v>22.381091333527866</v>
      </c>
    </row>
    <row r="21" spans="1:13" ht="30" x14ac:dyDescent="0.25">
      <c r="A21" s="7" t="s">
        <v>26</v>
      </c>
      <c r="B21" s="12">
        <f>B17+B18+B19+B20</f>
        <v>981</v>
      </c>
      <c r="C21" s="17">
        <f>B21/B$31*100</f>
        <v>30.193905817174517</v>
      </c>
      <c r="D21" s="12">
        <f>D17+D18+D19+D20</f>
        <v>4</v>
      </c>
      <c r="E21" s="17">
        <f t="shared" si="1"/>
        <v>14.285714285714285</v>
      </c>
      <c r="F21" s="12">
        <f>F17+F18+F19+F20</f>
        <v>0</v>
      </c>
      <c r="G21" s="17">
        <f t="shared" si="2"/>
        <v>0</v>
      </c>
      <c r="H21" s="12">
        <f>H17+H18+H19+H20</f>
        <v>43</v>
      </c>
      <c r="I21" s="17">
        <f t="shared" si="2"/>
        <v>33.59375</v>
      </c>
      <c r="J21" s="12">
        <f>J17+J18+J19+J20</f>
        <v>47</v>
      </c>
      <c r="K21" s="17">
        <f t="shared" si="4"/>
        <v>26.40449438202247</v>
      </c>
      <c r="L21" s="12">
        <f>L17+L18+L19+L20</f>
        <v>1028</v>
      </c>
      <c r="M21" s="17">
        <f t="shared" si="2"/>
        <v>29.997081995914794</v>
      </c>
    </row>
    <row r="22" spans="1:13" x14ac:dyDescent="0.25">
      <c r="A22" s="8" t="s">
        <v>9</v>
      </c>
      <c r="B22" s="13">
        <v>53</v>
      </c>
      <c r="C22" s="18">
        <f t="shared" si="0"/>
        <v>1.6312711603570329</v>
      </c>
      <c r="D22" s="13">
        <v>0</v>
      </c>
      <c r="E22" s="18">
        <f t="shared" si="1"/>
        <v>0</v>
      </c>
      <c r="F22" s="13">
        <v>0</v>
      </c>
      <c r="G22" s="18">
        <f t="shared" si="2"/>
        <v>0</v>
      </c>
      <c r="H22" s="13">
        <v>1</v>
      </c>
      <c r="I22" s="18">
        <f t="shared" si="2"/>
        <v>0.78125</v>
      </c>
      <c r="J22" s="13">
        <f t="shared" ref="J22:J29" si="10">D22+F22+H22</f>
        <v>1</v>
      </c>
      <c r="K22" s="18">
        <f t="shared" si="4"/>
        <v>0.5617977528089888</v>
      </c>
      <c r="L22" s="13">
        <f t="shared" ref="L22:L29" si="11">+B22+D22+F22+H22</f>
        <v>54</v>
      </c>
      <c r="M22" s="18">
        <f t="shared" si="2"/>
        <v>1.5757222060110883</v>
      </c>
    </row>
    <row r="23" spans="1:13" x14ac:dyDescent="0.25">
      <c r="A23" s="5" t="s">
        <v>10</v>
      </c>
      <c r="B23" s="10">
        <v>39</v>
      </c>
      <c r="C23" s="15">
        <f t="shared" si="0"/>
        <v>1.2003693444136658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v>0</v>
      </c>
      <c r="I23" s="15">
        <f t="shared" si="2"/>
        <v>0</v>
      </c>
      <c r="J23" s="10">
        <f t="shared" si="10"/>
        <v>0</v>
      </c>
      <c r="K23" s="15">
        <f t="shared" si="4"/>
        <v>0</v>
      </c>
      <c r="L23" s="10">
        <f t="shared" si="11"/>
        <v>39</v>
      </c>
      <c r="M23" s="15">
        <f t="shared" si="2"/>
        <v>1.1380215932302307</v>
      </c>
    </row>
    <row r="24" spans="1:13" x14ac:dyDescent="0.25">
      <c r="A24" s="5" t="s">
        <v>11</v>
      </c>
      <c r="B24" s="10">
        <v>189</v>
      </c>
      <c r="C24" s="15">
        <f t="shared" si="0"/>
        <v>5.8171745152354575</v>
      </c>
      <c r="D24" s="10">
        <v>0</v>
      </c>
      <c r="E24" s="15">
        <f t="shared" si="1"/>
        <v>0</v>
      </c>
      <c r="F24" s="10">
        <v>0</v>
      </c>
      <c r="G24" s="15">
        <f t="shared" si="2"/>
        <v>0</v>
      </c>
      <c r="H24" s="10">
        <v>0</v>
      </c>
      <c r="I24" s="15">
        <f t="shared" si="2"/>
        <v>0</v>
      </c>
      <c r="J24" s="10">
        <f t="shared" si="10"/>
        <v>0</v>
      </c>
      <c r="K24" s="15">
        <f t="shared" si="4"/>
        <v>0</v>
      </c>
      <c r="L24" s="10">
        <f t="shared" si="11"/>
        <v>189</v>
      </c>
      <c r="M24" s="15">
        <f t="shared" si="2"/>
        <v>5.515027721038809</v>
      </c>
    </row>
    <row r="25" spans="1:13" x14ac:dyDescent="0.25">
      <c r="A25" s="5" t="s">
        <v>12</v>
      </c>
      <c r="B25" s="10">
        <v>9</v>
      </c>
      <c r="C25" s="15">
        <f t="shared" si="0"/>
        <v>0.2770083102493075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v>2</v>
      </c>
      <c r="I25" s="15">
        <f t="shared" si="2"/>
        <v>1.5625</v>
      </c>
      <c r="J25" s="10">
        <f t="shared" si="10"/>
        <v>2</v>
      </c>
      <c r="K25" s="15">
        <f t="shared" si="4"/>
        <v>1.1235955056179776</v>
      </c>
      <c r="L25" s="10">
        <f t="shared" si="11"/>
        <v>11</v>
      </c>
      <c r="M25" s="15">
        <f t="shared" si="2"/>
        <v>0.32098044937262915</v>
      </c>
    </row>
    <row r="26" spans="1:13" x14ac:dyDescent="0.25">
      <c r="A26" s="5" t="s">
        <v>13</v>
      </c>
      <c r="B26" s="10">
        <v>185</v>
      </c>
      <c r="C26" s="15">
        <f t="shared" si="0"/>
        <v>5.6940597106802091</v>
      </c>
      <c r="D26" s="10">
        <v>0</v>
      </c>
      <c r="E26" s="15">
        <f t="shared" si="1"/>
        <v>0</v>
      </c>
      <c r="F26" s="10">
        <v>0</v>
      </c>
      <c r="G26" s="15">
        <f t="shared" si="2"/>
        <v>0</v>
      </c>
      <c r="H26" s="10">
        <v>3</v>
      </c>
      <c r="I26" s="15">
        <f t="shared" si="2"/>
        <v>2.34375</v>
      </c>
      <c r="J26" s="10">
        <f t="shared" si="10"/>
        <v>3</v>
      </c>
      <c r="K26" s="15">
        <f t="shared" si="4"/>
        <v>1.6853932584269662</v>
      </c>
      <c r="L26" s="10">
        <f t="shared" si="11"/>
        <v>188</v>
      </c>
      <c r="M26" s="15">
        <f t="shared" si="2"/>
        <v>5.485847680186752</v>
      </c>
    </row>
    <row r="27" spans="1:13" x14ac:dyDescent="0.25">
      <c r="A27" s="5" t="s">
        <v>14</v>
      </c>
      <c r="B27" s="10">
        <v>80</v>
      </c>
      <c r="C27" s="15">
        <f t="shared" si="0"/>
        <v>2.4622960911049554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v>0</v>
      </c>
      <c r="I27" s="15">
        <f t="shared" si="2"/>
        <v>0</v>
      </c>
      <c r="J27" s="10">
        <f t="shared" si="10"/>
        <v>0</v>
      </c>
      <c r="K27" s="15">
        <f t="shared" si="4"/>
        <v>0</v>
      </c>
      <c r="L27" s="10">
        <f t="shared" si="11"/>
        <v>80</v>
      </c>
      <c r="M27" s="15">
        <f t="shared" si="2"/>
        <v>2.3344032681645754</v>
      </c>
    </row>
    <row r="28" spans="1:13" x14ac:dyDescent="0.25">
      <c r="A28" s="5" t="s">
        <v>15</v>
      </c>
      <c r="B28" s="10">
        <v>159</v>
      </c>
      <c r="C28" s="15">
        <f t="shared" si="0"/>
        <v>4.8938134810710983</v>
      </c>
      <c r="D28" s="10">
        <v>1</v>
      </c>
      <c r="E28" s="15">
        <f t="shared" si="1"/>
        <v>3.5714285714285712</v>
      </c>
      <c r="F28" s="10">
        <v>0</v>
      </c>
      <c r="G28" s="15">
        <f t="shared" si="2"/>
        <v>0</v>
      </c>
      <c r="H28" s="10">
        <v>3</v>
      </c>
      <c r="I28" s="15">
        <f t="shared" si="2"/>
        <v>2.34375</v>
      </c>
      <c r="J28" s="10">
        <f t="shared" si="10"/>
        <v>4</v>
      </c>
      <c r="K28" s="15">
        <f t="shared" si="4"/>
        <v>2.2471910112359552</v>
      </c>
      <c r="L28" s="10">
        <f t="shared" si="11"/>
        <v>163</v>
      </c>
      <c r="M28" s="15">
        <f t="shared" si="2"/>
        <v>4.756346658885322</v>
      </c>
    </row>
    <row r="29" spans="1:13" x14ac:dyDescent="0.25">
      <c r="A29" s="6" t="s">
        <v>16</v>
      </c>
      <c r="B29" s="11">
        <v>37</v>
      </c>
      <c r="C29" s="16">
        <f t="shared" si="0"/>
        <v>1.1388119421360419</v>
      </c>
      <c r="D29" s="11">
        <v>0</v>
      </c>
      <c r="E29" s="16">
        <f t="shared" si="1"/>
        <v>0</v>
      </c>
      <c r="F29" s="11">
        <v>0</v>
      </c>
      <c r="G29" s="16">
        <f t="shared" si="2"/>
        <v>0</v>
      </c>
      <c r="H29" s="11">
        <v>0</v>
      </c>
      <c r="I29" s="16">
        <f t="shared" si="2"/>
        <v>0</v>
      </c>
      <c r="J29" s="11">
        <f t="shared" si="10"/>
        <v>0</v>
      </c>
      <c r="K29" s="16">
        <f t="shared" si="4"/>
        <v>0</v>
      </c>
      <c r="L29" s="11">
        <f t="shared" si="11"/>
        <v>37</v>
      </c>
      <c r="M29" s="16">
        <f t="shared" si="2"/>
        <v>1.0796615115261161</v>
      </c>
    </row>
    <row r="30" spans="1:13" ht="30" x14ac:dyDescent="0.25">
      <c r="A30" s="7" t="s">
        <v>27</v>
      </c>
      <c r="B30" s="12">
        <f>SUM(B22:B29)</f>
        <v>751</v>
      </c>
      <c r="C30" s="17">
        <f t="shared" si="0"/>
        <v>23.114804555247769</v>
      </c>
      <c r="D30" s="12">
        <f>SUM(D22:D29)</f>
        <v>1</v>
      </c>
      <c r="E30" s="17">
        <f t="shared" si="1"/>
        <v>3.5714285714285712</v>
      </c>
      <c r="F30" s="12">
        <f>SUM(F22:F29)</f>
        <v>0</v>
      </c>
      <c r="G30" s="17">
        <f t="shared" si="2"/>
        <v>0</v>
      </c>
      <c r="H30" s="12">
        <f>SUM(H22:H29)</f>
        <v>9</v>
      </c>
      <c r="I30" s="17">
        <f t="shared" si="2"/>
        <v>7.03125</v>
      </c>
      <c r="J30" s="12">
        <f>SUM(J22:J29)</f>
        <v>10</v>
      </c>
      <c r="K30" s="17">
        <f t="shared" si="4"/>
        <v>5.6179775280898872</v>
      </c>
      <c r="L30" s="12">
        <f>SUM(L22:L29)</f>
        <v>761</v>
      </c>
      <c r="M30" s="17">
        <f>L30/L$31*100</f>
        <v>22.206011088415522</v>
      </c>
    </row>
    <row r="31" spans="1:13" s="3" customFormat="1" ht="20.25" customHeight="1" x14ac:dyDescent="0.2">
      <c r="A31" s="1" t="s">
        <v>21</v>
      </c>
      <c r="B31" s="12">
        <f t="shared" ref="B31:M31" si="12">B11+B16+B21+B30</f>
        <v>3249</v>
      </c>
      <c r="C31" s="17">
        <f t="shared" si="12"/>
        <v>100.00000000000001</v>
      </c>
      <c r="D31" s="12">
        <f t="shared" si="12"/>
        <v>28</v>
      </c>
      <c r="E31" s="17">
        <f t="shared" si="12"/>
        <v>99.999999999999986</v>
      </c>
      <c r="F31" s="12">
        <f t="shared" si="12"/>
        <v>22</v>
      </c>
      <c r="G31" s="17">
        <f t="shared" si="12"/>
        <v>100</v>
      </c>
      <c r="H31" s="12">
        <f t="shared" si="12"/>
        <v>128</v>
      </c>
      <c r="I31" s="17">
        <f t="shared" si="12"/>
        <v>100</v>
      </c>
      <c r="J31" s="12">
        <f t="shared" si="12"/>
        <v>178</v>
      </c>
      <c r="K31" s="17">
        <f t="shared" si="12"/>
        <v>100</v>
      </c>
      <c r="L31" s="12">
        <f t="shared" si="12"/>
        <v>3427</v>
      </c>
      <c r="M31" s="17">
        <f t="shared" si="12"/>
        <v>100</v>
      </c>
    </row>
    <row r="32" spans="1:13" s="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</row>
    <row r="33" spans="1:13" ht="15.75" x14ac:dyDescent="0.3">
      <c r="A33" s="47" t="s">
        <v>38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4" spans="1:13" ht="15.75" customHeight="1" x14ac:dyDescent="0.25">
      <c r="A34" s="43" t="s">
        <v>39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</row>
  </sheetData>
  <mergeCells count="18">
    <mergeCell ref="A32:M32"/>
    <mergeCell ref="A33:M33"/>
    <mergeCell ref="A34:M34"/>
    <mergeCell ref="G5:G6"/>
    <mergeCell ref="H5:H6"/>
    <mergeCell ref="I5:I6"/>
    <mergeCell ref="J5:J6"/>
    <mergeCell ref="K5:K6"/>
    <mergeCell ref="L5:L6"/>
    <mergeCell ref="B2:M2"/>
    <mergeCell ref="B3:M3"/>
    <mergeCell ref="A5:A6"/>
    <mergeCell ref="B5:B6"/>
    <mergeCell ref="C5:C6"/>
    <mergeCell ref="D5:D6"/>
    <mergeCell ref="E5:E6"/>
    <mergeCell ref="F5:F6"/>
    <mergeCell ref="M5:M6"/>
  </mergeCells>
  <pageMargins left="0.70866141732283472" right="0.23622047244094491" top="0.74803149606299213" bottom="0.74803149606299213" header="0.31496062992125984" footer="0.31496062992125984"/>
  <pageSetup paperSize="9" scale="85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C30:L30 J22:L29 C21:L21 J17:L20 C16:L16 J12:L15 C11:L11 J7:L10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FE7CA-BFCC-4F26-BADC-C46A8602CFA4}">
  <sheetPr>
    <pageSetUpPr fitToPage="1"/>
  </sheetPr>
  <dimension ref="A1:K34"/>
  <sheetViews>
    <sheetView showGridLines="0" zoomScaleNormal="100" workbookViewId="0">
      <pane ySplit="6" topLeftCell="A7" activePane="bottomLeft" state="frozen"/>
      <selection pane="bottomLeft" activeCell="B2" sqref="B2:K2"/>
    </sheetView>
  </sheetViews>
  <sheetFormatPr defaultRowHeight="15" x14ac:dyDescent="0.25"/>
  <cols>
    <col min="1" max="1" width="24.7109375" customWidth="1"/>
    <col min="2" max="2" width="14.7109375" customWidth="1"/>
    <col min="3" max="3" width="7" bestFit="1" customWidth="1"/>
    <col min="4" max="4" width="15.7109375" customWidth="1"/>
    <col min="5" max="5" width="6.7109375" bestFit="1" customWidth="1"/>
    <col min="6" max="6" width="14.7109375" customWidth="1"/>
    <col min="7" max="7" width="6.7109375" bestFit="1" customWidth="1"/>
    <col min="8" max="8" width="14.7109375" customWidth="1"/>
    <col min="9" max="9" width="6.7109375" bestFit="1" customWidth="1"/>
    <col min="10" max="10" width="14.7109375" customWidth="1"/>
    <col min="11" max="11" width="6.7109375" bestFit="1" customWidth="1"/>
  </cols>
  <sheetData>
    <row r="1" spans="1:11" ht="17.25" customHeight="1" x14ac:dyDescent="0.25"/>
    <row r="2" spans="1:11" ht="17.25" customHeight="1" x14ac:dyDescent="0.3">
      <c r="B2" s="44" t="s">
        <v>36</v>
      </c>
      <c r="C2" s="44"/>
      <c r="D2" s="44"/>
      <c r="E2" s="44"/>
      <c r="F2" s="44"/>
      <c r="G2" s="44"/>
      <c r="H2" s="44"/>
      <c r="I2" s="44"/>
      <c r="J2" s="44"/>
      <c r="K2" s="44"/>
    </row>
    <row r="3" spans="1:11" ht="17.25" customHeight="1" x14ac:dyDescent="0.3">
      <c r="B3" s="45" t="s">
        <v>37</v>
      </c>
      <c r="C3" s="45"/>
      <c r="D3" s="45"/>
      <c r="E3" s="45"/>
      <c r="F3" s="45"/>
      <c r="G3" s="45"/>
      <c r="H3" s="45"/>
      <c r="I3" s="45"/>
      <c r="J3" s="45"/>
      <c r="K3" s="45"/>
    </row>
    <row r="4" spans="1:11" ht="17.25" customHeight="1" x14ac:dyDescent="0.25">
      <c r="B4" s="2"/>
      <c r="C4" s="2"/>
      <c r="D4" s="2"/>
      <c r="E4" s="2"/>
      <c r="F4" s="2"/>
      <c r="H4" s="2"/>
      <c r="J4" s="2"/>
    </row>
    <row r="5" spans="1:11" ht="15" customHeight="1" x14ac:dyDescent="0.25">
      <c r="A5" s="41" t="s">
        <v>33</v>
      </c>
      <c r="B5" s="37" t="s">
        <v>51</v>
      </c>
      <c r="C5" s="37" t="s">
        <v>0</v>
      </c>
      <c r="D5" s="37" t="s">
        <v>50</v>
      </c>
      <c r="E5" s="37" t="s">
        <v>0</v>
      </c>
      <c r="F5" s="37" t="s">
        <v>53</v>
      </c>
      <c r="G5" s="37" t="s">
        <v>0</v>
      </c>
      <c r="H5" s="37" t="s">
        <v>54</v>
      </c>
      <c r="I5" s="37" t="s">
        <v>0</v>
      </c>
      <c r="J5" s="37" t="s">
        <v>28</v>
      </c>
      <c r="K5" s="37" t="s">
        <v>0</v>
      </c>
    </row>
    <row r="6" spans="1:11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</row>
    <row r="7" spans="1:11" x14ac:dyDescent="0.25">
      <c r="A7" s="4" t="s">
        <v>1</v>
      </c>
      <c r="B7" s="9">
        <v>140</v>
      </c>
      <c r="C7" s="14">
        <f t="shared" ref="C7:C30" si="0">B7/B$31*100</f>
        <v>5.0669562070213541</v>
      </c>
      <c r="D7" s="9">
        <v>0</v>
      </c>
      <c r="E7" s="14">
        <f t="shared" ref="E7:E30" si="1">D7/D$31*100</f>
        <v>0</v>
      </c>
      <c r="F7" s="9">
        <v>0</v>
      </c>
      <c r="G7" s="14">
        <f>F7/F$31*100</f>
        <v>0</v>
      </c>
      <c r="H7" s="9">
        <f>D7+F7</f>
        <v>0</v>
      </c>
      <c r="I7" s="14">
        <f>H7/H$31*100</f>
        <v>0</v>
      </c>
      <c r="J7" s="9">
        <f>+B7+D7+F7</f>
        <v>140</v>
      </c>
      <c r="K7" s="14">
        <f>J7/J$31*100</f>
        <v>4.8797490414778668</v>
      </c>
    </row>
    <row r="8" spans="1:11" x14ac:dyDescent="0.25">
      <c r="A8" s="5" t="s">
        <v>18</v>
      </c>
      <c r="B8" s="10">
        <v>18</v>
      </c>
      <c r="C8" s="15">
        <f t="shared" si="0"/>
        <v>0.65146579804560267</v>
      </c>
      <c r="D8" s="10">
        <v>0</v>
      </c>
      <c r="E8" s="15">
        <f t="shared" si="1"/>
        <v>0</v>
      </c>
      <c r="F8" s="10">
        <v>0</v>
      </c>
      <c r="G8" s="15">
        <f t="shared" ref="G8:K30" si="2">F8/F$31*100</f>
        <v>0</v>
      </c>
      <c r="H8" s="10">
        <f t="shared" ref="H8:H10" si="3">D8+F8</f>
        <v>0</v>
      </c>
      <c r="I8" s="15">
        <f t="shared" ref="I8:I30" si="4">H8/H$31*100</f>
        <v>0</v>
      </c>
      <c r="J8" s="10">
        <f t="shared" ref="J8:J10" si="5">+B8+D8+F8</f>
        <v>18</v>
      </c>
      <c r="K8" s="15">
        <f t="shared" si="2"/>
        <v>0.62739630533286861</v>
      </c>
    </row>
    <row r="9" spans="1:11" x14ac:dyDescent="0.25">
      <c r="A9" s="5" t="s">
        <v>2</v>
      </c>
      <c r="B9" s="10">
        <v>279</v>
      </c>
      <c r="C9" s="15">
        <f t="shared" si="0"/>
        <v>10.097719869706841</v>
      </c>
      <c r="D9" s="10">
        <v>0</v>
      </c>
      <c r="E9" s="15">
        <f t="shared" si="1"/>
        <v>0</v>
      </c>
      <c r="F9" s="10">
        <v>7</v>
      </c>
      <c r="G9" s="15">
        <f t="shared" si="2"/>
        <v>6.7961165048543686</v>
      </c>
      <c r="H9" s="10">
        <f t="shared" si="3"/>
        <v>7</v>
      </c>
      <c r="I9" s="15">
        <f t="shared" si="4"/>
        <v>6.6037735849056602</v>
      </c>
      <c r="J9" s="10">
        <f t="shared" si="5"/>
        <v>286</v>
      </c>
      <c r="K9" s="15">
        <f t="shared" si="2"/>
        <v>9.9686301847333567</v>
      </c>
    </row>
    <row r="10" spans="1:11" x14ac:dyDescent="0.25">
      <c r="A10" s="6" t="s">
        <v>3</v>
      </c>
      <c r="B10" s="11">
        <v>112</v>
      </c>
      <c r="C10" s="16">
        <f t="shared" si="0"/>
        <v>4.0535649656170829</v>
      </c>
      <c r="D10" s="11">
        <v>0</v>
      </c>
      <c r="E10" s="16">
        <f t="shared" si="1"/>
        <v>0</v>
      </c>
      <c r="F10" s="11">
        <v>0</v>
      </c>
      <c r="G10" s="16">
        <f t="shared" si="2"/>
        <v>0</v>
      </c>
      <c r="H10" s="11">
        <f t="shared" si="3"/>
        <v>0</v>
      </c>
      <c r="I10" s="16">
        <f t="shared" si="4"/>
        <v>0</v>
      </c>
      <c r="J10" s="11">
        <f t="shared" si="5"/>
        <v>112</v>
      </c>
      <c r="K10" s="16">
        <f t="shared" si="2"/>
        <v>3.9037992331822937</v>
      </c>
    </row>
    <row r="11" spans="1:11" ht="30" x14ac:dyDescent="0.25">
      <c r="A11" s="7" t="s">
        <v>24</v>
      </c>
      <c r="B11" s="12">
        <f>B7+B8+B9+B10</f>
        <v>549</v>
      </c>
      <c r="C11" s="17">
        <f>B11/B$31*100</f>
        <v>19.869706840390879</v>
      </c>
      <c r="D11" s="12">
        <f>D7+D8+D9+D10</f>
        <v>0</v>
      </c>
      <c r="E11" s="17">
        <f t="shared" si="1"/>
        <v>0</v>
      </c>
      <c r="F11" s="12">
        <f>F7+F8+F9+F10</f>
        <v>7</v>
      </c>
      <c r="G11" s="17">
        <f t="shared" si="2"/>
        <v>6.7961165048543686</v>
      </c>
      <c r="H11" s="12">
        <f>H7+H8+H9+H10</f>
        <v>7</v>
      </c>
      <c r="I11" s="17">
        <f t="shared" si="4"/>
        <v>6.6037735849056602</v>
      </c>
      <c r="J11" s="12">
        <f>J7+J8+J9+J10</f>
        <v>556</v>
      </c>
      <c r="K11" s="17">
        <f t="shared" si="2"/>
        <v>19.379574764726385</v>
      </c>
    </row>
    <row r="12" spans="1:11" x14ac:dyDescent="0.25">
      <c r="A12" s="8" t="s">
        <v>4</v>
      </c>
      <c r="B12" s="13">
        <v>208</v>
      </c>
      <c r="C12" s="18">
        <f t="shared" si="0"/>
        <v>7.5280492218602975</v>
      </c>
      <c r="D12" s="13">
        <v>1</v>
      </c>
      <c r="E12" s="18">
        <f t="shared" si="1"/>
        <v>33.333333333333329</v>
      </c>
      <c r="F12" s="13">
        <v>37</v>
      </c>
      <c r="G12" s="18">
        <f t="shared" si="2"/>
        <v>35.922330097087382</v>
      </c>
      <c r="H12" s="13">
        <f t="shared" ref="H12:H15" si="6">D12+F12</f>
        <v>38</v>
      </c>
      <c r="I12" s="18">
        <f t="shared" si="4"/>
        <v>35.849056603773583</v>
      </c>
      <c r="J12" s="13">
        <f t="shared" ref="J12:J15" si="7">+B12+D12+F12</f>
        <v>246</v>
      </c>
      <c r="K12" s="18">
        <f t="shared" si="2"/>
        <v>8.5744161728825379</v>
      </c>
    </row>
    <row r="13" spans="1:11" x14ac:dyDescent="0.25">
      <c r="A13" s="5" t="s">
        <v>19</v>
      </c>
      <c r="B13" s="10">
        <v>131</v>
      </c>
      <c r="C13" s="15">
        <f t="shared" si="0"/>
        <v>4.7412233079985526</v>
      </c>
      <c r="D13" s="10">
        <v>0</v>
      </c>
      <c r="E13" s="15">
        <f t="shared" si="1"/>
        <v>0</v>
      </c>
      <c r="F13" s="10">
        <v>0</v>
      </c>
      <c r="G13" s="15">
        <f t="shared" si="2"/>
        <v>0</v>
      </c>
      <c r="H13" s="10">
        <f t="shared" si="6"/>
        <v>0</v>
      </c>
      <c r="I13" s="15">
        <f t="shared" si="4"/>
        <v>0</v>
      </c>
      <c r="J13" s="10">
        <f t="shared" si="7"/>
        <v>131</v>
      </c>
      <c r="K13" s="15">
        <f t="shared" si="2"/>
        <v>4.5660508888114331</v>
      </c>
    </row>
    <row r="14" spans="1:11" x14ac:dyDescent="0.25">
      <c r="A14" s="5" t="s">
        <v>20</v>
      </c>
      <c r="B14" s="10">
        <v>128</v>
      </c>
      <c r="C14" s="15">
        <f t="shared" si="0"/>
        <v>4.6326456749909521</v>
      </c>
      <c r="D14" s="10">
        <v>0</v>
      </c>
      <c r="E14" s="15">
        <f t="shared" si="1"/>
        <v>0</v>
      </c>
      <c r="F14" s="10">
        <v>3</v>
      </c>
      <c r="G14" s="15">
        <f t="shared" si="2"/>
        <v>2.912621359223301</v>
      </c>
      <c r="H14" s="10">
        <f t="shared" si="6"/>
        <v>3</v>
      </c>
      <c r="I14" s="15">
        <f t="shared" si="4"/>
        <v>2.8301886792452833</v>
      </c>
      <c r="J14" s="10">
        <f t="shared" si="7"/>
        <v>131</v>
      </c>
      <c r="K14" s="15">
        <f t="shared" si="2"/>
        <v>4.5660508888114331</v>
      </c>
    </row>
    <row r="15" spans="1:11" x14ac:dyDescent="0.25">
      <c r="A15" s="6" t="s">
        <v>17</v>
      </c>
      <c r="B15" s="11">
        <v>140</v>
      </c>
      <c r="C15" s="16">
        <f t="shared" si="0"/>
        <v>5.0669562070213541</v>
      </c>
      <c r="D15" s="11">
        <v>1</v>
      </c>
      <c r="E15" s="16">
        <f t="shared" si="1"/>
        <v>33.333333333333329</v>
      </c>
      <c r="F15" s="11">
        <v>11</v>
      </c>
      <c r="G15" s="16">
        <f t="shared" si="2"/>
        <v>10.679611650485436</v>
      </c>
      <c r="H15" s="11">
        <f t="shared" si="6"/>
        <v>12</v>
      </c>
      <c r="I15" s="16">
        <f t="shared" si="4"/>
        <v>11.320754716981133</v>
      </c>
      <c r="J15" s="11">
        <f t="shared" si="7"/>
        <v>152</v>
      </c>
      <c r="K15" s="16">
        <f t="shared" si="2"/>
        <v>5.298013245033113</v>
      </c>
    </row>
    <row r="16" spans="1:11" ht="30" x14ac:dyDescent="0.25">
      <c r="A16" s="7" t="s">
        <v>25</v>
      </c>
      <c r="B16" s="12">
        <f>B12+B13+B14+B15</f>
        <v>607</v>
      </c>
      <c r="C16" s="17">
        <f t="shared" si="0"/>
        <v>21.968874411871152</v>
      </c>
      <c r="D16" s="12">
        <f>D12+D13+D14+D15</f>
        <v>2</v>
      </c>
      <c r="E16" s="17">
        <f t="shared" si="1"/>
        <v>66.666666666666657</v>
      </c>
      <c r="F16" s="12">
        <f>F12+F13+F14+F15</f>
        <v>51</v>
      </c>
      <c r="G16" s="17">
        <f t="shared" si="2"/>
        <v>49.514563106796118</v>
      </c>
      <c r="H16" s="12">
        <f>H12+H13+H14+H15</f>
        <v>53</v>
      </c>
      <c r="I16" s="17">
        <f t="shared" si="4"/>
        <v>50</v>
      </c>
      <c r="J16" s="12">
        <f>J12+J13+J14+J15</f>
        <v>660</v>
      </c>
      <c r="K16" s="17">
        <f t="shared" si="2"/>
        <v>23.004531195538515</v>
      </c>
    </row>
    <row r="17" spans="1:11" x14ac:dyDescent="0.25">
      <c r="A17" s="8" t="s">
        <v>5</v>
      </c>
      <c r="B17" s="13">
        <v>196</v>
      </c>
      <c r="C17" s="18">
        <f t="shared" si="0"/>
        <v>7.0937386898298955</v>
      </c>
      <c r="D17" s="13">
        <v>0</v>
      </c>
      <c r="E17" s="18">
        <f t="shared" si="1"/>
        <v>0</v>
      </c>
      <c r="F17" s="13">
        <v>13</v>
      </c>
      <c r="G17" s="18">
        <f t="shared" si="2"/>
        <v>12.621359223300971</v>
      </c>
      <c r="H17" s="13">
        <f t="shared" ref="H17:H20" si="8">D17+F17</f>
        <v>13</v>
      </c>
      <c r="I17" s="18">
        <f t="shared" si="4"/>
        <v>12.264150943396226</v>
      </c>
      <c r="J17" s="13">
        <f t="shared" ref="J17:J20" si="9">+B17+D17+F17</f>
        <v>209</v>
      </c>
      <c r="K17" s="18">
        <f t="shared" si="2"/>
        <v>7.2847682119205297</v>
      </c>
    </row>
    <row r="18" spans="1:11" x14ac:dyDescent="0.25">
      <c r="A18" s="5" t="s">
        <v>6</v>
      </c>
      <c r="B18" s="10">
        <v>57</v>
      </c>
      <c r="C18" s="18">
        <f t="shared" si="0"/>
        <v>2.0629750271444083</v>
      </c>
      <c r="D18" s="10">
        <v>0</v>
      </c>
      <c r="E18" s="18">
        <f t="shared" si="1"/>
        <v>0</v>
      </c>
      <c r="F18" s="10">
        <v>7</v>
      </c>
      <c r="G18" s="18">
        <f t="shared" si="2"/>
        <v>6.7961165048543686</v>
      </c>
      <c r="H18" s="10">
        <f t="shared" si="8"/>
        <v>7</v>
      </c>
      <c r="I18" s="18">
        <f t="shared" si="4"/>
        <v>6.6037735849056602</v>
      </c>
      <c r="J18" s="10">
        <f t="shared" si="9"/>
        <v>64</v>
      </c>
      <c r="K18" s="18">
        <f t="shared" si="2"/>
        <v>2.2307424189613108</v>
      </c>
    </row>
    <row r="19" spans="1:11" x14ac:dyDescent="0.25">
      <c r="A19" s="5" t="s">
        <v>7</v>
      </c>
      <c r="B19" s="10">
        <v>27</v>
      </c>
      <c r="C19" s="18">
        <f t="shared" si="0"/>
        <v>0.97719869706840379</v>
      </c>
      <c r="D19" s="10">
        <v>0</v>
      </c>
      <c r="E19" s="18">
        <f t="shared" si="1"/>
        <v>0</v>
      </c>
      <c r="F19" s="10">
        <v>3</v>
      </c>
      <c r="G19" s="18">
        <f t="shared" si="2"/>
        <v>2.912621359223301</v>
      </c>
      <c r="H19" s="10">
        <f t="shared" si="8"/>
        <v>3</v>
      </c>
      <c r="I19" s="18">
        <f t="shared" si="4"/>
        <v>2.8301886792452833</v>
      </c>
      <c r="J19" s="10">
        <f t="shared" si="9"/>
        <v>30</v>
      </c>
      <c r="K19" s="18">
        <f t="shared" si="2"/>
        <v>1.0456605088881143</v>
      </c>
    </row>
    <row r="20" spans="1:11" x14ac:dyDescent="0.25">
      <c r="A20" s="6" t="s">
        <v>8</v>
      </c>
      <c r="B20" s="11">
        <v>472</v>
      </c>
      <c r="C20" s="19">
        <f t="shared" si="0"/>
        <v>17.082880926529135</v>
      </c>
      <c r="D20" s="11">
        <v>0</v>
      </c>
      <c r="E20" s="19">
        <f t="shared" si="1"/>
        <v>0</v>
      </c>
      <c r="F20" s="11">
        <v>4</v>
      </c>
      <c r="G20" s="19">
        <f t="shared" si="2"/>
        <v>3.8834951456310676</v>
      </c>
      <c r="H20" s="11">
        <f t="shared" si="8"/>
        <v>4</v>
      </c>
      <c r="I20" s="19">
        <f t="shared" si="4"/>
        <v>3.7735849056603774</v>
      </c>
      <c r="J20" s="11">
        <f t="shared" si="9"/>
        <v>476</v>
      </c>
      <c r="K20" s="19">
        <f t="shared" si="2"/>
        <v>16.591146741024748</v>
      </c>
    </row>
    <row r="21" spans="1:11" ht="30" x14ac:dyDescent="0.25">
      <c r="A21" s="7" t="s">
        <v>26</v>
      </c>
      <c r="B21" s="12">
        <f>B17+B18+B19+B20</f>
        <v>752</v>
      </c>
      <c r="C21" s="17">
        <f>B21/B$31*100</f>
        <v>27.216793340571844</v>
      </c>
      <c r="D21" s="12">
        <f>D17+D18+D19+D20</f>
        <v>0</v>
      </c>
      <c r="E21" s="17">
        <f t="shared" si="1"/>
        <v>0</v>
      </c>
      <c r="F21" s="12">
        <f>F17+F18+F19+F20</f>
        <v>27</v>
      </c>
      <c r="G21" s="17">
        <f t="shared" si="2"/>
        <v>26.21359223300971</v>
      </c>
      <c r="H21" s="12">
        <f>H17+H18+H19+H20</f>
        <v>27</v>
      </c>
      <c r="I21" s="17">
        <f t="shared" si="4"/>
        <v>25.471698113207548</v>
      </c>
      <c r="J21" s="12">
        <f>J17+J18+J19+J20</f>
        <v>779</v>
      </c>
      <c r="K21" s="17">
        <f t="shared" si="2"/>
        <v>27.152317880794701</v>
      </c>
    </row>
    <row r="22" spans="1:11" x14ac:dyDescent="0.25">
      <c r="A22" s="8" t="s">
        <v>9</v>
      </c>
      <c r="B22" s="13">
        <v>129</v>
      </c>
      <c r="C22" s="18">
        <f t="shared" si="0"/>
        <v>4.668838219326819</v>
      </c>
      <c r="D22" s="13">
        <v>0</v>
      </c>
      <c r="E22" s="18">
        <f t="shared" si="1"/>
        <v>0</v>
      </c>
      <c r="F22" s="13">
        <v>2</v>
      </c>
      <c r="G22" s="18">
        <f t="shared" si="2"/>
        <v>1.9417475728155338</v>
      </c>
      <c r="H22" s="13">
        <f t="shared" ref="H22:H29" si="10">D22+F22</f>
        <v>2</v>
      </c>
      <c r="I22" s="18">
        <f t="shared" si="4"/>
        <v>1.8867924528301887</v>
      </c>
      <c r="J22" s="13">
        <f t="shared" ref="J22:J29" si="11">+B22+D22+F22</f>
        <v>131</v>
      </c>
      <c r="K22" s="18">
        <f t="shared" si="2"/>
        <v>4.5660508888114331</v>
      </c>
    </row>
    <row r="23" spans="1:11" x14ac:dyDescent="0.25">
      <c r="A23" s="5" t="s">
        <v>10</v>
      </c>
      <c r="B23" s="10">
        <v>20</v>
      </c>
      <c r="C23" s="15">
        <f t="shared" si="0"/>
        <v>0.72385088671733622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f t="shared" si="10"/>
        <v>0</v>
      </c>
      <c r="I23" s="15">
        <f t="shared" si="4"/>
        <v>0</v>
      </c>
      <c r="J23" s="10">
        <f t="shared" si="11"/>
        <v>20</v>
      </c>
      <c r="K23" s="15">
        <f t="shared" si="2"/>
        <v>0.69710700592540953</v>
      </c>
    </row>
    <row r="24" spans="1:11" x14ac:dyDescent="0.25">
      <c r="A24" s="5" t="s">
        <v>11</v>
      </c>
      <c r="B24" s="10">
        <v>168</v>
      </c>
      <c r="C24" s="15">
        <f t="shared" si="0"/>
        <v>6.0803474484256244</v>
      </c>
      <c r="D24" s="10">
        <v>0</v>
      </c>
      <c r="E24" s="15">
        <f t="shared" si="1"/>
        <v>0</v>
      </c>
      <c r="F24" s="10">
        <v>0</v>
      </c>
      <c r="G24" s="15">
        <f t="shared" si="2"/>
        <v>0</v>
      </c>
      <c r="H24" s="10">
        <f t="shared" si="10"/>
        <v>0</v>
      </c>
      <c r="I24" s="15">
        <f t="shared" si="4"/>
        <v>0</v>
      </c>
      <c r="J24" s="10">
        <f t="shared" si="11"/>
        <v>168</v>
      </c>
      <c r="K24" s="15">
        <f t="shared" si="2"/>
        <v>5.8556988497734404</v>
      </c>
    </row>
    <row r="25" spans="1:11" x14ac:dyDescent="0.25">
      <c r="A25" s="5" t="s">
        <v>12</v>
      </c>
      <c r="B25" s="10">
        <v>67</v>
      </c>
      <c r="C25" s="15">
        <f t="shared" si="0"/>
        <v>2.4249004705030766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f t="shared" si="10"/>
        <v>0</v>
      </c>
      <c r="I25" s="15">
        <f t="shared" si="4"/>
        <v>0</v>
      </c>
      <c r="J25" s="10">
        <f t="shared" si="11"/>
        <v>67</v>
      </c>
      <c r="K25" s="15">
        <f t="shared" si="2"/>
        <v>2.3353084698501219</v>
      </c>
    </row>
    <row r="26" spans="1:11" x14ac:dyDescent="0.25">
      <c r="A26" s="5" t="s">
        <v>13</v>
      </c>
      <c r="B26" s="10">
        <v>158</v>
      </c>
      <c r="C26" s="15">
        <f t="shared" si="0"/>
        <v>5.7184220050669561</v>
      </c>
      <c r="D26" s="10">
        <v>1</v>
      </c>
      <c r="E26" s="15">
        <f t="shared" si="1"/>
        <v>33.333333333333329</v>
      </c>
      <c r="F26" s="10">
        <v>0</v>
      </c>
      <c r="G26" s="15">
        <f t="shared" si="2"/>
        <v>0</v>
      </c>
      <c r="H26" s="10">
        <f t="shared" si="10"/>
        <v>1</v>
      </c>
      <c r="I26" s="15">
        <f t="shared" si="4"/>
        <v>0.94339622641509435</v>
      </c>
      <c r="J26" s="10">
        <f t="shared" si="11"/>
        <v>159</v>
      </c>
      <c r="K26" s="15">
        <f t="shared" si="2"/>
        <v>5.5420006971070057</v>
      </c>
    </row>
    <row r="27" spans="1:11" x14ac:dyDescent="0.25">
      <c r="A27" s="5" t="s">
        <v>14</v>
      </c>
      <c r="B27" s="10">
        <v>80</v>
      </c>
      <c r="C27" s="15">
        <f t="shared" si="0"/>
        <v>2.8954035468693449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f t="shared" si="10"/>
        <v>0</v>
      </c>
      <c r="I27" s="15">
        <f t="shared" si="4"/>
        <v>0</v>
      </c>
      <c r="J27" s="10">
        <f t="shared" si="11"/>
        <v>80</v>
      </c>
      <c r="K27" s="15">
        <f t="shared" si="2"/>
        <v>2.7884280237016381</v>
      </c>
    </row>
    <row r="28" spans="1:11" x14ac:dyDescent="0.25">
      <c r="A28" s="5" t="s">
        <v>15</v>
      </c>
      <c r="B28" s="10">
        <v>167</v>
      </c>
      <c r="C28" s="15">
        <f t="shared" si="0"/>
        <v>6.0441549040897575</v>
      </c>
      <c r="D28" s="10">
        <v>0</v>
      </c>
      <c r="E28" s="15">
        <f t="shared" si="1"/>
        <v>0</v>
      </c>
      <c r="F28" s="10">
        <v>16</v>
      </c>
      <c r="G28" s="15">
        <f t="shared" si="2"/>
        <v>15.53398058252427</v>
      </c>
      <c r="H28" s="10">
        <f t="shared" si="10"/>
        <v>16</v>
      </c>
      <c r="I28" s="15">
        <f t="shared" si="4"/>
        <v>15.09433962264151</v>
      </c>
      <c r="J28" s="10">
        <f t="shared" si="11"/>
        <v>183</v>
      </c>
      <c r="K28" s="15">
        <f t="shared" si="2"/>
        <v>6.3785291042174981</v>
      </c>
    </row>
    <row r="29" spans="1:11" x14ac:dyDescent="0.25">
      <c r="A29" s="6" t="s">
        <v>16</v>
      </c>
      <c r="B29" s="11">
        <v>66</v>
      </c>
      <c r="C29" s="16">
        <f t="shared" si="0"/>
        <v>2.3887079261672097</v>
      </c>
      <c r="D29" s="11">
        <v>0</v>
      </c>
      <c r="E29" s="16">
        <f t="shared" si="1"/>
        <v>0</v>
      </c>
      <c r="F29" s="11">
        <v>0</v>
      </c>
      <c r="G29" s="16">
        <f t="shared" si="2"/>
        <v>0</v>
      </c>
      <c r="H29" s="11">
        <f t="shared" si="10"/>
        <v>0</v>
      </c>
      <c r="I29" s="16">
        <f t="shared" si="4"/>
        <v>0</v>
      </c>
      <c r="J29" s="11">
        <f t="shared" si="11"/>
        <v>66</v>
      </c>
      <c r="K29" s="16">
        <f t="shared" si="2"/>
        <v>2.3004531195538513</v>
      </c>
    </row>
    <row r="30" spans="1:11" ht="30" x14ac:dyDescent="0.25">
      <c r="A30" s="7" t="s">
        <v>27</v>
      </c>
      <c r="B30" s="12">
        <f>SUM(B22:B29)</f>
        <v>855</v>
      </c>
      <c r="C30" s="17">
        <f t="shared" si="0"/>
        <v>30.944625407166125</v>
      </c>
      <c r="D30" s="12">
        <f>SUM(D22:D29)</f>
        <v>1</v>
      </c>
      <c r="E30" s="17">
        <f t="shared" si="1"/>
        <v>33.333333333333329</v>
      </c>
      <c r="F30" s="12">
        <f>SUM(F22:F29)</f>
        <v>18</v>
      </c>
      <c r="G30" s="17">
        <f t="shared" si="2"/>
        <v>17.475728155339805</v>
      </c>
      <c r="H30" s="12">
        <f>SUM(H22:H29)</f>
        <v>19</v>
      </c>
      <c r="I30" s="17">
        <f t="shared" si="4"/>
        <v>17.924528301886792</v>
      </c>
      <c r="J30" s="12">
        <f>SUM(J22:J29)</f>
        <v>874</v>
      </c>
      <c r="K30" s="17">
        <f>J30/J$31*100</f>
        <v>30.463576158940398</v>
      </c>
    </row>
    <row r="31" spans="1:11" s="3" customFormat="1" ht="20.25" customHeight="1" x14ac:dyDescent="0.2">
      <c r="A31" s="1" t="s">
        <v>21</v>
      </c>
      <c r="B31" s="12">
        <f t="shared" ref="B31:K31" si="12">B11+B16+B21+B30</f>
        <v>2763</v>
      </c>
      <c r="C31" s="17">
        <f t="shared" si="12"/>
        <v>100</v>
      </c>
      <c r="D31" s="12">
        <f t="shared" si="12"/>
        <v>3</v>
      </c>
      <c r="E31" s="17">
        <f t="shared" si="12"/>
        <v>99.999999999999986</v>
      </c>
      <c r="F31" s="12">
        <f t="shared" si="12"/>
        <v>103</v>
      </c>
      <c r="G31" s="17">
        <f t="shared" si="12"/>
        <v>100</v>
      </c>
      <c r="H31" s="12">
        <f t="shared" si="12"/>
        <v>106</v>
      </c>
      <c r="I31" s="17">
        <f t="shared" si="12"/>
        <v>100</v>
      </c>
      <c r="J31" s="12">
        <f t="shared" si="12"/>
        <v>2869</v>
      </c>
      <c r="K31" s="17">
        <f t="shared" si="12"/>
        <v>100</v>
      </c>
    </row>
    <row r="32" spans="1:11" s="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</row>
    <row r="33" spans="1:11" ht="15.75" x14ac:dyDescent="0.3">
      <c r="A33" s="47" t="s">
        <v>42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</row>
    <row r="34" spans="1:11" ht="15.75" customHeight="1" x14ac:dyDescent="0.25">
      <c r="A34" s="43" t="s">
        <v>43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</row>
  </sheetData>
  <mergeCells count="16">
    <mergeCell ref="A32:K32"/>
    <mergeCell ref="A33:K33"/>
    <mergeCell ref="A34:K34"/>
    <mergeCell ref="F5:F6"/>
    <mergeCell ref="G5:G6"/>
    <mergeCell ref="H5:H6"/>
    <mergeCell ref="I5:I6"/>
    <mergeCell ref="J5:J6"/>
    <mergeCell ref="B2:K2"/>
    <mergeCell ref="B3:K3"/>
    <mergeCell ref="A5:A6"/>
    <mergeCell ref="B5:B6"/>
    <mergeCell ref="C5:C6"/>
    <mergeCell ref="D5:D6"/>
    <mergeCell ref="E5:E6"/>
    <mergeCell ref="K5:K6"/>
  </mergeCells>
  <pageMargins left="0.70866141732283472" right="0.23622047244094491" top="0.74803149606299213" bottom="0.74803149606299213" header="0.31496062992125984" footer="0.31496062992125984"/>
  <pageSetup paperSize="9" scale="85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C30:J30 H22:J29 C21:J21 H17:J20 C16:J16 H12:J15 C11:J11 H7:J10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495E3-133B-40A2-B71A-AE37EECD45BD}">
  <sheetPr>
    <pageSetUpPr fitToPage="1"/>
  </sheetPr>
  <dimension ref="A1:M34"/>
  <sheetViews>
    <sheetView showGridLines="0" zoomScaleNormal="100" workbookViewId="0">
      <pane ySplit="6" topLeftCell="A7" activePane="bottomLeft" state="frozen"/>
      <selection pane="bottomLeft" activeCell="B2" sqref="B2:K2"/>
    </sheetView>
  </sheetViews>
  <sheetFormatPr defaultRowHeight="15" x14ac:dyDescent="0.25"/>
  <cols>
    <col min="1" max="1" width="24.7109375" customWidth="1"/>
    <col min="2" max="2" width="14.7109375" customWidth="1"/>
    <col min="3" max="3" width="7" bestFit="1" customWidth="1"/>
    <col min="4" max="4" width="15.42578125" customWidth="1"/>
    <col min="5" max="5" width="6.7109375" bestFit="1" customWidth="1"/>
    <col min="6" max="6" width="14.7109375" customWidth="1"/>
    <col min="7" max="7" width="6.7109375" bestFit="1" customWidth="1"/>
    <col min="8" max="8" width="14.7109375" customWidth="1"/>
    <col min="9" max="9" width="6.7109375" bestFit="1" customWidth="1"/>
    <col min="10" max="10" width="14.7109375" customWidth="1"/>
    <col min="11" max="11" width="6.7109375" bestFit="1" customWidth="1"/>
  </cols>
  <sheetData>
    <row r="1" spans="1:11" ht="17.25" customHeight="1" x14ac:dyDescent="0.25"/>
    <row r="2" spans="1:11" ht="17.25" customHeight="1" x14ac:dyDescent="0.3">
      <c r="B2" s="44" t="s">
        <v>48</v>
      </c>
      <c r="C2" s="44"/>
      <c r="D2" s="44"/>
      <c r="E2" s="44"/>
      <c r="F2" s="44"/>
      <c r="G2" s="44"/>
      <c r="H2" s="44"/>
      <c r="I2" s="44"/>
      <c r="J2" s="44"/>
      <c r="K2" s="44"/>
    </row>
    <row r="3" spans="1:11" ht="17.25" customHeight="1" x14ac:dyDescent="0.3">
      <c r="B3" s="45" t="s">
        <v>49</v>
      </c>
      <c r="C3" s="45"/>
      <c r="D3" s="45"/>
      <c r="E3" s="45"/>
      <c r="F3" s="45"/>
      <c r="G3" s="45"/>
      <c r="H3" s="45"/>
      <c r="I3" s="45"/>
      <c r="J3" s="45"/>
      <c r="K3" s="45"/>
    </row>
    <row r="4" spans="1:11" ht="17.25" customHeight="1" x14ac:dyDescent="0.25">
      <c r="B4" s="2"/>
      <c r="C4" s="2"/>
      <c r="D4" s="2"/>
      <c r="E4" s="2"/>
      <c r="F4" s="2"/>
      <c r="H4" s="2"/>
      <c r="J4" s="2"/>
    </row>
    <row r="5" spans="1:11" ht="15" customHeight="1" x14ac:dyDescent="0.25">
      <c r="A5" s="41" t="s">
        <v>33</v>
      </c>
      <c r="B5" s="37" t="s">
        <v>51</v>
      </c>
      <c r="C5" s="37" t="s">
        <v>0</v>
      </c>
      <c r="D5" s="37" t="s">
        <v>50</v>
      </c>
      <c r="E5" s="37" t="s">
        <v>0</v>
      </c>
      <c r="F5" s="37" t="s">
        <v>53</v>
      </c>
      <c r="G5" s="37" t="s">
        <v>0</v>
      </c>
      <c r="H5" s="37" t="s">
        <v>54</v>
      </c>
      <c r="I5" s="37" t="s">
        <v>0</v>
      </c>
      <c r="J5" s="37" t="s">
        <v>28</v>
      </c>
      <c r="K5" s="37" t="s">
        <v>0</v>
      </c>
    </row>
    <row r="6" spans="1:11" x14ac:dyDescent="0.25">
      <c r="A6" s="42"/>
      <c r="B6" s="37"/>
      <c r="C6" s="37"/>
      <c r="D6" s="38"/>
      <c r="E6" s="37"/>
      <c r="F6" s="38"/>
      <c r="G6" s="37"/>
      <c r="H6" s="38"/>
      <c r="I6" s="37"/>
      <c r="J6" s="38"/>
      <c r="K6" s="37"/>
    </row>
    <row r="7" spans="1:11" x14ac:dyDescent="0.25">
      <c r="A7" s="4" t="s">
        <v>1</v>
      </c>
      <c r="B7" s="9">
        <v>150</v>
      </c>
      <c r="C7" s="14">
        <f t="shared" ref="C7:C30" si="0">B7/B$31*100</f>
        <v>6.6755674232309739</v>
      </c>
      <c r="D7" s="9">
        <v>1</v>
      </c>
      <c r="E7" s="14">
        <f t="shared" ref="E7:E30" si="1">D7/D$31*100</f>
        <v>2.9411764705882351</v>
      </c>
      <c r="F7" s="9">
        <v>0</v>
      </c>
      <c r="G7" s="14">
        <f>F7/F$31*100</f>
        <v>0</v>
      </c>
      <c r="H7" s="9">
        <f>D7+F7</f>
        <v>1</v>
      </c>
      <c r="I7" s="14">
        <f>H7/H$31*100</f>
        <v>0.74626865671641784</v>
      </c>
      <c r="J7" s="9">
        <f>+B7+D7+F7</f>
        <v>151</v>
      </c>
      <c r="K7" s="14">
        <f>J7/J$31*100</f>
        <v>6.3418731625367482</v>
      </c>
    </row>
    <row r="8" spans="1:11" x14ac:dyDescent="0.25">
      <c r="A8" s="5" t="s">
        <v>18</v>
      </c>
      <c r="B8" s="10">
        <v>16</v>
      </c>
      <c r="C8" s="15">
        <f t="shared" si="0"/>
        <v>0.71206052514463725</v>
      </c>
      <c r="D8" s="10">
        <v>0</v>
      </c>
      <c r="E8" s="15">
        <f t="shared" si="1"/>
        <v>0</v>
      </c>
      <c r="F8" s="10">
        <v>0</v>
      </c>
      <c r="G8" s="15">
        <f t="shared" ref="G8:K30" si="2">F8/F$31*100</f>
        <v>0</v>
      </c>
      <c r="H8" s="10">
        <f t="shared" ref="H8:H10" si="3">D8+F8</f>
        <v>0</v>
      </c>
      <c r="I8" s="15">
        <f t="shared" ref="I8:I30" si="4">H8/H$31*100</f>
        <v>0</v>
      </c>
      <c r="J8" s="10">
        <f t="shared" ref="J8:J10" si="5">+B8+D8+F8</f>
        <v>16</v>
      </c>
      <c r="K8" s="15">
        <f t="shared" si="2"/>
        <v>0.67198656026879466</v>
      </c>
    </row>
    <row r="9" spans="1:11" x14ac:dyDescent="0.25">
      <c r="A9" s="5" t="s">
        <v>2</v>
      </c>
      <c r="B9" s="10">
        <v>409</v>
      </c>
      <c r="C9" s="15">
        <f t="shared" si="0"/>
        <v>18.202047174009792</v>
      </c>
      <c r="D9" s="10">
        <v>2</v>
      </c>
      <c r="E9" s="15">
        <f t="shared" si="1"/>
        <v>5.8823529411764701</v>
      </c>
      <c r="F9" s="10">
        <v>9</v>
      </c>
      <c r="G9" s="15">
        <f t="shared" si="2"/>
        <v>9</v>
      </c>
      <c r="H9" s="10">
        <f t="shared" si="3"/>
        <v>11</v>
      </c>
      <c r="I9" s="15">
        <f t="shared" si="4"/>
        <v>8.2089552238805972</v>
      </c>
      <c r="J9" s="10">
        <f t="shared" si="5"/>
        <v>420</v>
      </c>
      <c r="K9" s="15">
        <f t="shared" si="2"/>
        <v>17.639647207055859</v>
      </c>
    </row>
    <row r="10" spans="1:11" x14ac:dyDescent="0.25">
      <c r="A10" s="6" t="s">
        <v>3</v>
      </c>
      <c r="B10" s="11">
        <v>25</v>
      </c>
      <c r="C10" s="16">
        <f t="shared" si="0"/>
        <v>1.1125945705384956</v>
      </c>
      <c r="D10" s="11">
        <v>5</v>
      </c>
      <c r="E10" s="16">
        <f t="shared" si="1"/>
        <v>14.705882352941178</v>
      </c>
      <c r="F10" s="11">
        <v>0</v>
      </c>
      <c r="G10" s="16">
        <f t="shared" si="2"/>
        <v>0</v>
      </c>
      <c r="H10" s="11">
        <f t="shared" si="3"/>
        <v>5</v>
      </c>
      <c r="I10" s="16">
        <f t="shared" si="4"/>
        <v>3.7313432835820892</v>
      </c>
      <c r="J10" s="11">
        <f t="shared" si="5"/>
        <v>30</v>
      </c>
      <c r="K10" s="16">
        <f t="shared" si="2"/>
        <v>1.2599748005039899</v>
      </c>
    </row>
    <row r="11" spans="1:11" ht="30" x14ac:dyDescent="0.25">
      <c r="A11" s="7" t="s">
        <v>24</v>
      </c>
      <c r="B11" s="12">
        <f>B7+B8+B9+B10</f>
        <v>600</v>
      </c>
      <c r="C11" s="17">
        <f>B11/B$31*100</f>
        <v>26.702269692923895</v>
      </c>
      <c r="D11" s="12">
        <f>D7+D8+D9+D10</f>
        <v>8</v>
      </c>
      <c r="E11" s="17">
        <f t="shared" si="1"/>
        <v>23.52941176470588</v>
      </c>
      <c r="F11" s="12">
        <f>F7+F8+F9+F10</f>
        <v>9</v>
      </c>
      <c r="G11" s="17">
        <f t="shared" si="2"/>
        <v>9</v>
      </c>
      <c r="H11" s="12">
        <f>H7+H8+H9+H10</f>
        <v>17</v>
      </c>
      <c r="I11" s="17">
        <f t="shared" si="4"/>
        <v>12.686567164179104</v>
      </c>
      <c r="J11" s="12">
        <f>J7+J8+J9+J10</f>
        <v>617</v>
      </c>
      <c r="K11" s="17">
        <f t="shared" si="2"/>
        <v>25.913481730365394</v>
      </c>
    </row>
    <row r="12" spans="1:11" x14ac:dyDescent="0.25">
      <c r="A12" s="8" t="s">
        <v>4</v>
      </c>
      <c r="B12" s="13">
        <v>150</v>
      </c>
      <c r="C12" s="18">
        <f t="shared" si="0"/>
        <v>6.6755674232309739</v>
      </c>
      <c r="D12" s="13">
        <v>0</v>
      </c>
      <c r="E12" s="18">
        <f t="shared" si="1"/>
        <v>0</v>
      </c>
      <c r="F12" s="13">
        <v>27</v>
      </c>
      <c r="G12" s="18">
        <f t="shared" si="2"/>
        <v>27</v>
      </c>
      <c r="H12" s="13">
        <f t="shared" ref="H12:H15" si="6">D12+F12</f>
        <v>27</v>
      </c>
      <c r="I12" s="18">
        <f t="shared" si="4"/>
        <v>20.149253731343283</v>
      </c>
      <c r="J12" s="13">
        <f t="shared" ref="J12:J15" si="7">+B12+D12+F12</f>
        <v>177</v>
      </c>
      <c r="K12" s="18">
        <f t="shared" si="2"/>
        <v>7.433851322973541</v>
      </c>
    </row>
    <row r="13" spans="1:11" x14ac:dyDescent="0.25">
      <c r="A13" s="5" t="s">
        <v>19</v>
      </c>
      <c r="B13" s="10">
        <v>77</v>
      </c>
      <c r="C13" s="15">
        <f t="shared" si="0"/>
        <v>3.4267912772585665</v>
      </c>
      <c r="D13" s="10">
        <v>0</v>
      </c>
      <c r="E13" s="15">
        <f t="shared" si="1"/>
        <v>0</v>
      </c>
      <c r="F13" s="10">
        <v>0</v>
      </c>
      <c r="G13" s="15">
        <f t="shared" si="2"/>
        <v>0</v>
      </c>
      <c r="H13" s="10">
        <f t="shared" si="6"/>
        <v>0</v>
      </c>
      <c r="I13" s="15">
        <f t="shared" si="4"/>
        <v>0</v>
      </c>
      <c r="J13" s="10">
        <f t="shared" si="7"/>
        <v>77</v>
      </c>
      <c r="K13" s="15">
        <f t="shared" si="2"/>
        <v>3.2339353212935738</v>
      </c>
    </row>
    <row r="14" spans="1:11" x14ac:dyDescent="0.25">
      <c r="A14" s="5" t="s">
        <v>20</v>
      </c>
      <c r="B14" s="10">
        <v>97</v>
      </c>
      <c r="C14" s="15">
        <f t="shared" si="0"/>
        <v>4.3168669336893641</v>
      </c>
      <c r="D14" s="10">
        <v>0</v>
      </c>
      <c r="E14" s="15">
        <f t="shared" si="1"/>
        <v>0</v>
      </c>
      <c r="F14" s="10">
        <v>6</v>
      </c>
      <c r="G14" s="15">
        <f t="shared" si="2"/>
        <v>6</v>
      </c>
      <c r="H14" s="10">
        <f t="shared" si="6"/>
        <v>6</v>
      </c>
      <c r="I14" s="15">
        <f t="shared" si="4"/>
        <v>4.4776119402985071</v>
      </c>
      <c r="J14" s="10">
        <f t="shared" si="7"/>
        <v>103</v>
      </c>
      <c r="K14" s="15">
        <f t="shared" si="2"/>
        <v>4.3259134817303657</v>
      </c>
    </row>
    <row r="15" spans="1:11" x14ac:dyDescent="0.25">
      <c r="A15" s="6" t="s">
        <v>17</v>
      </c>
      <c r="B15" s="11">
        <v>119</v>
      </c>
      <c r="C15" s="16">
        <f t="shared" si="0"/>
        <v>5.29595015576324</v>
      </c>
      <c r="D15" s="11">
        <v>9</v>
      </c>
      <c r="E15" s="16">
        <f t="shared" si="1"/>
        <v>26.47058823529412</v>
      </c>
      <c r="F15" s="11">
        <v>19</v>
      </c>
      <c r="G15" s="16">
        <f t="shared" si="2"/>
        <v>19</v>
      </c>
      <c r="H15" s="11">
        <f t="shared" si="6"/>
        <v>28</v>
      </c>
      <c r="I15" s="16">
        <f t="shared" si="4"/>
        <v>20.8955223880597</v>
      </c>
      <c r="J15" s="11">
        <f t="shared" si="7"/>
        <v>147</v>
      </c>
      <c r="K15" s="16">
        <f t="shared" si="2"/>
        <v>6.1738765224695502</v>
      </c>
    </row>
    <row r="16" spans="1:11" ht="30" x14ac:dyDescent="0.25">
      <c r="A16" s="7" t="s">
        <v>25</v>
      </c>
      <c r="B16" s="12">
        <f>B12+B13+B14+B15</f>
        <v>443</v>
      </c>
      <c r="C16" s="17">
        <f t="shared" si="0"/>
        <v>19.715175789942144</v>
      </c>
      <c r="D16" s="12">
        <f>D12+D13+D14+D15</f>
        <v>9</v>
      </c>
      <c r="E16" s="17">
        <f t="shared" si="1"/>
        <v>26.47058823529412</v>
      </c>
      <c r="F16" s="12">
        <f>F12+F13+F14+F15</f>
        <v>52</v>
      </c>
      <c r="G16" s="17">
        <f t="shared" si="2"/>
        <v>52</v>
      </c>
      <c r="H16" s="12">
        <f>H12+H13+H14+H15</f>
        <v>61</v>
      </c>
      <c r="I16" s="17">
        <f t="shared" si="4"/>
        <v>45.522388059701491</v>
      </c>
      <c r="J16" s="12">
        <f>J12+J13+J14+J15</f>
        <v>504</v>
      </c>
      <c r="K16" s="17">
        <f t="shared" si="2"/>
        <v>21.167576648467033</v>
      </c>
    </row>
    <row r="17" spans="1:11" x14ac:dyDescent="0.25">
      <c r="A17" s="8" t="s">
        <v>5</v>
      </c>
      <c r="B17" s="13">
        <v>341</v>
      </c>
      <c r="C17" s="18">
        <f t="shared" si="0"/>
        <v>15.175789942145082</v>
      </c>
      <c r="D17" s="13">
        <v>5</v>
      </c>
      <c r="E17" s="18">
        <f t="shared" si="1"/>
        <v>14.705882352941178</v>
      </c>
      <c r="F17" s="13">
        <v>7</v>
      </c>
      <c r="G17" s="18">
        <f t="shared" si="2"/>
        <v>7.0000000000000009</v>
      </c>
      <c r="H17" s="13">
        <f t="shared" ref="H17:H20" si="8">D17+F17</f>
        <v>12</v>
      </c>
      <c r="I17" s="18">
        <f t="shared" si="4"/>
        <v>8.9552238805970141</v>
      </c>
      <c r="J17" s="13">
        <f t="shared" ref="J17:J20" si="9">+B17+D17+F17</f>
        <v>353</v>
      </c>
      <c r="K17" s="18">
        <f t="shared" si="2"/>
        <v>14.82570348593028</v>
      </c>
    </row>
    <row r="18" spans="1:11" x14ac:dyDescent="0.25">
      <c r="A18" s="5" t="s">
        <v>6</v>
      </c>
      <c r="B18" s="10">
        <v>33</v>
      </c>
      <c r="C18" s="18">
        <f t="shared" si="0"/>
        <v>1.4686248331108143</v>
      </c>
      <c r="D18" s="10">
        <v>0</v>
      </c>
      <c r="E18" s="18">
        <f t="shared" si="1"/>
        <v>0</v>
      </c>
      <c r="F18" s="10">
        <v>3</v>
      </c>
      <c r="G18" s="18">
        <f t="shared" si="2"/>
        <v>3</v>
      </c>
      <c r="H18" s="10">
        <f t="shared" si="8"/>
        <v>3</v>
      </c>
      <c r="I18" s="18">
        <f t="shared" si="4"/>
        <v>2.2388059701492535</v>
      </c>
      <c r="J18" s="10">
        <f t="shared" si="9"/>
        <v>36</v>
      </c>
      <c r="K18" s="18">
        <f t="shared" si="2"/>
        <v>1.5119697606047877</v>
      </c>
    </row>
    <row r="19" spans="1:11" x14ac:dyDescent="0.25">
      <c r="A19" s="5" t="s">
        <v>7</v>
      </c>
      <c r="B19" s="10">
        <v>35</v>
      </c>
      <c r="C19" s="18">
        <f t="shared" si="0"/>
        <v>1.557632398753894</v>
      </c>
      <c r="D19" s="10">
        <v>4</v>
      </c>
      <c r="E19" s="18">
        <f t="shared" si="1"/>
        <v>11.76470588235294</v>
      </c>
      <c r="F19" s="10">
        <v>2</v>
      </c>
      <c r="G19" s="18">
        <f t="shared" si="2"/>
        <v>2</v>
      </c>
      <c r="H19" s="10">
        <f t="shared" si="8"/>
        <v>6</v>
      </c>
      <c r="I19" s="18">
        <f t="shared" si="4"/>
        <v>4.4776119402985071</v>
      </c>
      <c r="J19" s="10">
        <f t="shared" si="9"/>
        <v>41</v>
      </c>
      <c r="K19" s="18">
        <f t="shared" si="2"/>
        <v>1.7219655606887863</v>
      </c>
    </row>
    <row r="20" spans="1:11" x14ac:dyDescent="0.25">
      <c r="A20" s="6" t="s">
        <v>8</v>
      </c>
      <c r="B20" s="11">
        <v>288</v>
      </c>
      <c r="C20" s="19">
        <f t="shared" si="0"/>
        <v>12.817089452603472</v>
      </c>
      <c r="D20" s="11">
        <v>0</v>
      </c>
      <c r="E20" s="19">
        <f t="shared" si="1"/>
        <v>0</v>
      </c>
      <c r="F20" s="11">
        <v>2</v>
      </c>
      <c r="G20" s="19">
        <f t="shared" si="2"/>
        <v>2</v>
      </c>
      <c r="H20" s="11">
        <f t="shared" si="8"/>
        <v>2</v>
      </c>
      <c r="I20" s="19">
        <f t="shared" si="4"/>
        <v>1.4925373134328357</v>
      </c>
      <c r="J20" s="11">
        <f t="shared" si="9"/>
        <v>290</v>
      </c>
      <c r="K20" s="19">
        <f t="shared" si="2"/>
        <v>12.179756404871902</v>
      </c>
    </row>
    <row r="21" spans="1:11" ht="30" x14ac:dyDescent="0.25">
      <c r="A21" s="7" t="s">
        <v>26</v>
      </c>
      <c r="B21" s="12">
        <f>B17+B18+B19+B20</f>
        <v>697</v>
      </c>
      <c r="C21" s="17">
        <f>B21/B$31*100</f>
        <v>31.019136626613264</v>
      </c>
      <c r="D21" s="12">
        <f>D17+D18+D19+D20</f>
        <v>9</v>
      </c>
      <c r="E21" s="17">
        <f t="shared" si="1"/>
        <v>26.47058823529412</v>
      </c>
      <c r="F21" s="12">
        <f>F17+F18+F19+F20</f>
        <v>14</v>
      </c>
      <c r="G21" s="17">
        <f t="shared" si="2"/>
        <v>14.000000000000002</v>
      </c>
      <c r="H21" s="12">
        <f>H17+H18+H19+H20</f>
        <v>23</v>
      </c>
      <c r="I21" s="17">
        <f t="shared" si="4"/>
        <v>17.164179104477611</v>
      </c>
      <c r="J21" s="12">
        <f>J17+J18+J19+J20</f>
        <v>720</v>
      </c>
      <c r="K21" s="17">
        <f t="shared" si="2"/>
        <v>30.239395212095761</v>
      </c>
    </row>
    <row r="22" spans="1:11" x14ac:dyDescent="0.25">
      <c r="A22" s="8" t="s">
        <v>9</v>
      </c>
      <c r="B22" s="13">
        <v>57</v>
      </c>
      <c r="C22" s="18">
        <f t="shared" si="0"/>
        <v>2.5367156208277701</v>
      </c>
      <c r="D22" s="13">
        <v>0</v>
      </c>
      <c r="E22" s="18">
        <f t="shared" si="1"/>
        <v>0</v>
      </c>
      <c r="F22" s="13">
        <v>5</v>
      </c>
      <c r="G22" s="18">
        <f t="shared" si="2"/>
        <v>5</v>
      </c>
      <c r="H22" s="13">
        <f t="shared" ref="H22:H29" si="10">D22+F22</f>
        <v>5</v>
      </c>
      <c r="I22" s="18">
        <f t="shared" si="4"/>
        <v>3.7313432835820892</v>
      </c>
      <c r="J22" s="13">
        <f t="shared" ref="J22:J29" si="11">+B22+D22+F22</f>
        <v>62</v>
      </c>
      <c r="K22" s="18">
        <f t="shared" si="2"/>
        <v>2.6039479210415792</v>
      </c>
    </row>
    <row r="23" spans="1:11" x14ac:dyDescent="0.25">
      <c r="A23" s="5" t="s">
        <v>10</v>
      </c>
      <c r="B23" s="10">
        <v>20</v>
      </c>
      <c r="C23" s="15">
        <f t="shared" si="0"/>
        <v>0.89007565643079656</v>
      </c>
      <c r="D23" s="10">
        <v>0</v>
      </c>
      <c r="E23" s="15">
        <f t="shared" si="1"/>
        <v>0</v>
      </c>
      <c r="F23" s="10">
        <v>0</v>
      </c>
      <c r="G23" s="15">
        <f t="shared" si="2"/>
        <v>0</v>
      </c>
      <c r="H23" s="10">
        <f t="shared" si="10"/>
        <v>0</v>
      </c>
      <c r="I23" s="15">
        <f t="shared" si="4"/>
        <v>0</v>
      </c>
      <c r="J23" s="10">
        <f t="shared" si="11"/>
        <v>20</v>
      </c>
      <c r="K23" s="15">
        <f t="shared" si="2"/>
        <v>0.83998320033599327</v>
      </c>
    </row>
    <row r="24" spans="1:11" x14ac:dyDescent="0.25">
      <c r="A24" s="5" t="s">
        <v>11</v>
      </c>
      <c r="B24" s="10">
        <v>81</v>
      </c>
      <c r="C24" s="15">
        <f t="shared" si="0"/>
        <v>3.6048064085447264</v>
      </c>
      <c r="D24" s="10">
        <v>0</v>
      </c>
      <c r="E24" s="15">
        <f t="shared" si="1"/>
        <v>0</v>
      </c>
      <c r="F24" s="10">
        <v>1</v>
      </c>
      <c r="G24" s="15">
        <f t="shared" si="2"/>
        <v>1</v>
      </c>
      <c r="H24" s="10">
        <f t="shared" si="10"/>
        <v>1</v>
      </c>
      <c r="I24" s="15">
        <f t="shared" si="4"/>
        <v>0.74626865671641784</v>
      </c>
      <c r="J24" s="10">
        <f t="shared" si="11"/>
        <v>82</v>
      </c>
      <c r="K24" s="15">
        <f t="shared" si="2"/>
        <v>3.4439311213775725</v>
      </c>
    </row>
    <row r="25" spans="1:11" x14ac:dyDescent="0.25">
      <c r="A25" s="5" t="s">
        <v>12</v>
      </c>
      <c r="B25" s="10">
        <v>17</v>
      </c>
      <c r="C25" s="15">
        <f t="shared" si="0"/>
        <v>0.75656430796617713</v>
      </c>
      <c r="D25" s="10">
        <v>0</v>
      </c>
      <c r="E25" s="15">
        <f t="shared" si="1"/>
        <v>0</v>
      </c>
      <c r="F25" s="10">
        <v>0</v>
      </c>
      <c r="G25" s="15">
        <f t="shared" si="2"/>
        <v>0</v>
      </c>
      <c r="H25" s="10">
        <f t="shared" si="10"/>
        <v>0</v>
      </c>
      <c r="I25" s="15">
        <f t="shared" si="4"/>
        <v>0</v>
      </c>
      <c r="J25" s="10">
        <f t="shared" si="11"/>
        <v>17</v>
      </c>
      <c r="K25" s="15">
        <f t="shared" si="2"/>
        <v>0.71398572028559437</v>
      </c>
    </row>
    <row r="26" spans="1:11" x14ac:dyDescent="0.25">
      <c r="A26" s="5" t="s">
        <v>13</v>
      </c>
      <c r="B26" s="10">
        <v>153</v>
      </c>
      <c r="C26" s="15">
        <f t="shared" si="0"/>
        <v>6.8090787716955941</v>
      </c>
      <c r="D26" s="10">
        <v>7</v>
      </c>
      <c r="E26" s="15">
        <f t="shared" si="1"/>
        <v>20.588235294117645</v>
      </c>
      <c r="F26" s="10">
        <v>13</v>
      </c>
      <c r="G26" s="15">
        <f t="shared" si="2"/>
        <v>13</v>
      </c>
      <c r="H26" s="10">
        <f t="shared" si="10"/>
        <v>20</v>
      </c>
      <c r="I26" s="15">
        <f t="shared" si="4"/>
        <v>14.925373134328357</v>
      </c>
      <c r="J26" s="10">
        <f t="shared" si="11"/>
        <v>173</v>
      </c>
      <c r="K26" s="15">
        <f t="shared" si="2"/>
        <v>7.2658546829063422</v>
      </c>
    </row>
    <row r="27" spans="1:11" x14ac:dyDescent="0.25">
      <c r="A27" s="5" t="s">
        <v>14</v>
      </c>
      <c r="B27" s="10">
        <v>64</v>
      </c>
      <c r="C27" s="15">
        <f t="shared" si="0"/>
        <v>2.848242100578549</v>
      </c>
      <c r="D27" s="10">
        <v>0</v>
      </c>
      <c r="E27" s="15">
        <f t="shared" si="1"/>
        <v>0</v>
      </c>
      <c r="F27" s="10">
        <v>0</v>
      </c>
      <c r="G27" s="15">
        <f t="shared" si="2"/>
        <v>0</v>
      </c>
      <c r="H27" s="10">
        <f t="shared" si="10"/>
        <v>0</v>
      </c>
      <c r="I27" s="15">
        <f t="shared" si="4"/>
        <v>0</v>
      </c>
      <c r="J27" s="10">
        <f t="shared" si="11"/>
        <v>64</v>
      </c>
      <c r="K27" s="15">
        <f t="shared" si="2"/>
        <v>2.6879462410751787</v>
      </c>
    </row>
    <row r="28" spans="1:11" x14ac:dyDescent="0.25">
      <c r="A28" s="5" t="s">
        <v>15</v>
      </c>
      <c r="B28" s="10">
        <v>101</v>
      </c>
      <c r="C28" s="15">
        <f t="shared" si="0"/>
        <v>4.4948820649755232</v>
      </c>
      <c r="D28" s="10">
        <v>1</v>
      </c>
      <c r="E28" s="15">
        <f t="shared" si="1"/>
        <v>2.9411764705882351</v>
      </c>
      <c r="F28" s="10">
        <v>6</v>
      </c>
      <c r="G28" s="15">
        <f t="shared" si="2"/>
        <v>6</v>
      </c>
      <c r="H28" s="10">
        <f t="shared" si="10"/>
        <v>7</v>
      </c>
      <c r="I28" s="15">
        <f t="shared" si="4"/>
        <v>5.2238805970149249</v>
      </c>
      <c r="J28" s="10">
        <f t="shared" si="11"/>
        <v>108</v>
      </c>
      <c r="K28" s="15">
        <f t="shared" si="2"/>
        <v>4.535909281814364</v>
      </c>
    </row>
    <row r="29" spans="1:11" x14ac:dyDescent="0.25">
      <c r="A29" s="6" t="s">
        <v>16</v>
      </c>
      <c r="B29" s="11">
        <v>14</v>
      </c>
      <c r="C29" s="16">
        <f t="shared" si="0"/>
        <v>0.62305295950155759</v>
      </c>
      <c r="D29" s="11">
        <v>0</v>
      </c>
      <c r="E29" s="16">
        <f t="shared" si="1"/>
        <v>0</v>
      </c>
      <c r="F29" s="11">
        <v>0</v>
      </c>
      <c r="G29" s="16">
        <f t="shared" si="2"/>
        <v>0</v>
      </c>
      <c r="H29" s="11">
        <f t="shared" si="10"/>
        <v>0</v>
      </c>
      <c r="I29" s="16">
        <f t="shared" si="4"/>
        <v>0</v>
      </c>
      <c r="J29" s="11">
        <f t="shared" si="11"/>
        <v>14</v>
      </c>
      <c r="K29" s="16">
        <f t="shared" si="2"/>
        <v>0.58798824023519536</v>
      </c>
    </row>
    <row r="30" spans="1:11" ht="30" x14ac:dyDescent="0.25">
      <c r="A30" s="7" t="s">
        <v>27</v>
      </c>
      <c r="B30" s="12">
        <f>SUM(B22:B29)</f>
        <v>507</v>
      </c>
      <c r="C30" s="17">
        <f t="shared" si="0"/>
        <v>22.563417890520697</v>
      </c>
      <c r="D30" s="12">
        <f>SUM(D22:D29)</f>
        <v>8</v>
      </c>
      <c r="E30" s="17">
        <f t="shared" si="1"/>
        <v>23.52941176470588</v>
      </c>
      <c r="F30" s="12">
        <f>SUM(F22:F29)</f>
        <v>25</v>
      </c>
      <c r="G30" s="17">
        <f t="shared" si="2"/>
        <v>25</v>
      </c>
      <c r="H30" s="12">
        <f>SUM(H22:H29)</f>
        <v>33</v>
      </c>
      <c r="I30" s="17">
        <f t="shared" si="4"/>
        <v>24.626865671641792</v>
      </c>
      <c r="J30" s="12">
        <f>SUM(J22:J29)</f>
        <v>540</v>
      </c>
      <c r="K30" s="17">
        <f>J30/J$31*100</f>
        <v>22.679546409071818</v>
      </c>
    </row>
    <row r="31" spans="1:11" s="3" customFormat="1" ht="20.25" customHeight="1" x14ac:dyDescent="0.2">
      <c r="A31" s="1" t="s">
        <v>21</v>
      </c>
      <c r="B31" s="12">
        <f t="shared" ref="B31:K31" si="12">B11+B16+B21+B30</f>
        <v>2247</v>
      </c>
      <c r="C31" s="17">
        <f t="shared" si="12"/>
        <v>100</v>
      </c>
      <c r="D31" s="12">
        <f t="shared" si="12"/>
        <v>34</v>
      </c>
      <c r="E31" s="17">
        <f t="shared" si="12"/>
        <v>100</v>
      </c>
      <c r="F31" s="12">
        <f t="shared" si="12"/>
        <v>100</v>
      </c>
      <c r="G31" s="17">
        <f t="shared" si="12"/>
        <v>100</v>
      </c>
      <c r="H31" s="12">
        <f t="shared" si="12"/>
        <v>134</v>
      </c>
      <c r="I31" s="17">
        <f t="shared" si="12"/>
        <v>100</v>
      </c>
      <c r="J31" s="12">
        <f t="shared" si="12"/>
        <v>2381</v>
      </c>
      <c r="K31" s="17">
        <f t="shared" si="12"/>
        <v>100</v>
      </c>
    </row>
    <row r="32" spans="1:11" s="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</row>
    <row r="33" spans="1:13" ht="15.75" x14ac:dyDescent="0.3">
      <c r="A33" s="47" t="s">
        <v>44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4" spans="1:13" ht="15.75" customHeight="1" x14ac:dyDescent="0.25">
      <c r="A34" s="43" t="s">
        <v>45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</row>
  </sheetData>
  <mergeCells count="16">
    <mergeCell ref="A34:M34"/>
    <mergeCell ref="B2:K2"/>
    <mergeCell ref="B3:K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A32:K32"/>
    <mergeCell ref="A33:M33"/>
  </mergeCells>
  <pageMargins left="0.70866141732283472" right="0.23622047244094491" top="0.74803149606299213" bottom="0.74803149606299213" header="0.31496062992125984" footer="0.31496062992125984"/>
  <pageSetup paperSize="9" scale="85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C30:J30 C21:J21 H22:J29 H17:J20 C16:J16 H12:J15 C11:J11 H7:J10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71AB4-6273-4049-B2F2-8BFA8B5EF531}">
  <sheetPr>
    <pageSetUpPr fitToPage="1"/>
  </sheetPr>
  <dimension ref="A1:M34"/>
  <sheetViews>
    <sheetView showGridLines="0" zoomScaleNormal="100" workbookViewId="0">
      <pane ySplit="6" topLeftCell="A7" activePane="bottomLeft" state="frozen"/>
      <selection pane="bottomLeft" activeCell="B3" sqref="B3:M3"/>
    </sheetView>
  </sheetViews>
  <sheetFormatPr defaultRowHeight="15" x14ac:dyDescent="0.25"/>
  <cols>
    <col min="1" max="1" width="24.7109375" customWidth="1"/>
    <col min="2" max="2" width="14.7109375" customWidth="1"/>
    <col min="3" max="3" width="7" bestFit="1" customWidth="1"/>
    <col min="4" max="4" width="14.7109375" customWidth="1"/>
    <col min="5" max="5" width="7" bestFit="1" customWidth="1"/>
    <col min="6" max="6" width="16" customWidth="1"/>
    <col min="7" max="7" width="6.7109375" bestFit="1" customWidth="1"/>
    <col min="8" max="8" width="14.7109375" customWidth="1"/>
    <col min="9" max="9" width="6.7109375" bestFit="1" customWidth="1"/>
    <col min="10" max="10" width="14.7109375" customWidth="1"/>
    <col min="11" max="11" width="6.7109375" bestFit="1" customWidth="1"/>
    <col min="12" max="12" width="14.7109375" customWidth="1"/>
    <col min="13" max="13" width="6.7109375" bestFit="1" customWidth="1"/>
  </cols>
  <sheetData>
    <row r="1" spans="1:13" ht="17.25" customHeight="1" x14ac:dyDescent="0.25"/>
    <row r="2" spans="1:13" ht="17.25" customHeight="1" x14ac:dyDescent="0.3">
      <c r="B2" s="44" t="s">
        <v>46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3" ht="17.25" customHeight="1" x14ac:dyDescent="0.3">
      <c r="B3" s="45" t="s">
        <v>47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7.25" customHeight="1" x14ac:dyDescent="0.25">
      <c r="B4" s="2"/>
      <c r="C4" s="2"/>
      <c r="D4" s="2"/>
      <c r="E4" s="2"/>
      <c r="F4" s="2"/>
      <c r="G4" s="2"/>
      <c r="H4" s="2"/>
      <c r="J4" s="2"/>
      <c r="L4" s="2"/>
    </row>
    <row r="5" spans="1:13" ht="15" customHeight="1" x14ac:dyDescent="0.25">
      <c r="A5" s="41" t="s">
        <v>33</v>
      </c>
      <c r="B5" s="37" t="s">
        <v>55</v>
      </c>
      <c r="C5" s="37" t="s">
        <v>0</v>
      </c>
      <c r="D5" s="37" t="s">
        <v>51</v>
      </c>
      <c r="E5" s="37" t="s">
        <v>0</v>
      </c>
      <c r="F5" s="37" t="s">
        <v>50</v>
      </c>
      <c r="G5" s="37" t="s">
        <v>0</v>
      </c>
      <c r="H5" s="37" t="s">
        <v>53</v>
      </c>
      <c r="I5" s="37" t="s">
        <v>0</v>
      </c>
      <c r="J5" s="37" t="s">
        <v>54</v>
      </c>
      <c r="K5" s="37" t="s">
        <v>0</v>
      </c>
      <c r="L5" s="37" t="s">
        <v>28</v>
      </c>
      <c r="M5" s="37" t="s">
        <v>0</v>
      </c>
    </row>
    <row r="6" spans="1:13" x14ac:dyDescent="0.25">
      <c r="A6" s="42"/>
      <c r="B6" s="37"/>
      <c r="C6" s="37"/>
      <c r="D6" s="37"/>
      <c r="E6" s="37"/>
      <c r="F6" s="38"/>
      <c r="G6" s="37"/>
      <c r="H6" s="38"/>
      <c r="I6" s="37"/>
      <c r="J6" s="38"/>
      <c r="K6" s="37"/>
      <c r="L6" s="38"/>
      <c r="M6" s="37"/>
    </row>
    <row r="7" spans="1:13" x14ac:dyDescent="0.25">
      <c r="A7" s="4" t="s">
        <v>1</v>
      </c>
      <c r="B7" s="9">
        <v>0</v>
      </c>
      <c r="C7" s="14">
        <f t="shared" ref="C7:C30" si="0">B7/B$31*100</f>
        <v>0</v>
      </c>
      <c r="D7" s="9">
        <v>109</v>
      </c>
      <c r="E7" s="14">
        <f t="shared" ref="E7:E10" si="1">D7/D$31*100</f>
        <v>6.0055096418732781</v>
      </c>
      <c r="F7" s="9">
        <v>0</v>
      </c>
      <c r="G7" s="14">
        <f t="shared" ref="G7:G30" si="2">F7/F$31*100</f>
        <v>0</v>
      </c>
      <c r="H7" s="9">
        <v>0</v>
      </c>
      <c r="I7" s="14">
        <f>H7/H$31*100</f>
        <v>0</v>
      </c>
      <c r="J7" s="9">
        <f>F7+H7</f>
        <v>0</v>
      </c>
      <c r="K7" s="14">
        <f>J7/J$31*100</f>
        <v>0</v>
      </c>
      <c r="L7" s="9">
        <f t="shared" ref="L7:L10" si="3">+B7+D7+F7+H7</f>
        <v>109</v>
      </c>
      <c r="M7" s="14">
        <f>L7/L$31*100</f>
        <v>5.3248656570591111</v>
      </c>
    </row>
    <row r="8" spans="1:13" x14ac:dyDescent="0.25">
      <c r="A8" s="5" t="s">
        <v>18</v>
      </c>
      <c r="B8" s="10">
        <v>0</v>
      </c>
      <c r="C8" s="15">
        <f t="shared" si="0"/>
        <v>0</v>
      </c>
      <c r="D8" s="10">
        <v>10</v>
      </c>
      <c r="E8" s="15">
        <f t="shared" si="1"/>
        <v>0.55096418732782371</v>
      </c>
      <c r="F8" s="10">
        <v>0</v>
      </c>
      <c r="G8" s="15">
        <f t="shared" si="2"/>
        <v>0</v>
      </c>
      <c r="H8" s="10">
        <v>0</v>
      </c>
      <c r="I8" s="15">
        <f t="shared" ref="I8:M30" si="4">H8/H$31*100</f>
        <v>0</v>
      </c>
      <c r="J8" s="10">
        <f t="shared" ref="J8:J10" si="5">F8+H8</f>
        <v>0</v>
      </c>
      <c r="K8" s="15">
        <f t="shared" ref="K8:K30" si="6">J8/J$31*100</f>
        <v>0</v>
      </c>
      <c r="L8" s="10">
        <f t="shared" si="3"/>
        <v>10</v>
      </c>
      <c r="M8" s="15">
        <f t="shared" si="4"/>
        <v>0.48851978505129456</v>
      </c>
    </row>
    <row r="9" spans="1:13" x14ac:dyDescent="0.25">
      <c r="A9" s="5" t="s">
        <v>2</v>
      </c>
      <c r="B9" s="10">
        <v>0</v>
      </c>
      <c r="C9" s="15">
        <f t="shared" si="0"/>
        <v>0</v>
      </c>
      <c r="D9" s="10">
        <v>353</v>
      </c>
      <c r="E9" s="15">
        <f t="shared" si="1"/>
        <v>19.449035812672179</v>
      </c>
      <c r="F9" s="10">
        <v>1</v>
      </c>
      <c r="G9" s="15">
        <f t="shared" si="2"/>
        <v>14.285714285714285</v>
      </c>
      <c r="H9" s="10">
        <v>26</v>
      </c>
      <c r="I9" s="15">
        <f t="shared" si="4"/>
        <v>11.711711711711711</v>
      </c>
      <c r="J9" s="10">
        <f t="shared" si="5"/>
        <v>27</v>
      </c>
      <c r="K9" s="15">
        <f t="shared" si="6"/>
        <v>11.790393013100436</v>
      </c>
      <c r="L9" s="10">
        <f t="shared" si="3"/>
        <v>380</v>
      </c>
      <c r="M9" s="15">
        <f t="shared" si="4"/>
        <v>18.563751831949194</v>
      </c>
    </row>
    <row r="10" spans="1:13" x14ac:dyDescent="0.25">
      <c r="A10" s="6" t="s">
        <v>3</v>
      </c>
      <c r="B10" s="11">
        <v>0</v>
      </c>
      <c r="C10" s="16">
        <f t="shared" si="0"/>
        <v>0</v>
      </c>
      <c r="D10" s="11">
        <v>45</v>
      </c>
      <c r="E10" s="16">
        <f t="shared" si="1"/>
        <v>2.4793388429752068</v>
      </c>
      <c r="F10" s="11">
        <v>1</v>
      </c>
      <c r="G10" s="16">
        <f t="shared" si="2"/>
        <v>14.285714285714285</v>
      </c>
      <c r="H10" s="11">
        <v>3</v>
      </c>
      <c r="I10" s="16">
        <f t="shared" si="4"/>
        <v>1.3513513513513513</v>
      </c>
      <c r="J10" s="11">
        <f t="shared" si="5"/>
        <v>4</v>
      </c>
      <c r="K10" s="16">
        <f t="shared" si="6"/>
        <v>1.7467248908296942</v>
      </c>
      <c r="L10" s="11">
        <f t="shared" si="3"/>
        <v>49</v>
      </c>
      <c r="M10" s="16">
        <f t="shared" si="4"/>
        <v>2.3937469467513433</v>
      </c>
    </row>
    <row r="11" spans="1:13" ht="30" x14ac:dyDescent="0.25">
      <c r="A11" s="7" t="s">
        <v>24</v>
      </c>
      <c r="B11" s="12">
        <f>B7+B8+B9+B10</f>
        <v>0</v>
      </c>
      <c r="C11" s="17">
        <f>B11/B$31*100</f>
        <v>0</v>
      </c>
      <c r="D11" s="12">
        <f>D7+D8+D9+D10</f>
        <v>517</v>
      </c>
      <c r="E11" s="17">
        <f>D11/D$31*100</f>
        <v>28.484848484848484</v>
      </c>
      <c r="F11" s="12">
        <f>F7+F8+F9+F10</f>
        <v>2</v>
      </c>
      <c r="G11" s="17">
        <f t="shared" si="2"/>
        <v>28.571428571428569</v>
      </c>
      <c r="H11" s="12">
        <f>H7+H8+H9+H10</f>
        <v>29</v>
      </c>
      <c r="I11" s="17">
        <f t="shared" si="4"/>
        <v>13.063063063063062</v>
      </c>
      <c r="J11" s="12">
        <f>J7+J8+J9+J10</f>
        <v>31</v>
      </c>
      <c r="K11" s="17">
        <f t="shared" si="6"/>
        <v>13.537117903930133</v>
      </c>
      <c r="L11" s="12">
        <f>L7+L8+L9+L10</f>
        <v>548</v>
      </c>
      <c r="M11" s="17">
        <f t="shared" si="4"/>
        <v>26.770884220810942</v>
      </c>
    </row>
    <row r="12" spans="1:13" x14ac:dyDescent="0.25">
      <c r="A12" s="8" t="s">
        <v>4</v>
      </c>
      <c r="B12" s="13">
        <v>1</v>
      </c>
      <c r="C12" s="18">
        <f t="shared" si="0"/>
        <v>33.333333333333329</v>
      </c>
      <c r="D12" s="13">
        <v>112</v>
      </c>
      <c r="E12" s="18">
        <f t="shared" ref="E12:E20" si="7">D12/D$31*100</f>
        <v>6.1707988980716255</v>
      </c>
      <c r="F12" s="13">
        <v>0</v>
      </c>
      <c r="G12" s="18">
        <f t="shared" si="2"/>
        <v>0</v>
      </c>
      <c r="H12" s="13">
        <v>46</v>
      </c>
      <c r="I12" s="18">
        <f t="shared" si="4"/>
        <v>20.72072072072072</v>
      </c>
      <c r="J12" s="13">
        <f t="shared" ref="J12:J15" si="8">F12+H12</f>
        <v>46</v>
      </c>
      <c r="K12" s="18">
        <f t="shared" si="6"/>
        <v>20.087336244541483</v>
      </c>
      <c r="L12" s="13">
        <f t="shared" ref="L12" si="9">+B12+D12+F12+H12</f>
        <v>159</v>
      </c>
      <c r="M12" s="18">
        <f t="shared" si="4"/>
        <v>7.7674645823155837</v>
      </c>
    </row>
    <row r="13" spans="1:13" x14ac:dyDescent="0.25">
      <c r="A13" s="5" t="s">
        <v>19</v>
      </c>
      <c r="B13" s="10">
        <v>0</v>
      </c>
      <c r="C13" s="15">
        <f t="shared" si="0"/>
        <v>0</v>
      </c>
      <c r="D13" s="10">
        <v>65</v>
      </c>
      <c r="E13" s="15">
        <f t="shared" si="7"/>
        <v>3.5812672176308542</v>
      </c>
      <c r="F13" s="10">
        <v>0</v>
      </c>
      <c r="G13" s="15">
        <f t="shared" si="2"/>
        <v>0</v>
      </c>
      <c r="H13" s="10">
        <v>8</v>
      </c>
      <c r="I13" s="15">
        <f t="shared" si="4"/>
        <v>3.6036036036036037</v>
      </c>
      <c r="J13" s="10">
        <f>F13+H13</f>
        <v>8</v>
      </c>
      <c r="K13" s="15">
        <f t="shared" si="6"/>
        <v>3.4934497816593884</v>
      </c>
      <c r="L13" s="10">
        <f>+B13+D13+F13+H13</f>
        <v>73</v>
      </c>
      <c r="M13" s="15">
        <f t="shared" si="4"/>
        <v>3.5661944308744502</v>
      </c>
    </row>
    <row r="14" spans="1:13" x14ac:dyDescent="0.25">
      <c r="A14" s="5" t="s">
        <v>20</v>
      </c>
      <c r="B14" s="10">
        <v>0</v>
      </c>
      <c r="C14" s="15">
        <f t="shared" si="0"/>
        <v>0</v>
      </c>
      <c r="D14" s="10">
        <v>86</v>
      </c>
      <c r="E14" s="15">
        <f t="shared" si="7"/>
        <v>4.7382920110192837</v>
      </c>
      <c r="F14" s="10">
        <v>0</v>
      </c>
      <c r="G14" s="15">
        <f t="shared" si="2"/>
        <v>0</v>
      </c>
      <c r="H14" s="10">
        <v>6</v>
      </c>
      <c r="I14" s="15">
        <f t="shared" si="4"/>
        <v>2.7027027027027026</v>
      </c>
      <c r="J14" s="10">
        <f t="shared" si="8"/>
        <v>6</v>
      </c>
      <c r="K14" s="15">
        <f t="shared" si="6"/>
        <v>2.6200873362445414</v>
      </c>
      <c r="L14" s="10">
        <f t="shared" ref="L14:L15" si="10">+B14+D14+F14+H14</f>
        <v>92</v>
      </c>
      <c r="M14" s="15">
        <f t="shared" si="4"/>
        <v>4.4943820224719104</v>
      </c>
    </row>
    <row r="15" spans="1:13" x14ac:dyDescent="0.25">
      <c r="A15" s="6" t="s">
        <v>17</v>
      </c>
      <c r="B15" s="11">
        <v>0</v>
      </c>
      <c r="C15" s="16">
        <f t="shared" si="0"/>
        <v>0</v>
      </c>
      <c r="D15" s="11">
        <v>99</v>
      </c>
      <c r="E15" s="16">
        <f t="shared" si="7"/>
        <v>5.4545454545454541</v>
      </c>
      <c r="F15" s="11">
        <v>0</v>
      </c>
      <c r="G15" s="16">
        <f t="shared" si="2"/>
        <v>0</v>
      </c>
      <c r="H15" s="11">
        <v>91</v>
      </c>
      <c r="I15" s="16">
        <f t="shared" si="4"/>
        <v>40.990990990990987</v>
      </c>
      <c r="J15" s="11">
        <f t="shared" si="8"/>
        <v>91</v>
      </c>
      <c r="K15" s="16">
        <f t="shared" si="6"/>
        <v>39.737991266375545</v>
      </c>
      <c r="L15" s="11">
        <f t="shared" si="10"/>
        <v>190</v>
      </c>
      <c r="M15" s="16">
        <f t="shared" si="4"/>
        <v>9.2818759159745969</v>
      </c>
    </row>
    <row r="16" spans="1:13" ht="30" x14ac:dyDescent="0.25">
      <c r="A16" s="7" t="s">
        <v>25</v>
      </c>
      <c r="B16" s="12">
        <f>B12+B13+B14+B15</f>
        <v>1</v>
      </c>
      <c r="C16" s="17">
        <f t="shared" si="0"/>
        <v>33.333333333333329</v>
      </c>
      <c r="D16" s="12">
        <f>D12+D13+D14+D15</f>
        <v>362</v>
      </c>
      <c r="E16" s="17">
        <f t="shared" si="7"/>
        <v>19.944903581267219</v>
      </c>
      <c r="F16" s="12">
        <f>F12+F13+F14+F15</f>
        <v>0</v>
      </c>
      <c r="G16" s="17">
        <f t="shared" si="2"/>
        <v>0</v>
      </c>
      <c r="H16" s="12">
        <f>H12+H13+H14+H15</f>
        <v>151</v>
      </c>
      <c r="I16" s="17">
        <f t="shared" si="4"/>
        <v>68.018018018018026</v>
      </c>
      <c r="J16" s="12">
        <f>J12+J13+J14+J15</f>
        <v>151</v>
      </c>
      <c r="K16" s="17">
        <f t="shared" si="6"/>
        <v>65.938864628820966</v>
      </c>
      <c r="L16" s="12">
        <f>L12+L13+L14+L15</f>
        <v>514</v>
      </c>
      <c r="M16" s="17">
        <f t="shared" si="4"/>
        <v>25.109916951636542</v>
      </c>
    </row>
    <row r="17" spans="1:13" x14ac:dyDescent="0.25">
      <c r="A17" s="8" t="s">
        <v>5</v>
      </c>
      <c r="B17" s="13">
        <v>0</v>
      </c>
      <c r="C17" s="18">
        <f t="shared" si="0"/>
        <v>0</v>
      </c>
      <c r="D17" s="13">
        <v>179</v>
      </c>
      <c r="E17" s="18">
        <f t="shared" si="7"/>
        <v>9.8622589531680447</v>
      </c>
      <c r="F17" s="13">
        <v>2</v>
      </c>
      <c r="G17" s="18">
        <f t="shared" si="2"/>
        <v>28.571428571428569</v>
      </c>
      <c r="H17" s="13">
        <v>2</v>
      </c>
      <c r="I17" s="18">
        <f t="shared" si="4"/>
        <v>0.90090090090090091</v>
      </c>
      <c r="J17" s="13">
        <f t="shared" ref="J17:J20" si="11">F17+H17</f>
        <v>4</v>
      </c>
      <c r="K17" s="18">
        <f t="shared" si="6"/>
        <v>1.7467248908296942</v>
      </c>
      <c r="L17" s="13">
        <f t="shared" ref="L17:L20" si="12">+B17+D17+F17+H17</f>
        <v>183</v>
      </c>
      <c r="M17" s="18">
        <f t="shared" si="4"/>
        <v>8.9399120664386906</v>
      </c>
    </row>
    <row r="18" spans="1:13" x14ac:dyDescent="0.25">
      <c r="A18" s="5" t="s">
        <v>6</v>
      </c>
      <c r="B18" s="10">
        <v>0</v>
      </c>
      <c r="C18" s="18">
        <f t="shared" si="0"/>
        <v>0</v>
      </c>
      <c r="D18" s="10">
        <v>41</v>
      </c>
      <c r="E18" s="18">
        <f t="shared" si="7"/>
        <v>2.2589531680440773</v>
      </c>
      <c r="F18" s="10">
        <v>0</v>
      </c>
      <c r="G18" s="18">
        <f t="shared" si="2"/>
        <v>0</v>
      </c>
      <c r="H18" s="10">
        <v>19</v>
      </c>
      <c r="I18" s="18">
        <f t="shared" si="4"/>
        <v>8.5585585585585591</v>
      </c>
      <c r="J18" s="10">
        <f t="shared" si="11"/>
        <v>19</v>
      </c>
      <c r="K18" s="18">
        <f t="shared" si="6"/>
        <v>8.2969432314410483</v>
      </c>
      <c r="L18" s="10">
        <f t="shared" si="12"/>
        <v>60</v>
      </c>
      <c r="M18" s="18">
        <f t="shared" si="4"/>
        <v>2.9311187103077674</v>
      </c>
    </row>
    <row r="19" spans="1:13" x14ac:dyDescent="0.25">
      <c r="A19" s="5" t="s">
        <v>7</v>
      </c>
      <c r="B19" s="10">
        <v>0</v>
      </c>
      <c r="C19" s="18">
        <f t="shared" si="0"/>
        <v>0</v>
      </c>
      <c r="D19" s="10">
        <v>20</v>
      </c>
      <c r="E19" s="18">
        <f t="shared" si="7"/>
        <v>1.1019283746556474</v>
      </c>
      <c r="F19" s="10">
        <v>0</v>
      </c>
      <c r="G19" s="18">
        <f t="shared" si="2"/>
        <v>0</v>
      </c>
      <c r="H19" s="10">
        <v>9</v>
      </c>
      <c r="I19" s="18">
        <f t="shared" si="4"/>
        <v>4.0540540540540544</v>
      </c>
      <c r="J19" s="10">
        <f t="shared" si="11"/>
        <v>9</v>
      </c>
      <c r="K19" s="18">
        <f t="shared" si="6"/>
        <v>3.9301310043668125</v>
      </c>
      <c r="L19" s="10">
        <f t="shared" si="12"/>
        <v>29</v>
      </c>
      <c r="M19" s="18">
        <f t="shared" si="4"/>
        <v>1.4167073766487541</v>
      </c>
    </row>
    <row r="20" spans="1:13" x14ac:dyDescent="0.25">
      <c r="A20" s="6" t="s">
        <v>8</v>
      </c>
      <c r="B20" s="11">
        <v>0</v>
      </c>
      <c r="C20" s="19">
        <f t="shared" si="0"/>
        <v>0</v>
      </c>
      <c r="D20" s="11">
        <v>222</v>
      </c>
      <c r="E20" s="19">
        <f t="shared" si="7"/>
        <v>12.231404958677686</v>
      </c>
      <c r="F20" s="11">
        <v>0</v>
      </c>
      <c r="G20" s="19">
        <f t="shared" si="2"/>
        <v>0</v>
      </c>
      <c r="H20" s="11">
        <v>2</v>
      </c>
      <c r="I20" s="19">
        <f t="shared" si="4"/>
        <v>0.90090090090090091</v>
      </c>
      <c r="J20" s="11">
        <f t="shared" si="11"/>
        <v>2</v>
      </c>
      <c r="K20" s="19">
        <f t="shared" si="6"/>
        <v>0.87336244541484709</v>
      </c>
      <c r="L20" s="11">
        <f t="shared" si="12"/>
        <v>224</v>
      </c>
      <c r="M20" s="19">
        <f t="shared" si="4"/>
        <v>10.942843185148998</v>
      </c>
    </row>
    <row r="21" spans="1:13" ht="30" x14ac:dyDescent="0.25">
      <c r="A21" s="7" t="s">
        <v>26</v>
      </c>
      <c r="B21" s="12">
        <f>B17+B18+B19+B20</f>
        <v>0</v>
      </c>
      <c r="C21" s="17">
        <f>B21/B$31*100</f>
        <v>0</v>
      </c>
      <c r="D21" s="12">
        <f>D17+D18+D19+D20</f>
        <v>462</v>
      </c>
      <c r="E21" s="17">
        <f>D21/D$31*100</f>
        <v>25.454545454545453</v>
      </c>
      <c r="F21" s="12">
        <f>F17+F18+F19+F20</f>
        <v>2</v>
      </c>
      <c r="G21" s="17">
        <f t="shared" si="2"/>
        <v>28.571428571428569</v>
      </c>
      <c r="H21" s="12">
        <f>H17+H18+H19+H20</f>
        <v>32</v>
      </c>
      <c r="I21" s="17">
        <f t="shared" si="4"/>
        <v>14.414414414414415</v>
      </c>
      <c r="J21" s="12">
        <f>J17+J18+J19+J20</f>
        <v>34</v>
      </c>
      <c r="K21" s="17">
        <f t="shared" si="6"/>
        <v>14.847161572052403</v>
      </c>
      <c r="L21" s="12">
        <f>L17+L18+L19+L20</f>
        <v>496</v>
      </c>
      <c r="M21" s="17">
        <f t="shared" si="4"/>
        <v>24.230581338544212</v>
      </c>
    </row>
    <row r="22" spans="1:13" x14ac:dyDescent="0.25">
      <c r="A22" s="8" t="s">
        <v>9</v>
      </c>
      <c r="B22" s="13">
        <v>0</v>
      </c>
      <c r="C22" s="18">
        <f t="shared" si="0"/>
        <v>0</v>
      </c>
      <c r="D22" s="13">
        <v>37</v>
      </c>
      <c r="E22" s="18">
        <f t="shared" ref="E22:E30" si="13">D22/D$31*100</f>
        <v>2.0385674931129474</v>
      </c>
      <c r="F22" s="13">
        <v>0</v>
      </c>
      <c r="G22" s="18">
        <f t="shared" si="2"/>
        <v>0</v>
      </c>
      <c r="H22" s="13">
        <v>0</v>
      </c>
      <c r="I22" s="18">
        <f t="shared" si="4"/>
        <v>0</v>
      </c>
      <c r="J22" s="13">
        <f t="shared" ref="J22:J29" si="14">F22+H22</f>
        <v>0</v>
      </c>
      <c r="K22" s="18">
        <f t="shared" si="6"/>
        <v>0</v>
      </c>
      <c r="L22" s="13">
        <f t="shared" ref="L22:L29" si="15">+B22+D22+F22+H22</f>
        <v>37</v>
      </c>
      <c r="M22" s="18">
        <f t="shared" si="4"/>
        <v>1.8075232046897898</v>
      </c>
    </row>
    <row r="23" spans="1:13" x14ac:dyDescent="0.25">
      <c r="A23" s="5" t="s">
        <v>10</v>
      </c>
      <c r="B23" s="10">
        <v>0</v>
      </c>
      <c r="C23" s="15">
        <f t="shared" si="0"/>
        <v>0</v>
      </c>
      <c r="D23" s="10">
        <v>16</v>
      </c>
      <c r="E23" s="15">
        <f t="shared" si="13"/>
        <v>0.88154269972451782</v>
      </c>
      <c r="F23" s="10">
        <v>0</v>
      </c>
      <c r="G23" s="15">
        <f t="shared" si="2"/>
        <v>0</v>
      </c>
      <c r="H23" s="10">
        <v>0</v>
      </c>
      <c r="I23" s="15">
        <f t="shared" si="4"/>
        <v>0</v>
      </c>
      <c r="J23" s="10">
        <f t="shared" si="14"/>
        <v>0</v>
      </c>
      <c r="K23" s="15">
        <f t="shared" si="6"/>
        <v>0</v>
      </c>
      <c r="L23" s="10">
        <f t="shared" si="15"/>
        <v>16</v>
      </c>
      <c r="M23" s="15">
        <f t="shared" si="4"/>
        <v>0.7816316560820713</v>
      </c>
    </row>
    <row r="24" spans="1:13" x14ac:dyDescent="0.25">
      <c r="A24" s="5" t="s">
        <v>11</v>
      </c>
      <c r="B24" s="10">
        <v>2</v>
      </c>
      <c r="C24" s="15">
        <f t="shared" si="0"/>
        <v>66.666666666666657</v>
      </c>
      <c r="D24" s="10">
        <v>101</v>
      </c>
      <c r="E24" s="15">
        <f t="shared" si="13"/>
        <v>5.5647382920110191</v>
      </c>
      <c r="F24" s="10">
        <v>0</v>
      </c>
      <c r="G24" s="15">
        <f t="shared" si="2"/>
        <v>0</v>
      </c>
      <c r="H24" s="10">
        <v>0</v>
      </c>
      <c r="I24" s="15">
        <f t="shared" si="4"/>
        <v>0</v>
      </c>
      <c r="J24" s="10">
        <f t="shared" si="14"/>
        <v>0</v>
      </c>
      <c r="K24" s="15">
        <f t="shared" si="6"/>
        <v>0</v>
      </c>
      <c r="L24" s="10">
        <f t="shared" si="15"/>
        <v>103</v>
      </c>
      <c r="M24" s="15">
        <f t="shared" si="4"/>
        <v>5.0317537860283341</v>
      </c>
    </row>
    <row r="25" spans="1:13" x14ac:dyDescent="0.25">
      <c r="A25" s="5" t="s">
        <v>12</v>
      </c>
      <c r="B25" s="10">
        <v>0</v>
      </c>
      <c r="C25" s="15">
        <f t="shared" si="0"/>
        <v>0</v>
      </c>
      <c r="D25" s="10">
        <v>12</v>
      </c>
      <c r="E25" s="15">
        <f t="shared" si="13"/>
        <v>0.66115702479338845</v>
      </c>
      <c r="F25" s="10">
        <v>0</v>
      </c>
      <c r="G25" s="15">
        <f t="shared" si="2"/>
        <v>0</v>
      </c>
      <c r="H25" s="10">
        <v>0</v>
      </c>
      <c r="I25" s="15">
        <f t="shared" si="4"/>
        <v>0</v>
      </c>
      <c r="J25" s="10">
        <f t="shared" si="14"/>
        <v>0</v>
      </c>
      <c r="K25" s="15">
        <f t="shared" si="6"/>
        <v>0</v>
      </c>
      <c r="L25" s="10">
        <f t="shared" si="15"/>
        <v>12</v>
      </c>
      <c r="M25" s="15">
        <f t="shared" si="4"/>
        <v>0.58622374206155348</v>
      </c>
    </row>
    <row r="26" spans="1:13" x14ac:dyDescent="0.25">
      <c r="A26" s="5" t="s">
        <v>13</v>
      </c>
      <c r="B26" s="10">
        <v>0</v>
      </c>
      <c r="C26" s="15">
        <f t="shared" si="0"/>
        <v>0</v>
      </c>
      <c r="D26" s="10">
        <v>144</v>
      </c>
      <c r="E26" s="15">
        <f t="shared" si="13"/>
        <v>7.9338842975206614</v>
      </c>
      <c r="F26" s="10">
        <v>2</v>
      </c>
      <c r="G26" s="15">
        <f t="shared" si="2"/>
        <v>28.571428571428569</v>
      </c>
      <c r="H26" s="10">
        <v>0</v>
      </c>
      <c r="I26" s="15">
        <f t="shared" si="4"/>
        <v>0</v>
      </c>
      <c r="J26" s="10">
        <f t="shared" si="14"/>
        <v>2</v>
      </c>
      <c r="K26" s="15">
        <f t="shared" si="6"/>
        <v>0.87336244541484709</v>
      </c>
      <c r="L26" s="10">
        <f t="shared" si="15"/>
        <v>146</v>
      </c>
      <c r="M26" s="15">
        <f t="shared" si="4"/>
        <v>7.1323888617489004</v>
      </c>
    </row>
    <row r="27" spans="1:13" x14ac:dyDescent="0.25">
      <c r="A27" s="5" t="s">
        <v>14</v>
      </c>
      <c r="B27" s="10">
        <v>0</v>
      </c>
      <c r="C27" s="15">
        <f t="shared" si="0"/>
        <v>0</v>
      </c>
      <c r="D27" s="10">
        <v>50</v>
      </c>
      <c r="E27" s="15">
        <f t="shared" si="13"/>
        <v>2.7548209366391188</v>
      </c>
      <c r="F27" s="10">
        <v>1</v>
      </c>
      <c r="G27" s="15">
        <f t="shared" si="2"/>
        <v>14.285714285714285</v>
      </c>
      <c r="H27" s="10">
        <v>3</v>
      </c>
      <c r="I27" s="15">
        <f t="shared" si="4"/>
        <v>1.3513513513513513</v>
      </c>
      <c r="J27" s="10">
        <f t="shared" si="14"/>
        <v>4</v>
      </c>
      <c r="K27" s="15">
        <f t="shared" si="6"/>
        <v>1.7467248908296942</v>
      </c>
      <c r="L27" s="10">
        <f t="shared" si="15"/>
        <v>54</v>
      </c>
      <c r="M27" s="15">
        <f t="shared" si="4"/>
        <v>2.6380068392769909</v>
      </c>
    </row>
    <row r="28" spans="1:13" x14ac:dyDescent="0.25">
      <c r="A28" s="5" t="s">
        <v>15</v>
      </c>
      <c r="B28" s="10">
        <v>0</v>
      </c>
      <c r="C28" s="15">
        <f t="shared" si="0"/>
        <v>0</v>
      </c>
      <c r="D28" s="10">
        <v>82</v>
      </c>
      <c r="E28" s="15">
        <f t="shared" si="13"/>
        <v>4.5179063360881546</v>
      </c>
      <c r="F28" s="10">
        <v>0</v>
      </c>
      <c r="G28" s="15">
        <f t="shared" si="2"/>
        <v>0</v>
      </c>
      <c r="H28" s="10">
        <v>7</v>
      </c>
      <c r="I28" s="15">
        <f t="shared" si="4"/>
        <v>3.1531531531531529</v>
      </c>
      <c r="J28" s="10">
        <f t="shared" si="14"/>
        <v>7</v>
      </c>
      <c r="K28" s="15">
        <f t="shared" si="6"/>
        <v>3.0567685589519651</v>
      </c>
      <c r="L28" s="10">
        <f t="shared" si="15"/>
        <v>89</v>
      </c>
      <c r="M28" s="15">
        <f t="shared" si="4"/>
        <v>4.3478260869565215</v>
      </c>
    </row>
    <row r="29" spans="1:13" x14ac:dyDescent="0.25">
      <c r="A29" s="6" t="s">
        <v>16</v>
      </c>
      <c r="B29" s="11">
        <v>0</v>
      </c>
      <c r="C29" s="16">
        <f t="shared" si="0"/>
        <v>0</v>
      </c>
      <c r="D29" s="11">
        <v>32</v>
      </c>
      <c r="E29" s="16">
        <f t="shared" si="13"/>
        <v>1.7630853994490356</v>
      </c>
      <c r="F29" s="11">
        <v>0</v>
      </c>
      <c r="G29" s="16">
        <f t="shared" si="2"/>
        <v>0</v>
      </c>
      <c r="H29" s="11">
        <v>0</v>
      </c>
      <c r="I29" s="16">
        <f t="shared" si="4"/>
        <v>0</v>
      </c>
      <c r="J29" s="11">
        <f t="shared" si="14"/>
        <v>0</v>
      </c>
      <c r="K29" s="16">
        <f t="shared" si="6"/>
        <v>0</v>
      </c>
      <c r="L29" s="11">
        <f t="shared" si="15"/>
        <v>32</v>
      </c>
      <c r="M29" s="16">
        <f t="shared" si="4"/>
        <v>1.5632633121641426</v>
      </c>
    </row>
    <row r="30" spans="1:13" ht="30" x14ac:dyDescent="0.25">
      <c r="A30" s="7" t="s">
        <v>27</v>
      </c>
      <c r="B30" s="12">
        <f>SUM(B22:B29)</f>
        <v>2</v>
      </c>
      <c r="C30" s="17">
        <f t="shared" si="0"/>
        <v>66.666666666666657</v>
      </c>
      <c r="D30" s="12">
        <f>SUM(D22:D29)</f>
        <v>474</v>
      </c>
      <c r="E30" s="17">
        <f t="shared" si="13"/>
        <v>26.115702479338843</v>
      </c>
      <c r="F30" s="12">
        <f>SUM(F22:F29)</f>
        <v>3</v>
      </c>
      <c r="G30" s="17">
        <f t="shared" si="2"/>
        <v>42.857142857142854</v>
      </c>
      <c r="H30" s="12">
        <f>SUM(H22:H29)</f>
        <v>10</v>
      </c>
      <c r="I30" s="17">
        <f t="shared" si="4"/>
        <v>4.5045045045045047</v>
      </c>
      <c r="J30" s="12">
        <f>SUM(J22:J29)</f>
        <v>13</v>
      </c>
      <c r="K30" s="17">
        <f t="shared" si="6"/>
        <v>5.6768558951965069</v>
      </c>
      <c r="L30" s="12">
        <f>SUM(L22:L29)</f>
        <v>489</v>
      </c>
      <c r="M30" s="17">
        <f>L30/L$31*100</f>
        <v>23.888617489008304</v>
      </c>
    </row>
    <row r="31" spans="1:13" s="3" customFormat="1" ht="20.25" customHeight="1" x14ac:dyDescent="0.2">
      <c r="A31" s="1" t="s">
        <v>21</v>
      </c>
      <c r="B31" s="12">
        <f t="shared" ref="B31:M31" si="16">B11+B16+B21+B30</f>
        <v>3</v>
      </c>
      <c r="C31" s="17">
        <f t="shared" si="16"/>
        <v>99.999999999999986</v>
      </c>
      <c r="D31" s="12">
        <f t="shared" ref="D31:E31" si="17">D11+D16+D21+D30</f>
        <v>1815</v>
      </c>
      <c r="E31" s="17">
        <f t="shared" si="17"/>
        <v>100</v>
      </c>
      <c r="F31" s="12">
        <f t="shared" si="16"/>
        <v>7</v>
      </c>
      <c r="G31" s="17">
        <f t="shared" si="16"/>
        <v>100</v>
      </c>
      <c r="H31" s="12">
        <f t="shared" si="16"/>
        <v>222</v>
      </c>
      <c r="I31" s="17">
        <f t="shared" si="16"/>
        <v>100.00000000000001</v>
      </c>
      <c r="J31" s="12">
        <f t="shared" si="16"/>
        <v>229</v>
      </c>
      <c r="K31" s="17">
        <f t="shared" si="16"/>
        <v>100.00000000000001</v>
      </c>
      <c r="L31" s="12">
        <f t="shared" si="16"/>
        <v>2047</v>
      </c>
      <c r="M31" s="17">
        <f t="shared" si="16"/>
        <v>100</v>
      </c>
    </row>
    <row r="32" spans="1:13" s="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</row>
    <row r="33" spans="1:13" ht="15.75" x14ac:dyDescent="0.3">
      <c r="A33" s="47" t="s">
        <v>44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</row>
    <row r="34" spans="1:13" ht="15.75" customHeight="1" x14ac:dyDescent="0.25">
      <c r="A34" s="43" t="s">
        <v>45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</row>
  </sheetData>
  <mergeCells count="18">
    <mergeCell ref="B2:M2"/>
    <mergeCell ref="B3:M3"/>
    <mergeCell ref="A5:A6"/>
    <mergeCell ref="B5:B6"/>
    <mergeCell ref="C5:C6"/>
    <mergeCell ref="F5:F6"/>
    <mergeCell ref="G5:G6"/>
    <mergeCell ref="H5:H6"/>
    <mergeCell ref="I5:I6"/>
    <mergeCell ref="J5:J6"/>
    <mergeCell ref="K5:K6"/>
    <mergeCell ref="L5:L6"/>
    <mergeCell ref="M5:M6"/>
    <mergeCell ref="A32:M32"/>
    <mergeCell ref="A33:M33"/>
    <mergeCell ref="A34:M34"/>
    <mergeCell ref="D5:D6"/>
    <mergeCell ref="E5:E6"/>
  </mergeCells>
  <pageMargins left="0.70866141732283472" right="0.23622047244094491" top="0.74803149606299213" bottom="0.74803149606299213" header="0.31496062992125984" footer="0.31496062992125984"/>
  <pageSetup paperSize="9" scale="85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C30:L30 J22:L29 C21:L21 J17:L20 C16:I16 J12:L15 C11:L11 J7:L10 K16 J16 L1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9</vt:i4>
      </vt:variant>
    </vt:vector>
  </HeadingPairs>
  <TitlesOfParts>
    <vt:vector size="18" baseType="lpstr">
      <vt:lpstr>32.AB_Regione_Alim(2022)</vt:lpstr>
      <vt:lpstr>32.AB_Regione_Alim(2021)</vt:lpstr>
      <vt:lpstr>32.AB_Regione_Alim(2020)</vt:lpstr>
      <vt:lpstr>32.AB_Regione_Alim(2019)</vt:lpstr>
      <vt:lpstr>32.AB_Regione_Alim(2018)</vt:lpstr>
      <vt:lpstr>32.AB_Regione_Alim(2017)</vt:lpstr>
      <vt:lpstr>32.AB_Regione_Alim(2016)</vt:lpstr>
      <vt:lpstr>32.AB_Regione_Alim(2015)</vt:lpstr>
      <vt:lpstr>32.AB_Regione_Alim(2014)</vt:lpstr>
      <vt:lpstr>'32.AB_Regione_Alim(2014)'!Area_stampa</vt:lpstr>
      <vt:lpstr>'32.AB_Regione_Alim(2015)'!Area_stampa</vt:lpstr>
      <vt:lpstr>'32.AB_Regione_Alim(2016)'!Area_stampa</vt:lpstr>
      <vt:lpstr>'32.AB_Regione_Alim(2017)'!Area_stampa</vt:lpstr>
      <vt:lpstr>'32.AB_Regione_Alim(2018)'!Area_stampa</vt:lpstr>
      <vt:lpstr>'32.AB_Regione_Alim(2019)'!Area_stampa</vt:lpstr>
      <vt:lpstr>'32.AB_Regione_Alim(2020)'!Area_stampa</vt:lpstr>
      <vt:lpstr>'32.AB_Regione_Alim(2021)'!Area_stampa</vt:lpstr>
      <vt:lpstr>'32.AB_Regione_Alim(2022)'!Area_stampa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2021-06-01T15:33:57Z</cp:lastPrinted>
  <dcterms:created xsi:type="dcterms:W3CDTF">2012-11-30T09:37:34Z</dcterms:created>
  <dcterms:modified xsi:type="dcterms:W3CDTF">2023-07-12T12:51:41Z</dcterms:modified>
</cp:coreProperties>
</file>