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Immat\CapitoloB\DaAggiornare\"/>
    </mc:Choice>
  </mc:AlternateContent>
  <xr:revisionPtr revIDLastSave="0" documentId="13_ncr:1_{B683CC5F-FA5F-4F8C-907B-CBE808B8907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7.AB_mesi" sheetId="1" r:id="rId1"/>
    <sheet name="Grafico1" sheetId="3" r:id="rId2"/>
  </sheets>
  <definedNames>
    <definedName name="_xlnm.Print_Area" localSheetId="0">'7.AB_mesi'!$A$1:$AQ$28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19" i="1" l="1"/>
  <c r="AC18" i="1"/>
  <c r="AC17" i="1"/>
  <c r="AC16" i="1"/>
  <c r="AC15" i="1"/>
  <c r="AC14" i="1"/>
  <c r="AC12" i="1"/>
  <c r="AC11" i="1"/>
  <c r="AC10" i="1"/>
  <c r="AC9" i="1"/>
  <c r="AC8" i="1"/>
  <c r="AC7" i="1"/>
  <c r="B20" i="1"/>
  <c r="AC20" i="1" s="1"/>
  <c r="B13" i="1"/>
  <c r="B21" i="1" s="1"/>
  <c r="AD19" i="1"/>
  <c r="AD18" i="1"/>
  <c r="AD17" i="1"/>
  <c r="AD16" i="1"/>
  <c r="AD15" i="1"/>
  <c r="AD14" i="1"/>
  <c r="AD12" i="1"/>
  <c r="AD11" i="1"/>
  <c r="AD10" i="1"/>
  <c r="AD9" i="1"/>
  <c r="AD8" i="1"/>
  <c r="AD7" i="1"/>
  <c r="C20" i="1"/>
  <c r="C13" i="1"/>
  <c r="AE8" i="1"/>
  <c r="AE9" i="1"/>
  <c r="AE10" i="1"/>
  <c r="AE11" i="1"/>
  <c r="AE12" i="1"/>
  <c r="AE14" i="1"/>
  <c r="AE15" i="1"/>
  <c r="AE16" i="1"/>
  <c r="AE17" i="1"/>
  <c r="AE18" i="1"/>
  <c r="AE19" i="1"/>
  <c r="AE7" i="1"/>
  <c r="D20" i="1"/>
  <c r="D13" i="1"/>
  <c r="AB20" i="1"/>
  <c r="AA20" i="1"/>
  <c r="Z20" i="1"/>
  <c r="Y20" i="1"/>
  <c r="X20" i="1"/>
  <c r="W20" i="1"/>
  <c r="V20" i="1"/>
  <c r="T20" i="1"/>
  <c r="I20" i="1"/>
  <c r="H20" i="1"/>
  <c r="G20" i="1"/>
  <c r="F20" i="1"/>
  <c r="AB13" i="1"/>
  <c r="AA13" i="1"/>
  <c r="Z13" i="1"/>
  <c r="Y13" i="1"/>
  <c r="X13" i="1"/>
  <c r="AN13" i="1" s="1"/>
  <c r="W13" i="1"/>
  <c r="V13" i="1"/>
  <c r="T13" i="1"/>
  <c r="I13" i="1"/>
  <c r="H13" i="1"/>
  <c r="G13" i="1"/>
  <c r="F13" i="1"/>
  <c r="E20" i="1"/>
  <c r="E13" i="1"/>
  <c r="AQ19" i="1"/>
  <c r="AP19" i="1"/>
  <c r="AO19" i="1"/>
  <c r="AN19" i="1"/>
  <c r="AM19" i="1"/>
  <c r="AL19" i="1"/>
  <c r="AK19" i="1"/>
  <c r="AJ19" i="1"/>
  <c r="AI19" i="1"/>
  <c r="AH19" i="1"/>
  <c r="AG19" i="1"/>
  <c r="AF19" i="1"/>
  <c r="AC21" i="1" l="1"/>
  <c r="AD20" i="1"/>
  <c r="AC13" i="1"/>
  <c r="AD13" i="1"/>
  <c r="C21" i="1"/>
  <c r="V21" i="1"/>
  <c r="AE13" i="1"/>
  <c r="W21" i="1"/>
  <c r="AE20" i="1"/>
  <c r="AG13" i="1"/>
  <c r="AO13" i="1"/>
  <c r="D21" i="1"/>
  <c r="AH13" i="1"/>
  <c r="AP13" i="1"/>
  <c r="I21" i="1"/>
  <c r="AT18" i="1" s="1"/>
  <c r="AB21" i="1"/>
  <c r="AK13" i="1"/>
  <c r="AQ13" i="1"/>
  <c r="Y21" i="1"/>
  <c r="AI13" i="1"/>
  <c r="AA21" i="1"/>
  <c r="AJ13" i="1"/>
  <c r="T21" i="1"/>
  <c r="AM13" i="1"/>
  <c r="X21" i="1"/>
  <c r="G21" i="1"/>
  <c r="Z21" i="1"/>
  <c r="H21" i="1"/>
  <c r="AF13" i="1"/>
  <c r="F21" i="1"/>
  <c r="AT21" i="1" s="1"/>
  <c r="E21" i="1"/>
  <c r="AL13" i="1"/>
  <c r="AF20" i="1"/>
  <c r="AF18" i="1"/>
  <c r="AF17" i="1"/>
  <c r="AF16" i="1"/>
  <c r="AF15" i="1"/>
  <c r="AF14" i="1"/>
  <c r="AF12" i="1"/>
  <c r="AF11" i="1"/>
  <c r="AF10" i="1"/>
  <c r="AF9" i="1"/>
  <c r="AF8" i="1"/>
  <c r="AF7" i="1"/>
  <c r="AD21" i="1" l="1"/>
  <c r="AT22" i="1"/>
  <c r="AU22" i="1" s="1"/>
  <c r="AE21" i="1"/>
  <c r="AG20" i="1"/>
  <c r="AG18" i="1"/>
  <c r="AG17" i="1"/>
  <c r="AG16" i="1"/>
  <c r="AG15" i="1"/>
  <c r="AG14" i="1"/>
  <c r="AG12" i="1"/>
  <c r="AG11" i="1"/>
  <c r="AG10" i="1"/>
  <c r="AG9" i="1"/>
  <c r="AG8" i="1"/>
  <c r="AG7" i="1"/>
  <c r="AH20" i="1"/>
  <c r="AH18" i="1"/>
  <c r="AH17" i="1"/>
  <c r="AH16" i="1"/>
  <c r="AH15" i="1"/>
  <c r="AH14" i="1"/>
  <c r="AH12" i="1"/>
  <c r="AH11" i="1"/>
  <c r="AH10" i="1"/>
  <c r="AH9" i="1"/>
  <c r="AH8" i="1"/>
  <c r="AH7" i="1"/>
  <c r="AI7" i="1"/>
  <c r="AT20" i="1"/>
  <c r="AU21" i="1" s="1"/>
  <c r="AF21" i="1" l="1"/>
  <c r="AK7" i="1"/>
  <c r="AJ7" i="1"/>
  <c r="AI20" i="1"/>
  <c r="AI18" i="1"/>
  <c r="AI17" i="1"/>
  <c r="AI16" i="1"/>
  <c r="AI15" i="1"/>
  <c r="AI14" i="1"/>
  <c r="AI12" i="1"/>
  <c r="AI11" i="1"/>
  <c r="AI10" i="1"/>
  <c r="AI9" i="1"/>
  <c r="AI8" i="1"/>
  <c r="AT19" i="1"/>
  <c r="AU19" i="1" s="1"/>
  <c r="AK20" i="1"/>
  <c r="AK18" i="1"/>
  <c r="AK17" i="1"/>
  <c r="AK16" i="1"/>
  <c r="AK15" i="1"/>
  <c r="AK14" i="1"/>
  <c r="AK12" i="1"/>
  <c r="AK11" i="1"/>
  <c r="AK10" i="1"/>
  <c r="AK9" i="1"/>
  <c r="AK8" i="1"/>
  <c r="AJ20" i="1"/>
  <c r="AJ18" i="1"/>
  <c r="AJ17" i="1"/>
  <c r="AJ16" i="1"/>
  <c r="AJ15" i="1"/>
  <c r="AJ14" i="1"/>
  <c r="AJ12" i="1"/>
  <c r="AJ11" i="1"/>
  <c r="AJ10" i="1"/>
  <c r="AJ9" i="1"/>
  <c r="AJ8" i="1"/>
  <c r="AL7" i="1"/>
  <c r="AM7" i="1"/>
  <c r="AT17" i="1"/>
  <c r="AU18" i="1" s="1"/>
  <c r="AL20" i="1"/>
  <c r="AL18" i="1"/>
  <c r="AL17" i="1"/>
  <c r="AL16" i="1"/>
  <c r="AL15" i="1"/>
  <c r="AL14" i="1"/>
  <c r="AL12" i="1"/>
  <c r="AL11" i="1"/>
  <c r="AL10" i="1"/>
  <c r="AL9" i="1"/>
  <c r="AL8" i="1"/>
  <c r="AT16" i="1"/>
  <c r="AT15" i="1"/>
  <c r="AM20" i="1"/>
  <c r="AM18" i="1"/>
  <c r="AM17" i="1"/>
  <c r="AM16" i="1"/>
  <c r="AM15" i="1"/>
  <c r="AM14" i="1"/>
  <c r="AM12" i="1"/>
  <c r="AM11" i="1"/>
  <c r="AM10" i="1"/>
  <c r="AM9" i="1"/>
  <c r="AM8" i="1"/>
  <c r="AN7" i="1"/>
  <c r="AO7" i="1"/>
  <c r="AP7" i="1"/>
  <c r="AQ7" i="1"/>
  <c r="AN8" i="1"/>
  <c r="AO8" i="1"/>
  <c r="AP8" i="1"/>
  <c r="AQ8" i="1"/>
  <c r="AN9" i="1"/>
  <c r="AO9" i="1"/>
  <c r="AP9" i="1"/>
  <c r="AQ9" i="1"/>
  <c r="AN10" i="1"/>
  <c r="AO10" i="1"/>
  <c r="AP10" i="1"/>
  <c r="AQ10" i="1"/>
  <c r="AN11" i="1"/>
  <c r="AO11" i="1"/>
  <c r="AP11" i="1"/>
  <c r="AQ11" i="1"/>
  <c r="AN12" i="1"/>
  <c r="AO12" i="1"/>
  <c r="AP12" i="1"/>
  <c r="AQ12" i="1"/>
  <c r="AN14" i="1"/>
  <c r="AO14" i="1"/>
  <c r="AP14" i="1"/>
  <c r="AQ14" i="1"/>
  <c r="AN15" i="1"/>
  <c r="AO15" i="1"/>
  <c r="AP15" i="1"/>
  <c r="AQ15" i="1"/>
  <c r="AN16" i="1"/>
  <c r="AO16" i="1"/>
  <c r="AP16" i="1"/>
  <c r="AQ16" i="1"/>
  <c r="AN17" i="1"/>
  <c r="AO17" i="1"/>
  <c r="AP17" i="1"/>
  <c r="AQ17" i="1"/>
  <c r="AN18" i="1"/>
  <c r="AO18" i="1"/>
  <c r="AP18" i="1"/>
  <c r="AQ18" i="1"/>
  <c r="AN20" i="1"/>
  <c r="AO20" i="1"/>
  <c r="AP20" i="1"/>
  <c r="AQ20" i="1"/>
  <c r="AT13" i="1"/>
  <c r="AT12" i="1"/>
  <c r="AT10" i="1"/>
  <c r="AO21" i="1" l="1"/>
  <c r="AU13" i="1"/>
  <c r="AU16" i="1"/>
  <c r="AQ21" i="1"/>
  <c r="AT11" i="1"/>
  <c r="AU11" i="1" s="1"/>
  <c r="AN21" i="1"/>
  <c r="AT14" i="1"/>
  <c r="AU14" i="1" s="1"/>
  <c r="AU17" i="1"/>
  <c r="AG21" i="1"/>
  <c r="AH21" i="1"/>
  <c r="AU20" i="1"/>
  <c r="AP21" i="1"/>
  <c r="AK21" i="1"/>
  <c r="AJ21" i="1"/>
  <c r="AM21" i="1"/>
  <c r="AI21" i="1"/>
  <c r="AL21" i="1"/>
  <c r="AU15" i="1" l="1"/>
  <c r="AU12" i="1"/>
</calcChain>
</file>

<file path=xl/sharedStrings.xml><?xml version="1.0" encoding="utf-8"?>
<sst xmlns="http://schemas.openxmlformats.org/spreadsheetml/2006/main" count="44" uniqueCount="44">
  <si>
    <t>11/10</t>
  </si>
  <si>
    <t>10/09</t>
  </si>
  <si>
    <t>09/08</t>
  </si>
  <si>
    <t>08/07</t>
  </si>
  <si>
    <t>12/11</t>
  </si>
  <si>
    <t>13/12</t>
  </si>
  <si>
    <t>14/13</t>
  </si>
  <si>
    <t>15/14</t>
  </si>
  <si>
    <t>16/15</t>
  </si>
  <si>
    <t>17/16</t>
  </si>
  <si>
    <t>18/17</t>
  </si>
  <si>
    <r>
      <t>Mese/</t>
    </r>
    <r>
      <rPr>
        <b/>
        <i/>
        <sz val="9"/>
        <color theme="1" tint="0.14999847407452621"/>
        <rFont val="Trebuchet MS"/>
        <family val="2"/>
      </rPr>
      <t>Month</t>
    </r>
  </si>
  <si>
    <r>
      <t>Gennaio/</t>
    </r>
    <r>
      <rPr>
        <i/>
        <sz val="9"/>
        <color theme="1" tint="0.14999847407452621"/>
        <rFont val="Trebuchet MS"/>
        <family val="2"/>
      </rPr>
      <t>January</t>
    </r>
  </si>
  <si>
    <r>
      <t>Febbraio/</t>
    </r>
    <r>
      <rPr>
        <i/>
        <sz val="9"/>
        <color theme="1" tint="0.14999847407452621"/>
        <rFont val="Trebuchet MS"/>
        <family val="2"/>
      </rPr>
      <t>February</t>
    </r>
  </si>
  <si>
    <r>
      <t>Marzo/</t>
    </r>
    <r>
      <rPr>
        <i/>
        <sz val="9"/>
        <color theme="1" tint="0.14999847407452621"/>
        <rFont val="Trebuchet MS"/>
        <family val="2"/>
      </rPr>
      <t>March</t>
    </r>
  </si>
  <si>
    <r>
      <t>Aprile/</t>
    </r>
    <r>
      <rPr>
        <i/>
        <sz val="9"/>
        <color theme="1" tint="0.14999847407452621"/>
        <rFont val="Trebuchet MS"/>
        <family val="2"/>
      </rPr>
      <t>April</t>
    </r>
  </si>
  <si>
    <r>
      <t>Maggio/</t>
    </r>
    <r>
      <rPr>
        <i/>
        <sz val="9"/>
        <color theme="1" tint="0.14999847407452621"/>
        <rFont val="Trebuchet MS"/>
        <family val="2"/>
      </rPr>
      <t>May</t>
    </r>
  </si>
  <si>
    <r>
      <t>Giugno/</t>
    </r>
    <r>
      <rPr>
        <i/>
        <sz val="9"/>
        <color theme="1" tint="0.14999847407452621"/>
        <rFont val="Trebuchet MS"/>
        <family val="2"/>
      </rPr>
      <t>June</t>
    </r>
  </si>
  <si>
    <r>
      <t>Luglio/</t>
    </r>
    <r>
      <rPr>
        <i/>
        <sz val="9"/>
        <color theme="1" tint="0.14999847407452621"/>
        <rFont val="Trebuchet MS"/>
        <family val="2"/>
      </rPr>
      <t>July</t>
    </r>
  </si>
  <si>
    <r>
      <t>Agosto/</t>
    </r>
    <r>
      <rPr>
        <i/>
        <sz val="9"/>
        <color theme="1" tint="0.14999847407452621"/>
        <rFont val="Trebuchet MS"/>
        <family val="2"/>
      </rPr>
      <t>August</t>
    </r>
  </si>
  <si>
    <r>
      <t>Settembre/</t>
    </r>
    <r>
      <rPr>
        <i/>
        <sz val="9"/>
        <color theme="1" tint="0.14999847407452621"/>
        <rFont val="Trebuchet MS"/>
        <family val="2"/>
      </rPr>
      <t>September</t>
    </r>
  </si>
  <si>
    <r>
      <t>Ottobre/</t>
    </r>
    <r>
      <rPr>
        <i/>
        <sz val="9"/>
        <color theme="1" tint="0.14999847407452621"/>
        <rFont val="Trebuchet MS"/>
        <family val="2"/>
      </rPr>
      <t>October</t>
    </r>
  </si>
  <si>
    <r>
      <t>Novembre/</t>
    </r>
    <r>
      <rPr>
        <i/>
        <sz val="9"/>
        <color theme="1" tint="0.14999847407452621"/>
        <rFont val="Trebuchet MS"/>
        <family val="2"/>
      </rPr>
      <t>November</t>
    </r>
  </si>
  <si>
    <r>
      <t>Dicembre/</t>
    </r>
    <r>
      <rPr>
        <i/>
        <sz val="9"/>
        <color theme="1" tint="0.14999847407452621"/>
        <rFont val="Trebuchet MS"/>
        <family val="2"/>
      </rPr>
      <t>December</t>
    </r>
  </si>
  <si>
    <r>
      <t>Totale/</t>
    </r>
    <r>
      <rPr>
        <b/>
        <i/>
        <sz val="9"/>
        <color theme="1" tint="0.14999847407452621"/>
        <rFont val="Trebuchet MS"/>
        <family val="2"/>
      </rPr>
      <t>Total</t>
    </r>
  </si>
  <si>
    <r>
      <t xml:space="preserve">var.% / </t>
    </r>
    <r>
      <rPr>
        <b/>
        <i/>
        <sz val="9"/>
        <color theme="1" tint="0.14999847407452621"/>
        <rFont val="Trebuchet MS"/>
        <family val="2"/>
      </rPr>
      <t>%chg.</t>
    </r>
  </si>
  <si>
    <t>IMMATRICOLAZIONI - AUTOBUS  - ANDAMENTO MENSILE</t>
  </si>
  <si>
    <t>NEW REGISTRATIONS - BUSES - MONTHLY TREND</t>
  </si>
  <si>
    <t>VOLUMI</t>
  </si>
  <si>
    <t>VAR.%</t>
  </si>
  <si>
    <t>19/18</t>
  </si>
  <si>
    <r>
      <rPr>
        <b/>
        <sz val="9"/>
        <rFont val="Trebuchet MS"/>
        <family val="2"/>
      </rPr>
      <t>I°Semestre</t>
    </r>
    <r>
      <rPr>
        <i/>
        <sz val="9"/>
        <color theme="1" tint="0.14999847407452621"/>
        <rFont val="Trebuchet MS"/>
        <family val="2"/>
      </rPr>
      <t>/the first half</t>
    </r>
  </si>
  <si>
    <r>
      <rPr>
        <b/>
        <sz val="9"/>
        <rFont val="Trebuchet MS"/>
        <family val="2"/>
      </rPr>
      <t>II°Semestre</t>
    </r>
    <r>
      <rPr>
        <i/>
        <sz val="9"/>
        <color theme="1" tint="0.14999847407452621"/>
        <rFont val="Trebuchet MS"/>
        <family val="2"/>
      </rPr>
      <t>/the second half</t>
    </r>
  </si>
  <si>
    <t>20/19</t>
  </si>
  <si>
    <t>Fino al 2013, i dati sono stati elaborati dall'Anfia in base al numero delle carte di circolazione rilasciate.</t>
  </si>
  <si>
    <t>Dal 2014, i dati sono elaborati in base all'effettiva data di immatricolazione.</t>
  </si>
  <si>
    <t>Up to 2013, figures result from Anfia elaborations based on the total number of registration papers issued by the Ministry of Transport.</t>
  </si>
  <si>
    <t>* Dati provvisori / * Provisional data</t>
  </si>
  <si>
    <t>Starting from 2014, data processing is based on the date of registration.</t>
  </si>
  <si>
    <t>21/20</t>
  </si>
  <si>
    <t>2022*</t>
  </si>
  <si>
    <t>22/21</t>
  </si>
  <si>
    <t xml:space="preserve">Nota - Elaborazioni Anfia su dati del Ministero dei Trasporti presenti in archivio al 30/04/2023 (Aut. Min.D07161/H4). </t>
  </si>
  <si>
    <t xml:space="preserve">Note - Prepared by Anfia on Ministry of Transports data as of April 30, 2023.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</si>
</sst>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_ ;\-#,##0.0\ "/>
  </numFmts>
  <fonts count="35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Calibri"/>
      <family val="2"/>
    </font>
    <font>
      <b/>
      <sz val="11"/>
      <name val="Trebuchet MS"/>
      <family val="2"/>
    </font>
    <font>
      <b/>
      <sz val="9"/>
      <name val="Trebuchet MS"/>
      <family val="2"/>
    </font>
    <font>
      <sz val="9"/>
      <color indexed="8"/>
      <name val="Trebuchet MS"/>
      <family val="2"/>
    </font>
    <font>
      <i/>
      <sz val="9"/>
      <name val="Trebuchet MS"/>
      <family val="2"/>
    </font>
    <font>
      <sz val="9"/>
      <name val="Trebuchet MS"/>
      <family val="2"/>
    </font>
    <font>
      <sz val="8"/>
      <name val="Trebuchet MS"/>
      <family val="2"/>
    </font>
    <font>
      <b/>
      <i/>
      <sz val="9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sz val="9"/>
      <color indexed="10"/>
      <name val="Trebuchet MS"/>
      <family val="2"/>
    </font>
    <font>
      <sz val="9"/>
      <color theme="0"/>
      <name val="Trebuchet MS"/>
      <family val="2"/>
    </font>
    <font>
      <i/>
      <sz val="8"/>
      <color theme="1" tint="0.14999847407452621"/>
      <name val="Trebuchet MS"/>
      <family val="2"/>
    </font>
    <font>
      <i/>
      <sz val="11"/>
      <color theme="1" tint="0.14999847407452621"/>
      <name val="Trebuchet MS"/>
      <family val="2"/>
    </font>
    <font>
      <b/>
      <i/>
      <sz val="8"/>
      <color theme="1" tint="0.14999847407452621"/>
      <name val="Trebuchet MS"/>
      <family val="2"/>
    </font>
    <font>
      <sz val="10"/>
      <color theme="0"/>
      <name val="Arial"/>
      <family val="2"/>
    </font>
    <font>
      <sz val="11"/>
      <color theme="0"/>
      <name val="Calibri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3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22"/>
      </bottom>
      <diagonal/>
    </border>
    <border>
      <left style="thin">
        <color indexed="64"/>
      </left>
      <right/>
      <top style="thin">
        <color indexed="64"/>
      </top>
      <bottom style="hair">
        <color indexed="22"/>
      </bottom>
      <diagonal/>
    </border>
    <border>
      <left style="thin">
        <color indexed="64"/>
      </left>
      <right style="thin">
        <color indexed="64"/>
      </right>
      <top style="hair">
        <color indexed="22"/>
      </top>
      <bottom style="hair">
        <color indexed="22"/>
      </bottom>
      <diagonal/>
    </border>
    <border>
      <left style="thin">
        <color indexed="64"/>
      </left>
      <right/>
      <top style="hair">
        <color indexed="22"/>
      </top>
      <bottom style="hair">
        <color indexed="22"/>
      </bottom>
      <diagonal/>
    </border>
    <border>
      <left style="thin">
        <color indexed="64"/>
      </left>
      <right style="thin">
        <color indexed="64"/>
      </right>
      <top style="hair">
        <color indexed="22"/>
      </top>
      <bottom style="thin">
        <color indexed="64"/>
      </bottom>
      <diagonal/>
    </border>
    <border>
      <left style="thin">
        <color indexed="64"/>
      </left>
      <right/>
      <top style="hair">
        <color indexed="22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22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22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8" fillId="0" borderId="0"/>
    <xf numFmtId="0" fontId="1" fillId="23" borderId="4" applyNumberFormat="0" applyFont="0" applyAlignment="0" applyProtection="0"/>
    <xf numFmtId="0" fontId="9" fillId="16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</cellStyleXfs>
  <cellXfs count="87">
    <xf numFmtId="0" fontId="0" fillId="0" borderId="0" xfId="0"/>
    <xf numFmtId="0" fontId="21" fillId="0" borderId="0" xfId="0" applyFont="1"/>
    <xf numFmtId="0" fontId="22" fillId="0" borderId="0" xfId="0" applyFont="1"/>
    <xf numFmtId="16" fontId="21" fillId="24" borderId="10" xfId="0" quotePrefix="1" applyNumberFormat="1" applyFont="1" applyFill="1" applyBorder="1" applyAlignment="1">
      <alignment horizontal="right" vertical="center"/>
    </xf>
    <xf numFmtId="0" fontId="25" fillId="0" borderId="0" xfId="0" applyFont="1" applyAlignment="1">
      <alignment horizontal="left"/>
    </xf>
    <xf numFmtId="0" fontId="23" fillId="0" borderId="0" xfId="0" applyFont="1" applyAlignment="1">
      <alignment horizontal="right"/>
    </xf>
    <xf numFmtId="0" fontId="28" fillId="0" borderId="0" xfId="0" applyFont="1"/>
    <xf numFmtId="0" fontId="29" fillId="26" borderId="0" xfId="0" applyFont="1" applyFill="1"/>
    <xf numFmtId="0" fontId="30" fillId="0" borderId="0" xfId="0" applyFont="1" applyAlignment="1">
      <alignment horizontal="left"/>
    </xf>
    <xf numFmtId="0" fontId="30" fillId="0" borderId="0" xfId="0" applyFont="1" applyAlignment="1">
      <alignment horizontal="left" vertical="top"/>
    </xf>
    <xf numFmtId="0" fontId="21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165" fontId="24" fillId="0" borderId="11" xfId="0" applyNumberFormat="1" applyFont="1" applyBorder="1" applyAlignment="1">
      <alignment horizontal="right" vertical="center"/>
    </xf>
    <xf numFmtId="164" fontId="24" fillId="0" borderId="11" xfId="0" applyNumberFormat="1" applyFont="1" applyBorder="1" applyAlignment="1">
      <alignment horizontal="right" vertical="center"/>
    </xf>
    <xf numFmtId="165" fontId="24" fillId="0" borderId="13" xfId="0" applyNumberFormat="1" applyFont="1" applyBorder="1" applyAlignment="1">
      <alignment horizontal="right" vertical="center"/>
    </xf>
    <xf numFmtId="164" fontId="24" fillId="0" borderId="13" xfId="0" applyNumberFormat="1" applyFont="1" applyBorder="1" applyAlignment="1">
      <alignment horizontal="right" vertical="center"/>
    </xf>
    <xf numFmtId="165" fontId="24" fillId="0" borderId="15" xfId="0" applyNumberFormat="1" applyFont="1" applyBorder="1" applyAlignment="1">
      <alignment horizontal="right" vertical="center"/>
    </xf>
    <xf numFmtId="164" fontId="24" fillId="0" borderId="15" xfId="0" applyNumberFormat="1" applyFont="1" applyBorder="1" applyAlignment="1">
      <alignment horizontal="right" vertical="center"/>
    </xf>
    <xf numFmtId="165" fontId="21" fillId="0" borderId="10" xfId="0" applyNumberFormat="1" applyFont="1" applyBorder="1" applyAlignment="1">
      <alignment vertical="center"/>
    </xf>
    <xf numFmtId="164" fontId="21" fillId="0" borderId="10" xfId="0" applyNumberFormat="1" applyFont="1" applyBorder="1" applyAlignment="1">
      <alignment vertical="center"/>
    </xf>
    <xf numFmtId="0" fontId="20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165" fontId="24" fillId="0" borderId="22" xfId="0" applyNumberFormat="1" applyFont="1" applyBorder="1" applyAlignment="1">
      <alignment horizontal="right" vertical="center"/>
    </xf>
    <xf numFmtId="164" fontId="24" fillId="0" borderId="22" xfId="0" applyNumberFormat="1" applyFont="1" applyBorder="1" applyAlignment="1">
      <alignment horizontal="right" vertical="center"/>
    </xf>
    <xf numFmtId="165" fontId="21" fillId="0" borderId="15" xfId="0" applyNumberFormat="1" applyFont="1" applyBorder="1" applyAlignment="1">
      <alignment horizontal="right" vertical="center"/>
    </xf>
    <xf numFmtId="164" fontId="21" fillId="0" borderId="15" xfId="0" applyNumberFormat="1" applyFont="1" applyBorder="1" applyAlignment="1">
      <alignment horizontal="right" vertical="center"/>
    </xf>
    <xf numFmtId="164" fontId="21" fillId="0" borderId="10" xfId="0" applyNumberFormat="1" applyFont="1" applyBorder="1" applyAlignment="1">
      <alignment horizontal="right" vertical="center"/>
    </xf>
    <xf numFmtId="165" fontId="21" fillId="0" borderId="10" xfId="0" applyNumberFormat="1" applyFont="1" applyBorder="1" applyAlignment="1">
      <alignment horizontal="right" vertical="center"/>
    </xf>
    <xf numFmtId="164" fontId="24" fillId="0" borderId="23" xfId="0" applyNumberFormat="1" applyFont="1" applyBorder="1" applyAlignment="1">
      <alignment horizontal="right" vertical="center"/>
    </xf>
    <xf numFmtId="165" fontId="24" fillId="0" borderId="23" xfId="0" applyNumberFormat="1" applyFont="1" applyBorder="1" applyAlignment="1">
      <alignment horizontal="right" vertical="center"/>
    </xf>
    <xf numFmtId="49" fontId="24" fillId="0" borderId="10" xfId="0" applyNumberFormat="1" applyFont="1" applyBorder="1" applyAlignment="1">
      <alignment horizontal="left"/>
    </xf>
    <xf numFmtId="49" fontId="24" fillId="0" borderId="15" xfId="0" applyNumberFormat="1" applyFont="1" applyBorder="1" applyAlignment="1">
      <alignment horizontal="left"/>
    </xf>
    <xf numFmtId="49" fontId="21" fillId="0" borderId="10" xfId="0" applyNumberFormat="1" applyFont="1" applyBorder="1"/>
    <xf numFmtId="49" fontId="24" fillId="0" borderId="11" xfId="0" applyNumberFormat="1" applyFont="1" applyBorder="1" applyAlignment="1">
      <alignment horizontal="left" vertical="center" indent="1"/>
    </xf>
    <xf numFmtId="49" fontId="24" fillId="0" borderId="13" xfId="0" applyNumberFormat="1" applyFont="1" applyBorder="1" applyAlignment="1">
      <alignment horizontal="left" vertical="center" indent="1"/>
    </xf>
    <xf numFmtId="49" fontId="24" fillId="0" borderId="15" xfId="0" applyNumberFormat="1" applyFont="1" applyBorder="1" applyAlignment="1">
      <alignment horizontal="left" vertical="center" indent="1"/>
    </xf>
    <xf numFmtId="3" fontId="24" fillId="0" borderId="12" xfId="0" applyNumberFormat="1" applyFont="1" applyBorder="1" applyAlignment="1">
      <alignment vertical="center"/>
    </xf>
    <xf numFmtId="3" fontId="24" fillId="0" borderId="11" xfId="0" applyNumberFormat="1" applyFont="1" applyBorder="1" applyAlignment="1">
      <alignment vertical="center"/>
    </xf>
    <xf numFmtId="3" fontId="24" fillId="0" borderId="14" xfId="0" applyNumberFormat="1" applyFont="1" applyBorder="1" applyAlignment="1">
      <alignment vertical="center"/>
    </xf>
    <xf numFmtId="3" fontId="24" fillId="0" borderId="13" xfId="0" applyNumberFormat="1" applyFont="1" applyBorder="1" applyAlignment="1">
      <alignment vertical="center"/>
    </xf>
    <xf numFmtId="3" fontId="21" fillId="0" borderId="10" xfId="0" applyNumberFormat="1" applyFont="1" applyBorder="1"/>
    <xf numFmtId="3" fontId="24" fillId="0" borderId="16" xfId="0" applyNumberFormat="1" applyFont="1" applyBorder="1" applyAlignment="1">
      <alignment vertical="center"/>
    </xf>
    <xf numFmtId="3" fontId="24" fillId="0" borderId="15" xfId="0" applyNumberFormat="1" applyFont="1" applyBorder="1" applyAlignment="1">
      <alignment vertical="center"/>
    </xf>
    <xf numFmtId="3" fontId="21" fillId="0" borderId="16" xfId="0" applyNumberFormat="1" applyFont="1" applyBorder="1"/>
    <xf numFmtId="3" fontId="21" fillId="0" borderId="17" xfId="0" applyNumberFormat="1" applyFont="1" applyBorder="1"/>
    <xf numFmtId="3" fontId="24" fillId="0" borderId="12" xfId="0" applyNumberFormat="1" applyFont="1" applyBorder="1" applyAlignment="1">
      <alignment horizontal="right" vertical="center"/>
    </xf>
    <xf numFmtId="3" fontId="24" fillId="0" borderId="11" xfId="0" applyNumberFormat="1" applyFont="1" applyBorder="1" applyAlignment="1">
      <alignment horizontal="right" vertical="center"/>
    </xf>
    <xf numFmtId="3" fontId="24" fillId="0" borderId="14" xfId="0" applyNumberFormat="1" applyFont="1" applyBorder="1" applyAlignment="1">
      <alignment horizontal="right" vertical="center"/>
    </xf>
    <xf numFmtId="3" fontId="24" fillId="0" borderId="13" xfId="0" applyNumberFormat="1" applyFont="1" applyBorder="1" applyAlignment="1">
      <alignment horizontal="right" vertical="center"/>
    </xf>
    <xf numFmtId="3" fontId="24" fillId="0" borderId="16" xfId="0" applyNumberFormat="1" applyFont="1" applyBorder="1" applyAlignment="1">
      <alignment horizontal="right" vertical="center"/>
    </xf>
    <xf numFmtId="3" fontId="24" fillId="0" borderId="15" xfId="0" applyNumberFormat="1" applyFont="1" applyBorder="1" applyAlignment="1">
      <alignment horizontal="right" vertical="center"/>
    </xf>
    <xf numFmtId="165" fontId="21" fillId="0" borderId="0" xfId="0" applyNumberFormat="1" applyFont="1" applyAlignment="1">
      <alignment vertical="center"/>
    </xf>
    <xf numFmtId="164" fontId="21" fillId="0" borderId="0" xfId="0" applyNumberFormat="1" applyFont="1" applyAlignment="1">
      <alignment vertical="center"/>
    </xf>
    <xf numFmtId="0" fontId="21" fillId="24" borderId="10" xfId="0" applyFont="1" applyFill="1" applyBorder="1" applyAlignment="1">
      <alignment horizontal="center" vertical="center"/>
    </xf>
    <xf numFmtId="165" fontId="24" fillId="0" borderId="25" xfId="0" applyNumberFormat="1" applyFont="1" applyBorder="1" applyAlignment="1">
      <alignment horizontal="right" vertical="center"/>
    </xf>
    <xf numFmtId="165" fontId="24" fillId="0" borderId="26" xfId="0" applyNumberFormat="1" applyFont="1" applyBorder="1" applyAlignment="1">
      <alignment horizontal="right" vertical="center"/>
    </xf>
    <xf numFmtId="165" fontId="24" fillId="0" borderId="27" xfId="0" applyNumberFormat="1" applyFont="1" applyBorder="1" applyAlignment="1">
      <alignment horizontal="right" vertical="center"/>
    </xf>
    <xf numFmtId="165" fontId="24" fillId="0" borderId="28" xfId="0" applyNumberFormat="1" applyFont="1" applyBorder="1" applyAlignment="1">
      <alignment horizontal="right" vertical="center"/>
    </xf>
    <xf numFmtId="3" fontId="30" fillId="27" borderId="0" xfId="0" applyNumberFormat="1" applyFont="1" applyFill="1" applyAlignment="1">
      <alignment horizontal="left"/>
    </xf>
    <xf numFmtId="3" fontId="30" fillId="27" borderId="24" xfId="0" applyNumberFormat="1" applyFont="1" applyFill="1" applyBorder="1"/>
    <xf numFmtId="3" fontId="32" fillId="0" borderId="0" xfId="0" applyNumberFormat="1" applyFont="1"/>
    <xf numFmtId="3" fontId="32" fillId="26" borderId="0" xfId="0" applyNumberFormat="1" applyFont="1" applyFill="1"/>
    <xf numFmtId="164" fontId="32" fillId="0" borderId="0" xfId="0" applyNumberFormat="1" applyFont="1"/>
    <xf numFmtId="0" fontId="30" fillId="0" borderId="0" xfId="0" applyFont="1"/>
    <xf numFmtId="0" fontId="30" fillId="0" borderId="0" xfId="0" applyFont="1" applyAlignment="1">
      <alignment horizontal="left" vertical="center"/>
    </xf>
    <xf numFmtId="0" fontId="30" fillId="26" borderId="0" xfId="0" applyFont="1" applyFill="1"/>
    <xf numFmtId="0" fontId="32" fillId="0" borderId="0" xfId="0" applyFont="1"/>
    <xf numFmtId="0" fontId="30" fillId="0" borderId="0" xfId="0" applyFont="1" applyAlignment="1">
      <alignment horizontal="right"/>
    </xf>
    <xf numFmtId="0" fontId="21" fillId="24" borderId="20" xfId="0" applyFont="1" applyFill="1" applyBorder="1" applyAlignment="1">
      <alignment vertical="center"/>
    </xf>
    <xf numFmtId="0" fontId="21" fillId="24" borderId="21" xfId="0" applyFont="1" applyFill="1" applyBorder="1" applyAlignment="1">
      <alignment vertical="center"/>
    </xf>
    <xf numFmtId="0" fontId="20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3" fillId="0" borderId="0" xfId="30" applyFont="1"/>
    <xf numFmtId="0" fontId="21" fillId="24" borderId="18" xfId="0" applyFont="1" applyFill="1" applyBorder="1" applyAlignment="1">
      <alignment horizontal="center" vertical="center"/>
    </xf>
    <xf numFmtId="0" fontId="21" fillId="24" borderId="19" xfId="0" applyFont="1" applyFill="1" applyBorder="1" applyAlignment="1">
      <alignment horizontal="center" vertical="center"/>
    </xf>
    <xf numFmtId="3" fontId="21" fillId="0" borderId="29" xfId="0" applyNumberFormat="1" applyFont="1" applyBorder="1"/>
    <xf numFmtId="0" fontId="34" fillId="0" borderId="0" xfId="0" applyFont="1"/>
    <xf numFmtId="0" fontId="21" fillId="24" borderId="18" xfId="0" applyFont="1" applyFill="1" applyBorder="1" applyAlignment="1">
      <alignment horizontal="center" vertical="center"/>
    </xf>
    <xf numFmtId="0" fontId="21" fillId="24" borderId="19" xfId="0" applyFont="1" applyFill="1" applyBorder="1" applyAlignment="1">
      <alignment horizontal="center" vertical="center"/>
    </xf>
    <xf numFmtId="0" fontId="21" fillId="24" borderId="17" xfId="0" applyFont="1" applyFill="1" applyBorder="1" applyAlignment="1">
      <alignment horizontal="center" vertical="center"/>
    </xf>
    <xf numFmtId="0" fontId="21" fillId="24" borderId="20" xfId="0" applyFont="1" applyFill="1" applyBorder="1" applyAlignment="1">
      <alignment horizontal="center" vertical="center"/>
    </xf>
    <xf numFmtId="0" fontId="21" fillId="24" borderId="21" xfId="0" applyFont="1" applyFill="1" applyBorder="1" applyAlignment="1">
      <alignment horizontal="center" vertical="center"/>
    </xf>
    <xf numFmtId="0" fontId="21" fillId="24" borderId="10" xfId="0" applyFont="1" applyFill="1" applyBorder="1" applyAlignment="1">
      <alignment horizontal="center" vertical="center"/>
    </xf>
    <xf numFmtId="0" fontId="24" fillId="24" borderId="10" xfId="0" applyFont="1" applyFill="1" applyBorder="1" applyAlignment="1">
      <alignment horizontal="center" vertical="center"/>
    </xf>
    <xf numFmtId="3" fontId="30" fillId="27" borderId="24" xfId="0" applyNumberFormat="1" applyFont="1" applyFill="1" applyBorder="1" applyAlignment="1">
      <alignment horizontal="left"/>
    </xf>
    <xf numFmtId="0" fontId="21" fillId="25" borderId="18" xfId="0" applyFont="1" applyFill="1" applyBorder="1" applyAlignment="1">
      <alignment vertical="center"/>
    </xf>
    <xf numFmtId="0" fontId="24" fillId="25" borderId="19" xfId="0" applyFont="1" applyFill="1" applyBorder="1" applyAlignment="1">
      <alignment vertical="center"/>
    </xf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rmale 2 2 2" xfId="30" xr:uid="{00000000-0005-0000-0000-00001E000000}"/>
    <cellStyle name="Nota" xfId="31" builtinId="10" customBuiltin="1"/>
    <cellStyle name="Output" xfId="32" builtinId="21" customBuiltin="1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76748022036325"/>
          <c:y val="0.24190775972269274"/>
          <c:w val="0.76279185257971871"/>
          <c:h val="0.55594715822583141"/>
        </c:manualLayout>
      </c:layout>
      <c:barChart>
        <c:barDir val="col"/>
        <c:grouping val="clustered"/>
        <c:varyColors val="0"/>
        <c:ser>
          <c:idx val="0"/>
          <c:order val="0"/>
          <c:tx>
            <c:v>Unità/units</c:v>
          </c:tx>
          <c:spPr>
            <a:solidFill>
              <a:schemeClr val="accent6">
                <a:lumMod val="60000"/>
                <a:lumOff val="40000"/>
              </a:schemeClr>
            </a:solidFill>
          </c:spPr>
          <c:invertIfNegative val="0"/>
          <c:dLbls>
            <c:dLbl>
              <c:idx val="0"/>
              <c:numFmt formatCode="#,##0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000" b="1" i="0" u="none" strike="noStrike" baseline="0">
                      <a:solidFill>
                        <a:srgbClr val="000000"/>
                      </a:solidFill>
                      <a:latin typeface="Trebuchet MS"/>
                      <a:ea typeface="Trebuchet MS"/>
                      <a:cs typeface="Trebuchet MS"/>
                    </a:defRPr>
                  </a:pPr>
                  <a:endParaRPr lang="it-IT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C333-4FC6-A435-DD8B1CA30091}"/>
                </c:ext>
              </c:extLst>
            </c:dLbl>
            <c:dLbl>
              <c:idx val="1"/>
              <c:numFmt formatCode="#,##0" sourceLinked="0"/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000" b="1" i="0" u="none" strike="noStrike" baseline="0">
                      <a:solidFill>
                        <a:srgbClr val="000000"/>
                      </a:solidFill>
                      <a:latin typeface="Trebuchet MS"/>
                      <a:ea typeface="Trebuchet MS"/>
                      <a:cs typeface="Trebuchet MS"/>
                    </a:defRPr>
                  </a:pPr>
                  <a:endParaRPr lang="it-IT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C333-4FC6-A435-DD8B1CA30091}"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 algn="ctr">
                  <a:defRPr sz="1000" b="1" i="0" u="none" strike="noStrike" baseline="0">
                    <a:solidFill>
                      <a:srgbClr val="000000"/>
                    </a:solidFill>
                    <a:latin typeface="Trebuchet MS"/>
                    <a:ea typeface="Trebuchet MS"/>
                    <a:cs typeface="Trebuchet MS"/>
                  </a:defRPr>
                </a:pPr>
                <a:endParaRPr lang="it-IT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'7.AB_mesi'!$AS$10:$AS$25</c:f>
              <c:numCache>
                <c:formatCode>General</c:formatCode>
                <c:ptCount val="16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</c:numCache>
            </c:numRef>
          </c:cat>
          <c:val>
            <c:numRef>
              <c:f>'7.AB_mesi'!$AT$10:$AT$25</c:f>
              <c:numCache>
                <c:formatCode>General</c:formatCode>
                <c:ptCount val="16"/>
                <c:pt idx="0">
                  <c:v>4414</c:v>
                </c:pt>
                <c:pt idx="1">
                  <c:v>4252</c:v>
                </c:pt>
                <c:pt idx="2">
                  <c:v>3027</c:v>
                </c:pt>
                <c:pt idx="3">
                  <c:v>3750</c:v>
                </c:pt>
                <c:pt idx="4">
                  <c:v>3063</c:v>
                </c:pt>
                <c:pt idx="5">
                  <c:v>2338</c:v>
                </c:pt>
                <c:pt idx="6">
                  <c:v>2532</c:v>
                </c:pt>
                <c:pt idx="7">
                  <c:v>2047</c:v>
                </c:pt>
                <c:pt idx="8">
                  <c:v>2381</c:v>
                </c:pt>
                <c:pt idx="9">
                  <c:v>2869</c:v>
                </c:pt>
                <c:pt idx="10">
                  <c:v>3427</c:v>
                </c:pt>
                <c:pt idx="11">
                  <c:v>4495</c:v>
                </c:pt>
                <c:pt idx="12">
                  <c:v>4375</c:v>
                </c:pt>
                <c:pt idx="13">
                  <c:v>3151</c:v>
                </c:pt>
                <c:pt idx="14">
                  <c:v>3335</c:v>
                </c:pt>
                <c:pt idx="15">
                  <c:v>3221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33-4FC6-A435-DD8B1CA300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8"/>
        <c:axId val="919456543"/>
        <c:axId val="1"/>
      </c:barChart>
      <c:lineChart>
        <c:grouping val="standard"/>
        <c:varyColors val="0"/>
        <c:ser>
          <c:idx val="2"/>
          <c:order val="1"/>
          <c:tx>
            <c:v>var.% / %chg.</c:v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dLbls>
            <c:dLbl>
              <c:idx val="1"/>
              <c:layout>
                <c:manualLayout>
                  <c:x val="-3.4118403420444067E-2"/>
                  <c:y val="2.176063107121649E-2"/>
                </c:manualLayout>
              </c:layout>
              <c:numFmt formatCode="#,##0.0" sourceLinked="0"/>
              <c:spPr>
                <a:solidFill>
                  <a:schemeClr val="accent6">
                    <a:lumMod val="20000"/>
                    <a:lumOff val="80000"/>
                  </a:schemeClr>
                </a:solidFill>
                <a:ln w="12700">
                  <a:solidFill>
                    <a:srgbClr val="C00000"/>
                  </a:solidFill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Trebuchet MS"/>
                      <a:ea typeface="Trebuchet MS"/>
                      <a:cs typeface="Trebuchet MS"/>
                    </a:defRPr>
                  </a:pPr>
                  <a:endParaRPr lang="it-IT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333-4FC6-A435-DD8B1CA30091}"/>
                </c:ext>
              </c:extLst>
            </c:dLbl>
            <c:dLbl>
              <c:idx val="4"/>
              <c:layout>
                <c:manualLayout>
                  <c:x val="-3.7833935018050539E-2"/>
                  <c:y val="-0.11483778069407991"/>
                </c:manualLayout>
              </c:layout>
              <c:numFmt formatCode="#,##0.0" sourceLinked="0"/>
              <c:spPr>
                <a:solidFill>
                  <a:schemeClr val="accent6">
                    <a:lumMod val="20000"/>
                    <a:lumOff val="80000"/>
                  </a:schemeClr>
                </a:solidFill>
                <a:ln w="12700">
                  <a:solidFill>
                    <a:srgbClr val="C00000"/>
                  </a:solidFill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Trebuchet MS"/>
                      <a:ea typeface="Trebuchet MS"/>
                      <a:cs typeface="Trebuchet MS"/>
                    </a:defRPr>
                  </a:pPr>
                  <a:endParaRPr lang="it-IT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333-4FC6-A435-DD8B1CA30091}"/>
                </c:ext>
              </c:extLst>
            </c:dLbl>
            <c:numFmt formatCode="#,##0.0" sourceLinked="0"/>
            <c:spPr>
              <a:solidFill>
                <a:schemeClr val="accent6">
                  <a:lumMod val="20000"/>
                  <a:lumOff val="80000"/>
                </a:schemeClr>
              </a:solidFill>
              <a:ln w="12700">
                <a:solidFill>
                  <a:srgbClr val="C00000"/>
                </a:solidFill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Trebuchet MS"/>
                    <a:ea typeface="Trebuchet MS"/>
                    <a:cs typeface="Trebuchet M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'7.AB_mesi'!$D$5:$AB$6</c:f>
              <c:multiLvlStrCache>
                <c:ptCount val="3"/>
                <c:lvl>
                  <c:pt idx="0">
                    <c:v>2015</c:v>
                  </c:pt>
                </c:lvl>
                <c:lvl>
                  <c:pt idx="0">
                    <c:v>2016</c:v>
                  </c:pt>
                  <c:pt idx="2">
                    <c:v>2014</c:v>
                  </c:pt>
                </c:lvl>
                <c:lvl>
                  <c:pt idx="0">
                    <c:v>2017</c:v>
                  </c:pt>
                </c:lvl>
                <c:lvl>
                  <c:pt idx="0">
                    <c:v>2018</c:v>
                  </c:pt>
                </c:lvl>
                <c:lvl>
                  <c:pt idx="0">
                    <c:v>2019</c:v>
                  </c:pt>
                </c:lvl>
                <c:lvl>
                  <c:pt idx="0">
                    <c:v>2020</c:v>
                  </c:pt>
                </c:lvl>
              </c:multiLvlStrCache>
            </c:multiLvlStrRef>
          </c:cat>
          <c:val>
            <c:numRef>
              <c:f>'7.AB_mesi'!$AU$10:$AU$25</c:f>
              <c:numCache>
                <c:formatCode>General</c:formatCode>
                <c:ptCount val="16"/>
                <c:pt idx="1">
                  <c:v>-3.6701404621658358</c:v>
                </c:pt>
                <c:pt idx="2">
                  <c:v>-28.809971777986831</c:v>
                </c:pt>
                <c:pt idx="3">
                  <c:v>23.885034687809711</c:v>
                </c:pt>
                <c:pt idx="4">
                  <c:v>-18.32</c:v>
                </c:pt>
                <c:pt idx="5">
                  <c:v>-23.669604962455111</c:v>
                </c:pt>
                <c:pt idx="6">
                  <c:v>8.297690333618478</c:v>
                </c:pt>
                <c:pt idx="7">
                  <c:v>-19.154818325434437</c:v>
                </c:pt>
                <c:pt idx="8">
                  <c:v>16.316560820713239</c:v>
                </c:pt>
                <c:pt idx="9">
                  <c:v>20.495590088198238</c:v>
                </c:pt>
                <c:pt idx="10">
                  <c:v>19.449285465318926</c:v>
                </c:pt>
                <c:pt idx="11">
                  <c:v>31.16428362999708</c:v>
                </c:pt>
                <c:pt idx="12">
                  <c:v>-2.6696329254727478</c:v>
                </c:pt>
                <c:pt idx="13">
                  <c:v>-28</c:v>
                </c:pt>
                <c:pt idx="14">
                  <c:v>5.8394160583941606</c:v>
                </c:pt>
                <c:pt idx="15">
                  <c:v>-3.4182908545727133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333-4FC6-A435-DD8B1CA300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919456543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solidFill>
            <a:schemeClr val="bg1"/>
          </a:solidFill>
        </c:spPr>
        <c:txPr>
          <a:bodyPr rot="0" vert="horz"/>
          <a:lstStyle/>
          <a:p>
            <a:pPr>
              <a:defRPr sz="800" b="1" i="0" u="none" strike="noStrike" baseline="0">
                <a:solidFill>
                  <a:schemeClr val="tx2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General" sourceLinked="1"/>
        <c:majorTickMark val="in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chemeClr val="tx2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919456543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General" sourceLinked="1"/>
        <c:majorTickMark val="none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chemeClr val="bg1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3"/>
        <c:crosses val="max"/>
        <c:crossBetween val="between"/>
      </c:valAx>
      <c:spPr>
        <a:ln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925" b="1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</c:legendEntry>
      <c:legendEntry>
        <c:idx val="1"/>
        <c:txPr>
          <a:bodyPr/>
          <a:lstStyle/>
          <a:p>
            <a:pPr>
              <a:defRPr sz="925" b="1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</c:legendEntry>
      <c:layout>
        <c:manualLayout>
          <c:xMode val="edge"/>
          <c:yMode val="edge"/>
          <c:x val="0.42786676113765471"/>
          <c:y val="0.15548750957257595"/>
          <c:w val="0.35388413717279182"/>
          <c:h val="7.5329564995598119E-2"/>
        </c:manualLayout>
      </c:layout>
      <c:overlay val="0"/>
      <c:spPr>
        <a:ln>
          <a:noFill/>
        </a:ln>
      </c:spPr>
      <c:txPr>
        <a:bodyPr/>
        <a:lstStyle/>
        <a:p>
          <a:pPr>
            <a:defRPr sz="925" b="1" i="0" u="none" strike="noStrike" baseline="0">
              <a:solidFill>
                <a:srgbClr val="333399"/>
              </a:solidFill>
              <a:latin typeface="Trebuchet MS"/>
              <a:ea typeface="Trebuchet MS"/>
              <a:cs typeface="Trebuchet M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rgbClr val="FFFFFF"/>
    </a:solidFill>
    <a:ln w="12700">
      <a:noFill/>
      <a:prstDash val="solid"/>
    </a:ln>
  </c:spPr>
  <c:txPr>
    <a:bodyPr/>
    <a:lstStyle/>
    <a:p>
      <a:pPr>
        <a:defRPr sz="1000" b="0" i="0" u="none" strike="noStrike" baseline="0">
          <a:solidFill>
            <a:srgbClr val="333399"/>
          </a:solidFill>
          <a:latin typeface="Trebuchet MS"/>
          <a:ea typeface="Trebuchet MS"/>
          <a:cs typeface="Trebuchet MS"/>
        </a:defRPr>
      </a:pPr>
      <a:endParaRPr lang="it-IT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21940910-D4D0-49A2-BA50-DD339D4FE0B5}">
  <sheetPr/>
  <sheetViews>
    <sheetView zoomScale="130" workbookViewId="0"/>
  </sheetViews>
  <pageMargins left="0.74803149606299213" right="0.74803149606299213" top="0.74803149606299213" bottom="0.74803149606299213" header="0.31496062992125984" footer="0.31496062992125984"/>
  <pageSetup paperSize="9" orientation="landscape" r:id="rId1"/>
  <headerFooter>
    <oddFooter>&amp;L&amp;"Trebuchet MS,Grassetto"&amp;9Statistiche Italia - IMMATRICOLAZIONI
Automobile in cifre &amp;C&amp;"Trebuchet MS,Normale"&amp;9&amp;P/&amp;N&amp;R&amp;"Trebuchet MS,Grassetto"&amp;9ANFIA - Studi e statistiche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238125</xdr:colOff>
      <xdr:row>0</xdr:row>
      <xdr:rowOff>85725</xdr:rowOff>
    </xdr:from>
    <xdr:to>
      <xdr:col>0</xdr:col>
      <xdr:colOff>1238250</xdr:colOff>
      <xdr:row>3</xdr:row>
      <xdr:rowOff>71181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E2492EE4-7161-4EC6-BCBA-EA43C8435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85725"/>
          <a:ext cx="1000125" cy="6141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95288" cy="6059365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B2D2E7FF-7200-4C07-9177-F520C4005C2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0.02096</cdr:x>
      <cdr:y>0.02925</cdr:y>
    </cdr:from>
    <cdr:to>
      <cdr:x>0.9285</cdr:x>
      <cdr:y>0.1154</cdr:y>
    </cdr:to>
    <cdr:sp macro="" textlink="">
      <cdr:nvSpPr>
        <cdr:cNvPr id="2" name="CasellaDiTesto 1"/>
        <cdr:cNvSpPr txBox="1"/>
      </cdr:nvSpPr>
      <cdr:spPr>
        <a:xfrm xmlns:a="http://schemas.openxmlformats.org/drawingml/2006/main">
          <a:off x="147470" y="78840"/>
          <a:ext cx="6276215" cy="24501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it-IT" sz="1050" b="1">
              <a:effectLst/>
              <a:latin typeface="Trebuchet MS" panose="020B0603020202020204" pitchFamily="34" charset="0"/>
              <a:ea typeface="+mn-ea"/>
              <a:cs typeface="+mn-cs"/>
            </a:rPr>
            <a:t>ITALIA</a:t>
          </a:r>
          <a:r>
            <a:rPr lang="it-IT" sz="1050" b="1" baseline="0">
              <a:effectLst/>
              <a:latin typeface="Trebuchet MS" panose="020B0603020202020204" pitchFamily="34" charset="0"/>
              <a:ea typeface="+mn-ea"/>
              <a:cs typeface="+mn-cs"/>
            </a:rPr>
            <a:t> - IMMATRICOLAZIONI </a:t>
          </a:r>
          <a:r>
            <a:rPr lang="it-IT" sz="1050" b="1">
              <a:solidFill>
                <a:schemeClr val="tx1"/>
              </a:solidFill>
              <a:latin typeface="Trebuchet MS" pitchFamily="34" charset="0"/>
            </a:rPr>
            <a:t>AUTOBUS </a:t>
          </a:r>
          <a:r>
            <a:rPr lang="it-IT" sz="1050" b="1" baseline="0">
              <a:solidFill>
                <a:schemeClr val="tx1"/>
              </a:solidFill>
              <a:latin typeface="Trebuchet MS" pitchFamily="34" charset="0"/>
            </a:rPr>
            <a:t>- Trend annuale 2007-2023</a:t>
          </a:r>
        </a:p>
        <a:p xmlns:a="http://schemas.openxmlformats.org/drawingml/2006/main">
          <a:r>
            <a:rPr lang="it-IT" sz="1050" b="0" i="1" baseline="0">
              <a:solidFill>
                <a:schemeClr val="tx1">
                  <a:lumMod val="85000"/>
                  <a:lumOff val="15000"/>
                </a:schemeClr>
              </a:solidFill>
              <a:latin typeface="Trebuchet MS" pitchFamily="34" charset="0"/>
            </a:rPr>
            <a:t>Italy - New registrations of buses - Annual trend 2007-2023</a:t>
          </a:r>
          <a:endParaRPr lang="it-IT" sz="1050" b="0" i="1">
            <a:solidFill>
              <a:schemeClr val="tx1">
                <a:lumMod val="85000"/>
                <a:lumOff val="15000"/>
              </a:schemeClr>
            </a:solidFill>
            <a:latin typeface="Trebuchet MS" pitchFamily="34" charset="0"/>
          </a:endParaRPr>
        </a:p>
      </cdr:txBody>
    </cdr:sp>
  </cdr:relSizeAnchor>
  <cdr:relSizeAnchor xmlns:cdr="http://schemas.openxmlformats.org/drawingml/2006/chartDrawing">
    <cdr:from>
      <cdr:x>0.82238</cdr:x>
      <cdr:y>0.01403</cdr:y>
    </cdr:from>
    <cdr:to>
      <cdr:x>0.93722</cdr:x>
      <cdr:y>0.12174</cdr:y>
    </cdr:to>
    <cdr:pic>
      <cdr:nvPicPr>
        <cdr:cNvPr id="3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06C1C0C8-A0B5-41C3-85C9-F6FAB8304113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7605949" y="83226"/>
          <a:ext cx="1089563" cy="6489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  <cdr:relSizeAnchor xmlns:cdr="http://schemas.openxmlformats.org/drawingml/2006/chartDrawing">
    <cdr:from>
      <cdr:x>0.02255</cdr:x>
      <cdr:y>0.89441</cdr:y>
    </cdr:from>
    <cdr:to>
      <cdr:x>0.83311</cdr:x>
      <cdr:y>0.96663</cdr:y>
    </cdr:to>
    <cdr:sp macro="" textlink="">
      <cdr:nvSpPr>
        <cdr:cNvPr id="4" name="CasellaDiTesto 3">
          <a:extLst xmlns:a="http://schemas.openxmlformats.org/drawingml/2006/main">
            <a:ext uri="{FF2B5EF4-FFF2-40B4-BE49-F238E27FC236}">
              <a16:creationId xmlns:a16="http://schemas.microsoft.com/office/drawing/2014/main" id="{4669F91F-E4B6-4290-96C2-8A5E8953245B}"/>
            </a:ext>
          </a:extLst>
        </cdr:cNvPr>
        <cdr:cNvSpPr txBox="1"/>
      </cdr:nvSpPr>
      <cdr:spPr>
        <a:xfrm xmlns:a="http://schemas.openxmlformats.org/drawingml/2006/main">
          <a:off x="207565" y="5420348"/>
          <a:ext cx="7460014" cy="4376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it-IT" sz="800">
              <a:solidFill>
                <a:schemeClr val="tx1"/>
              </a:solidFill>
              <a:effectLst/>
              <a:latin typeface="Trebuchet MS" panose="020B0603020202020204" pitchFamily="34" charset="0"/>
              <a:ea typeface="+mn-ea"/>
              <a:cs typeface="+mn-cs"/>
            </a:rPr>
            <a:t>Nota - Elaborazioni Anfia su dati del Ministero dei Trasporti presenti in archivio al 30/04/2023 (Aut. Min.D07161/H4).</a:t>
          </a:r>
          <a:endParaRPr lang="it-IT" sz="800">
            <a:solidFill>
              <a:schemeClr val="tx1"/>
            </a:solidFill>
            <a:effectLst/>
            <a:latin typeface="Trebuchet MS" panose="020B0603020202020204" pitchFamily="34" charset="0"/>
          </a:endParaRPr>
        </a:p>
        <a:p xmlns:a="http://schemas.openxmlformats.org/drawingml/2006/main">
          <a:r>
            <a:rPr lang="it-IT" sz="800" i="0">
              <a:solidFill>
                <a:schemeClr val="tx1">
                  <a:lumMod val="85000"/>
                  <a:lumOff val="15000"/>
                </a:schemeClr>
              </a:solidFill>
              <a:effectLst/>
              <a:latin typeface="Trebuchet MS" panose="020B0603020202020204" pitchFamily="34" charset="0"/>
              <a:ea typeface="+mn-ea"/>
              <a:cs typeface="+mn-cs"/>
            </a:rPr>
            <a:t>Note - Prepared by Anfia on Ministry of Transports data as of April 30, 2023.  </a:t>
          </a:r>
          <a:endParaRPr lang="it-IT" sz="800" i="0">
            <a:solidFill>
              <a:schemeClr val="tx1">
                <a:lumMod val="85000"/>
                <a:lumOff val="15000"/>
              </a:schemeClr>
            </a:solidFill>
            <a:effectLst/>
            <a:latin typeface="Trebuchet MS" panose="020B0603020202020204" pitchFamily="34" charset="0"/>
          </a:endParaRPr>
        </a:p>
        <a:p xmlns:a="http://schemas.openxmlformats.org/drawingml/2006/main">
          <a:endParaRPr lang="it-IT" sz="1100"/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R40"/>
  <sheetViews>
    <sheetView showGridLines="0" tabSelected="1" zoomScaleNormal="100" workbookViewId="0">
      <pane ySplit="6" topLeftCell="A7" activePane="bottomLeft" state="frozen"/>
      <selection pane="bottomLeft" activeCell="B2" sqref="B2"/>
    </sheetView>
  </sheetViews>
  <sheetFormatPr defaultColWidth="9.28515625" defaultRowHeight="15" x14ac:dyDescent="0.35"/>
  <cols>
    <col min="1" max="1" width="23" style="2" customWidth="1"/>
    <col min="2" max="9" width="8.5703125" style="2" customWidth="1"/>
    <col min="10" max="19" width="8.5703125" style="2" hidden="1" customWidth="1"/>
    <col min="20" max="20" width="8.5703125" style="2" customWidth="1"/>
    <col min="21" max="21" width="0.42578125" style="1" customWidth="1"/>
    <col min="22" max="28" width="5.5703125" style="2" hidden="1" customWidth="1"/>
    <col min="29" max="31" width="5.5703125" style="2" customWidth="1"/>
    <col min="32" max="36" width="5.7109375" style="2" customWidth="1"/>
    <col min="37" max="43" width="5.7109375" style="2" hidden="1" customWidth="1"/>
    <col min="44" max="44" width="6" style="72" customWidth="1"/>
    <col min="45" max="45" width="5" style="72" bestFit="1" customWidth="1"/>
    <col min="46" max="46" width="7.140625" style="72" bestFit="1" customWidth="1"/>
    <col min="47" max="47" width="5.5703125" style="72" bestFit="1" customWidth="1"/>
    <col min="48" max="53" width="9.28515625" style="72"/>
    <col min="54" max="16384" width="9.28515625" style="2"/>
  </cols>
  <sheetData>
    <row r="1" spans="1:70" ht="16.5" x14ac:dyDescent="0.35"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</row>
    <row r="2" spans="1:70" ht="16.5" x14ac:dyDescent="0.35">
      <c r="B2" s="70" t="s">
        <v>26</v>
      </c>
      <c r="C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</row>
    <row r="3" spans="1:70" ht="16.5" x14ac:dyDescent="0.35">
      <c r="B3" s="71" t="s">
        <v>27</v>
      </c>
      <c r="C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</row>
    <row r="4" spans="1:70" ht="16.5" x14ac:dyDescent="0.35"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</row>
    <row r="5" spans="1:70" s="11" customFormat="1" ht="17.25" customHeight="1" x14ac:dyDescent="0.25">
      <c r="A5" s="85" t="s">
        <v>11</v>
      </c>
      <c r="B5" s="77" t="s">
        <v>40</v>
      </c>
      <c r="C5" s="77">
        <v>2021</v>
      </c>
      <c r="D5" s="77">
        <v>2020</v>
      </c>
      <c r="E5" s="77">
        <v>2019</v>
      </c>
      <c r="F5" s="77">
        <v>2018</v>
      </c>
      <c r="G5" s="77">
        <v>2017</v>
      </c>
      <c r="H5" s="77">
        <v>2016</v>
      </c>
      <c r="I5" s="77">
        <v>2015</v>
      </c>
      <c r="J5" s="73"/>
      <c r="K5" s="73"/>
      <c r="L5" s="73"/>
      <c r="M5" s="73"/>
      <c r="N5" s="73"/>
      <c r="O5" s="73"/>
      <c r="P5" s="73"/>
      <c r="Q5" s="73"/>
      <c r="R5" s="73"/>
      <c r="S5" s="73"/>
      <c r="T5" s="82">
        <v>2014</v>
      </c>
      <c r="U5" s="10"/>
      <c r="V5" s="77">
        <v>2013</v>
      </c>
      <c r="W5" s="82">
        <v>2012</v>
      </c>
      <c r="X5" s="82">
        <v>2011</v>
      </c>
      <c r="Y5" s="82">
        <v>2010</v>
      </c>
      <c r="Z5" s="82">
        <v>2009</v>
      </c>
      <c r="AA5" s="82">
        <v>2008</v>
      </c>
      <c r="AB5" s="82">
        <v>2007</v>
      </c>
      <c r="AC5" s="79" t="s">
        <v>25</v>
      </c>
      <c r="AD5" s="80"/>
      <c r="AE5" s="80"/>
      <c r="AF5" s="80"/>
      <c r="AG5" s="80"/>
      <c r="AH5" s="80"/>
      <c r="AI5" s="80"/>
      <c r="AJ5" s="81"/>
      <c r="AK5" s="68"/>
      <c r="AL5" s="68"/>
      <c r="AM5" s="68"/>
      <c r="AN5" s="68"/>
      <c r="AO5" s="68"/>
      <c r="AP5" s="68"/>
      <c r="AQ5" s="69"/>
      <c r="AR5" s="76"/>
      <c r="AS5" s="76"/>
      <c r="AT5" s="76"/>
      <c r="AU5" s="76"/>
      <c r="AV5" s="76"/>
      <c r="AW5" s="76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</row>
    <row r="6" spans="1:70" s="11" customFormat="1" ht="17.25" customHeight="1" x14ac:dyDescent="0.25">
      <c r="A6" s="86"/>
      <c r="B6" s="78"/>
      <c r="C6" s="78"/>
      <c r="D6" s="78"/>
      <c r="E6" s="78"/>
      <c r="F6" s="78"/>
      <c r="G6" s="78"/>
      <c r="H6" s="78"/>
      <c r="I6" s="78"/>
      <c r="J6" s="74"/>
      <c r="K6" s="74"/>
      <c r="L6" s="74"/>
      <c r="M6" s="74"/>
      <c r="N6" s="74"/>
      <c r="O6" s="74"/>
      <c r="P6" s="74"/>
      <c r="Q6" s="74"/>
      <c r="R6" s="74"/>
      <c r="S6" s="74"/>
      <c r="T6" s="83"/>
      <c r="U6" s="10"/>
      <c r="V6" s="78"/>
      <c r="W6" s="83"/>
      <c r="X6" s="83"/>
      <c r="Y6" s="83"/>
      <c r="Z6" s="83"/>
      <c r="AA6" s="83"/>
      <c r="AB6" s="83"/>
      <c r="AC6" s="53" t="s">
        <v>41</v>
      </c>
      <c r="AD6" s="53" t="s">
        <v>39</v>
      </c>
      <c r="AE6" s="53" t="s">
        <v>33</v>
      </c>
      <c r="AF6" s="3" t="s">
        <v>30</v>
      </c>
      <c r="AG6" s="3" t="s">
        <v>10</v>
      </c>
      <c r="AH6" s="3" t="s">
        <v>9</v>
      </c>
      <c r="AI6" s="3" t="s">
        <v>8</v>
      </c>
      <c r="AJ6" s="3" t="s">
        <v>7</v>
      </c>
      <c r="AK6" s="3" t="s">
        <v>6</v>
      </c>
      <c r="AL6" s="3" t="s">
        <v>5</v>
      </c>
      <c r="AM6" s="3" t="s">
        <v>4</v>
      </c>
      <c r="AN6" s="3" t="s">
        <v>0</v>
      </c>
      <c r="AO6" s="3" t="s">
        <v>1</v>
      </c>
      <c r="AP6" s="3" t="s">
        <v>2</v>
      </c>
      <c r="AQ6" s="3" t="s">
        <v>3</v>
      </c>
      <c r="AR6" s="76"/>
      <c r="AS6" s="76"/>
      <c r="AT6" s="76"/>
      <c r="AU6" s="76"/>
      <c r="AV6" s="76"/>
      <c r="AW6" s="7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</row>
    <row r="7" spans="1:70" s="11" customFormat="1" ht="15" customHeight="1" x14ac:dyDescent="0.25">
      <c r="A7" s="33" t="s">
        <v>12</v>
      </c>
      <c r="B7" s="36">
        <v>269</v>
      </c>
      <c r="C7" s="36">
        <v>346</v>
      </c>
      <c r="D7" s="36">
        <v>481</v>
      </c>
      <c r="E7" s="36">
        <v>445</v>
      </c>
      <c r="F7" s="36">
        <v>412</v>
      </c>
      <c r="G7" s="36">
        <v>395</v>
      </c>
      <c r="H7" s="36">
        <v>256</v>
      </c>
      <c r="I7" s="36">
        <v>210</v>
      </c>
      <c r="J7" s="36"/>
      <c r="K7" s="36"/>
      <c r="L7" s="36"/>
      <c r="M7" s="36"/>
      <c r="N7" s="36"/>
      <c r="O7" s="36"/>
      <c r="P7" s="36"/>
      <c r="Q7" s="36"/>
      <c r="R7" s="36"/>
      <c r="S7" s="36"/>
      <c r="T7" s="37">
        <v>153</v>
      </c>
      <c r="U7" s="10"/>
      <c r="V7" s="36">
        <v>260</v>
      </c>
      <c r="W7" s="36">
        <v>209</v>
      </c>
      <c r="X7" s="45">
        <v>321</v>
      </c>
      <c r="Y7" s="45">
        <v>312</v>
      </c>
      <c r="Z7" s="46">
        <v>320</v>
      </c>
      <c r="AA7" s="45">
        <v>399</v>
      </c>
      <c r="AB7" s="46">
        <v>414</v>
      </c>
      <c r="AC7" s="54">
        <f t="shared" ref="AC7:AG12" si="0">(B7-C7)/C7*100</f>
        <v>-22.254335260115607</v>
      </c>
      <c r="AD7" s="54">
        <f t="shared" si="0"/>
        <v>-28.066528066528068</v>
      </c>
      <c r="AE7" s="54">
        <f t="shared" si="0"/>
        <v>8.0898876404494384</v>
      </c>
      <c r="AF7" s="12">
        <f t="shared" si="0"/>
        <v>8.009708737864079</v>
      </c>
      <c r="AG7" s="12">
        <f t="shared" si="0"/>
        <v>4.3037974683544302</v>
      </c>
      <c r="AH7" s="12">
        <f t="shared" ref="AH7:AH21" si="1">(G7-H7)/H7*100</f>
        <v>54.296875</v>
      </c>
      <c r="AI7" s="12">
        <f t="shared" ref="AI7:AI21" si="2">(H7-I7)/I7*100</f>
        <v>21.904761904761905</v>
      </c>
      <c r="AJ7" s="12">
        <f t="shared" ref="AJ7:AJ21" si="3">(I7-T7)/T7*100</f>
        <v>37.254901960784316</v>
      </c>
      <c r="AK7" s="13">
        <f t="shared" ref="AK7:AK21" si="4">(T7-V7)/V7*100</f>
        <v>-41.153846153846153</v>
      </c>
      <c r="AL7" s="13">
        <f t="shared" ref="AL7:AL21" si="5">(V7-W7)/W7*100</f>
        <v>24.401913875598087</v>
      </c>
      <c r="AM7" s="13">
        <f t="shared" ref="AM7:AM21" si="6">(W7-X7)/X7*100</f>
        <v>-34.890965732087224</v>
      </c>
      <c r="AN7" s="13">
        <f t="shared" ref="AN7:AN21" si="7">(X7-Y7)/Y7*100</f>
        <v>2.8846153846153846</v>
      </c>
      <c r="AO7" s="13">
        <f t="shared" ref="AO7:AO21" si="8">(Y7-Z7)/Z7*100</f>
        <v>-2.5</v>
      </c>
      <c r="AP7" s="13">
        <f t="shared" ref="AP7:AP21" si="9">(Z7-AA7)/AA7*100</f>
        <v>-19.799498746867165</v>
      </c>
      <c r="AQ7" s="13">
        <f t="shared" ref="AQ7:AQ21" si="10">(AA7-AB7)/AB7*100</f>
        <v>-3.6231884057971016</v>
      </c>
      <c r="AR7" s="76"/>
      <c r="AS7" s="76"/>
      <c r="AT7" s="76"/>
      <c r="AU7" s="76"/>
      <c r="AV7" s="76"/>
      <c r="AW7" s="76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</row>
    <row r="8" spans="1:70" s="11" customFormat="1" ht="15" customHeight="1" x14ac:dyDescent="0.25">
      <c r="A8" s="34" t="s">
        <v>13</v>
      </c>
      <c r="B8" s="38">
        <v>267</v>
      </c>
      <c r="C8" s="38">
        <v>209</v>
      </c>
      <c r="D8" s="38">
        <v>306</v>
      </c>
      <c r="E8" s="38">
        <v>386</v>
      </c>
      <c r="F8" s="38">
        <v>255</v>
      </c>
      <c r="G8" s="38">
        <v>246</v>
      </c>
      <c r="H8" s="38">
        <v>195</v>
      </c>
      <c r="I8" s="38">
        <v>240</v>
      </c>
      <c r="J8" s="38"/>
      <c r="K8" s="38"/>
      <c r="L8" s="38"/>
      <c r="M8" s="38"/>
      <c r="N8" s="38"/>
      <c r="O8" s="38"/>
      <c r="P8" s="38"/>
      <c r="Q8" s="38"/>
      <c r="R8" s="38"/>
      <c r="S8" s="38"/>
      <c r="T8" s="39">
        <v>135</v>
      </c>
      <c r="U8" s="10"/>
      <c r="V8" s="38">
        <v>207</v>
      </c>
      <c r="W8" s="38">
        <v>267</v>
      </c>
      <c r="X8" s="47">
        <v>338</v>
      </c>
      <c r="Y8" s="47">
        <v>337</v>
      </c>
      <c r="Z8" s="48">
        <v>355</v>
      </c>
      <c r="AA8" s="47">
        <v>419</v>
      </c>
      <c r="AB8" s="48">
        <v>387</v>
      </c>
      <c r="AC8" s="55">
        <f t="shared" si="0"/>
        <v>27.751196172248804</v>
      </c>
      <c r="AD8" s="55">
        <f t="shared" si="0"/>
        <v>-31.699346405228756</v>
      </c>
      <c r="AE8" s="55">
        <f t="shared" si="0"/>
        <v>-20.725388601036268</v>
      </c>
      <c r="AF8" s="14">
        <f t="shared" si="0"/>
        <v>51.372549019607838</v>
      </c>
      <c r="AG8" s="14">
        <f t="shared" si="0"/>
        <v>3.6585365853658534</v>
      </c>
      <c r="AH8" s="14">
        <f t="shared" si="1"/>
        <v>26.153846153846157</v>
      </c>
      <c r="AI8" s="14">
        <f t="shared" si="2"/>
        <v>-18.75</v>
      </c>
      <c r="AJ8" s="14">
        <f t="shared" si="3"/>
        <v>77.777777777777786</v>
      </c>
      <c r="AK8" s="14">
        <f t="shared" si="4"/>
        <v>-34.782608695652172</v>
      </c>
      <c r="AL8" s="15">
        <f t="shared" si="5"/>
        <v>-22.471910112359549</v>
      </c>
      <c r="AM8" s="15">
        <f t="shared" si="6"/>
        <v>-21.005917159763314</v>
      </c>
      <c r="AN8" s="15">
        <f t="shared" si="7"/>
        <v>0.29673590504451042</v>
      </c>
      <c r="AO8" s="15">
        <f t="shared" si="8"/>
        <v>-5.070422535211268</v>
      </c>
      <c r="AP8" s="15">
        <f t="shared" si="9"/>
        <v>-15.274463007159905</v>
      </c>
      <c r="AQ8" s="15">
        <f t="shared" si="10"/>
        <v>8.2687338501292</v>
      </c>
      <c r="AR8" s="76"/>
      <c r="AS8" s="76"/>
      <c r="AT8" s="76"/>
      <c r="AU8" s="76"/>
      <c r="AV8" s="76"/>
      <c r="AW8" s="76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</row>
    <row r="9" spans="1:70" s="11" customFormat="1" ht="15" customHeight="1" x14ac:dyDescent="0.25">
      <c r="A9" s="34" t="s">
        <v>14</v>
      </c>
      <c r="B9" s="38">
        <v>227</v>
      </c>
      <c r="C9" s="38">
        <v>284</v>
      </c>
      <c r="D9" s="38">
        <v>217</v>
      </c>
      <c r="E9" s="38">
        <v>322</v>
      </c>
      <c r="F9" s="38">
        <v>523</v>
      </c>
      <c r="G9" s="38">
        <v>326</v>
      </c>
      <c r="H9" s="38">
        <v>185</v>
      </c>
      <c r="I9" s="38">
        <v>294</v>
      </c>
      <c r="J9" s="38"/>
      <c r="K9" s="38"/>
      <c r="L9" s="38"/>
      <c r="M9" s="38"/>
      <c r="N9" s="38"/>
      <c r="O9" s="38"/>
      <c r="P9" s="38"/>
      <c r="Q9" s="38"/>
      <c r="R9" s="38"/>
      <c r="S9" s="38"/>
      <c r="T9" s="39">
        <v>232</v>
      </c>
      <c r="U9" s="10"/>
      <c r="V9" s="38">
        <v>222</v>
      </c>
      <c r="W9" s="38">
        <v>269</v>
      </c>
      <c r="X9" s="47">
        <v>277</v>
      </c>
      <c r="Y9" s="47">
        <v>361</v>
      </c>
      <c r="Z9" s="48">
        <v>301</v>
      </c>
      <c r="AA9" s="47">
        <v>432</v>
      </c>
      <c r="AB9" s="48">
        <v>403</v>
      </c>
      <c r="AC9" s="55">
        <f t="shared" si="0"/>
        <v>-20.070422535211268</v>
      </c>
      <c r="AD9" s="55">
        <f t="shared" si="0"/>
        <v>30.875576036866359</v>
      </c>
      <c r="AE9" s="55">
        <f t="shared" si="0"/>
        <v>-32.608695652173914</v>
      </c>
      <c r="AF9" s="14">
        <f t="shared" si="0"/>
        <v>-38.432122370936902</v>
      </c>
      <c r="AG9" s="14">
        <f t="shared" si="0"/>
        <v>60.429447852760731</v>
      </c>
      <c r="AH9" s="14">
        <f t="shared" si="1"/>
        <v>76.21621621621621</v>
      </c>
      <c r="AI9" s="14">
        <f t="shared" si="2"/>
        <v>-37.074829931972793</v>
      </c>
      <c r="AJ9" s="14">
        <f t="shared" si="3"/>
        <v>26.72413793103448</v>
      </c>
      <c r="AK9" s="14">
        <f t="shared" si="4"/>
        <v>4.5045045045045047</v>
      </c>
      <c r="AL9" s="15">
        <f t="shared" si="5"/>
        <v>-17.472118959107807</v>
      </c>
      <c r="AM9" s="15">
        <f t="shared" si="6"/>
        <v>-2.8880866425992782</v>
      </c>
      <c r="AN9" s="15">
        <f t="shared" si="7"/>
        <v>-23.26869806094183</v>
      </c>
      <c r="AO9" s="15">
        <f t="shared" si="8"/>
        <v>19.933554817275748</v>
      </c>
      <c r="AP9" s="15">
        <f t="shared" si="9"/>
        <v>-30.324074074074076</v>
      </c>
      <c r="AQ9" s="15">
        <f t="shared" si="10"/>
        <v>7.1960297766749379</v>
      </c>
      <c r="AR9" s="76"/>
      <c r="AS9" s="76"/>
      <c r="AT9" s="76" t="s">
        <v>28</v>
      </c>
      <c r="AU9" s="76" t="s">
        <v>29</v>
      </c>
      <c r="AV9" s="76"/>
      <c r="AW9" s="76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</row>
    <row r="10" spans="1:70" s="11" customFormat="1" ht="15" customHeight="1" x14ac:dyDescent="0.25">
      <c r="A10" s="34" t="s">
        <v>15</v>
      </c>
      <c r="B10" s="38">
        <v>165</v>
      </c>
      <c r="C10" s="38">
        <v>263</v>
      </c>
      <c r="D10" s="38">
        <v>87</v>
      </c>
      <c r="E10" s="38">
        <v>279</v>
      </c>
      <c r="F10" s="38">
        <v>277</v>
      </c>
      <c r="G10" s="38">
        <v>288</v>
      </c>
      <c r="H10" s="38">
        <v>264</v>
      </c>
      <c r="I10" s="38">
        <v>240</v>
      </c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9">
        <v>188</v>
      </c>
      <c r="U10" s="10"/>
      <c r="V10" s="38">
        <v>222</v>
      </c>
      <c r="W10" s="38">
        <v>214</v>
      </c>
      <c r="X10" s="47">
        <v>229</v>
      </c>
      <c r="Y10" s="47">
        <v>342</v>
      </c>
      <c r="Z10" s="48">
        <v>225</v>
      </c>
      <c r="AA10" s="47">
        <v>415</v>
      </c>
      <c r="AB10" s="48">
        <v>392</v>
      </c>
      <c r="AC10" s="55">
        <f t="shared" si="0"/>
        <v>-37.262357414448672</v>
      </c>
      <c r="AD10" s="55">
        <f t="shared" si="0"/>
        <v>202.29885057471267</v>
      </c>
      <c r="AE10" s="55">
        <f t="shared" si="0"/>
        <v>-68.817204301075279</v>
      </c>
      <c r="AF10" s="14">
        <f t="shared" si="0"/>
        <v>0.72202166064981954</v>
      </c>
      <c r="AG10" s="14">
        <f t="shared" si="0"/>
        <v>-3.8194444444444446</v>
      </c>
      <c r="AH10" s="14">
        <f t="shared" si="1"/>
        <v>9.0909090909090917</v>
      </c>
      <c r="AI10" s="14">
        <f t="shared" si="2"/>
        <v>10</v>
      </c>
      <c r="AJ10" s="14">
        <f t="shared" si="3"/>
        <v>27.659574468085108</v>
      </c>
      <c r="AK10" s="14">
        <f t="shared" si="4"/>
        <v>-15.315315315315313</v>
      </c>
      <c r="AL10" s="15">
        <f t="shared" si="5"/>
        <v>3.7383177570093453</v>
      </c>
      <c r="AM10" s="15">
        <f t="shared" si="6"/>
        <v>-6.5502183406113534</v>
      </c>
      <c r="AN10" s="15">
        <f t="shared" si="7"/>
        <v>-33.040935672514621</v>
      </c>
      <c r="AO10" s="15">
        <f t="shared" si="8"/>
        <v>52</v>
      </c>
      <c r="AP10" s="15">
        <f t="shared" si="9"/>
        <v>-45.783132530120483</v>
      </c>
      <c r="AQ10" s="15">
        <f t="shared" si="10"/>
        <v>5.8673469387755102</v>
      </c>
      <c r="AR10" s="76"/>
      <c r="AS10" s="76">
        <v>2007</v>
      </c>
      <c r="AT10" s="76">
        <f>AB21</f>
        <v>4414</v>
      </c>
      <c r="AU10" s="76"/>
      <c r="AV10" s="76"/>
      <c r="AW10" s="76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</row>
    <row r="11" spans="1:70" s="11" customFormat="1" ht="15" customHeight="1" x14ac:dyDescent="0.25">
      <c r="A11" s="34" t="s">
        <v>16</v>
      </c>
      <c r="B11" s="38">
        <v>205</v>
      </c>
      <c r="C11" s="38">
        <v>255</v>
      </c>
      <c r="D11" s="38">
        <v>66</v>
      </c>
      <c r="E11" s="38">
        <v>366</v>
      </c>
      <c r="F11" s="38">
        <v>383</v>
      </c>
      <c r="G11" s="38">
        <v>275</v>
      </c>
      <c r="H11" s="38">
        <v>196</v>
      </c>
      <c r="I11" s="38">
        <v>173</v>
      </c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9">
        <v>218</v>
      </c>
      <c r="U11" s="10"/>
      <c r="V11" s="38">
        <v>210</v>
      </c>
      <c r="W11" s="38">
        <v>220</v>
      </c>
      <c r="X11" s="47">
        <v>429</v>
      </c>
      <c r="Y11" s="47">
        <v>287</v>
      </c>
      <c r="Z11" s="48">
        <v>269</v>
      </c>
      <c r="AA11" s="47">
        <v>460</v>
      </c>
      <c r="AB11" s="48">
        <v>463</v>
      </c>
      <c r="AC11" s="55">
        <f t="shared" si="0"/>
        <v>-19.607843137254903</v>
      </c>
      <c r="AD11" s="55">
        <f t="shared" si="0"/>
        <v>286.36363636363637</v>
      </c>
      <c r="AE11" s="55">
        <f t="shared" si="0"/>
        <v>-81.967213114754102</v>
      </c>
      <c r="AF11" s="14">
        <f t="shared" si="0"/>
        <v>-4.4386422976501301</v>
      </c>
      <c r="AG11" s="14">
        <f t="shared" si="0"/>
        <v>39.272727272727273</v>
      </c>
      <c r="AH11" s="14">
        <f t="shared" si="1"/>
        <v>40.306122448979593</v>
      </c>
      <c r="AI11" s="14">
        <f t="shared" si="2"/>
        <v>13.294797687861271</v>
      </c>
      <c r="AJ11" s="14">
        <f t="shared" si="3"/>
        <v>-20.642201834862387</v>
      </c>
      <c r="AK11" s="14">
        <f t="shared" si="4"/>
        <v>3.8095238095238098</v>
      </c>
      <c r="AL11" s="15">
        <f t="shared" si="5"/>
        <v>-4.5454545454545459</v>
      </c>
      <c r="AM11" s="15">
        <f t="shared" si="6"/>
        <v>-48.717948717948715</v>
      </c>
      <c r="AN11" s="15">
        <f t="shared" si="7"/>
        <v>49.477351916376307</v>
      </c>
      <c r="AO11" s="15">
        <f t="shared" si="8"/>
        <v>6.6914498141263934</v>
      </c>
      <c r="AP11" s="15">
        <f t="shared" si="9"/>
        <v>-41.521739130434781</v>
      </c>
      <c r="AQ11" s="15">
        <f t="shared" si="10"/>
        <v>-0.64794816414686829</v>
      </c>
      <c r="AR11" s="76"/>
      <c r="AS11" s="76">
        <v>2008</v>
      </c>
      <c r="AT11" s="76">
        <f>AA21</f>
        <v>4252</v>
      </c>
      <c r="AU11" s="76">
        <f>(AT11-AT10)/AT10*100</f>
        <v>-3.6701404621658358</v>
      </c>
      <c r="AV11" s="76"/>
      <c r="AW11" s="76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</row>
    <row r="12" spans="1:70" s="11" customFormat="1" ht="15" customHeight="1" x14ac:dyDescent="0.25">
      <c r="A12" s="34" t="s">
        <v>17</v>
      </c>
      <c r="B12" s="38">
        <v>259</v>
      </c>
      <c r="C12" s="38">
        <v>216</v>
      </c>
      <c r="D12" s="38">
        <v>223</v>
      </c>
      <c r="E12" s="38">
        <v>411</v>
      </c>
      <c r="F12" s="38">
        <v>508</v>
      </c>
      <c r="G12" s="38">
        <v>280</v>
      </c>
      <c r="H12" s="38">
        <v>185</v>
      </c>
      <c r="I12" s="38">
        <v>202</v>
      </c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9">
        <v>142</v>
      </c>
      <c r="U12" s="10"/>
      <c r="V12" s="38">
        <v>86</v>
      </c>
      <c r="W12" s="38">
        <v>160</v>
      </c>
      <c r="X12" s="47">
        <v>172</v>
      </c>
      <c r="Y12" s="47">
        <v>275</v>
      </c>
      <c r="Z12" s="48">
        <v>212</v>
      </c>
      <c r="AA12" s="47">
        <v>274</v>
      </c>
      <c r="AB12" s="48">
        <v>264</v>
      </c>
      <c r="AC12" s="56">
        <f t="shared" si="0"/>
        <v>19.907407407407408</v>
      </c>
      <c r="AD12" s="56">
        <f t="shared" si="0"/>
        <v>-3.1390134529147984</v>
      </c>
      <c r="AE12" s="56">
        <f t="shared" si="0"/>
        <v>-45.742092457420924</v>
      </c>
      <c r="AF12" s="22">
        <f t="shared" si="0"/>
        <v>-19.094488188976378</v>
      </c>
      <c r="AG12" s="22">
        <f t="shared" si="0"/>
        <v>81.428571428571431</v>
      </c>
      <c r="AH12" s="22">
        <f t="shared" si="1"/>
        <v>51.351351351351347</v>
      </c>
      <c r="AI12" s="22">
        <f t="shared" si="2"/>
        <v>-8.4158415841584162</v>
      </c>
      <c r="AJ12" s="22">
        <f t="shared" si="3"/>
        <v>42.25352112676056</v>
      </c>
      <c r="AK12" s="22">
        <f t="shared" si="4"/>
        <v>65.116279069767444</v>
      </c>
      <c r="AL12" s="23">
        <f t="shared" si="5"/>
        <v>-46.25</v>
      </c>
      <c r="AM12" s="23">
        <f t="shared" si="6"/>
        <v>-6.9767441860465116</v>
      </c>
      <c r="AN12" s="23">
        <f t="shared" si="7"/>
        <v>-37.45454545454546</v>
      </c>
      <c r="AO12" s="23">
        <f t="shared" si="8"/>
        <v>29.716981132075471</v>
      </c>
      <c r="AP12" s="23">
        <f t="shared" si="9"/>
        <v>-22.627737226277372</v>
      </c>
      <c r="AQ12" s="23">
        <f t="shared" si="10"/>
        <v>3.7878787878787881</v>
      </c>
      <c r="AR12" s="76"/>
      <c r="AS12" s="76">
        <v>2009</v>
      </c>
      <c r="AT12" s="76">
        <f>Z21</f>
        <v>3027</v>
      </c>
      <c r="AU12" s="76">
        <f t="shared" ref="AU12:AU17" si="11">(AT12-AT11)/AT11*100</f>
        <v>-28.809971777986831</v>
      </c>
      <c r="AV12" s="76"/>
      <c r="AW12" s="76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</row>
    <row r="13" spans="1:70" s="11" customFormat="1" ht="16.5" customHeight="1" x14ac:dyDescent="0.35">
      <c r="A13" s="30" t="s">
        <v>31</v>
      </c>
      <c r="B13" s="40">
        <f>SUM(B7:B12)</f>
        <v>1392</v>
      </c>
      <c r="C13" s="40">
        <f>SUM(C7:C12)</f>
        <v>1573</v>
      </c>
      <c r="D13" s="40">
        <f>SUM(D7:D12)</f>
        <v>1380</v>
      </c>
      <c r="E13" s="40">
        <f>SUM(E7:E12)</f>
        <v>2209</v>
      </c>
      <c r="F13" s="40">
        <f t="shared" ref="F13:T13" si="12">SUM(F7:F12)</f>
        <v>2358</v>
      </c>
      <c r="G13" s="40">
        <f t="shared" si="12"/>
        <v>1810</v>
      </c>
      <c r="H13" s="40">
        <f t="shared" si="12"/>
        <v>1281</v>
      </c>
      <c r="I13" s="40">
        <f t="shared" si="12"/>
        <v>1359</v>
      </c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>
        <f t="shared" si="12"/>
        <v>1068</v>
      </c>
      <c r="U13" s="10"/>
      <c r="V13" s="40">
        <f t="shared" ref="V13:AB13" si="13">SUM(V7:V12)</f>
        <v>1207</v>
      </c>
      <c r="W13" s="40">
        <f t="shared" si="13"/>
        <v>1339</v>
      </c>
      <c r="X13" s="40">
        <f t="shared" si="13"/>
        <v>1766</v>
      </c>
      <c r="Y13" s="40">
        <f t="shared" si="13"/>
        <v>1914</v>
      </c>
      <c r="Z13" s="40">
        <f t="shared" si="13"/>
        <v>1682</v>
      </c>
      <c r="AA13" s="40">
        <f t="shared" si="13"/>
        <v>2399</v>
      </c>
      <c r="AB13" s="40">
        <f t="shared" si="13"/>
        <v>2323</v>
      </c>
      <c r="AC13" s="27">
        <f t="shared" ref="AC13:AC21" si="14">(B13-C13)/C13*100</f>
        <v>-11.506675143038779</v>
      </c>
      <c r="AD13" s="27">
        <f t="shared" ref="AD13:AD21" si="15">(C13-D13)/D13*100</f>
        <v>13.985507246376811</v>
      </c>
      <c r="AE13" s="27">
        <f t="shared" ref="AE13:AE21" si="16">(D13-E13)/E13*100</f>
        <v>-37.52829334540516</v>
      </c>
      <c r="AF13" s="27">
        <f t="shared" ref="AF13" si="17">(E13-F13)/F13*100</f>
        <v>-6.3189143341815095</v>
      </c>
      <c r="AG13" s="27">
        <f t="shared" ref="AG13" si="18">(F13-G13)/G13*100</f>
        <v>30.276243093922652</v>
      </c>
      <c r="AH13" s="27">
        <f t="shared" ref="AH13" si="19">(G13-H13)/H13*100</f>
        <v>41.295862607338016</v>
      </c>
      <c r="AI13" s="27">
        <f t="shared" ref="AI13" si="20">(H13-I13)/I13*100</f>
        <v>-5.739514348785872</v>
      </c>
      <c r="AJ13" s="27">
        <f t="shared" ref="AJ13" si="21">(I13-T13)/T13*100</f>
        <v>27.247191011235955</v>
      </c>
      <c r="AK13" s="27">
        <f t="shared" ref="AK13" si="22">(T13-V13)/V13*100</f>
        <v>-11.516155758077879</v>
      </c>
      <c r="AL13" s="26">
        <f t="shared" si="5"/>
        <v>-9.8581030619865579</v>
      </c>
      <c r="AM13" s="26">
        <f t="shared" si="6"/>
        <v>-24.178935447338617</v>
      </c>
      <c r="AN13" s="26">
        <f t="shared" si="7"/>
        <v>-7.7324973876698007</v>
      </c>
      <c r="AO13" s="26">
        <f t="shared" ref="AO13" si="23">(Y13-Z13)/Z13*100</f>
        <v>13.793103448275861</v>
      </c>
      <c r="AP13" s="26">
        <f t="shared" ref="AP13" si="24">(Z13-AA13)/AA13*100</f>
        <v>-29.887453105460608</v>
      </c>
      <c r="AQ13" s="26">
        <f t="shared" ref="AQ13" si="25">(AA13-AB13)/AB13*100</f>
        <v>3.2716315109771847</v>
      </c>
      <c r="AR13" s="76"/>
      <c r="AS13" s="76">
        <v>2010</v>
      </c>
      <c r="AT13" s="76">
        <f>Y21</f>
        <v>3750</v>
      </c>
      <c r="AU13" s="76">
        <f>(AT13-AT12)/AT12*100</f>
        <v>23.885034687809711</v>
      </c>
      <c r="AV13" s="76"/>
      <c r="AW13" s="76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</row>
    <row r="14" spans="1:70" s="11" customFormat="1" ht="15" customHeight="1" x14ac:dyDescent="0.25">
      <c r="A14" s="34" t="s">
        <v>18</v>
      </c>
      <c r="B14" s="38">
        <v>181</v>
      </c>
      <c r="C14" s="38">
        <v>308</v>
      </c>
      <c r="D14" s="38">
        <v>320</v>
      </c>
      <c r="E14" s="38">
        <v>387</v>
      </c>
      <c r="F14" s="38">
        <v>456</v>
      </c>
      <c r="G14" s="38">
        <v>239</v>
      </c>
      <c r="H14" s="38">
        <v>252</v>
      </c>
      <c r="I14" s="38">
        <v>162</v>
      </c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9">
        <v>187</v>
      </c>
      <c r="U14" s="10"/>
      <c r="V14" s="38">
        <v>171</v>
      </c>
      <c r="W14" s="38">
        <v>156</v>
      </c>
      <c r="X14" s="47">
        <v>233</v>
      </c>
      <c r="Y14" s="47">
        <v>311</v>
      </c>
      <c r="Z14" s="48">
        <v>261</v>
      </c>
      <c r="AA14" s="47">
        <v>321</v>
      </c>
      <c r="AB14" s="48">
        <v>325</v>
      </c>
      <c r="AC14" s="57">
        <f t="shared" si="14"/>
        <v>-41.233766233766232</v>
      </c>
      <c r="AD14" s="57">
        <f t="shared" si="15"/>
        <v>-3.75</v>
      </c>
      <c r="AE14" s="57">
        <f t="shared" si="16"/>
        <v>-17.31266149870801</v>
      </c>
      <c r="AF14" s="29">
        <f t="shared" ref="AF14:AG18" si="26">(E14-F14)/F14*100</f>
        <v>-15.131578947368421</v>
      </c>
      <c r="AG14" s="29">
        <f t="shared" si="26"/>
        <v>90.794979079497907</v>
      </c>
      <c r="AH14" s="29">
        <f t="shared" si="1"/>
        <v>-5.1587301587301582</v>
      </c>
      <c r="AI14" s="29">
        <f t="shared" si="2"/>
        <v>55.555555555555557</v>
      </c>
      <c r="AJ14" s="29">
        <f t="shared" si="3"/>
        <v>-13.368983957219251</v>
      </c>
      <c r="AK14" s="29">
        <f t="shared" si="4"/>
        <v>9.3567251461988299</v>
      </c>
      <c r="AL14" s="28">
        <f t="shared" si="5"/>
        <v>9.6153846153846168</v>
      </c>
      <c r="AM14" s="28">
        <f t="shared" si="6"/>
        <v>-33.047210300429185</v>
      </c>
      <c r="AN14" s="28">
        <f t="shared" si="7"/>
        <v>-25.080385852090032</v>
      </c>
      <c r="AO14" s="28">
        <f t="shared" si="8"/>
        <v>19.157088122605366</v>
      </c>
      <c r="AP14" s="28">
        <f t="shared" si="9"/>
        <v>-18.691588785046729</v>
      </c>
      <c r="AQ14" s="28">
        <f t="shared" si="10"/>
        <v>-1.2307692307692308</v>
      </c>
      <c r="AR14" s="76"/>
      <c r="AS14" s="76">
        <v>2011</v>
      </c>
      <c r="AT14" s="76">
        <f>X21</f>
        <v>3063</v>
      </c>
      <c r="AU14" s="76">
        <f t="shared" si="11"/>
        <v>-18.32</v>
      </c>
      <c r="AV14" s="76"/>
      <c r="AW14" s="76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</row>
    <row r="15" spans="1:70" s="11" customFormat="1" ht="15" customHeight="1" x14ac:dyDescent="0.25">
      <c r="A15" s="34" t="s">
        <v>19</v>
      </c>
      <c r="B15" s="38">
        <v>284</v>
      </c>
      <c r="C15" s="38">
        <v>202</v>
      </c>
      <c r="D15" s="38">
        <v>151</v>
      </c>
      <c r="E15" s="38">
        <v>356</v>
      </c>
      <c r="F15" s="38">
        <v>293</v>
      </c>
      <c r="G15" s="38">
        <v>149</v>
      </c>
      <c r="H15" s="38">
        <v>201</v>
      </c>
      <c r="I15" s="38">
        <v>123</v>
      </c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9">
        <v>84</v>
      </c>
      <c r="U15" s="10"/>
      <c r="V15" s="38">
        <v>109</v>
      </c>
      <c r="W15" s="38">
        <v>106</v>
      </c>
      <c r="X15" s="47">
        <v>204</v>
      </c>
      <c r="Y15" s="47">
        <v>270</v>
      </c>
      <c r="Z15" s="48">
        <v>174</v>
      </c>
      <c r="AA15" s="47">
        <v>144</v>
      </c>
      <c r="AB15" s="48">
        <v>264</v>
      </c>
      <c r="AC15" s="55">
        <f t="shared" si="14"/>
        <v>40.594059405940598</v>
      </c>
      <c r="AD15" s="55">
        <f t="shared" si="15"/>
        <v>33.774834437086092</v>
      </c>
      <c r="AE15" s="55">
        <f t="shared" si="16"/>
        <v>-57.584269662921351</v>
      </c>
      <c r="AF15" s="14">
        <f t="shared" si="26"/>
        <v>21.501706484641637</v>
      </c>
      <c r="AG15" s="14">
        <f t="shared" si="26"/>
        <v>96.644295302013433</v>
      </c>
      <c r="AH15" s="14">
        <f t="shared" si="1"/>
        <v>-25.870646766169152</v>
      </c>
      <c r="AI15" s="14">
        <f t="shared" si="2"/>
        <v>63.414634146341463</v>
      </c>
      <c r="AJ15" s="14">
        <f t="shared" si="3"/>
        <v>46.428571428571431</v>
      </c>
      <c r="AK15" s="14">
        <f t="shared" si="4"/>
        <v>-22.935779816513762</v>
      </c>
      <c r="AL15" s="15">
        <f t="shared" si="5"/>
        <v>2.8301886792452833</v>
      </c>
      <c r="AM15" s="15">
        <f t="shared" si="6"/>
        <v>-48.03921568627451</v>
      </c>
      <c r="AN15" s="15">
        <f t="shared" si="7"/>
        <v>-24.444444444444443</v>
      </c>
      <c r="AO15" s="15">
        <f t="shared" si="8"/>
        <v>55.172413793103445</v>
      </c>
      <c r="AP15" s="15">
        <f t="shared" si="9"/>
        <v>20.833333333333336</v>
      </c>
      <c r="AQ15" s="15">
        <f t="shared" si="10"/>
        <v>-45.454545454545453</v>
      </c>
      <c r="AR15" s="76"/>
      <c r="AS15" s="76">
        <v>2012</v>
      </c>
      <c r="AT15" s="76">
        <f>W21</f>
        <v>2338</v>
      </c>
      <c r="AU15" s="76">
        <f t="shared" si="11"/>
        <v>-23.669604962455111</v>
      </c>
      <c r="AV15" s="76"/>
      <c r="AW15" s="76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</row>
    <row r="16" spans="1:70" s="11" customFormat="1" ht="15" customHeight="1" x14ac:dyDescent="0.25">
      <c r="A16" s="34" t="s">
        <v>20</v>
      </c>
      <c r="B16" s="38">
        <v>464</v>
      </c>
      <c r="C16" s="38">
        <v>363</v>
      </c>
      <c r="D16" s="38">
        <v>418</v>
      </c>
      <c r="E16" s="38">
        <v>585</v>
      </c>
      <c r="F16" s="38">
        <v>513</v>
      </c>
      <c r="G16" s="38">
        <v>379</v>
      </c>
      <c r="H16" s="38">
        <v>278</v>
      </c>
      <c r="I16" s="38">
        <v>240</v>
      </c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9">
        <v>225</v>
      </c>
      <c r="U16" s="10"/>
      <c r="V16" s="38">
        <v>267</v>
      </c>
      <c r="W16" s="38">
        <v>236</v>
      </c>
      <c r="X16" s="47">
        <v>286</v>
      </c>
      <c r="Y16" s="47">
        <v>419</v>
      </c>
      <c r="Z16" s="48">
        <v>312</v>
      </c>
      <c r="AA16" s="47">
        <v>547</v>
      </c>
      <c r="AB16" s="48">
        <v>437</v>
      </c>
      <c r="AC16" s="55">
        <f t="shared" si="14"/>
        <v>27.823691460055095</v>
      </c>
      <c r="AD16" s="55">
        <f t="shared" si="15"/>
        <v>-13.157894736842104</v>
      </c>
      <c r="AE16" s="55">
        <f t="shared" si="16"/>
        <v>-28.547008547008545</v>
      </c>
      <c r="AF16" s="14">
        <f t="shared" si="26"/>
        <v>14.035087719298245</v>
      </c>
      <c r="AG16" s="14">
        <f t="shared" si="26"/>
        <v>35.356200527704488</v>
      </c>
      <c r="AH16" s="14">
        <f t="shared" si="1"/>
        <v>36.330935251798564</v>
      </c>
      <c r="AI16" s="14">
        <f t="shared" si="2"/>
        <v>15.833333333333332</v>
      </c>
      <c r="AJ16" s="14">
        <f t="shared" si="3"/>
        <v>6.666666666666667</v>
      </c>
      <c r="AK16" s="14">
        <f t="shared" si="4"/>
        <v>-15.730337078651685</v>
      </c>
      <c r="AL16" s="15">
        <f t="shared" si="5"/>
        <v>13.135593220338984</v>
      </c>
      <c r="AM16" s="15">
        <f t="shared" si="6"/>
        <v>-17.482517482517483</v>
      </c>
      <c r="AN16" s="15">
        <f t="shared" si="7"/>
        <v>-31.742243436754176</v>
      </c>
      <c r="AO16" s="15">
        <f t="shared" si="8"/>
        <v>34.294871794871796</v>
      </c>
      <c r="AP16" s="15">
        <f t="shared" si="9"/>
        <v>-42.961608775137108</v>
      </c>
      <c r="AQ16" s="15">
        <f t="shared" si="10"/>
        <v>25.171624713958813</v>
      </c>
      <c r="AR16" s="76"/>
      <c r="AS16" s="76">
        <v>2013</v>
      </c>
      <c r="AT16" s="76">
        <f>V21</f>
        <v>2532</v>
      </c>
      <c r="AU16" s="76">
        <f t="shared" si="11"/>
        <v>8.297690333618478</v>
      </c>
      <c r="AV16" s="76"/>
      <c r="AW16" s="7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</row>
    <row r="17" spans="1:70" s="11" customFormat="1" ht="15" customHeight="1" x14ac:dyDescent="0.25">
      <c r="A17" s="34" t="s">
        <v>21</v>
      </c>
      <c r="B17" s="38">
        <v>211</v>
      </c>
      <c r="C17" s="38">
        <v>238</v>
      </c>
      <c r="D17" s="38">
        <v>290</v>
      </c>
      <c r="E17" s="38">
        <v>278</v>
      </c>
      <c r="F17" s="38">
        <v>289</v>
      </c>
      <c r="G17" s="38">
        <v>303</v>
      </c>
      <c r="H17" s="38">
        <v>229</v>
      </c>
      <c r="I17" s="38">
        <v>179</v>
      </c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9">
        <v>191</v>
      </c>
      <c r="U17" s="10"/>
      <c r="V17" s="38">
        <v>269</v>
      </c>
      <c r="W17" s="38">
        <v>189</v>
      </c>
      <c r="X17" s="47">
        <v>216</v>
      </c>
      <c r="Y17" s="47">
        <v>313</v>
      </c>
      <c r="Z17" s="48">
        <v>272</v>
      </c>
      <c r="AA17" s="47">
        <v>323</v>
      </c>
      <c r="AB17" s="48">
        <v>369</v>
      </c>
      <c r="AC17" s="55">
        <f t="shared" si="14"/>
        <v>-11.344537815126051</v>
      </c>
      <c r="AD17" s="55">
        <f t="shared" si="15"/>
        <v>-17.931034482758619</v>
      </c>
      <c r="AE17" s="55">
        <f t="shared" si="16"/>
        <v>4.3165467625899279</v>
      </c>
      <c r="AF17" s="14">
        <f t="shared" si="26"/>
        <v>-3.8062283737024223</v>
      </c>
      <c r="AG17" s="14">
        <f t="shared" si="26"/>
        <v>-4.6204620462046204</v>
      </c>
      <c r="AH17" s="14">
        <f t="shared" si="1"/>
        <v>32.314410480349345</v>
      </c>
      <c r="AI17" s="14">
        <f t="shared" si="2"/>
        <v>27.932960893854748</v>
      </c>
      <c r="AJ17" s="14">
        <f t="shared" si="3"/>
        <v>-6.2827225130890048</v>
      </c>
      <c r="AK17" s="14">
        <f t="shared" si="4"/>
        <v>-28.996282527881039</v>
      </c>
      <c r="AL17" s="15">
        <f t="shared" si="5"/>
        <v>42.328042328042329</v>
      </c>
      <c r="AM17" s="15">
        <f t="shared" si="6"/>
        <v>-12.5</v>
      </c>
      <c r="AN17" s="15">
        <f t="shared" si="7"/>
        <v>-30.990415335463258</v>
      </c>
      <c r="AO17" s="15">
        <f t="shared" si="8"/>
        <v>15.073529411764705</v>
      </c>
      <c r="AP17" s="15">
        <f t="shared" si="9"/>
        <v>-15.789473684210526</v>
      </c>
      <c r="AQ17" s="15">
        <f t="shared" si="10"/>
        <v>-12.466124661246612</v>
      </c>
      <c r="AR17" s="76"/>
      <c r="AS17" s="76">
        <v>2014</v>
      </c>
      <c r="AT17" s="76">
        <f>T21</f>
        <v>2047</v>
      </c>
      <c r="AU17" s="76">
        <f t="shared" si="11"/>
        <v>-19.154818325434437</v>
      </c>
      <c r="AV17" s="76"/>
      <c r="AW17" s="76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</row>
    <row r="18" spans="1:70" s="11" customFormat="1" ht="15" customHeight="1" x14ac:dyDescent="0.25">
      <c r="A18" s="34" t="s">
        <v>22</v>
      </c>
      <c r="B18" s="38">
        <v>291</v>
      </c>
      <c r="C18" s="38">
        <v>253</v>
      </c>
      <c r="D18" s="38">
        <v>218</v>
      </c>
      <c r="E18" s="38">
        <v>209</v>
      </c>
      <c r="F18" s="38">
        <v>292</v>
      </c>
      <c r="G18" s="38">
        <v>274</v>
      </c>
      <c r="H18" s="38">
        <v>240</v>
      </c>
      <c r="I18" s="38">
        <v>140</v>
      </c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9">
        <v>139</v>
      </c>
      <c r="U18" s="10"/>
      <c r="V18" s="38">
        <v>214</v>
      </c>
      <c r="W18" s="38">
        <v>208</v>
      </c>
      <c r="X18" s="47">
        <v>183</v>
      </c>
      <c r="Y18" s="47">
        <v>261</v>
      </c>
      <c r="Z18" s="48">
        <v>176</v>
      </c>
      <c r="AA18" s="47">
        <v>264</v>
      </c>
      <c r="AB18" s="48">
        <v>431</v>
      </c>
      <c r="AC18" s="55">
        <f t="shared" si="14"/>
        <v>15.019762845849801</v>
      </c>
      <c r="AD18" s="55">
        <f t="shared" si="15"/>
        <v>16.055045871559635</v>
      </c>
      <c r="AE18" s="55">
        <f t="shared" si="16"/>
        <v>4.3062200956937797</v>
      </c>
      <c r="AF18" s="14">
        <f t="shared" si="26"/>
        <v>-28.424657534246577</v>
      </c>
      <c r="AG18" s="14">
        <f t="shared" si="26"/>
        <v>6.5693430656934311</v>
      </c>
      <c r="AH18" s="14">
        <f t="shared" si="1"/>
        <v>14.166666666666666</v>
      </c>
      <c r="AI18" s="14">
        <f t="shared" si="2"/>
        <v>71.428571428571431</v>
      </c>
      <c r="AJ18" s="14">
        <f t="shared" si="3"/>
        <v>0.71942446043165476</v>
      </c>
      <c r="AK18" s="14">
        <f t="shared" si="4"/>
        <v>-35.046728971962615</v>
      </c>
      <c r="AL18" s="15">
        <f t="shared" si="5"/>
        <v>2.8846153846153846</v>
      </c>
      <c r="AM18" s="15">
        <f t="shared" si="6"/>
        <v>13.661202185792352</v>
      </c>
      <c r="AN18" s="15">
        <f t="shared" si="7"/>
        <v>-29.885057471264371</v>
      </c>
      <c r="AO18" s="15">
        <f t="shared" si="8"/>
        <v>48.295454545454547</v>
      </c>
      <c r="AP18" s="15">
        <f t="shared" si="9"/>
        <v>-33.333333333333329</v>
      </c>
      <c r="AQ18" s="15">
        <f t="shared" si="10"/>
        <v>-38.747099767981439</v>
      </c>
      <c r="AR18" s="76"/>
      <c r="AS18" s="76">
        <v>2015</v>
      </c>
      <c r="AT18" s="76">
        <f>I21</f>
        <v>2381</v>
      </c>
      <c r="AU18" s="76">
        <f>(AT18-AT17)/AT17*100</f>
        <v>16.316560820713239</v>
      </c>
      <c r="AV18" s="76"/>
      <c r="AW18" s="76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</row>
    <row r="19" spans="1:70" s="11" customFormat="1" ht="15" customHeight="1" x14ac:dyDescent="0.25">
      <c r="A19" s="35" t="s">
        <v>23</v>
      </c>
      <c r="B19" s="41">
        <v>398</v>
      </c>
      <c r="C19" s="41">
        <v>398</v>
      </c>
      <c r="D19" s="41">
        <v>374</v>
      </c>
      <c r="E19" s="41">
        <v>351</v>
      </c>
      <c r="F19" s="41">
        <v>294</v>
      </c>
      <c r="G19" s="41">
        <v>273</v>
      </c>
      <c r="H19" s="41">
        <v>388</v>
      </c>
      <c r="I19" s="41">
        <v>178</v>
      </c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2">
        <v>153</v>
      </c>
      <c r="U19" s="10"/>
      <c r="V19" s="41">
        <v>295</v>
      </c>
      <c r="W19" s="41">
        <v>104</v>
      </c>
      <c r="X19" s="49">
        <v>175</v>
      </c>
      <c r="Y19" s="49">
        <v>262</v>
      </c>
      <c r="Z19" s="50">
        <v>150</v>
      </c>
      <c r="AA19" s="49">
        <v>254</v>
      </c>
      <c r="AB19" s="50">
        <v>265</v>
      </c>
      <c r="AC19" s="56">
        <f t="shared" si="14"/>
        <v>0</v>
      </c>
      <c r="AD19" s="56">
        <f t="shared" si="15"/>
        <v>6.4171122994652414</v>
      </c>
      <c r="AE19" s="56">
        <f t="shared" si="16"/>
        <v>6.5527065527065522</v>
      </c>
      <c r="AF19" s="16">
        <f t="shared" ref="AF19" si="27">(E19-F19)/F19*100</f>
        <v>19.387755102040817</v>
      </c>
      <c r="AG19" s="16">
        <f t="shared" ref="AG19" si="28">(F19-G19)/G19*100</f>
        <v>7.6923076923076925</v>
      </c>
      <c r="AH19" s="16">
        <f t="shared" ref="AH19" si="29">(G19-H19)/H19*100</f>
        <v>-29.63917525773196</v>
      </c>
      <c r="AI19" s="16">
        <f t="shared" ref="AI19" si="30">(H19-I19)/I19*100</f>
        <v>117.97752808988764</v>
      </c>
      <c r="AJ19" s="16">
        <f t="shared" ref="AJ19" si="31">(I19-T19)/T19*100</f>
        <v>16.33986928104575</v>
      </c>
      <c r="AK19" s="16">
        <f t="shared" ref="AK19" si="32">(T19-V19)/V19*100</f>
        <v>-48.135593220338983</v>
      </c>
      <c r="AL19" s="17">
        <f t="shared" si="5"/>
        <v>183.65384615384613</v>
      </c>
      <c r="AM19" s="17">
        <f t="shared" si="6"/>
        <v>-40.571428571428569</v>
      </c>
      <c r="AN19" s="17">
        <f t="shared" si="7"/>
        <v>-33.206106870229007</v>
      </c>
      <c r="AO19" s="17">
        <f t="shared" ref="AO19" si="33">(Y19-Z19)/Z19*100</f>
        <v>74.666666666666671</v>
      </c>
      <c r="AP19" s="17">
        <f t="shared" ref="AP19" si="34">(Z19-AA19)/AA19*100</f>
        <v>-40.944881889763778</v>
      </c>
      <c r="AQ19" s="17">
        <f t="shared" ref="AQ19" si="35">(AA19-AB19)/AB19*100</f>
        <v>-4.1509433962264151</v>
      </c>
      <c r="AR19" s="76"/>
      <c r="AS19" s="76">
        <v>2016</v>
      </c>
      <c r="AT19" s="76">
        <f>H21</f>
        <v>2869</v>
      </c>
      <c r="AU19" s="76">
        <f>(AT19-AT18)/AT18*100</f>
        <v>20.495590088198238</v>
      </c>
      <c r="AV19" s="76"/>
      <c r="AW19" s="76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</row>
    <row r="20" spans="1:70" s="11" customFormat="1" ht="16.5" customHeight="1" x14ac:dyDescent="0.35">
      <c r="A20" s="31" t="s">
        <v>32</v>
      </c>
      <c r="B20" s="43">
        <f>SUM(B14:B19)</f>
        <v>1829</v>
      </c>
      <c r="C20" s="43">
        <f>SUM(C14:C19)</f>
        <v>1762</v>
      </c>
      <c r="D20" s="43">
        <f>SUM(D14:D19)</f>
        <v>1771</v>
      </c>
      <c r="E20" s="43">
        <f>SUM(E14:E19)</f>
        <v>2166</v>
      </c>
      <c r="F20" s="43">
        <f t="shared" ref="F20:T20" si="36">SUM(F14:F19)</f>
        <v>2137</v>
      </c>
      <c r="G20" s="43">
        <f t="shared" si="36"/>
        <v>1617</v>
      </c>
      <c r="H20" s="43">
        <f t="shared" si="36"/>
        <v>1588</v>
      </c>
      <c r="I20" s="43">
        <f t="shared" si="36"/>
        <v>1022</v>
      </c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40">
        <f t="shared" si="36"/>
        <v>979</v>
      </c>
      <c r="U20" s="10"/>
      <c r="V20" s="43">
        <f t="shared" ref="V20:AB20" si="37">SUM(V14:V19)</f>
        <v>1325</v>
      </c>
      <c r="W20" s="43">
        <f t="shared" si="37"/>
        <v>999</v>
      </c>
      <c r="X20" s="43">
        <f t="shared" si="37"/>
        <v>1297</v>
      </c>
      <c r="Y20" s="43">
        <f t="shared" si="37"/>
        <v>1836</v>
      </c>
      <c r="Z20" s="43">
        <f t="shared" si="37"/>
        <v>1345</v>
      </c>
      <c r="AA20" s="43">
        <f t="shared" si="37"/>
        <v>1853</v>
      </c>
      <c r="AB20" s="43">
        <f t="shared" si="37"/>
        <v>2091</v>
      </c>
      <c r="AC20" s="27">
        <f t="shared" si="14"/>
        <v>3.8024971623155506</v>
      </c>
      <c r="AD20" s="27">
        <f t="shared" si="15"/>
        <v>-0.50818746470920384</v>
      </c>
      <c r="AE20" s="27">
        <f t="shared" si="16"/>
        <v>-18.236380424746077</v>
      </c>
      <c r="AF20" s="24">
        <f>(E20-F20)/F20*100</f>
        <v>1.357042583060365</v>
      </c>
      <c r="AG20" s="24">
        <f>(F20-G20)/G20*100</f>
        <v>32.15831787260359</v>
      </c>
      <c r="AH20" s="24">
        <f t="shared" si="1"/>
        <v>1.8261964735516372</v>
      </c>
      <c r="AI20" s="24">
        <f t="shared" si="2"/>
        <v>55.381604696673193</v>
      </c>
      <c r="AJ20" s="24">
        <f t="shared" si="3"/>
        <v>4.3922369765066396</v>
      </c>
      <c r="AK20" s="24">
        <f t="shared" si="4"/>
        <v>-26.113207547169807</v>
      </c>
      <c r="AL20" s="25">
        <f t="shared" si="5"/>
        <v>32.632632632632628</v>
      </c>
      <c r="AM20" s="25">
        <f t="shared" si="6"/>
        <v>-22.97609868928296</v>
      </c>
      <c r="AN20" s="25">
        <f t="shared" si="7"/>
        <v>-29.35729847494553</v>
      </c>
      <c r="AO20" s="25">
        <f t="shared" si="8"/>
        <v>36.505576208178439</v>
      </c>
      <c r="AP20" s="25">
        <f t="shared" si="9"/>
        <v>-27.415002698327033</v>
      </c>
      <c r="AQ20" s="25">
        <f t="shared" si="10"/>
        <v>-11.38211382113821</v>
      </c>
      <c r="AR20" s="76"/>
      <c r="AS20" s="76">
        <v>2017</v>
      </c>
      <c r="AT20" s="76">
        <f>G21</f>
        <v>3427</v>
      </c>
      <c r="AU20" s="76">
        <f>(AT20-AT19)/AT19*100</f>
        <v>19.449285465318926</v>
      </c>
      <c r="AV20" s="76"/>
      <c r="AW20" s="76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</row>
    <row r="21" spans="1:70" s="11" customFormat="1" ht="16.5" customHeight="1" x14ac:dyDescent="0.35">
      <c r="A21" s="32" t="s">
        <v>24</v>
      </c>
      <c r="B21" s="44">
        <f>+B13+B20</f>
        <v>3221</v>
      </c>
      <c r="C21" s="44">
        <f>+C13+C20</f>
        <v>3335</v>
      </c>
      <c r="D21" s="44">
        <f>+D13+D20</f>
        <v>3151</v>
      </c>
      <c r="E21" s="44">
        <f>+E13+E20</f>
        <v>4375</v>
      </c>
      <c r="F21" s="44">
        <f t="shared" ref="F21:T21" si="38">+F13+F20</f>
        <v>4495</v>
      </c>
      <c r="G21" s="44">
        <f t="shared" si="38"/>
        <v>3427</v>
      </c>
      <c r="H21" s="44">
        <f t="shared" si="38"/>
        <v>2869</v>
      </c>
      <c r="I21" s="44">
        <f t="shared" si="38"/>
        <v>2381</v>
      </c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0">
        <f t="shared" si="38"/>
        <v>2047</v>
      </c>
      <c r="U21" s="10"/>
      <c r="V21" s="44">
        <f t="shared" ref="V21:AB21" si="39">+V13+V20</f>
        <v>2532</v>
      </c>
      <c r="W21" s="44">
        <f t="shared" si="39"/>
        <v>2338</v>
      </c>
      <c r="X21" s="44">
        <f t="shared" si="39"/>
        <v>3063</v>
      </c>
      <c r="Y21" s="44">
        <f t="shared" si="39"/>
        <v>3750</v>
      </c>
      <c r="Z21" s="44">
        <f t="shared" si="39"/>
        <v>3027</v>
      </c>
      <c r="AA21" s="44">
        <f t="shared" si="39"/>
        <v>4252</v>
      </c>
      <c r="AB21" s="44">
        <f t="shared" si="39"/>
        <v>4414</v>
      </c>
      <c r="AC21" s="27">
        <f t="shared" si="14"/>
        <v>-3.4182908545727133</v>
      </c>
      <c r="AD21" s="27">
        <f t="shared" si="15"/>
        <v>5.8394160583941606</v>
      </c>
      <c r="AE21" s="27">
        <f t="shared" si="16"/>
        <v>-27.977142857142855</v>
      </c>
      <c r="AF21" s="18">
        <f>(E21-F21)/F21*100</f>
        <v>-2.6696329254727478</v>
      </c>
      <c r="AG21" s="18">
        <f>(F21-G21)/G21*100</f>
        <v>31.16428362999708</v>
      </c>
      <c r="AH21" s="18">
        <f t="shared" si="1"/>
        <v>19.449285465318926</v>
      </c>
      <c r="AI21" s="18">
        <f t="shared" si="2"/>
        <v>20.495590088198238</v>
      </c>
      <c r="AJ21" s="18">
        <f t="shared" si="3"/>
        <v>16.316560820713239</v>
      </c>
      <c r="AK21" s="18">
        <f t="shared" si="4"/>
        <v>-19.154818325434437</v>
      </c>
      <c r="AL21" s="19">
        <f t="shared" si="5"/>
        <v>8.297690333618478</v>
      </c>
      <c r="AM21" s="19">
        <f t="shared" si="6"/>
        <v>-23.669604962455111</v>
      </c>
      <c r="AN21" s="19">
        <f t="shared" si="7"/>
        <v>-18.32</v>
      </c>
      <c r="AO21" s="19">
        <f t="shared" si="8"/>
        <v>23.885034687809711</v>
      </c>
      <c r="AP21" s="19">
        <f t="shared" si="9"/>
        <v>-28.809971777986831</v>
      </c>
      <c r="AQ21" s="19">
        <f t="shared" si="10"/>
        <v>-3.6701404621658358</v>
      </c>
      <c r="AR21" s="76"/>
      <c r="AS21" s="76">
        <v>2018</v>
      </c>
      <c r="AT21" s="76">
        <f>F21</f>
        <v>4495</v>
      </c>
      <c r="AU21" s="76">
        <f>(AT21-AT20)/AT20*100</f>
        <v>31.16428362999708</v>
      </c>
      <c r="AV21" s="76"/>
      <c r="AW21" s="76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</row>
    <row r="22" spans="1:70" s="11" customFormat="1" ht="16.5" customHeight="1" x14ac:dyDescent="0.3">
      <c r="A22" s="84" t="s">
        <v>37</v>
      </c>
      <c r="B22" s="84"/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58"/>
      <c r="AD22" s="58"/>
      <c r="AE22" s="58"/>
      <c r="AF22" s="59"/>
      <c r="AG22" s="59"/>
      <c r="AH22" s="59"/>
      <c r="AI22" s="59"/>
      <c r="AJ22" s="59"/>
      <c r="AK22" s="51"/>
      <c r="AL22" s="52"/>
      <c r="AM22" s="52"/>
      <c r="AN22" s="52"/>
      <c r="AO22" s="52"/>
      <c r="AP22" s="52"/>
      <c r="AQ22" s="52"/>
      <c r="AR22" s="76"/>
      <c r="AS22" s="76">
        <v>2019</v>
      </c>
      <c r="AT22" s="76">
        <f>E21</f>
        <v>4375</v>
      </c>
      <c r="AU22" s="76">
        <f>(AT22-AT21)/AT21*100</f>
        <v>-2.6696329254727478</v>
      </c>
      <c r="AV22" s="76"/>
      <c r="AW22" s="76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</row>
    <row r="23" spans="1:70" ht="27.75" customHeight="1" x14ac:dyDescent="0.35">
      <c r="A23" s="8" t="s">
        <v>42</v>
      </c>
      <c r="B23" s="8"/>
      <c r="C23" s="8"/>
      <c r="D23" s="8"/>
      <c r="E23" s="8"/>
      <c r="F23" s="8"/>
      <c r="G23" s="8"/>
      <c r="H23" s="8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1"/>
      <c r="V23" s="62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N23" s="6"/>
      <c r="AO23" s="6"/>
      <c r="AP23" s="6"/>
      <c r="AQ23" s="7"/>
      <c r="AR23" s="76"/>
      <c r="AS23" s="76">
        <v>2020</v>
      </c>
      <c r="AT23" s="76">
        <v>3151</v>
      </c>
      <c r="AU23" s="76">
        <v>-28</v>
      </c>
      <c r="AV23" s="76"/>
      <c r="AW23" s="76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</row>
    <row r="24" spans="1:70" ht="15" customHeight="1" x14ac:dyDescent="0.35">
      <c r="A24" s="64" t="s">
        <v>34</v>
      </c>
      <c r="B24" s="9"/>
      <c r="C24" s="9"/>
      <c r="D24" s="9"/>
      <c r="E24" s="8"/>
      <c r="F24" s="8"/>
      <c r="G24" s="8"/>
      <c r="H24" s="8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1"/>
      <c r="V24" s="62"/>
      <c r="W24" s="63"/>
      <c r="X24" s="63"/>
      <c r="Y24" s="63"/>
      <c r="Z24" s="63"/>
      <c r="AA24" s="63"/>
      <c r="AB24" s="63"/>
      <c r="AC24" s="63"/>
      <c r="AD24" s="63"/>
      <c r="AE24" s="63"/>
      <c r="AF24" s="63"/>
      <c r="AG24" s="63"/>
      <c r="AH24" s="63"/>
      <c r="AI24" s="63"/>
      <c r="AJ24" s="63"/>
      <c r="AN24" s="6"/>
      <c r="AO24" s="6"/>
      <c r="AP24" s="6"/>
      <c r="AQ24" s="7"/>
      <c r="AR24" s="76"/>
      <c r="AS24" s="76">
        <v>2021</v>
      </c>
      <c r="AT24" s="76">
        <v>3335</v>
      </c>
      <c r="AU24" s="76">
        <v>5.8394160583941606</v>
      </c>
      <c r="AV24" s="76"/>
      <c r="AW24" s="76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</row>
    <row r="25" spans="1:70" ht="15" customHeight="1" x14ac:dyDescent="0.35">
      <c r="A25" s="9" t="s">
        <v>35</v>
      </c>
      <c r="B25" s="9"/>
      <c r="C25" s="9"/>
      <c r="D25" s="9"/>
      <c r="E25" s="8"/>
      <c r="F25" s="8"/>
      <c r="G25" s="8"/>
      <c r="H25" s="8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1"/>
      <c r="V25" s="62"/>
      <c r="W25" s="63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N25" s="6"/>
      <c r="AO25" s="6"/>
      <c r="AP25" s="6"/>
      <c r="AQ25" s="7"/>
      <c r="AR25" s="76"/>
      <c r="AS25" s="76">
        <v>2022</v>
      </c>
      <c r="AT25" s="76">
        <v>3221</v>
      </c>
      <c r="AU25" s="76">
        <v>-3.4182908545727133</v>
      </c>
      <c r="AV25" s="76"/>
      <c r="AW25" s="76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</row>
    <row r="26" spans="1:70" ht="21.75" customHeight="1" x14ac:dyDescent="0.35">
      <c r="A26" s="8" t="s">
        <v>43</v>
      </c>
      <c r="B26" s="8"/>
      <c r="C26" s="8"/>
      <c r="D26" s="8"/>
      <c r="E26" s="8"/>
      <c r="F26" s="8"/>
      <c r="G26" s="8"/>
      <c r="H26" s="8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1"/>
      <c r="V26" s="62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N26" s="6"/>
      <c r="AO26" s="6"/>
      <c r="AP26" s="6"/>
      <c r="AQ26" s="7"/>
      <c r="AR26" s="76"/>
      <c r="AS26" s="76"/>
      <c r="AT26" s="76"/>
      <c r="AU26" s="76"/>
      <c r="AV26" s="76"/>
      <c r="AW26" s="7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</row>
    <row r="27" spans="1:70" ht="13.5" customHeight="1" x14ac:dyDescent="0.35">
      <c r="A27" s="9" t="s">
        <v>36</v>
      </c>
      <c r="B27" s="9"/>
      <c r="C27" s="9"/>
      <c r="D27" s="9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5"/>
      <c r="V27" s="63"/>
      <c r="W27" s="63"/>
      <c r="X27" s="63"/>
      <c r="Y27" s="63"/>
      <c r="Z27" s="63"/>
      <c r="AA27" s="63"/>
      <c r="AB27" s="63"/>
      <c r="AC27" s="63"/>
      <c r="AD27" s="63"/>
      <c r="AE27" s="63"/>
      <c r="AF27" s="63"/>
      <c r="AG27" s="63"/>
      <c r="AH27" s="63"/>
      <c r="AI27" s="63"/>
      <c r="AJ27" s="63"/>
      <c r="AN27" s="6"/>
      <c r="AO27" s="6"/>
      <c r="AP27" s="6"/>
      <c r="AQ27" s="7"/>
      <c r="AR27" s="76"/>
      <c r="AS27" s="76"/>
      <c r="AT27" s="76"/>
      <c r="AU27" s="76"/>
      <c r="AV27" s="76"/>
      <c r="AW27" s="76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</row>
    <row r="28" spans="1:70" ht="15" customHeight="1" x14ac:dyDescent="0.35">
      <c r="A28" s="63" t="s">
        <v>38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6"/>
      <c r="V28" s="63"/>
      <c r="W28" s="63"/>
      <c r="X28" s="63"/>
      <c r="Y28" s="63"/>
      <c r="Z28" s="63"/>
      <c r="AA28" s="63"/>
      <c r="AB28" s="63"/>
      <c r="AC28" s="63"/>
      <c r="AD28" s="63"/>
      <c r="AE28" s="63"/>
      <c r="AF28" s="63"/>
      <c r="AG28" s="63"/>
      <c r="AH28" s="63"/>
      <c r="AI28" s="67"/>
      <c r="AJ28" s="63"/>
      <c r="AR28" s="76"/>
      <c r="AS28" s="76"/>
      <c r="AT28" s="76"/>
      <c r="AU28" s="76"/>
      <c r="AV28" s="76"/>
      <c r="AW28" s="76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</row>
    <row r="29" spans="1:70" ht="16.5" x14ac:dyDescent="0.35">
      <c r="A29" s="4"/>
      <c r="B29" s="4"/>
      <c r="C29" s="4"/>
      <c r="D29" s="4"/>
      <c r="X29"/>
      <c r="AI29" s="5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</row>
    <row r="30" spans="1:70" ht="16.5" x14ac:dyDescent="0.35">
      <c r="A30" s="4"/>
      <c r="B30" s="4"/>
      <c r="C30" s="4"/>
      <c r="D30" s="4"/>
      <c r="X30"/>
      <c r="AI30" s="5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</row>
    <row r="31" spans="1:70" ht="16.5" x14ac:dyDescent="0.35">
      <c r="A31" s="4"/>
      <c r="B31" s="4"/>
      <c r="C31" s="4"/>
      <c r="D31" s="4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</row>
    <row r="32" spans="1:70" ht="16.5" x14ac:dyDescent="0.35">
      <c r="A32" s="4"/>
      <c r="B32" s="4"/>
      <c r="C32" s="4"/>
      <c r="D32" s="4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</row>
    <row r="33" spans="1:70" ht="16.5" x14ac:dyDescent="0.35">
      <c r="A33" s="4"/>
      <c r="B33" s="4"/>
      <c r="C33" s="4"/>
      <c r="D33" s="4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</row>
    <row r="34" spans="1:70" ht="16.5" x14ac:dyDescent="0.35"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</row>
    <row r="35" spans="1:70" ht="16.5" x14ac:dyDescent="0.35"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</row>
    <row r="36" spans="1:70" ht="16.5" x14ac:dyDescent="0.35">
      <c r="X36"/>
    </row>
    <row r="37" spans="1:70" ht="16.5" x14ac:dyDescent="0.35">
      <c r="X37"/>
    </row>
    <row r="38" spans="1:70" ht="16.5" x14ac:dyDescent="0.35">
      <c r="X38"/>
    </row>
    <row r="39" spans="1:70" ht="16.5" x14ac:dyDescent="0.35">
      <c r="X39"/>
    </row>
    <row r="40" spans="1:70" ht="16.5" x14ac:dyDescent="0.35">
      <c r="X40"/>
    </row>
  </sheetData>
  <mergeCells count="19">
    <mergeCell ref="A22:AB22"/>
    <mergeCell ref="E5:E6"/>
    <mergeCell ref="A5:A6"/>
    <mergeCell ref="Y5:Y6"/>
    <mergeCell ref="Z5:Z6"/>
    <mergeCell ref="AA5:AA6"/>
    <mergeCell ref="X5:X6"/>
    <mergeCell ref="W5:W6"/>
    <mergeCell ref="T5:T6"/>
    <mergeCell ref="I5:I6"/>
    <mergeCell ref="G5:G6"/>
    <mergeCell ref="D5:D6"/>
    <mergeCell ref="F5:F6"/>
    <mergeCell ref="V5:V6"/>
    <mergeCell ref="B5:B6"/>
    <mergeCell ref="AC5:AJ5"/>
    <mergeCell ref="AB5:AB6"/>
    <mergeCell ref="H5:H6"/>
    <mergeCell ref="C5:C6"/>
  </mergeCells>
  <phoneticPr fontId="19" type="noConversion"/>
  <printOptions horizontalCentered="1"/>
  <pageMargins left="0.23622047244094491" right="0.23622047244094491" top="0.74803149606299213" bottom="0.74803149606299213" header="0.31496062992125984" footer="0.31496062992125984"/>
  <pageSetup paperSize="9" fitToHeight="0" orientation="landscape" r:id="rId1"/>
  <headerFooter>
    <oddFooter>&amp;L&amp;"Trebuchet MS,Grassetto"Statistiche Italia - IMMATRICOLAZIONI
Automobile in cifre &amp;C&amp;"Trebuchet MS,Normale"&amp;9&amp;P/&amp;N&amp;R&amp;"Trebuchet MS,Grassetto"ANFIA - Studi e statistiche</oddFooter>
  </headerFooter>
  <ignoredErrors>
    <ignoredError sqref="T13:AB13 C13:I1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Fogli di lavoro</vt:lpstr>
      </vt:variant>
      <vt:variant>
        <vt:i4>1</vt:i4>
      </vt:variant>
      <vt:variant>
        <vt:lpstr>Grafici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7.AB_mesi</vt:lpstr>
      <vt:lpstr>Grafico1</vt:lpstr>
      <vt:lpstr>'7.AB_mesi'!Area_stampa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Giuseppe Casto</cp:lastModifiedBy>
  <cp:lastPrinted>2021-05-31T14:15:26Z</cp:lastPrinted>
  <dcterms:created xsi:type="dcterms:W3CDTF">2012-11-30T09:36:14Z</dcterms:created>
  <dcterms:modified xsi:type="dcterms:W3CDTF">2023-07-12T06:24:11Z</dcterms:modified>
</cp:coreProperties>
</file>