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922CB8F3-7CCE-4A64-A100-8034485ADC2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8.Paesi produttori_vetture" sheetId="1" r:id="rId1"/>
    <sheet name="Grafico1" sheetId="3" r:id="rId2"/>
    <sheet name="Grafico2" sheetId="4" r:id="rId3"/>
    <sheet name="dati graph" sheetId="5" state="hidden" r:id="rId4"/>
  </sheets>
  <externalReferences>
    <externalReference r:id="rId5"/>
  </externalReferences>
  <definedNames>
    <definedName name="_xlnm.Print_Area" localSheetId="0">'8.Paesi produttori_vetture'!$A$1:$Q$64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'8.Paesi produttori_vetture'!$1:$6</definedName>
  </definedNames>
  <calcPr calcId="181029"/>
  <fileRecoveryPr autoRecover="0"/>
</workbook>
</file>

<file path=xl/calcChain.xml><?xml version="1.0" encoding="utf-8"?>
<calcChain xmlns="http://schemas.openxmlformats.org/spreadsheetml/2006/main">
  <c r="D24" i="5" l="1"/>
  <c r="C24" i="5"/>
  <c r="B24" i="5"/>
  <c r="L4" i="5"/>
  <c r="M4" i="5"/>
  <c r="K4" i="5"/>
  <c r="N4" i="5"/>
  <c r="O4" i="5"/>
  <c r="P4" i="5"/>
  <c r="Q4" i="5"/>
  <c r="R4" i="5"/>
  <c r="S4" i="5"/>
  <c r="T4" i="5" s="1"/>
  <c r="J4" i="5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B61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B60" i="1"/>
  <c r="B23" i="5" l="1"/>
  <c r="C23" i="5"/>
  <c r="D23" i="5"/>
  <c r="E20" i="5"/>
  <c r="E4" i="5"/>
  <c r="F4" i="5"/>
  <c r="B22" i="5"/>
  <c r="C22" i="5"/>
  <c r="D22" i="5"/>
  <c r="C21" i="5"/>
  <c r="D21" i="5"/>
  <c r="B21" i="5"/>
  <c r="D20" i="5"/>
  <c r="C20" i="5"/>
  <c r="B20" i="5"/>
  <c r="E19" i="5"/>
  <c r="D19" i="5"/>
  <c r="C19" i="5"/>
  <c r="B19" i="5"/>
  <c r="E18" i="5"/>
  <c r="D18" i="5"/>
  <c r="C18" i="5"/>
  <c r="B18" i="5"/>
  <c r="E17" i="5"/>
  <c r="D17" i="5"/>
  <c r="C17" i="5"/>
  <c r="B17" i="5"/>
  <c r="E16" i="5"/>
  <c r="D16" i="5"/>
  <c r="C16" i="5"/>
  <c r="B16" i="5"/>
  <c r="E15" i="5"/>
  <c r="D15" i="5"/>
  <c r="C15" i="5"/>
  <c r="B15" i="5"/>
  <c r="E14" i="5"/>
  <c r="D14" i="5"/>
  <c r="C14" i="5"/>
  <c r="B14" i="5"/>
  <c r="E13" i="5"/>
  <c r="D13" i="5"/>
  <c r="C13" i="5"/>
  <c r="B13" i="5"/>
  <c r="E12" i="5"/>
  <c r="D12" i="5"/>
  <c r="C12" i="5"/>
  <c r="B12" i="5"/>
  <c r="E11" i="5"/>
  <c r="D11" i="5"/>
  <c r="C11" i="5"/>
  <c r="B11" i="5"/>
  <c r="E10" i="5"/>
  <c r="D10" i="5"/>
  <c r="C10" i="5"/>
  <c r="B10" i="5"/>
  <c r="P30" i="1"/>
  <c r="P29" i="1"/>
  <c r="P28" i="1"/>
  <c r="P27" i="1"/>
</calcChain>
</file>

<file path=xl/sharedStrings.xml><?xml version="1.0" encoding="utf-8"?>
<sst xmlns="http://schemas.openxmlformats.org/spreadsheetml/2006/main" count="213" uniqueCount="72">
  <si>
    <t>Anno</t>
  </si>
  <si>
    <t>Totale</t>
  </si>
  <si>
    <t>Italia</t>
  </si>
  <si>
    <t>Francia</t>
  </si>
  <si>
    <t>Germania</t>
  </si>
  <si>
    <t>Regno</t>
  </si>
  <si>
    <t>Spagna</t>
  </si>
  <si>
    <t>Europa</t>
  </si>
  <si>
    <t>USA e</t>
  </si>
  <si>
    <t>Russia</t>
  </si>
  <si>
    <t>Cina</t>
  </si>
  <si>
    <t>India</t>
  </si>
  <si>
    <t>Giappone</t>
  </si>
  <si>
    <t>Sud</t>
  </si>
  <si>
    <t>Year</t>
  </si>
  <si>
    <t>Mondo</t>
  </si>
  <si>
    <t>(1)</t>
  </si>
  <si>
    <t>(2)</t>
  </si>
  <si>
    <t>Unito</t>
  </si>
  <si>
    <t>Occ.</t>
  </si>
  <si>
    <t>Canada</t>
  </si>
  <si>
    <t>Corea</t>
  </si>
  <si>
    <t>1960</t>
  </si>
  <si>
    <t>-</t>
  </si>
  <si>
    <t>1965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</si>
  <si>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</si>
  <si>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</si>
  <si>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</si>
  <si>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</si>
  <si>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</si>
  <si>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</si>
  <si>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</si>
  <si>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</si>
  <si>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</si>
  <si>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</si>
  <si>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</si>
  <si>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</si>
  <si>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</si>
  <si>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</si>
  <si>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</si>
  <si>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</si>
  <si>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</si>
  <si>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</si>
  <si>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</si>
  <si>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</si>
  <si>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</si>
  <si>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</si>
  <si>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</si>
  <si>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</si>
  <si>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</si>
  <si>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BRIC</t>
  </si>
  <si>
    <t>J</t>
  </si>
  <si>
    <t>USA+CANADA</t>
  </si>
  <si>
    <t>UE15</t>
  </si>
  <si>
    <r>
      <t>(2)</t>
    </r>
    <r>
      <rPr>
        <sz val="8"/>
        <rFont val="Trebuchet MS"/>
        <family val="2"/>
      </rPr>
      <t xml:space="preserve"> Dal 1991 Germania unita / </t>
    </r>
    <r>
      <rPr>
        <i/>
        <sz val="8"/>
        <rFont val="Trebuchet MS"/>
        <family val="2"/>
      </rPr>
      <t>From 1991 the figures are for a Unified Germany</t>
    </r>
  </si>
  <si>
    <r>
      <t>Nota -Sono stati esclusi, ove possibile, i doppi conteggi di produzione/</t>
    </r>
    <r>
      <rPr>
        <i/>
        <sz val="8"/>
        <rFont val="Trebuchet MS"/>
        <family val="2"/>
      </rPr>
      <t>Double countings are not included, when available.</t>
    </r>
  </si>
  <si>
    <t>Messico</t>
  </si>
  <si>
    <t>ASEAN</t>
  </si>
  <si>
    <t>Brasile</t>
  </si>
  <si>
    <r>
      <t>(1)</t>
    </r>
    <r>
      <rPr>
        <sz val="8"/>
        <rFont val="Trebuchet MS"/>
        <family val="2"/>
      </rPr>
      <t xml:space="preserve"> Francia: fino al 1995 i dati includono produzione di parti staccate inviate all'estero per il montaggio.</t>
    </r>
  </si>
  <si>
    <t>(3)</t>
  </si>
  <si>
    <r>
      <rPr>
        <vertAlign val="superscript"/>
        <sz val="8"/>
        <rFont val="Trebuchet MS"/>
        <family val="2"/>
      </rPr>
      <t>(3)</t>
    </r>
    <r>
      <rPr>
        <sz val="8"/>
        <rFont val="Trebuchet MS"/>
        <family val="2"/>
      </rPr>
      <t xml:space="preserve"> Dal 2000 escluso CKD / From 2000 CKD excluded</t>
    </r>
  </si>
  <si>
    <t>(4)</t>
  </si>
  <si>
    <t>PRODUZIONE MONDIALE AUTOVETTURE - PRINCIPALI PAESI/AREE DI PRODUZIONE</t>
  </si>
  <si>
    <t>WORLD CAR PRODUCTION - MAIN PRODUCING COUNTRIES/AREA</t>
  </si>
  <si>
    <t>GRAPH1</t>
  </si>
  <si>
    <t>GRAPH2</t>
  </si>
  <si>
    <t>CAGR</t>
  </si>
  <si>
    <r>
      <rPr>
        <vertAlign val="superscript"/>
        <sz val="8"/>
        <rFont val="Trebuchet MS"/>
        <family val="2"/>
      </rPr>
      <t>(4)</t>
    </r>
    <r>
      <rPr>
        <sz val="8"/>
        <rFont val="Trebuchet MS"/>
        <family val="2"/>
      </rPr>
      <t xml:space="preserve"> Include Filippine, Malesia, Indonesia, Thailandia, Vietnam</t>
    </r>
  </si>
  <si>
    <t>Fonte: OICA/Associazioni nazionali/Ward's</t>
  </si>
  <si>
    <t>Var% 2019/10</t>
  </si>
  <si>
    <t>Var% 2019/18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</si>
</sst>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3" formatCode="_-* #,##0.00_-;\-* #,##0.00_-;_-* &quot;-&quot;??_-;_-@_-"/>
    <numFmt numFmtId="164" formatCode="General_)"/>
    <numFmt numFmtId="165" formatCode="_-* #,##0.0_-;\-* #,##0.0_-;_-* &quot;-&quot;_-;_-@_-"/>
    <numFmt numFmtId="166" formatCode="0_ ;\-0\ "/>
    <numFmt numFmtId="167" formatCode="_-* #,##0.00_-;\-* #,##0.00_-;_-* &quot;-&quot;_-;_-@_-"/>
    <numFmt numFmtId="168" formatCode="#,##0_ ;\-#,##0\ "/>
    <numFmt numFmtId="169" formatCode="#,##0_ ;[Red]\-#,##0\ "/>
    <numFmt numFmtId="170" formatCode="#,###,##0"/>
    <numFmt numFmtId="171" formatCode="_-* #,##0.00\ _F_-;\-* #,##0.00\ _F_-;_-* &quot;-&quot;??\ _F_-;_-@_-"/>
    <numFmt numFmtId="172" formatCode="0.0%"/>
    <numFmt numFmtId="173" formatCode="#,##0.0_ ;\-#,##0.0\ "/>
  </numFmts>
  <fonts count="31">
    <font>
      <sz val="11"/>
      <color theme="1"/>
      <name val="Calibri"/>
      <family val="2"/>
      <scheme val="minor"/>
    </font>
    <font>
      <b/>
      <sz val="10"/>
      <name val="Trebuchet MS"/>
      <family val="2"/>
    </font>
    <font>
      <sz val="10"/>
      <name val="Trebuchet MS"/>
      <family val="2"/>
    </font>
    <font>
      <sz val="11"/>
      <color indexed="8"/>
      <name val="Calibri"/>
      <family val="2"/>
    </font>
    <font>
      <sz val="11"/>
      <color indexed="8"/>
      <name val="Trebuchet MS"/>
      <family val="2"/>
    </font>
    <font>
      <b/>
      <i/>
      <sz val="10"/>
      <name val="Trebuchet MS"/>
      <family val="2"/>
    </font>
    <font>
      <b/>
      <i/>
      <sz val="9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sz val="8"/>
      <color indexed="8"/>
      <name val="Trebuchet MS"/>
      <family val="2"/>
    </font>
    <font>
      <vertAlign val="superscript"/>
      <sz val="8"/>
      <name val="Trebuchet MS"/>
      <family val="2"/>
    </font>
    <font>
      <sz val="8"/>
      <name val="Trebuchet MS"/>
      <family val="2"/>
    </font>
    <font>
      <i/>
      <sz val="8"/>
      <name val="Trebuchet MS"/>
      <family val="2"/>
    </font>
    <font>
      <sz val="10"/>
      <color indexed="8"/>
      <name val="Arial"/>
      <family val="2"/>
    </font>
    <font>
      <sz val="10"/>
      <name val="Gill Sans"/>
    </font>
    <font>
      <sz val="10"/>
      <name val="Arial"/>
      <family val="2"/>
    </font>
    <font>
      <sz val="10"/>
      <name val="MS Sans Serif"/>
      <family val="2"/>
    </font>
    <font>
      <vertAlign val="superscript"/>
      <sz val="12"/>
      <name val="Trebuchet MS"/>
      <family val="2"/>
    </font>
    <font>
      <sz val="11"/>
      <color indexed="8"/>
      <name val="Calibri"/>
      <family val="2"/>
    </font>
    <font>
      <sz val="8"/>
      <name val="Calibri"/>
      <family val="2"/>
    </font>
    <font>
      <i/>
      <sz val="9"/>
      <name val="Trebuchet MS"/>
      <family val="2"/>
    </font>
    <font>
      <sz val="9"/>
      <color indexed="8"/>
      <name val="Trebuchet MS"/>
      <family val="2"/>
    </font>
    <font>
      <sz val="11"/>
      <color rgb="FFFF0000"/>
      <name val="Calibri"/>
      <family val="2"/>
      <scheme val="minor"/>
    </font>
    <font>
      <sz val="11"/>
      <color theme="1"/>
      <name val="Trebuchet MS"/>
      <family val="2"/>
    </font>
    <font>
      <b/>
      <sz val="10"/>
      <color theme="1"/>
      <name val="Trebuchet MS"/>
      <family val="2"/>
    </font>
    <font>
      <sz val="9"/>
      <color theme="1"/>
      <name val="Calibri"/>
      <family val="2"/>
      <scheme val="minor"/>
    </font>
    <font>
      <sz val="11"/>
      <color rgb="FFFF0000"/>
      <name val="Trebuchet MS"/>
      <family val="2"/>
    </font>
    <font>
      <sz val="9"/>
      <color rgb="FFFF0000"/>
      <name val="Calibri"/>
      <family val="2"/>
      <scheme val="minor"/>
    </font>
    <font>
      <b/>
      <sz val="9"/>
      <color theme="1"/>
      <name val="Trebuchet MS"/>
      <family val="2"/>
    </font>
    <font>
      <sz val="9"/>
      <color theme="1"/>
      <name val="Trebuchet MS"/>
      <family val="2"/>
    </font>
    <font>
      <i/>
      <sz val="10"/>
      <color theme="1" tint="0.14999847407452621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70" fontId="13" fillId="2" borderId="0" applyNumberFormat="0" applyBorder="0">
      <alignment horizontal="right"/>
      <protection locked="0"/>
    </xf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6" fillId="0" borderId="0"/>
    <xf numFmtId="0" fontId="14" fillId="0" borderId="0"/>
    <xf numFmtId="0" fontId="15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170" fontId="13" fillId="2" borderId="0" applyNumberFormat="0" applyBorder="0">
      <alignment horizontal="left"/>
      <protection locked="0"/>
    </xf>
  </cellStyleXfs>
  <cellXfs count="107">
    <xf numFmtId="0" fontId="0" fillId="0" borderId="0" xfId="0"/>
    <xf numFmtId="0" fontId="2" fillId="0" borderId="0" xfId="0" applyFont="1"/>
    <xf numFmtId="0" fontId="1" fillId="0" borderId="0" xfId="0" applyFont="1" applyAlignment="1">
      <alignment horizontal="right"/>
    </xf>
    <xf numFmtId="38" fontId="2" fillId="0" borderId="0" xfId="3" applyNumberFormat="1" applyFont="1"/>
    <xf numFmtId="0" fontId="4" fillId="0" borderId="0" xfId="0" applyFont="1"/>
    <xf numFmtId="0" fontId="5" fillId="0" borderId="0" xfId="0" applyFont="1" applyAlignment="1">
      <alignment horizontal="right"/>
    </xf>
    <xf numFmtId="0" fontId="6" fillId="0" borderId="0" xfId="0" applyFont="1" applyBorder="1"/>
    <xf numFmtId="0" fontId="7" fillId="0" borderId="0" xfId="0" applyFont="1" applyBorder="1"/>
    <xf numFmtId="38" fontId="7" fillId="0" borderId="0" xfId="3" applyNumberFormat="1" applyFont="1" applyBorder="1"/>
    <xf numFmtId="164" fontId="7" fillId="0" borderId="1" xfId="0" applyNumberFormat="1" applyFont="1" applyBorder="1" applyAlignment="1" applyProtection="1">
      <alignment horizontal="center"/>
    </xf>
    <xf numFmtId="41" fontId="7" fillId="0" borderId="1" xfId="0" applyNumberFormat="1" applyFont="1" applyBorder="1" applyProtection="1"/>
    <xf numFmtId="41" fontId="7" fillId="0" borderId="1" xfId="0" applyNumberFormat="1" applyFont="1" applyBorder="1" applyAlignment="1" applyProtection="1">
      <alignment horizontal="right"/>
    </xf>
    <xf numFmtId="41" fontId="7" fillId="0" borderId="1" xfId="3" applyNumberFormat="1" applyFont="1" applyBorder="1" applyAlignment="1">
      <alignment horizontal="right"/>
    </xf>
    <xf numFmtId="41" fontId="7" fillId="0" borderId="1" xfId="3" applyNumberFormat="1" applyFont="1" applyBorder="1"/>
    <xf numFmtId="0" fontId="7" fillId="0" borderId="1" xfId="0" applyFont="1" applyBorder="1" applyAlignment="1">
      <alignment horizontal="center"/>
    </xf>
    <xf numFmtId="41" fontId="7" fillId="3" borderId="1" xfId="0" applyNumberFormat="1" applyFont="1" applyFill="1" applyBorder="1" applyProtection="1"/>
    <xf numFmtId="41" fontId="7" fillId="3" borderId="1" xfId="3" applyNumberFormat="1" applyFont="1" applyFill="1" applyBorder="1"/>
    <xf numFmtId="41" fontId="7" fillId="3" borderId="0" xfId="0" applyNumberFormat="1" applyFont="1" applyFill="1" applyBorder="1" applyProtection="1"/>
    <xf numFmtId="168" fontId="7" fillId="3" borderId="0" xfId="0" applyNumberFormat="1" applyFont="1" applyFill="1" applyBorder="1" applyProtection="1"/>
    <xf numFmtId="169" fontId="7" fillId="3" borderId="1" xfId="0" applyNumberFormat="1" applyFont="1" applyFill="1" applyBorder="1" applyProtection="1"/>
    <xf numFmtId="41" fontId="7" fillId="3" borderId="2" xfId="3" applyNumberFormat="1" applyFont="1" applyFill="1" applyBorder="1"/>
    <xf numFmtId="3" fontId="8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7" fillId="0" borderId="0" xfId="0" applyFont="1"/>
    <xf numFmtId="0" fontId="10" fillId="0" borderId="0" xfId="0" applyFont="1" applyAlignment="1">
      <alignment horizontal="left"/>
    </xf>
    <xf numFmtId="0" fontId="11" fillId="0" borderId="0" xfId="0" applyFont="1"/>
    <xf numFmtId="41" fontId="7" fillId="3" borderId="1" xfId="3" applyNumberFormat="1" applyFont="1" applyFill="1" applyBorder="1" applyAlignment="1"/>
    <xf numFmtId="41" fontId="7" fillId="3" borderId="2" xfId="3" applyNumberFormat="1" applyFont="1" applyFill="1" applyBorder="1" applyAlignment="1"/>
    <xf numFmtId="0" fontId="17" fillId="0" borderId="0" xfId="0" applyFont="1" applyAlignment="1">
      <alignment horizontal="left"/>
    </xf>
    <xf numFmtId="0" fontId="10" fillId="0" borderId="0" xfId="0" applyFont="1" applyFill="1" applyBorder="1" applyAlignment="1"/>
    <xf numFmtId="3" fontId="8" fillId="0" borderId="0" xfId="0" applyNumberFormat="1" applyFont="1" applyFill="1" applyBorder="1" applyAlignment="1"/>
    <xf numFmtId="0" fontId="8" fillId="0" borderId="0" xfId="0" applyFont="1" applyFill="1" applyBorder="1" applyAlignment="1"/>
    <xf numFmtId="0" fontId="4" fillId="0" borderId="0" xfId="0" applyFont="1" applyAlignment="1"/>
    <xf numFmtId="0" fontId="9" fillId="0" borderId="0" xfId="0" applyFont="1" applyAlignment="1">
      <alignment horizontal="right"/>
    </xf>
    <xf numFmtId="0" fontId="8" fillId="4" borderId="3" xfId="0" applyFont="1" applyFill="1" applyBorder="1" applyAlignment="1">
      <alignment horizontal="center" vertical="center"/>
    </xf>
    <xf numFmtId="38" fontId="8" fillId="4" borderId="3" xfId="3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23" fillId="0" borderId="0" xfId="0" applyFont="1"/>
    <xf numFmtId="3" fontId="11" fillId="0" borderId="0" xfId="0" applyNumberFormat="1" applyFont="1" applyFill="1" applyBorder="1" applyAlignment="1"/>
    <xf numFmtId="41" fontId="7" fillId="3" borderId="2" xfId="0" applyNumberFormat="1" applyFont="1" applyFill="1" applyBorder="1" applyProtection="1"/>
    <xf numFmtId="0" fontId="24" fillId="0" borderId="0" xfId="0" applyFont="1" applyAlignment="1">
      <alignment horizontal="left"/>
    </xf>
    <xf numFmtId="0" fontId="7" fillId="0" borderId="0" xfId="0" applyFont="1" applyBorder="1" applyAlignment="1">
      <alignment horizontal="center"/>
    </xf>
    <xf numFmtId="41" fontId="7" fillId="3" borderId="0" xfId="3" applyNumberFormat="1" applyFont="1" applyFill="1" applyBorder="1"/>
    <xf numFmtId="169" fontId="7" fillId="3" borderId="0" xfId="0" applyNumberFormat="1" applyFont="1" applyFill="1" applyBorder="1" applyProtection="1"/>
    <xf numFmtId="41" fontId="7" fillId="3" borderId="0" xfId="3" applyNumberFormat="1" applyFont="1" applyFill="1" applyBorder="1" applyAlignment="1"/>
    <xf numFmtId="0" fontId="0" fillId="0" borderId="0" xfId="0" applyFont="1"/>
    <xf numFmtId="0" fontId="23" fillId="0" borderId="0" xfId="0" applyFont="1" applyAlignment="1"/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vertical="center"/>
    </xf>
    <xf numFmtId="0" fontId="8" fillId="4" borderId="1" xfId="0" quotePrefix="1" applyFont="1" applyFill="1" applyBorder="1" applyAlignment="1">
      <alignment horizontal="center" vertical="center"/>
    </xf>
    <xf numFmtId="38" fontId="8" fillId="4" borderId="1" xfId="3" applyNumberFormat="1" applyFont="1" applyFill="1" applyBorder="1" applyAlignment="1">
      <alignment horizontal="center" vertical="center"/>
    </xf>
    <xf numFmtId="41" fontId="7" fillId="0" borderId="0" xfId="0" applyNumberFormat="1" applyFont="1" applyBorder="1" applyProtection="1"/>
    <xf numFmtId="41" fontId="7" fillId="0" borderId="0" xfId="0" applyNumberFormat="1" applyFont="1" applyBorder="1" applyAlignment="1" applyProtection="1">
      <alignment horizontal="right"/>
    </xf>
    <xf numFmtId="41" fontId="7" fillId="0" borderId="0" xfId="3" applyNumberFormat="1" applyFont="1" applyBorder="1" applyAlignment="1">
      <alignment horizontal="right"/>
    </xf>
    <xf numFmtId="41" fontId="7" fillId="0" borderId="0" xfId="3" applyNumberFormat="1" applyFont="1" applyBorder="1"/>
    <xf numFmtId="164" fontId="7" fillId="0" borderId="3" xfId="0" applyNumberFormat="1" applyFont="1" applyBorder="1" applyAlignment="1" applyProtection="1">
      <alignment horizontal="center"/>
    </xf>
    <xf numFmtId="41" fontId="7" fillId="0" borderId="4" xfId="0" applyNumberFormat="1" applyFont="1" applyBorder="1" applyProtection="1"/>
    <xf numFmtId="41" fontId="7" fillId="0" borderId="4" xfId="0" applyNumberFormat="1" applyFont="1" applyBorder="1" applyAlignment="1" applyProtection="1">
      <alignment horizontal="right"/>
    </xf>
    <xf numFmtId="41" fontId="7" fillId="0" borderId="4" xfId="3" applyNumberFormat="1" applyFont="1" applyBorder="1" applyAlignment="1">
      <alignment horizontal="right"/>
    </xf>
    <xf numFmtId="41" fontId="7" fillId="0" borderId="3" xfId="0" applyNumberFormat="1" applyFont="1" applyBorder="1" applyProtection="1"/>
    <xf numFmtId="41" fontId="7" fillId="0" borderId="3" xfId="0" applyNumberFormat="1" applyFont="1" applyBorder="1" applyAlignment="1" applyProtection="1">
      <alignment horizontal="right"/>
    </xf>
    <xf numFmtId="41" fontId="7" fillId="0" borderId="3" xfId="3" applyNumberFormat="1" applyFont="1" applyBorder="1" applyAlignment="1">
      <alignment horizontal="right"/>
    </xf>
    <xf numFmtId="168" fontId="7" fillId="5" borderId="0" xfId="0" applyNumberFormat="1" applyFont="1" applyFill="1" applyBorder="1" applyProtection="1"/>
    <xf numFmtId="41" fontId="7" fillId="5" borderId="0" xfId="0" applyNumberFormat="1" applyFont="1" applyFill="1" applyBorder="1" applyProtection="1"/>
    <xf numFmtId="169" fontId="7" fillId="5" borderId="1" xfId="0" applyNumberFormat="1" applyFont="1" applyFill="1" applyBorder="1" applyProtection="1"/>
    <xf numFmtId="169" fontId="7" fillId="5" borderId="2" xfId="0" applyNumberFormat="1" applyFont="1" applyFill="1" applyBorder="1" applyProtection="1"/>
    <xf numFmtId="41" fontId="7" fillId="5" borderId="0" xfId="3" applyNumberFormat="1" applyFont="1" applyFill="1" applyBorder="1"/>
    <xf numFmtId="41" fontId="7" fillId="5" borderId="1" xfId="3" applyNumberFormat="1" applyFont="1" applyFill="1" applyBorder="1"/>
    <xf numFmtId="41" fontId="20" fillId="5" borderId="2" xfId="3" applyNumberFormat="1" applyFont="1" applyFill="1" applyBorder="1"/>
    <xf numFmtId="0" fontId="7" fillId="0" borderId="5" xfId="0" applyFont="1" applyBorder="1" applyAlignment="1">
      <alignment horizontal="center"/>
    </xf>
    <xf numFmtId="173" fontId="20" fillId="3" borderId="5" xfId="0" applyNumberFormat="1" applyFont="1" applyFill="1" applyBorder="1" applyProtection="1"/>
    <xf numFmtId="0" fontId="25" fillId="0" borderId="0" xfId="0" applyFont="1"/>
    <xf numFmtId="0" fontId="21" fillId="0" borderId="0" xfId="0" applyFont="1"/>
    <xf numFmtId="0" fontId="7" fillId="5" borderId="5" xfId="0" applyFont="1" applyFill="1" applyBorder="1" applyAlignment="1">
      <alignment horizontal="center"/>
    </xf>
    <xf numFmtId="173" fontId="20" fillId="5" borderId="5" xfId="0" applyNumberFormat="1" applyFont="1" applyFill="1" applyBorder="1" applyProtection="1"/>
    <xf numFmtId="0" fontId="25" fillId="5" borderId="0" xfId="0" applyFont="1" applyFill="1"/>
    <xf numFmtId="0" fontId="21" fillId="5" borderId="0" xfId="0" applyFont="1" applyFill="1"/>
    <xf numFmtId="172" fontId="7" fillId="3" borderId="0" xfId="13" applyNumberFormat="1" applyFont="1" applyFill="1" applyBorder="1" applyProtection="1"/>
    <xf numFmtId="0" fontId="22" fillId="0" borderId="0" xfId="0" applyFont="1"/>
    <xf numFmtId="0" fontId="26" fillId="0" borderId="0" xfId="0" applyFont="1" applyAlignment="1"/>
    <xf numFmtId="0" fontId="27" fillId="0" borderId="0" xfId="0" applyFont="1"/>
    <xf numFmtId="41" fontId="22" fillId="0" borderId="0" xfId="0" applyNumberFormat="1" applyFont="1"/>
    <xf numFmtId="0" fontId="27" fillId="5" borderId="0" xfId="0" applyFont="1" applyFill="1"/>
    <xf numFmtId="41" fontId="20" fillId="5" borderId="1" xfId="3" applyNumberFormat="1" applyFont="1" applyFill="1" applyBorder="1"/>
    <xf numFmtId="168" fontId="7" fillId="3" borderId="1" xfId="0" applyNumberFormat="1" applyFont="1" applyFill="1" applyBorder="1" applyProtection="1"/>
    <xf numFmtId="168" fontId="7" fillId="5" borderId="1" xfId="0" applyNumberFormat="1" applyFont="1" applyFill="1" applyBorder="1" applyProtection="1"/>
    <xf numFmtId="168" fontId="7" fillId="3" borderId="2" xfId="0" applyNumberFormat="1" applyFont="1" applyFill="1" applyBorder="1" applyProtection="1"/>
    <xf numFmtId="168" fontId="7" fillId="5" borderId="2" xfId="0" applyNumberFormat="1" applyFont="1" applyFill="1" applyBorder="1" applyProtection="1"/>
    <xf numFmtId="41" fontId="7" fillId="5" borderId="2" xfId="3" applyNumberFormat="1" applyFont="1" applyFill="1" applyBorder="1"/>
    <xf numFmtId="0" fontId="28" fillId="0" borderId="0" xfId="0" applyFont="1"/>
    <xf numFmtId="0" fontId="29" fillId="0" borderId="0" xfId="0" applyFont="1"/>
    <xf numFmtId="1" fontId="29" fillId="3" borderId="0" xfId="0" applyNumberFormat="1" applyFont="1" applyFill="1" applyBorder="1"/>
    <xf numFmtId="1" fontId="29" fillId="0" borderId="0" xfId="0" applyNumberFormat="1" applyFont="1"/>
    <xf numFmtId="0" fontId="29" fillId="0" borderId="0" xfId="0" applyFont="1" applyAlignment="1">
      <alignment horizontal="center"/>
    </xf>
    <xf numFmtId="2" fontId="29" fillId="3" borderId="0" xfId="0" applyNumberFormat="1" applyFont="1" applyFill="1" applyBorder="1" applyProtection="1"/>
    <xf numFmtId="2" fontId="29" fillId="3" borderId="0" xfId="0" applyNumberFormat="1" applyFont="1" applyFill="1" applyBorder="1"/>
    <xf numFmtId="2" fontId="29" fillId="0" borderId="0" xfId="0" applyNumberFormat="1" applyFont="1"/>
    <xf numFmtId="172" fontId="29" fillId="0" borderId="0" xfId="13" applyNumberFormat="1" applyFont="1"/>
    <xf numFmtId="165" fontId="29" fillId="0" borderId="0" xfId="0" applyNumberFormat="1" applyFont="1"/>
    <xf numFmtId="0" fontId="29" fillId="3" borderId="0" xfId="0" applyFont="1" applyFill="1"/>
    <xf numFmtId="166" fontId="29" fillId="3" borderId="0" xfId="2" applyNumberFormat="1" applyFont="1" applyFill="1"/>
    <xf numFmtId="167" fontId="29" fillId="3" borderId="0" xfId="0" applyNumberFormat="1" applyFont="1" applyFill="1"/>
    <xf numFmtId="166" fontId="29" fillId="3" borderId="0" xfId="2" applyNumberFormat="1" applyFont="1" applyFill="1" applyBorder="1"/>
    <xf numFmtId="41" fontId="29" fillId="0" borderId="0" xfId="0" applyNumberFormat="1" applyFont="1"/>
    <xf numFmtId="0" fontId="29" fillId="0" borderId="0" xfId="0" applyFont="1" applyAlignment="1"/>
    <xf numFmtId="168" fontId="21" fillId="0" borderId="1" xfId="2" applyNumberFormat="1" applyFont="1" applyFill="1" applyBorder="1"/>
    <xf numFmtId="0" fontId="30" fillId="0" borderId="0" xfId="0" applyFont="1" applyAlignment="1">
      <alignment horizontal="left"/>
    </xf>
  </cellXfs>
  <cellStyles count="15">
    <cellStyle name="Ligne détail" xfId="1" xr:uid="{00000000-0005-0000-0000-000000000000}"/>
    <cellStyle name="Migliaia" xfId="2" builtinId="3"/>
    <cellStyle name="Migliaia [0]" xfId="3" builtinId="6"/>
    <cellStyle name="Migliaia [0] 2" xfId="4" xr:uid="{00000000-0005-0000-0000-000003000000}"/>
    <cellStyle name="Migliaia 2" xfId="5" xr:uid="{00000000-0005-0000-0000-000004000000}"/>
    <cellStyle name="Migliaia 3" xfId="6" xr:uid="{00000000-0005-0000-0000-000005000000}"/>
    <cellStyle name="Milliers_Classement2005-r" xfId="7" xr:uid="{00000000-0005-0000-0000-000006000000}"/>
    <cellStyle name="Normal_USTRK" xfId="8" xr:uid="{00000000-0005-0000-0000-000007000000}"/>
    <cellStyle name="Normale" xfId="0" builtinId="0"/>
    <cellStyle name="Normale 2" xfId="9" xr:uid="{00000000-0005-0000-0000-000009000000}"/>
    <cellStyle name="Normale 2 2 2" xfId="10" xr:uid="{00000000-0005-0000-0000-00000A000000}"/>
    <cellStyle name="Normale 2_EXPORT_IMPORT" xfId="11" xr:uid="{00000000-0005-0000-0000-00000B000000}"/>
    <cellStyle name="Normale 3" xfId="12" xr:uid="{00000000-0005-0000-0000-00000C000000}"/>
    <cellStyle name="Percentuale" xfId="13" builtinId="5"/>
    <cellStyle name="Titre lignes" xfId="14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1">
                <a:solidFill>
                  <a:schemeClr val="tx1"/>
                </a:solidFill>
              </a:defRPr>
            </a:pPr>
            <a:r>
              <a:rPr lang="it-IT" sz="1400" b="1">
                <a:solidFill>
                  <a:schemeClr val="tx1"/>
                </a:solidFill>
              </a:rPr>
              <a:t>PRODUZIONE MONDIALE AUTOVETTURE (milioni di unità)</a:t>
            </a:r>
          </a:p>
          <a:p>
            <a:pPr algn="l">
              <a:defRPr sz="1400" b="1">
                <a:solidFill>
                  <a:schemeClr val="tx1"/>
                </a:solidFill>
              </a:defRPr>
            </a:pPr>
            <a:r>
              <a:rPr lang="it-IT" sz="1400" b="1" i="1">
                <a:solidFill>
                  <a:schemeClr val="tx1">
                    <a:lumMod val="85000"/>
                    <a:lumOff val="15000"/>
                  </a:schemeClr>
                </a:solidFill>
              </a:rPr>
              <a:t>WORLDWIDE CAR PRODUCTION (million of units)</a:t>
            </a:r>
          </a:p>
        </c:rich>
      </c:tx>
      <c:layout>
        <c:manualLayout>
          <c:xMode val="edge"/>
          <c:yMode val="edge"/>
          <c:x val="3.9181128889830961E-2"/>
          <c:y val="3.5322057791125468E-2"/>
        </c:manualLayout>
      </c:layout>
      <c:overlay val="0"/>
      <c:spPr>
        <a:solidFill>
          <a:schemeClr val="bg1"/>
        </a:solidFill>
      </c:spPr>
    </c:title>
    <c:autoTitleDeleted val="0"/>
    <c:plotArea>
      <c:layout>
        <c:manualLayout>
          <c:layoutTarget val="inner"/>
          <c:xMode val="edge"/>
          <c:yMode val="edge"/>
          <c:x val="5.9210526315789477E-2"/>
          <c:y val="0.21416974687612642"/>
          <c:w val="0.87417763157894746"/>
          <c:h val="0.600672616818987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'dati graph'!$A$3</c:f>
              <c:strCache>
                <c:ptCount val="1"/>
                <c:pt idx="0">
                  <c:v>1960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b" anchorCtr="0">
                <a:spAutoFit/>
              </a:bodyPr>
              <a:lstStyle/>
              <a:p>
                <a:pPr>
                  <a:defRPr sz="1100">
                    <a:solidFill>
                      <a:sysClr val="windowText" lastClr="000000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graph'!$A$3:$S$3</c:f>
              <c:numCache>
                <c:formatCode>0</c:formatCode>
                <c:ptCount val="19"/>
                <c:pt idx="0">
                  <c:v>1960</c:v>
                </c:pt>
                <c:pt idx="1">
                  <c:v>1970</c:v>
                </c:pt>
                <c:pt idx="2">
                  <c:v>1980</c:v>
                </c:pt>
                <c:pt idx="3">
                  <c:v>1990</c:v>
                </c:pt>
                <c:pt idx="4">
                  <c:v>2000</c:v>
                </c:pt>
                <c:pt idx="5">
                  <c:v>2005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</c:numCache>
            </c:numRef>
          </c:cat>
          <c:val>
            <c:numRef>
              <c:f>'dati graph'!$A$4:$S$4</c:f>
              <c:numCache>
                <c:formatCode>0.00</c:formatCode>
                <c:ptCount val="19"/>
                <c:pt idx="0">
                  <c:v>12.603237</c:v>
                </c:pt>
                <c:pt idx="1">
                  <c:v>22.794169</c:v>
                </c:pt>
                <c:pt idx="2">
                  <c:v>28.967093999999999</c:v>
                </c:pt>
                <c:pt idx="3">
                  <c:v>36.122366999999997</c:v>
                </c:pt>
                <c:pt idx="4">
                  <c:v>40.941975999999997</c:v>
                </c:pt>
                <c:pt idx="5">
                  <c:v>46.825811999999999</c:v>
                </c:pt>
                <c:pt idx="6">
                  <c:v>53.113731000000001</c:v>
                </c:pt>
                <c:pt idx="7">
                  <c:v>52.748573999999998</c:v>
                </c:pt>
                <c:pt idx="8">
                  <c:v>47.766953000000001</c:v>
                </c:pt>
                <c:pt idx="9">
                  <c:v>58.361215999999999</c:v>
                </c:pt>
                <c:pt idx="10">
                  <c:v>60.021188000000002</c:v>
                </c:pt>
                <c:pt idx="11">
                  <c:v>63.250880000000002</c:v>
                </c:pt>
                <c:pt idx="12">
                  <c:v>65.685185000000004</c:v>
                </c:pt>
                <c:pt idx="13">
                  <c:v>67.767585999999994</c:v>
                </c:pt>
                <c:pt idx="14">
                  <c:v>68.716104000000001</c:v>
                </c:pt>
                <c:pt idx="15">
                  <c:v>72.300999000000004</c:v>
                </c:pt>
                <c:pt idx="16">
                  <c:v>73.518732</c:v>
                </c:pt>
                <c:pt idx="17">
                  <c:v>71.382929000000004</c:v>
                </c:pt>
                <c:pt idx="18">
                  <c:v>66.716532000000001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AC-4E87-9062-B9A4BD53F7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355902912"/>
        <c:axId val="1"/>
      </c:barChart>
      <c:catAx>
        <c:axId val="3559029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00">
                <a:solidFill>
                  <a:schemeClr val="bg2">
                    <a:lumMod val="10000"/>
                  </a:schemeClr>
                </a:solidFill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majorGridlines>
          <c:spPr>
            <a:ln w="12700">
              <a:solidFill>
                <a:schemeClr val="tx2">
                  <a:lumMod val="20000"/>
                  <a:lumOff val="80000"/>
                </a:schemeClr>
              </a:solidFill>
              <a:prstDash val="sysDot"/>
            </a:ln>
          </c:spPr>
        </c:majorGridlines>
        <c:numFmt formatCode="0.00" sourceLinked="1"/>
        <c:majorTickMark val="out"/>
        <c:minorTickMark val="none"/>
        <c:tickLblPos val="nextTo"/>
        <c:crossAx val="355902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 w="190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Trebuchet MS" panose="020B0603020202020204" pitchFamily="34" charset="0"/>
          <a:ea typeface="Arial"/>
          <a:cs typeface="Arial"/>
        </a:defRPr>
      </a:pPr>
      <a:endParaRPr lang="it-IT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11"/>
    </mc:Choice>
    <mc:Fallback>
      <c:style val="11"/>
    </mc:Fallback>
  </mc:AlternateContent>
  <c:chart>
    <c:title>
      <c:tx>
        <c:rich>
          <a:bodyPr/>
          <a:lstStyle/>
          <a:p>
            <a:pPr algn="l">
              <a:defRPr sz="1400">
                <a:solidFill>
                  <a:schemeClr val="tx1"/>
                </a:solidFill>
              </a:defRPr>
            </a:pPr>
            <a:r>
              <a:rPr lang="it-IT" sz="1400">
                <a:solidFill>
                  <a:schemeClr val="tx1"/>
                </a:solidFill>
              </a:rPr>
              <a:t>PRODUZIONE AUTOVETTURE -  AREE</a:t>
            </a:r>
          </a:p>
          <a:p>
            <a:pPr algn="l">
              <a:defRPr sz="1400">
                <a:solidFill>
                  <a:schemeClr val="tx1"/>
                </a:solidFill>
              </a:defRPr>
            </a:pPr>
            <a:r>
              <a:rPr lang="it-IT" sz="1400" i="1">
                <a:solidFill>
                  <a:schemeClr val="tx1">
                    <a:lumMod val="85000"/>
                    <a:lumOff val="15000"/>
                  </a:schemeClr>
                </a:solidFill>
              </a:rPr>
              <a:t>WORLDWIDE CAR PRODUCTION - AREA</a:t>
            </a:r>
          </a:p>
        </c:rich>
      </c:tx>
      <c:layout>
        <c:manualLayout>
          <c:xMode val="edge"/>
          <c:yMode val="edge"/>
          <c:x val="2.8726474626560902E-2"/>
          <c:y val="2.1871917672787195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2.7138157894736847E-2"/>
          <c:y val="0.27227702577384549"/>
          <c:w val="0.95394736842105277"/>
          <c:h val="0.624241951794418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'dati graph'!$B$9</c:f>
              <c:strCache>
                <c:ptCount val="1"/>
                <c:pt idx="0">
                  <c:v>BRIC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numFmt formatCode="#,##0.00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>
                  <a:defRPr sz="1000">
                    <a:solidFill>
                      <a:schemeClr val="bg1"/>
                    </a:solidFill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28575">
                <a:solidFill>
                  <a:srgbClr val="C00000"/>
                </a:solidFill>
                <a:prstDash val="sysDot"/>
                <a:tailEnd type="triangle"/>
              </a:ln>
            </c:spPr>
            <c:trendlineType val="poly"/>
            <c:order val="3"/>
            <c:dispRSqr val="0"/>
            <c:dispEq val="0"/>
          </c:trendline>
          <c:cat>
            <c:numRef>
              <c:f>'dati graph'!$A$15:$A$24</c:f>
              <c:numCache>
                <c:formatCode>0_ ;\-0\ 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'dati graph'!$B$15:$B$24</c:f>
              <c:numCache>
                <c:formatCode>_-* #,##0.00_-;\-* #,##0.00_-;_-* "-"_-;_-@_-</c:formatCode>
                <c:ptCount val="10"/>
                <c:pt idx="0">
                  <c:v>20.619910999999998</c:v>
                </c:pt>
                <c:pt idx="1">
                  <c:v>21.900459999999999</c:v>
                </c:pt>
                <c:pt idx="2">
                  <c:v>23.553429999999999</c:v>
                </c:pt>
                <c:pt idx="3">
                  <c:v>26.12172</c:v>
                </c:pt>
                <c:pt idx="4">
                  <c:v>27.275919999999999</c:v>
                </c:pt>
                <c:pt idx="5">
                  <c:v>27.846361000000002</c:v>
                </c:pt>
                <c:pt idx="6">
                  <c:v>31.007453999999999</c:v>
                </c:pt>
                <c:pt idx="7">
                  <c:v>32.425196999999997</c:v>
                </c:pt>
                <c:pt idx="8">
                  <c:v>31.54569</c:v>
                </c:pt>
                <c:pt idx="9">
                  <c:v>28.955611999999999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F8-4380-AF38-58B75455F36C}"/>
            </c:ext>
          </c:extLst>
        </c:ser>
        <c:ser>
          <c:idx val="1"/>
          <c:order val="1"/>
          <c:tx>
            <c:strRef>
              <c:f>'dati graph'!$C$9</c:f>
              <c:strCache>
                <c:ptCount val="1"/>
                <c:pt idx="0">
                  <c:v>J</c:v>
                </c:pt>
              </c:strCache>
            </c:strRef>
          </c:tx>
          <c:spPr>
            <a:solidFill>
              <a:srgbClr val="52BA84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>
                  <a:defRPr sz="1000">
                    <a:solidFill>
                      <a:schemeClr val="bg1"/>
                    </a:solidFill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graph'!$A$15:$A$24</c:f>
              <c:numCache>
                <c:formatCode>0_ ;\-0\ 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'dati graph'!$C$15:$C$24</c:f>
              <c:numCache>
                <c:formatCode>_-* #,##0.00_-;\-* #,##0.00_-;_-* "-"_-;_-@_-</c:formatCode>
                <c:ptCount val="10"/>
                <c:pt idx="0">
                  <c:v>8.3103619999999996</c:v>
                </c:pt>
                <c:pt idx="1">
                  <c:v>7.158525</c:v>
                </c:pt>
                <c:pt idx="2">
                  <c:v>8.5545030000000004</c:v>
                </c:pt>
                <c:pt idx="3">
                  <c:v>8.1893229999999999</c:v>
                </c:pt>
                <c:pt idx="4">
                  <c:v>8.2770700000000001</c:v>
                </c:pt>
                <c:pt idx="5">
                  <c:v>7.8307219999999997</c:v>
                </c:pt>
                <c:pt idx="6">
                  <c:v>7.8738859999999997</c:v>
                </c:pt>
                <c:pt idx="7">
                  <c:v>8.3478359999999991</c:v>
                </c:pt>
                <c:pt idx="8">
                  <c:v>8.3592860000000009</c:v>
                </c:pt>
                <c:pt idx="9">
                  <c:v>8.3287560000000003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F8-4380-AF38-58B75455F36C}"/>
            </c:ext>
          </c:extLst>
        </c:ser>
        <c:ser>
          <c:idx val="2"/>
          <c:order val="2"/>
          <c:tx>
            <c:strRef>
              <c:f>'dati graph'!$D$9</c:f>
              <c:strCache>
                <c:ptCount val="1"/>
                <c:pt idx="0">
                  <c:v>USA+CANADA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dLbl>
              <c:idx val="8"/>
              <c:spPr/>
              <c:txPr>
                <a:bodyPr rot="-5400000" vert="horz"/>
                <a:lstStyle/>
                <a:p>
                  <a:pPr>
                    <a:defRPr sz="1000">
                      <a:solidFill>
                        <a:schemeClr val="tx1"/>
                      </a:solidFill>
                    </a:defRPr>
                  </a:pPr>
                  <a:endParaRPr lang="it-I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8-4380-AF38-58B75455F36C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>
                  <a:defRPr sz="1000">
                    <a:solidFill>
                      <a:schemeClr val="tx1"/>
                    </a:solidFill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graph'!$A$15:$A$24</c:f>
              <c:numCache>
                <c:formatCode>0_ ;\-0\ 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'dati graph'!$D$15:$D$24</c:f>
              <c:numCache>
                <c:formatCode>_-* #,##0.00_-;\-* #,##0.00_-;_-* "-"_-;_-@_-</c:formatCode>
                <c:ptCount val="10"/>
                <c:pt idx="0">
                  <c:v>3.698836</c:v>
                </c:pt>
                <c:pt idx="1">
                  <c:v>3.9681929999999999</c:v>
                </c:pt>
                <c:pt idx="2">
                  <c:v>5.149311</c:v>
                </c:pt>
                <c:pt idx="3">
                  <c:v>5.3340259999999997</c:v>
                </c:pt>
                <c:pt idx="4">
                  <c:v>5.1666309999999998</c:v>
                </c:pt>
                <c:pt idx="5">
                  <c:v>5.0513729999999999</c:v>
                </c:pt>
                <c:pt idx="6">
                  <c:v>4.7198140000000004</c:v>
                </c:pt>
                <c:pt idx="7">
                  <c:v>3.7842639999999999</c:v>
                </c:pt>
                <c:pt idx="8">
                  <c:v>3.4410599999999998</c:v>
                </c:pt>
                <c:pt idx="9">
                  <c:v>2.9730810000000001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F8-4380-AF38-58B75455F36C}"/>
            </c:ext>
          </c:extLst>
        </c:ser>
        <c:ser>
          <c:idx val="3"/>
          <c:order val="3"/>
          <c:tx>
            <c:strRef>
              <c:f>'dati graph'!$E$9</c:f>
              <c:strCache>
                <c:ptCount val="1"/>
                <c:pt idx="0">
                  <c:v>UE15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>
                  <a:defRPr sz="1000">
                    <a:solidFill>
                      <a:schemeClr val="bg1"/>
                    </a:solidFill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28575">
                <a:solidFill>
                  <a:schemeClr val="tx2">
                    <a:lumMod val="60000"/>
                    <a:lumOff val="40000"/>
                  </a:schemeClr>
                </a:solidFill>
                <a:prstDash val="sysDot"/>
                <a:tailEnd type="triangle"/>
              </a:ln>
            </c:spPr>
            <c:trendlineType val="poly"/>
            <c:order val="3"/>
            <c:dispRSqr val="0"/>
            <c:dispEq val="0"/>
          </c:trendline>
          <c:cat>
            <c:numRef>
              <c:f>'dati graph'!$A$15:$A$24</c:f>
              <c:numCache>
                <c:formatCode>0_ ;\-0\ 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'dati graph'!$E$15:$E$24</c:f>
              <c:numCache>
                <c:formatCode>_-* #,##0.00_-;\-* #,##0.00_-;_-* "-"_-;_-@_-</c:formatCode>
                <c:ptCount val="10"/>
                <c:pt idx="0">
                  <c:v>12.138971</c:v>
                </c:pt>
                <c:pt idx="1">
                  <c:v>12.44642</c:v>
                </c:pt>
                <c:pt idx="2">
                  <c:v>11.331118</c:v>
                </c:pt>
                <c:pt idx="3">
                  <c:v>11.443749</c:v>
                </c:pt>
                <c:pt idx="4">
                  <c:v>11.898135</c:v>
                </c:pt>
                <c:pt idx="5">
                  <c:v>12.644963000000001</c:v>
                </c:pt>
                <c:pt idx="6">
                  <c:v>12.986421</c:v>
                </c:pt>
                <c:pt idx="7">
                  <c:v>12.977309999999999</c:v>
                </c:pt>
                <c:pt idx="8" formatCode="0.00">
                  <c:v>12.28074</c:v>
                </c:pt>
                <c:pt idx="9" formatCode="0.00">
                  <c:v>12.28074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F8-4380-AF38-58B75455F3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6"/>
        <c:axId val="355905864"/>
        <c:axId val="1"/>
      </c:barChart>
      <c:catAx>
        <c:axId val="355905864"/>
        <c:scaling>
          <c:orientation val="minMax"/>
        </c:scaling>
        <c:delete val="0"/>
        <c:axPos val="b"/>
        <c:majorGridlines/>
        <c:numFmt formatCode="0_ ;\-0\ 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>
                <a:solidFill>
                  <a:schemeClr val="tx1"/>
                </a:solidFill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majorGridlines/>
        <c:numFmt formatCode="_-* #,##0.00_-;\-* #,##0.00_-;_-* &quot;-&quot;_-;_-@_-" sourceLinked="1"/>
        <c:majorTickMark val="out"/>
        <c:minorTickMark val="none"/>
        <c:tickLblPos val="nextTo"/>
        <c:crossAx val="3559058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191783098706466"/>
          <c:y val="0.15803234372884475"/>
          <c:w val="0.76575342820577619"/>
          <c:h val="5.5907159253029831E-2"/>
        </c:manualLayout>
      </c:layout>
      <c:overlay val="0"/>
      <c:txPr>
        <a:bodyPr/>
        <a:lstStyle/>
        <a:p>
          <a:pPr>
            <a:defRPr sz="1200" b="0">
              <a:solidFill>
                <a:sysClr val="windowText" lastClr="000000"/>
              </a:solidFill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 b="1">
          <a:solidFill>
            <a:schemeClr val="tx2"/>
          </a:solidFill>
          <a:latin typeface="Trebuchet MS" panose="020B0603020202020204" pitchFamily="34" charset="0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71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estere - PRODUZIONE MONDIALE
Automobile in cifre&amp;C&amp;"Trebuchet MS,Normale"&amp;9&amp;P/&amp;N&amp;R&amp;"Trebuchet,Grassetto"&amp;9ANFIA - Studi e statistiche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1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estere - PRODUZIONE MONDIALE
Automobile in cifre&amp;C&amp;"Trebuchet MS,Normale"&amp;9&amp;P/&amp;N&amp;R&amp;"Trebuchet,Grassetto"&amp;9ANFIA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57150</xdr:rowOff>
    </xdr:from>
    <xdr:to>
      <xdr:col>1</xdr:col>
      <xdr:colOff>215900</xdr:colOff>
      <xdr:row>3</xdr:row>
      <xdr:rowOff>14295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C6D82AA-6DCD-4714-9529-8A9B8E29E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57150"/>
          <a:ext cx="869950" cy="50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70106" cy="6063803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4088B64-675C-4F75-AFA9-D7F83537C11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0.82352</cdr:x>
      <cdr:y>0.01401</cdr:y>
    </cdr:from>
    <cdr:to>
      <cdr:x>0.94043</cdr:x>
      <cdr:y>0.11436</cdr:y>
    </cdr:to>
    <cdr:pic>
      <cdr:nvPicPr>
        <cdr:cNvPr id="4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6D57D2C0-3260-4456-932F-127FB4BCF8A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638603" y="93729"/>
          <a:ext cx="1081760" cy="6682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0.23865</cdr:x>
      <cdr:y>0.87888</cdr:y>
    </cdr:from>
    <cdr:to>
      <cdr:x>0.77874</cdr:x>
      <cdr:y>0.94387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34D99470-D804-470D-942A-4C72CCB043BF}"/>
            </a:ext>
          </a:extLst>
        </cdr:cNvPr>
        <cdr:cNvSpPr txBox="1"/>
      </cdr:nvSpPr>
      <cdr:spPr>
        <a:xfrm xmlns:a="http://schemas.openxmlformats.org/drawingml/2006/main">
          <a:off x="2209084" y="5321479"/>
          <a:ext cx="4999507" cy="393521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it-IT" sz="1400">
              <a:solidFill>
                <a:schemeClr val="bg1"/>
              </a:solidFill>
              <a:latin typeface="Trebuchet MS" panose="020B0603020202020204" pitchFamily="34" charset="0"/>
              <a:cs typeface="Arial" panose="020B0604020202020204" pitchFamily="34" charset="0"/>
            </a:rPr>
            <a:t>CAGR</a:t>
          </a:r>
          <a:r>
            <a:rPr lang="it-IT" sz="1400" baseline="0">
              <a:solidFill>
                <a:schemeClr val="bg1"/>
              </a:solidFill>
              <a:latin typeface="Trebuchet MS" panose="020B0603020202020204" pitchFamily="34" charset="0"/>
              <a:cs typeface="Arial" panose="020B0604020202020204" pitchFamily="34" charset="0"/>
            </a:rPr>
            <a:t> 2010-2019: +1,5%</a:t>
          </a:r>
          <a:endParaRPr lang="it-IT" sz="1400">
            <a:solidFill>
              <a:schemeClr val="bg1"/>
            </a:solidFill>
            <a:latin typeface="Trebuchet MS" panose="020B0603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70106" cy="6063803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20CAA79-6284-4FF2-9725-66C048B54C0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0.02425</cdr:x>
      <cdr:y>0.22304</cdr:y>
    </cdr:from>
    <cdr:to>
      <cdr:x>0.40097</cdr:x>
      <cdr:y>0.28424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224452" y="1350494"/>
          <a:ext cx="3487167" cy="3705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1200" b="0">
              <a:solidFill>
                <a:schemeClr val="tx2"/>
              </a:solidFill>
              <a:latin typeface="Trebuchet MS" pitchFamily="34" charset="0"/>
              <a:cs typeface="Arial" pitchFamily="34" charset="0"/>
            </a:rPr>
            <a:t>in milioni di unità/millions of units</a:t>
          </a:r>
        </a:p>
      </cdr:txBody>
    </cdr:sp>
  </cdr:relSizeAnchor>
  <cdr:relSizeAnchor xmlns:cdr="http://schemas.openxmlformats.org/drawingml/2006/chartDrawing">
    <cdr:from>
      <cdr:x>0.85428</cdr:x>
      <cdr:y>0.01984</cdr:y>
    </cdr:from>
    <cdr:to>
      <cdr:x>0.97269</cdr:x>
      <cdr:y>0.12719</cdr:y>
    </cdr:to>
    <cdr:pic>
      <cdr:nvPicPr>
        <cdr:cNvPr id="5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E9B3DD3E-B8D6-478A-B989-9B9DDC52CB7E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935512" y="125927"/>
          <a:ext cx="1081760" cy="6682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66"/>
  <sheetViews>
    <sheetView showGridLines="0" tabSelected="1" zoomScale="90" zoomScaleNormal="90" zoomScaleSheetLayoutView="55" workbookViewId="0">
      <pane ySplit="6" topLeftCell="A49" activePane="bottomLeft" state="frozen"/>
      <selection pane="bottomLeft" activeCell="A49" sqref="A49"/>
    </sheetView>
  </sheetViews>
  <sheetFormatPr defaultColWidth="9.42578125" defaultRowHeight="16.5"/>
  <cols>
    <col min="1" max="1" width="10.5703125" style="4" customWidth="1"/>
    <col min="2" max="2" width="11.85546875" style="4" bestFit="1" customWidth="1"/>
    <col min="3" max="3" width="10.140625" style="4" customWidth="1"/>
    <col min="4" max="7" width="10" style="4" customWidth="1"/>
    <col min="8" max="9" width="11" style="4" customWidth="1"/>
    <col min="10" max="10" width="10.140625" style="4" customWidth="1"/>
    <col min="11" max="12" width="10" style="4" customWidth="1"/>
    <col min="13" max="13" width="11.140625" style="4" customWidth="1"/>
    <col min="14" max="16" width="10" style="4" customWidth="1"/>
    <col min="17" max="17" width="10.42578125" style="4" customWidth="1"/>
    <col min="19" max="19" width="11.42578125" style="78" bestFit="1" customWidth="1"/>
    <col min="20" max="20" width="9.42578125" style="78"/>
    <col min="21" max="23" width="9.42578125" style="45"/>
    <col min="36" max="16384" width="9.42578125" style="4"/>
  </cols>
  <sheetData>
    <row r="1" spans="1:37"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3"/>
      <c r="Q1" s="3"/>
    </row>
    <row r="2" spans="1:37">
      <c r="C2" s="40" t="s">
        <v>63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5"/>
      <c r="P2" s="3"/>
      <c r="Q2" s="3"/>
    </row>
    <row r="3" spans="1:37">
      <c r="C3" s="106" t="s">
        <v>64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5"/>
      <c r="P3" s="3"/>
      <c r="Q3" s="3"/>
    </row>
    <row r="4" spans="1:37" ht="17.25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  <c r="Q4" s="8"/>
    </row>
    <row r="5" spans="1:37">
      <c r="A5" s="34" t="s">
        <v>0</v>
      </c>
      <c r="B5" s="34" t="s">
        <v>1</v>
      </c>
      <c r="C5" s="34" t="s">
        <v>2</v>
      </c>
      <c r="D5" s="34" t="s">
        <v>3</v>
      </c>
      <c r="E5" s="34" t="s">
        <v>4</v>
      </c>
      <c r="F5" s="34" t="s">
        <v>5</v>
      </c>
      <c r="G5" s="34" t="s">
        <v>6</v>
      </c>
      <c r="H5" s="34" t="s">
        <v>7</v>
      </c>
      <c r="I5" s="34" t="s">
        <v>8</v>
      </c>
      <c r="J5" s="34" t="s">
        <v>56</v>
      </c>
      <c r="K5" s="34" t="s">
        <v>58</v>
      </c>
      <c r="L5" s="34" t="s">
        <v>9</v>
      </c>
      <c r="M5" s="34" t="s">
        <v>10</v>
      </c>
      <c r="N5" s="34" t="s">
        <v>11</v>
      </c>
      <c r="O5" s="34" t="s">
        <v>12</v>
      </c>
      <c r="P5" s="35" t="s">
        <v>13</v>
      </c>
      <c r="Q5" s="35" t="s">
        <v>57</v>
      </c>
    </row>
    <row r="6" spans="1:37">
      <c r="A6" s="47" t="s">
        <v>14</v>
      </c>
      <c r="B6" s="47" t="s">
        <v>15</v>
      </c>
      <c r="C6" s="48"/>
      <c r="D6" s="49" t="s">
        <v>16</v>
      </c>
      <c r="E6" s="49" t="s">
        <v>17</v>
      </c>
      <c r="F6" s="47" t="s">
        <v>18</v>
      </c>
      <c r="G6" s="48"/>
      <c r="H6" s="47" t="s">
        <v>19</v>
      </c>
      <c r="I6" s="47" t="s">
        <v>20</v>
      </c>
      <c r="J6" s="47"/>
      <c r="K6" s="49" t="s">
        <v>60</v>
      </c>
      <c r="L6" s="47"/>
      <c r="M6" s="47"/>
      <c r="N6" s="47"/>
      <c r="O6" s="48"/>
      <c r="P6" s="50" t="s">
        <v>21</v>
      </c>
      <c r="Q6" s="49" t="s">
        <v>62</v>
      </c>
    </row>
    <row r="7" spans="1:37" ht="17.25">
      <c r="A7" s="55" t="s">
        <v>22</v>
      </c>
      <c r="B7" s="56">
        <v>12603237</v>
      </c>
      <c r="C7" s="59">
        <v>595923</v>
      </c>
      <c r="D7" s="56">
        <v>1175301</v>
      </c>
      <c r="E7" s="59">
        <v>1816779</v>
      </c>
      <c r="F7" s="56">
        <v>1352728</v>
      </c>
      <c r="G7" s="59">
        <v>45846</v>
      </c>
      <c r="H7" s="56">
        <v>5118064</v>
      </c>
      <c r="I7" s="59">
        <v>7000079</v>
      </c>
      <c r="J7" s="57" t="s">
        <v>23</v>
      </c>
      <c r="K7" s="59">
        <v>42619</v>
      </c>
      <c r="L7" s="57" t="s">
        <v>23</v>
      </c>
      <c r="M7" s="60" t="s">
        <v>23</v>
      </c>
      <c r="N7" s="57" t="s">
        <v>23</v>
      </c>
      <c r="O7" s="59">
        <v>165094</v>
      </c>
      <c r="P7" s="58" t="s">
        <v>23</v>
      </c>
      <c r="Q7" s="61" t="s">
        <v>23</v>
      </c>
      <c r="AJ7" s="37"/>
      <c r="AK7" s="37"/>
    </row>
    <row r="8" spans="1:37" ht="17.25">
      <c r="A8" s="9" t="s">
        <v>24</v>
      </c>
      <c r="B8" s="51">
        <v>18992826</v>
      </c>
      <c r="C8" s="10">
        <v>1103932</v>
      </c>
      <c r="D8" s="51">
        <v>1423078</v>
      </c>
      <c r="E8" s="10">
        <v>2733732</v>
      </c>
      <c r="F8" s="51">
        <v>1722045</v>
      </c>
      <c r="G8" s="10">
        <v>161000</v>
      </c>
      <c r="H8" s="51">
        <v>7393102</v>
      </c>
      <c r="I8" s="10">
        <v>10044795</v>
      </c>
      <c r="J8" s="51">
        <v>88110</v>
      </c>
      <c r="K8" s="10">
        <v>113772</v>
      </c>
      <c r="L8" s="52" t="s">
        <v>23</v>
      </c>
      <c r="M8" s="11" t="s">
        <v>23</v>
      </c>
      <c r="N8" s="52" t="s">
        <v>23</v>
      </c>
      <c r="O8" s="10">
        <v>696176</v>
      </c>
      <c r="P8" s="53" t="s">
        <v>23</v>
      </c>
      <c r="Q8" s="12" t="s">
        <v>23</v>
      </c>
      <c r="AJ8" s="37"/>
      <c r="AK8" s="37"/>
    </row>
    <row r="9" spans="1:37" ht="17.25">
      <c r="A9" s="9" t="s">
        <v>25</v>
      </c>
      <c r="B9" s="51">
        <v>22794169</v>
      </c>
      <c r="C9" s="10">
        <v>1719715</v>
      </c>
      <c r="D9" s="51">
        <v>2458038</v>
      </c>
      <c r="E9" s="10">
        <v>3527864</v>
      </c>
      <c r="F9" s="51">
        <v>1640966</v>
      </c>
      <c r="G9" s="10">
        <v>450426</v>
      </c>
      <c r="H9" s="51">
        <v>10397143</v>
      </c>
      <c r="I9" s="10">
        <v>7473640</v>
      </c>
      <c r="J9" s="51">
        <v>134779</v>
      </c>
      <c r="K9" s="10">
        <v>306915</v>
      </c>
      <c r="L9" s="52" t="s">
        <v>23</v>
      </c>
      <c r="M9" s="11" t="s">
        <v>23</v>
      </c>
      <c r="N9" s="52" t="s">
        <v>23</v>
      </c>
      <c r="O9" s="10">
        <v>3178708</v>
      </c>
      <c r="P9" s="53" t="s">
        <v>23</v>
      </c>
      <c r="Q9" s="12" t="s">
        <v>23</v>
      </c>
    </row>
    <row r="10" spans="1:37" ht="17.25">
      <c r="A10" s="9" t="s">
        <v>26</v>
      </c>
      <c r="B10" s="51">
        <v>26356272</v>
      </c>
      <c r="C10" s="10">
        <v>1701064</v>
      </c>
      <c r="D10" s="51">
        <v>2693989</v>
      </c>
      <c r="E10" s="10">
        <v>3696779</v>
      </c>
      <c r="F10" s="51">
        <v>1741940</v>
      </c>
      <c r="G10" s="10">
        <v>452921</v>
      </c>
      <c r="H10" s="51">
        <v>10931515</v>
      </c>
      <c r="I10" s="10">
        <v>9666854</v>
      </c>
      <c r="J10" s="51">
        <v>157803</v>
      </c>
      <c r="K10" s="10">
        <v>399863</v>
      </c>
      <c r="L10" s="52" t="s">
        <v>23</v>
      </c>
      <c r="M10" s="11" t="s">
        <v>23</v>
      </c>
      <c r="N10" s="52" t="s">
        <v>23</v>
      </c>
      <c r="O10" s="10">
        <v>3717858</v>
      </c>
      <c r="P10" s="53" t="s">
        <v>23</v>
      </c>
      <c r="Q10" s="12" t="s">
        <v>23</v>
      </c>
    </row>
    <row r="11" spans="1:37" ht="17.25">
      <c r="A11" s="9" t="s">
        <v>27</v>
      </c>
      <c r="B11" s="51">
        <v>27945861</v>
      </c>
      <c r="C11" s="10">
        <v>1732379</v>
      </c>
      <c r="D11" s="51">
        <v>2992959</v>
      </c>
      <c r="E11" s="10">
        <v>3521540</v>
      </c>
      <c r="F11" s="51">
        <v>1921311</v>
      </c>
      <c r="G11" s="10">
        <v>600559</v>
      </c>
      <c r="H11" s="51">
        <v>11427653</v>
      </c>
      <c r="I11" s="10">
        <v>9963907</v>
      </c>
      <c r="J11" s="51"/>
      <c r="K11" s="10">
        <v>471055</v>
      </c>
      <c r="L11" s="52" t="s">
        <v>23</v>
      </c>
      <c r="M11" s="11" t="s">
        <v>23</v>
      </c>
      <c r="N11" s="52" t="s">
        <v>23</v>
      </c>
      <c r="O11" s="10">
        <v>4022289</v>
      </c>
      <c r="P11" s="53" t="s">
        <v>23</v>
      </c>
      <c r="Q11" s="12" t="s">
        <v>23</v>
      </c>
    </row>
    <row r="12" spans="1:37" ht="17.25">
      <c r="A12" s="9" t="s">
        <v>28</v>
      </c>
      <c r="B12" s="51">
        <v>30231474</v>
      </c>
      <c r="C12" s="10">
        <v>1823333</v>
      </c>
      <c r="D12" s="51">
        <v>2866728</v>
      </c>
      <c r="E12" s="10">
        <v>3649880</v>
      </c>
      <c r="F12" s="51">
        <v>1747321</v>
      </c>
      <c r="G12" s="10">
        <v>706433</v>
      </c>
      <c r="H12" s="51">
        <v>11837032</v>
      </c>
      <c r="I12" s="10">
        <v>10901718</v>
      </c>
      <c r="J12" s="51"/>
      <c r="K12" s="10">
        <v>564002</v>
      </c>
      <c r="L12" s="52" t="s">
        <v>23</v>
      </c>
      <c r="M12" s="11" t="s">
        <v>23</v>
      </c>
      <c r="N12" s="52" t="s">
        <v>23</v>
      </c>
      <c r="O12" s="10">
        <v>4470550</v>
      </c>
      <c r="P12" s="53" t="s">
        <v>23</v>
      </c>
      <c r="Q12" s="12" t="s">
        <v>23</v>
      </c>
    </row>
    <row r="13" spans="1:37" ht="17.25">
      <c r="A13" s="9" t="s">
        <v>29</v>
      </c>
      <c r="B13" s="51">
        <v>25806973</v>
      </c>
      <c r="C13" s="10">
        <v>1630686</v>
      </c>
      <c r="D13" s="51">
        <v>2698785</v>
      </c>
      <c r="E13" s="10">
        <v>2839596</v>
      </c>
      <c r="F13" s="51">
        <v>1534119</v>
      </c>
      <c r="G13" s="10">
        <v>704574</v>
      </c>
      <c r="H13" s="51">
        <v>9956673</v>
      </c>
      <c r="I13" s="10">
        <v>8511034</v>
      </c>
      <c r="J13" s="51"/>
      <c r="K13" s="10">
        <v>691310</v>
      </c>
      <c r="L13" s="52" t="s">
        <v>23</v>
      </c>
      <c r="M13" s="11" t="s">
        <v>23</v>
      </c>
      <c r="N13" s="52" t="s">
        <v>23</v>
      </c>
      <c r="O13" s="10">
        <v>3931842</v>
      </c>
      <c r="P13" s="53" t="s">
        <v>23</v>
      </c>
      <c r="Q13" s="12" t="s">
        <v>23</v>
      </c>
    </row>
    <row r="14" spans="1:37" ht="17.25">
      <c r="A14" s="9" t="s">
        <v>30</v>
      </c>
      <c r="B14" s="51">
        <v>25290371</v>
      </c>
      <c r="C14" s="10">
        <v>1348544</v>
      </c>
      <c r="D14" s="51">
        <v>2546154</v>
      </c>
      <c r="E14" s="10">
        <v>2907819</v>
      </c>
      <c r="F14" s="51">
        <v>1267695</v>
      </c>
      <c r="G14" s="10">
        <v>696124</v>
      </c>
      <c r="H14" s="51">
        <v>9340310</v>
      </c>
      <c r="I14" s="10">
        <v>7770860</v>
      </c>
      <c r="J14" s="51">
        <v>238743</v>
      </c>
      <c r="K14" s="10">
        <v>712526</v>
      </c>
      <c r="L14" s="52" t="s">
        <v>23</v>
      </c>
      <c r="M14" s="11" t="s">
        <v>23</v>
      </c>
      <c r="N14" s="52" t="s">
        <v>23</v>
      </c>
      <c r="O14" s="10">
        <v>4567854</v>
      </c>
      <c r="P14" s="53" t="s">
        <v>23</v>
      </c>
      <c r="Q14" s="12" t="s">
        <v>23</v>
      </c>
    </row>
    <row r="15" spans="1:37" ht="17.25">
      <c r="A15" s="9" t="s">
        <v>31</v>
      </c>
      <c r="B15" s="51">
        <v>29095188</v>
      </c>
      <c r="C15" s="10">
        <v>1471308</v>
      </c>
      <c r="D15" s="51">
        <v>2979559</v>
      </c>
      <c r="E15" s="10">
        <v>3546900</v>
      </c>
      <c r="F15" s="51">
        <v>1333449</v>
      </c>
      <c r="G15" s="10">
        <v>753125</v>
      </c>
      <c r="H15" s="51">
        <v>10775208</v>
      </c>
      <c r="I15" s="10">
        <v>9635206</v>
      </c>
      <c r="J15" s="51"/>
      <c r="K15" s="10">
        <v>765291</v>
      </c>
      <c r="L15" s="52" t="s">
        <v>23</v>
      </c>
      <c r="M15" s="11" t="s">
        <v>23</v>
      </c>
      <c r="N15" s="52" t="s">
        <v>23</v>
      </c>
      <c r="O15" s="10">
        <v>5027792</v>
      </c>
      <c r="P15" s="53" t="s">
        <v>23</v>
      </c>
      <c r="Q15" s="12" t="s">
        <v>23</v>
      </c>
    </row>
    <row r="16" spans="1:37" ht="17.25">
      <c r="A16" s="9" t="s">
        <v>32</v>
      </c>
      <c r="B16" s="51">
        <v>30792399</v>
      </c>
      <c r="C16" s="10">
        <v>1440470</v>
      </c>
      <c r="D16" s="51">
        <v>3092439</v>
      </c>
      <c r="E16" s="10">
        <v>3790544</v>
      </c>
      <c r="F16" s="51">
        <v>1327820</v>
      </c>
      <c r="G16" s="10">
        <v>988964</v>
      </c>
      <c r="H16" s="51">
        <v>11231857</v>
      </c>
      <c r="I16" s="10">
        <v>10376173</v>
      </c>
      <c r="J16" s="51"/>
      <c r="K16" s="10">
        <v>732360</v>
      </c>
      <c r="L16" s="52" t="s">
        <v>23</v>
      </c>
      <c r="M16" s="11" t="s">
        <v>23</v>
      </c>
      <c r="N16" s="52" t="s">
        <v>23</v>
      </c>
      <c r="O16" s="10">
        <v>5431045</v>
      </c>
      <c r="P16" s="53" t="s">
        <v>23</v>
      </c>
      <c r="Q16" s="12" t="s">
        <v>23</v>
      </c>
    </row>
    <row r="17" spans="1:17" ht="17.25">
      <c r="A17" s="9" t="s">
        <v>33</v>
      </c>
      <c r="B17" s="51">
        <v>31714019</v>
      </c>
      <c r="C17" s="10">
        <v>1508597</v>
      </c>
      <c r="D17" s="51">
        <v>3111380</v>
      </c>
      <c r="E17" s="10">
        <v>3890176</v>
      </c>
      <c r="F17" s="51">
        <v>1222949</v>
      </c>
      <c r="G17" s="10">
        <v>986116</v>
      </c>
      <c r="H17" s="51">
        <v>11318355</v>
      </c>
      <c r="I17" s="10">
        <v>10336039</v>
      </c>
      <c r="J17" s="51"/>
      <c r="K17" s="10">
        <v>871170</v>
      </c>
      <c r="L17" s="52" t="s">
        <v>23</v>
      </c>
      <c r="M17" s="11" t="s">
        <v>23</v>
      </c>
      <c r="N17" s="52" t="s">
        <v>23</v>
      </c>
      <c r="O17" s="10">
        <v>5975968</v>
      </c>
      <c r="P17" s="53" t="s">
        <v>23</v>
      </c>
      <c r="Q17" s="12" t="s">
        <v>23</v>
      </c>
    </row>
    <row r="18" spans="1:17" ht="17.25">
      <c r="A18" s="9" t="s">
        <v>34</v>
      </c>
      <c r="B18" s="51">
        <v>31301930</v>
      </c>
      <c r="C18" s="10">
        <v>1480904</v>
      </c>
      <c r="D18" s="51">
        <v>3220394</v>
      </c>
      <c r="E18" s="10">
        <v>3932556</v>
      </c>
      <c r="F18" s="51">
        <v>1070452</v>
      </c>
      <c r="G18" s="10">
        <v>965809</v>
      </c>
      <c r="H18" s="51">
        <v>11337899</v>
      </c>
      <c r="I18" s="10">
        <v>9421335</v>
      </c>
      <c r="J18" s="51"/>
      <c r="K18" s="10">
        <v>912018</v>
      </c>
      <c r="L18" s="52" t="s">
        <v>23</v>
      </c>
      <c r="M18" s="11" t="s">
        <v>23</v>
      </c>
      <c r="N18" s="52" t="s">
        <v>23</v>
      </c>
      <c r="O18" s="10">
        <v>6175771</v>
      </c>
      <c r="P18" s="53" t="s">
        <v>23</v>
      </c>
      <c r="Q18" s="12" t="s">
        <v>23</v>
      </c>
    </row>
    <row r="19" spans="1:17" ht="17.25">
      <c r="A19" s="9" t="s">
        <v>35</v>
      </c>
      <c r="B19" s="51">
        <v>28967094</v>
      </c>
      <c r="C19" s="10">
        <v>1445221</v>
      </c>
      <c r="D19" s="51">
        <v>2938581</v>
      </c>
      <c r="E19" s="10">
        <v>3520934</v>
      </c>
      <c r="F19" s="51">
        <v>923744</v>
      </c>
      <c r="G19" s="10">
        <v>1028813</v>
      </c>
      <c r="H19" s="51">
        <v>10371936</v>
      </c>
      <c r="I19" s="10">
        <v>7222283</v>
      </c>
      <c r="J19" s="51">
        <v>303056</v>
      </c>
      <c r="K19" s="10">
        <v>933152</v>
      </c>
      <c r="L19" s="52" t="s">
        <v>23</v>
      </c>
      <c r="M19" s="11" t="s">
        <v>23</v>
      </c>
      <c r="N19" s="52" t="s">
        <v>23</v>
      </c>
      <c r="O19" s="10">
        <v>7038108</v>
      </c>
      <c r="P19" s="53" t="s">
        <v>23</v>
      </c>
      <c r="Q19" s="12" t="s">
        <v>23</v>
      </c>
    </row>
    <row r="20" spans="1:17" ht="17.25">
      <c r="A20" s="9" t="s">
        <v>36</v>
      </c>
      <c r="B20" s="51">
        <v>27722408</v>
      </c>
      <c r="C20" s="10">
        <v>1257340</v>
      </c>
      <c r="D20" s="51">
        <v>2611864</v>
      </c>
      <c r="E20" s="10">
        <v>3577807</v>
      </c>
      <c r="F20" s="51">
        <v>954650</v>
      </c>
      <c r="G20" s="10">
        <v>855325</v>
      </c>
      <c r="H20" s="51">
        <v>9816310</v>
      </c>
      <c r="I20" s="10">
        <v>7056255</v>
      </c>
      <c r="J20" s="51">
        <v>355497</v>
      </c>
      <c r="K20" s="10">
        <v>585834</v>
      </c>
      <c r="L20" s="52" t="s">
        <v>23</v>
      </c>
      <c r="M20" s="11" t="s">
        <v>23</v>
      </c>
      <c r="N20" s="52" t="s">
        <v>23</v>
      </c>
      <c r="O20" s="10">
        <v>6974131</v>
      </c>
      <c r="P20" s="54">
        <v>68760</v>
      </c>
      <c r="Q20" s="12" t="s">
        <v>23</v>
      </c>
    </row>
    <row r="21" spans="1:17" ht="17.25">
      <c r="A21" s="9" t="s">
        <v>37</v>
      </c>
      <c r="B21" s="51">
        <v>26919858</v>
      </c>
      <c r="C21" s="10">
        <v>1297351</v>
      </c>
      <c r="D21" s="51">
        <v>2777125</v>
      </c>
      <c r="E21" s="10">
        <v>3761436</v>
      </c>
      <c r="F21" s="51">
        <v>887679</v>
      </c>
      <c r="G21" s="10">
        <v>927500</v>
      </c>
      <c r="H21" s="51">
        <v>10286838</v>
      </c>
      <c r="I21" s="10">
        <v>5881141</v>
      </c>
      <c r="J21" s="51">
        <v>300579</v>
      </c>
      <c r="K21" s="10">
        <v>672589</v>
      </c>
      <c r="L21" s="52" t="s">
        <v>23</v>
      </c>
      <c r="M21" s="11" t="s">
        <v>23</v>
      </c>
      <c r="N21" s="52" t="s">
        <v>23</v>
      </c>
      <c r="O21" s="10">
        <v>6881586</v>
      </c>
      <c r="P21" s="54">
        <v>94460</v>
      </c>
      <c r="Q21" s="12" t="s">
        <v>23</v>
      </c>
    </row>
    <row r="22" spans="1:17" ht="17.25">
      <c r="A22" s="9" t="s">
        <v>38</v>
      </c>
      <c r="B22" s="51">
        <v>29924841</v>
      </c>
      <c r="C22" s="10">
        <v>1395531</v>
      </c>
      <c r="D22" s="51">
        <v>2960823</v>
      </c>
      <c r="E22" s="10">
        <v>3877641</v>
      </c>
      <c r="F22" s="51">
        <v>1044597</v>
      </c>
      <c r="G22" s="10">
        <v>1141581</v>
      </c>
      <c r="H22" s="51">
        <v>11137331</v>
      </c>
      <c r="I22" s="10">
        <v>7750051</v>
      </c>
      <c r="J22" s="51">
        <v>207137</v>
      </c>
      <c r="K22" s="10">
        <v>748371</v>
      </c>
      <c r="L22" s="52" t="s">
        <v>23</v>
      </c>
      <c r="M22" s="11" t="s">
        <v>23</v>
      </c>
      <c r="N22" s="52" t="s">
        <v>23</v>
      </c>
      <c r="O22" s="10">
        <v>7151888</v>
      </c>
      <c r="P22" s="54">
        <v>121987</v>
      </c>
      <c r="Q22" s="12" t="s">
        <v>23</v>
      </c>
    </row>
    <row r="23" spans="1:17" ht="17.25">
      <c r="A23" s="9" t="s">
        <v>39</v>
      </c>
      <c r="B23" s="51">
        <v>30637562</v>
      </c>
      <c r="C23" s="10">
        <v>1439283</v>
      </c>
      <c r="D23" s="51">
        <v>2713289</v>
      </c>
      <c r="E23" s="10">
        <v>3790164</v>
      </c>
      <c r="F23" s="51">
        <v>908906</v>
      </c>
      <c r="G23" s="10">
        <v>1176893</v>
      </c>
      <c r="H23" s="51">
        <v>10707162</v>
      </c>
      <c r="I23" s="10">
        <v>8794878</v>
      </c>
      <c r="J23" s="51">
        <v>231578</v>
      </c>
      <c r="K23" s="10">
        <v>679386</v>
      </c>
      <c r="L23" s="52" t="s">
        <v>23</v>
      </c>
      <c r="M23" s="11" t="s">
        <v>23</v>
      </c>
      <c r="N23" s="52" t="s">
        <v>23</v>
      </c>
      <c r="O23" s="10">
        <v>7073173</v>
      </c>
      <c r="P23" s="54">
        <v>158503</v>
      </c>
      <c r="Q23" s="12" t="s">
        <v>23</v>
      </c>
    </row>
    <row r="24" spans="1:17" ht="17.25">
      <c r="A24" s="9" t="s">
        <v>40</v>
      </c>
      <c r="B24" s="51">
        <v>32620037</v>
      </c>
      <c r="C24" s="10">
        <v>1389156</v>
      </c>
      <c r="D24" s="51">
        <v>2632366</v>
      </c>
      <c r="E24" s="10">
        <v>4166686</v>
      </c>
      <c r="F24" s="51">
        <v>1047973</v>
      </c>
      <c r="G24" s="10">
        <v>1230071</v>
      </c>
      <c r="H24" s="51">
        <v>11196243</v>
      </c>
      <c r="I24" s="10">
        <v>9262756</v>
      </c>
      <c r="J24" s="51">
        <v>268235</v>
      </c>
      <c r="K24" s="10">
        <v>759141</v>
      </c>
      <c r="L24" s="52" t="s">
        <v>23</v>
      </c>
      <c r="M24" s="11" t="s">
        <v>23</v>
      </c>
      <c r="N24" s="52" t="s">
        <v>23</v>
      </c>
      <c r="O24" s="10">
        <v>7646816</v>
      </c>
      <c r="P24" s="54">
        <v>264458</v>
      </c>
      <c r="Q24" s="12" t="s">
        <v>23</v>
      </c>
    </row>
    <row r="25" spans="1:17" ht="17.25">
      <c r="A25" s="9" t="s">
        <v>41</v>
      </c>
      <c r="B25" s="51">
        <v>33204952</v>
      </c>
      <c r="C25" s="10">
        <v>1652452</v>
      </c>
      <c r="D25" s="51">
        <v>2773094</v>
      </c>
      <c r="E25" s="10">
        <v>4310828</v>
      </c>
      <c r="F25" s="51">
        <v>1018962</v>
      </c>
      <c r="G25" s="10">
        <v>1281899</v>
      </c>
      <c r="H25" s="51">
        <v>11812686</v>
      </c>
      <c r="I25" s="10">
        <v>8890148</v>
      </c>
      <c r="J25" s="51">
        <v>190069</v>
      </c>
      <c r="K25" s="10">
        <v>815152</v>
      </c>
      <c r="L25" s="52" t="s">
        <v>23</v>
      </c>
      <c r="M25" s="11" t="s">
        <v>23</v>
      </c>
      <c r="N25" s="52" t="s">
        <v>23</v>
      </c>
      <c r="O25" s="10">
        <v>7809809</v>
      </c>
      <c r="P25" s="54">
        <v>457383</v>
      </c>
      <c r="Q25" s="12" t="s">
        <v>23</v>
      </c>
    </row>
    <row r="26" spans="1:17" ht="17.25">
      <c r="A26" s="9" t="s">
        <v>42</v>
      </c>
      <c r="B26" s="51">
        <v>33408846</v>
      </c>
      <c r="C26" s="10">
        <v>1713300</v>
      </c>
      <c r="D26" s="51">
        <v>3051830</v>
      </c>
      <c r="E26" s="10">
        <v>4373629</v>
      </c>
      <c r="F26" s="51">
        <v>1142683</v>
      </c>
      <c r="G26" s="10">
        <v>1402574</v>
      </c>
      <c r="H26" s="51">
        <v>12511515</v>
      </c>
      <c r="I26" s="10">
        <v>7908737</v>
      </c>
      <c r="J26" s="51">
        <v>266142</v>
      </c>
      <c r="K26" s="10">
        <v>683380</v>
      </c>
      <c r="L26" s="52" t="s">
        <v>23</v>
      </c>
      <c r="M26" s="11" t="s">
        <v>23</v>
      </c>
      <c r="N26" s="52" t="s">
        <v>23</v>
      </c>
      <c r="O26" s="10">
        <v>7891087</v>
      </c>
      <c r="P26" s="54">
        <v>793125</v>
      </c>
      <c r="Q26" s="12" t="s">
        <v>23</v>
      </c>
    </row>
    <row r="27" spans="1:17" ht="17.25">
      <c r="A27" s="9" t="s">
        <v>43</v>
      </c>
      <c r="B27" s="51">
        <v>34752819</v>
      </c>
      <c r="C27" s="10">
        <v>1884313</v>
      </c>
      <c r="D27" s="51">
        <v>3223987</v>
      </c>
      <c r="E27" s="10">
        <v>4346283</v>
      </c>
      <c r="F27" s="51">
        <v>1226835</v>
      </c>
      <c r="G27" s="10">
        <v>1497967</v>
      </c>
      <c r="H27" s="51">
        <v>13026193</v>
      </c>
      <c r="I27" s="10">
        <v>8138144</v>
      </c>
      <c r="J27" s="51">
        <v>353783</v>
      </c>
      <c r="K27" s="10">
        <v>782411</v>
      </c>
      <c r="L27" s="52" t="s">
        <v>23</v>
      </c>
      <c r="M27" s="11" t="s">
        <v>23</v>
      </c>
      <c r="N27" s="52" t="s">
        <v>23</v>
      </c>
      <c r="O27" s="10">
        <v>8198400</v>
      </c>
      <c r="P27" s="54">
        <f>865685+6389</f>
        <v>872074</v>
      </c>
      <c r="Q27" s="12" t="s">
        <v>23</v>
      </c>
    </row>
    <row r="28" spans="1:17" ht="17.25">
      <c r="A28" s="9" t="s">
        <v>44</v>
      </c>
      <c r="B28" s="51">
        <v>36013402</v>
      </c>
      <c r="C28" s="10">
        <v>1971969</v>
      </c>
      <c r="D28" s="51">
        <v>3409017</v>
      </c>
      <c r="E28" s="10">
        <v>4563673</v>
      </c>
      <c r="F28" s="51">
        <v>1299082</v>
      </c>
      <c r="G28" s="10">
        <v>1638615</v>
      </c>
      <c r="H28" s="51">
        <v>13918391</v>
      </c>
      <c r="I28" s="10">
        <v>7871813</v>
      </c>
      <c r="J28" s="51">
        <v>438632</v>
      </c>
      <c r="K28" s="10">
        <v>730992</v>
      </c>
      <c r="L28" s="52" t="s">
        <v>23</v>
      </c>
      <c r="M28" s="11" t="s">
        <v>23</v>
      </c>
      <c r="N28" s="52" t="s">
        <v>23</v>
      </c>
      <c r="O28" s="10">
        <v>9052406</v>
      </c>
      <c r="P28" s="54">
        <f>856133+15765</f>
        <v>871898</v>
      </c>
      <c r="Q28" s="12" t="s">
        <v>23</v>
      </c>
    </row>
    <row r="29" spans="1:17" ht="17.25">
      <c r="A29" s="9" t="s">
        <v>45</v>
      </c>
      <c r="B29" s="51">
        <v>36122367</v>
      </c>
      <c r="C29" s="10">
        <v>1874672</v>
      </c>
      <c r="D29" s="51">
        <v>3294815</v>
      </c>
      <c r="E29" s="10">
        <v>4660657</v>
      </c>
      <c r="F29" s="51">
        <v>1295611</v>
      </c>
      <c r="G29" s="10">
        <v>1679301</v>
      </c>
      <c r="H29" s="51">
        <v>13727678</v>
      </c>
      <c r="I29" s="10">
        <v>7147444</v>
      </c>
      <c r="J29" s="51">
        <v>598093</v>
      </c>
      <c r="K29" s="10">
        <v>663084</v>
      </c>
      <c r="L29" s="52" t="s">
        <v>23</v>
      </c>
      <c r="M29" s="11" t="s">
        <v>23</v>
      </c>
      <c r="N29" s="52" t="s">
        <v>23</v>
      </c>
      <c r="O29" s="10">
        <v>9947972</v>
      </c>
      <c r="P29" s="54">
        <f>964603+22148</f>
        <v>986751</v>
      </c>
      <c r="Q29" s="12" t="s">
        <v>23</v>
      </c>
    </row>
    <row r="30" spans="1:17" ht="17.25">
      <c r="A30" s="9" t="s">
        <v>46</v>
      </c>
      <c r="B30" s="51">
        <v>35625173</v>
      </c>
      <c r="C30" s="10">
        <v>1632904</v>
      </c>
      <c r="D30" s="51">
        <v>3187634</v>
      </c>
      <c r="E30" s="10">
        <v>4676666</v>
      </c>
      <c r="F30" s="51">
        <v>1236900</v>
      </c>
      <c r="G30" s="10">
        <v>1773752</v>
      </c>
      <c r="H30" s="51">
        <v>13939277</v>
      </c>
      <c r="I30" s="10">
        <v>6498186</v>
      </c>
      <c r="J30" s="51">
        <v>720384</v>
      </c>
      <c r="K30" s="10">
        <v>705303</v>
      </c>
      <c r="L30" s="52" t="s">
        <v>23</v>
      </c>
      <c r="M30" s="11" t="s">
        <v>23</v>
      </c>
      <c r="N30" s="52" t="s">
        <v>23</v>
      </c>
      <c r="O30" s="10">
        <v>9753069</v>
      </c>
      <c r="P30" s="54">
        <f>1128783+29462</f>
        <v>1158245</v>
      </c>
      <c r="Q30" s="12" t="s">
        <v>23</v>
      </c>
    </row>
    <row r="31" spans="1:17" ht="17.25">
      <c r="A31" s="9" t="s">
        <v>47</v>
      </c>
      <c r="B31" s="51">
        <v>36352018</v>
      </c>
      <c r="C31" s="10">
        <v>1476627</v>
      </c>
      <c r="D31" s="51">
        <v>3329490</v>
      </c>
      <c r="E31" s="10">
        <v>4863721</v>
      </c>
      <c r="F31" s="51">
        <v>1291880</v>
      </c>
      <c r="G31" s="10">
        <v>1790615</v>
      </c>
      <c r="H31" s="51">
        <v>14281616</v>
      </c>
      <c r="I31" s="10">
        <v>6694772</v>
      </c>
      <c r="J31" s="51">
        <v>776185</v>
      </c>
      <c r="K31" s="13">
        <v>815959</v>
      </c>
      <c r="L31" s="52" t="s">
        <v>23</v>
      </c>
      <c r="M31" s="11" t="s">
        <v>23</v>
      </c>
      <c r="N31" s="52" t="s">
        <v>23</v>
      </c>
      <c r="O31" s="10">
        <v>9378694</v>
      </c>
      <c r="P31" s="54">
        <v>1306752</v>
      </c>
      <c r="Q31" s="12" t="s">
        <v>23</v>
      </c>
    </row>
    <row r="32" spans="1:17" ht="17.25">
      <c r="A32" s="9" t="s">
        <v>48</v>
      </c>
      <c r="B32" s="51">
        <v>34894375</v>
      </c>
      <c r="C32" s="10">
        <v>1117053</v>
      </c>
      <c r="D32" s="51">
        <v>2836280</v>
      </c>
      <c r="E32" s="10">
        <v>3794491</v>
      </c>
      <c r="F32" s="51">
        <v>1375524</v>
      </c>
      <c r="G32" s="10">
        <v>1505949</v>
      </c>
      <c r="H32" s="51">
        <v>12067258</v>
      </c>
      <c r="I32" s="10">
        <v>7334954</v>
      </c>
      <c r="J32" s="51">
        <v>835090</v>
      </c>
      <c r="K32" s="13">
        <v>1100278</v>
      </c>
      <c r="L32" s="52" t="s">
        <v>23</v>
      </c>
      <c r="M32" s="11" t="s">
        <v>23</v>
      </c>
      <c r="N32" s="52" t="s">
        <v>23</v>
      </c>
      <c r="O32" s="10">
        <v>8493943</v>
      </c>
      <c r="P32" s="54">
        <v>1592669</v>
      </c>
      <c r="Q32" s="12" t="s">
        <v>23</v>
      </c>
    </row>
    <row r="33" spans="1:19" ht="17.25">
      <c r="A33" s="9" t="s">
        <v>49</v>
      </c>
      <c r="B33" s="51">
        <v>36337253</v>
      </c>
      <c r="C33" s="10">
        <v>1340878</v>
      </c>
      <c r="D33" s="51">
        <v>3175213</v>
      </c>
      <c r="E33" s="10">
        <v>4093685</v>
      </c>
      <c r="F33" s="51">
        <v>1466823</v>
      </c>
      <c r="G33" s="10">
        <v>1821696</v>
      </c>
      <c r="H33" s="51">
        <v>13475970</v>
      </c>
      <c r="I33" s="10">
        <v>7817050</v>
      </c>
      <c r="J33" s="51">
        <v>856563</v>
      </c>
      <c r="K33" s="13">
        <v>1248773</v>
      </c>
      <c r="L33" s="52" t="s">
        <v>23</v>
      </c>
      <c r="M33" s="11" t="s">
        <v>23</v>
      </c>
      <c r="N33" s="52" t="s">
        <v>23</v>
      </c>
      <c r="O33" s="10">
        <v>7802037</v>
      </c>
      <c r="P33" s="54">
        <v>1805895</v>
      </c>
      <c r="Q33" s="12" t="s">
        <v>23</v>
      </c>
    </row>
    <row r="34" spans="1:19" ht="17.25">
      <c r="A34" s="14">
        <v>1995</v>
      </c>
      <c r="B34" s="51">
        <v>36384282</v>
      </c>
      <c r="C34" s="10">
        <v>1422359</v>
      </c>
      <c r="D34" s="51">
        <v>3050929</v>
      </c>
      <c r="E34" s="10">
        <v>4360235</v>
      </c>
      <c r="F34" s="51">
        <v>1532084</v>
      </c>
      <c r="G34" s="10">
        <v>1958789</v>
      </c>
      <c r="H34" s="51">
        <v>13657611</v>
      </c>
      <c r="I34" s="10">
        <v>7676692</v>
      </c>
      <c r="J34" s="51">
        <v>699186</v>
      </c>
      <c r="K34" s="13">
        <v>1297467</v>
      </c>
      <c r="L34" s="52" t="s">
        <v>23</v>
      </c>
      <c r="M34" s="11" t="s">
        <v>23</v>
      </c>
      <c r="N34" s="52" t="s">
        <v>23</v>
      </c>
      <c r="O34" s="10">
        <v>7610533</v>
      </c>
      <c r="P34" s="54">
        <v>2003146</v>
      </c>
      <c r="Q34" s="12" t="s">
        <v>23</v>
      </c>
    </row>
    <row r="35" spans="1:19" ht="17.25">
      <c r="A35" s="14">
        <v>1996</v>
      </c>
      <c r="B35" s="51">
        <v>36505371</v>
      </c>
      <c r="C35" s="10">
        <v>1317995</v>
      </c>
      <c r="D35" s="51">
        <v>2087505</v>
      </c>
      <c r="E35" s="10">
        <v>4539583</v>
      </c>
      <c r="F35" s="51">
        <v>1686134</v>
      </c>
      <c r="G35" s="10">
        <v>1941716</v>
      </c>
      <c r="H35" s="51">
        <v>13038786</v>
      </c>
      <c r="I35" s="10">
        <v>7362758</v>
      </c>
      <c r="J35" s="51">
        <v>797681</v>
      </c>
      <c r="K35" s="13">
        <v>1458576</v>
      </c>
      <c r="L35" s="52" t="s">
        <v>23</v>
      </c>
      <c r="M35" s="11" t="s">
        <v>23</v>
      </c>
      <c r="N35" s="52" t="s">
        <v>23</v>
      </c>
      <c r="O35" s="10">
        <v>7864676</v>
      </c>
      <c r="P35" s="54">
        <v>2264709</v>
      </c>
      <c r="Q35" s="12" t="s">
        <v>23</v>
      </c>
    </row>
    <row r="36" spans="1:19" ht="17.25">
      <c r="A36" s="14">
        <v>1997</v>
      </c>
      <c r="B36" s="51">
        <v>38712756</v>
      </c>
      <c r="C36" s="10">
        <v>1573947</v>
      </c>
      <c r="D36" s="51">
        <v>2258782</v>
      </c>
      <c r="E36" s="10">
        <v>4678022</v>
      </c>
      <c r="F36" s="51">
        <v>1711923</v>
      </c>
      <c r="G36" s="10">
        <v>2010267</v>
      </c>
      <c r="H36" s="51">
        <v>13651879</v>
      </c>
      <c r="I36" s="10">
        <v>7306509</v>
      </c>
      <c r="J36" s="51">
        <v>854818</v>
      </c>
      <c r="K36" s="13">
        <v>1677858</v>
      </c>
      <c r="L36" s="52" t="s">
        <v>23</v>
      </c>
      <c r="M36" s="11" t="s">
        <v>23</v>
      </c>
      <c r="N36" s="52" t="s">
        <v>23</v>
      </c>
      <c r="O36" s="10">
        <v>8491480</v>
      </c>
      <c r="P36" s="54">
        <v>2308476</v>
      </c>
      <c r="Q36" s="12" t="s">
        <v>23</v>
      </c>
    </row>
    <row r="37" spans="1:19" ht="17.25">
      <c r="A37" s="14">
        <v>1998</v>
      </c>
      <c r="B37" s="51">
        <v>37816538</v>
      </c>
      <c r="C37" s="10">
        <v>1402382</v>
      </c>
      <c r="D37" s="51">
        <v>2603014</v>
      </c>
      <c r="E37" s="10">
        <v>5348115</v>
      </c>
      <c r="F37" s="51">
        <v>1760697</v>
      </c>
      <c r="G37" s="10">
        <v>2216386</v>
      </c>
      <c r="H37" s="51">
        <v>14541707</v>
      </c>
      <c r="I37" s="10">
        <v>7035514</v>
      </c>
      <c r="J37" s="51">
        <v>956354</v>
      </c>
      <c r="K37" s="13">
        <v>1254016</v>
      </c>
      <c r="L37" s="52" t="s">
        <v>23</v>
      </c>
      <c r="M37" s="11" t="s">
        <v>23</v>
      </c>
      <c r="N37" s="52" t="s">
        <v>23</v>
      </c>
      <c r="O37" s="10">
        <v>8055763</v>
      </c>
      <c r="P37" s="54">
        <v>1625125</v>
      </c>
      <c r="Q37" s="12" t="s">
        <v>23</v>
      </c>
    </row>
    <row r="38" spans="1:19" ht="17.25">
      <c r="A38" s="14">
        <v>1999</v>
      </c>
      <c r="B38" s="51">
        <v>39575648</v>
      </c>
      <c r="C38" s="10">
        <v>1410459</v>
      </c>
      <c r="D38" s="51">
        <v>2784789</v>
      </c>
      <c r="E38" s="10">
        <v>5309524</v>
      </c>
      <c r="F38" s="51">
        <v>1799004</v>
      </c>
      <c r="G38" s="10">
        <v>2208708</v>
      </c>
      <c r="H38" s="51">
        <v>14783463</v>
      </c>
      <c r="I38" s="10">
        <v>7264265</v>
      </c>
      <c r="J38" s="51">
        <v>994104</v>
      </c>
      <c r="K38" s="13">
        <v>1109509</v>
      </c>
      <c r="L38" s="52" t="s">
        <v>23</v>
      </c>
      <c r="M38" s="11" t="s">
        <v>23</v>
      </c>
      <c r="N38" s="52" t="s">
        <v>23</v>
      </c>
      <c r="O38" s="10">
        <v>8100169</v>
      </c>
      <c r="P38" s="54">
        <v>2361735</v>
      </c>
      <c r="Q38" s="12" t="s">
        <v>23</v>
      </c>
    </row>
    <row r="39" spans="1:19" ht="17.25">
      <c r="A39" s="14">
        <v>2000</v>
      </c>
      <c r="B39" s="17">
        <v>40941976</v>
      </c>
      <c r="C39" s="15">
        <v>1422284</v>
      </c>
      <c r="D39" s="17">
        <v>2879810</v>
      </c>
      <c r="E39" s="15">
        <v>5131918</v>
      </c>
      <c r="F39" s="17">
        <v>1641452</v>
      </c>
      <c r="G39" s="15">
        <v>2366359</v>
      </c>
      <c r="H39" s="17">
        <v>14778879</v>
      </c>
      <c r="I39" s="15">
        <v>7021417</v>
      </c>
      <c r="J39" s="17">
        <v>1130488</v>
      </c>
      <c r="K39" s="16">
        <v>1298437</v>
      </c>
      <c r="L39" s="42">
        <v>969235</v>
      </c>
      <c r="M39" s="16">
        <v>604677</v>
      </c>
      <c r="N39" s="42">
        <v>517957</v>
      </c>
      <c r="O39" s="15">
        <v>8359434</v>
      </c>
      <c r="P39" s="42">
        <v>2602008</v>
      </c>
      <c r="Q39" s="16">
        <v>655072</v>
      </c>
      <c r="S39" s="81"/>
    </row>
    <row r="40" spans="1:19" ht="17.25">
      <c r="A40" s="14">
        <v>2001</v>
      </c>
      <c r="B40" s="17">
        <v>39637570</v>
      </c>
      <c r="C40" s="15">
        <v>1271780</v>
      </c>
      <c r="D40" s="17">
        <v>3181549</v>
      </c>
      <c r="E40" s="15">
        <v>5301189</v>
      </c>
      <c r="F40" s="17">
        <v>1492365</v>
      </c>
      <c r="G40" s="15">
        <v>2211172</v>
      </c>
      <c r="H40" s="63">
        <v>14938604</v>
      </c>
      <c r="I40" s="15">
        <v>6082872</v>
      </c>
      <c r="J40" s="17">
        <v>1000715</v>
      </c>
      <c r="K40" s="16">
        <v>1384368</v>
      </c>
      <c r="L40" s="42">
        <v>1021682</v>
      </c>
      <c r="M40" s="16">
        <v>703521</v>
      </c>
      <c r="N40" s="66">
        <v>654557</v>
      </c>
      <c r="O40" s="15">
        <v>8117563</v>
      </c>
      <c r="P40" s="42">
        <v>2471444</v>
      </c>
      <c r="Q40" s="16">
        <v>569564</v>
      </c>
      <c r="S40" s="81"/>
    </row>
    <row r="41" spans="1:19" ht="17.25">
      <c r="A41" s="14">
        <v>2002</v>
      </c>
      <c r="B41" s="17">
        <v>41143861</v>
      </c>
      <c r="C41" s="15">
        <v>1125769</v>
      </c>
      <c r="D41" s="17">
        <v>3283775</v>
      </c>
      <c r="E41" s="15">
        <v>5123238</v>
      </c>
      <c r="F41" s="17">
        <v>1629934</v>
      </c>
      <c r="G41" s="15">
        <v>2266902</v>
      </c>
      <c r="H41" s="63">
        <v>14732420</v>
      </c>
      <c r="I41" s="15">
        <v>6326419</v>
      </c>
      <c r="J41" s="17">
        <v>960097</v>
      </c>
      <c r="K41" s="16">
        <v>1376219</v>
      </c>
      <c r="L41" s="42">
        <v>980061</v>
      </c>
      <c r="M41" s="16">
        <v>1101696</v>
      </c>
      <c r="N41" s="66">
        <v>703948</v>
      </c>
      <c r="O41" s="15">
        <v>8618354</v>
      </c>
      <c r="P41" s="42">
        <v>2651273</v>
      </c>
      <c r="Q41" s="16">
        <v>783330</v>
      </c>
      <c r="S41" s="81"/>
    </row>
    <row r="42" spans="1:19" ht="17.25">
      <c r="A42" s="14">
        <v>2003</v>
      </c>
      <c r="B42" s="17">
        <v>41835135</v>
      </c>
      <c r="C42" s="15">
        <v>1026454</v>
      </c>
      <c r="D42" s="17">
        <v>3220329</v>
      </c>
      <c r="E42" s="15">
        <v>5145403</v>
      </c>
      <c r="F42" s="17">
        <v>1657558</v>
      </c>
      <c r="G42" s="15">
        <v>2399374</v>
      </c>
      <c r="H42" s="63">
        <v>14602409</v>
      </c>
      <c r="I42" s="15">
        <v>5793544</v>
      </c>
      <c r="J42" s="17">
        <v>774048</v>
      </c>
      <c r="K42" s="16">
        <v>1428270</v>
      </c>
      <c r="L42" s="42">
        <v>1010436</v>
      </c>
      <c r="M42" s="16">
        <v>2018875</v>
      </c>
      <c r="N42" s="66">
        <v>907968</v>
      </c>
      <c r="O42" s="15">
        <v>8478328</v>
      </c>
      <c r="P42" s="42">
        <v>2767716</v>
      </c>
      <c r="Q42" s="16">
        <v>835235</v>
      </c>
      <c r="S42" s="81"/>
    </row>
    <row r="43" spans="1:19" ht="17.25">
      <c r="A43" s="14">
        <v>2004</v>
      </c>
      <c r="B43" s="42">
        <v>44356241</v>
      </c>
      <c r="C43" s="15">
        <v>833578</v>
      </c>
      <c r="D43" s="17">
        <v>3227416</v>
      </c>
      <c r="E43" s="15">
        <v>5192101</v>
      </c>
      <c r="F43" s="17">
        <v>1647246</v>
      </c>
      <c r="G43" s="15">
        <v>2402501</v>
      </c>
      <c r="H43" s="63">
        <v>14672653</v>
      </c>
      <c r="I43" s="15">
        <v>5566054</v>
      </c>
      <c r="J43" s="17">
        <v>781827</v>
      </c>
      <c r="K43" s="16">
        <v>1777642</v>
      </c>
      <c r="L43" s="42">
        <v>1110079</v>
      </c>
      <c r="M43" s="16">
        <v>2480231</v>
      </c>
      <c r="N43" s="66">
        <v>1178354</v>
      </c>
      <c r="O43" s="15">
        <v>8720385</v>
      </c>
      <c r="P43" s="42">
        <v>3122600</v>
      </c>
      <c r="Q43" s="16">
        <v>1005091</v>
      </c>
      <c r="S43" s="81"/>
    </row>
    <row r="44" spans="1:19" ht="17.25">
      <c r="A44" s="14">
        <v>2005</v>
      </c>
      <c r="B44" s="17">
        <v>46825812</v>
      </c>
      <c r="C44" s="15">
        <v>725528</v>
      </c>
      <c r="D44" s="17">
        <v>3112961</v>
      </c>
      <c r="E44" s="15">
        <v>5350187</v>
      </c>
      <c r="F44" s="17">
        <v>1596356</v>
      </c>
      <c r="G44" s="15">
        <v>2098168</v>
      </c>
      <c r="H44" s="62">
        <v>14222460</v>
      </c>
      <c r="I44" s="15">
        <v>5672649</v>
      </c>
      <c r="J44" s="17">
        <v>846048</v>
      </c>
      <c r="K44" s="16">
        <v>1979545</v>
      </c>
      <c r="L44" s="42">
        <v>1068511</v>
      </c>
      <c r="M44" s="16">
        <v>3931807</v>
      </c>
      <c r="N44" s="66">
        <v>1264111</v>
      </c>
      <c r="O44" s="15">
        <v>9016735</v>
      </c>
      <c r="P44" s="42">
        <v>3357094</v>
      </c>
      <c r="Q44" s="16">
        <v>1071035</v>
      </c>
      <c r="S44" s="81"/>
    </row>
    <row r="45" spans="1:19" ht="17.25">
      <c r="A45" s="14">
        <v>2006</v>
      </c>
      <c r="B45" s="18">
        <v>49798554</v>
      </c>
      <c r="C45" s="15">
        <v>892502</v>
      </c>
      <c r="D45" s="17">
        <v>2723196</v>
      </c>
      <c r="E45" s="15">
        <v>5398508</v>
      </c>
      <c r="F45" s="17">
        <v>1442085</v>
      </c>
      <c r="G45" s="15">
        <v>2078639</v>
      </c>
      <c r="H45" s="62">
        <v>13934905</v>
      </c>
      <c r="I45" s="15">
        <v>5739278</v>
      </c>
      <c r="J45" s="17">
        <v>1097619</v>
      </c>
      <c r="K45" s="16">
        <v>2027305</v>
      </c>
      <c r="L45" s="42">
        <v>1176337</v>
      </c>
      <c r="M45" s="16">
        <v>5233132</v>
      </c>
      <c r="N45" s="66">
        <v>1473235</v>
      </c>
      <c r="O45" s="15">
        <v>9754903</v>
      </c>
      <c r="P45" s="42">
        <v>3489136</v>
      </c>
      <c r="Q45" s="16">
        <v>983584</v>
      </c>
      <c r="S45" s="81"/>
    </row>
    <row r="46" spans="1:19" ht="17.25">
      <c r="A46" s="14">
        <v>2007</v>
      </c>
      <c r="B46" s="18">
        <v>53113731</v>
      </c>
      <c r="C46" s="15">
        <v>910860</v>
      </c>
      <c r="D46" s="17">
        <v>2550869</v>
      </c>
      <c r="E46" s="15">
        <v>5709139</v>
      </c>
      <c r="F46" s="17">
        <v>1534567</v>
      </c>
      <c r="G46" s="15">
        <v>2195780</v>
      </c>
      <c r="H46" s="62">
        <v>14216262</v>
      </c>
      <c r="I46" s="15">
        <v>5209401</v>
      </c>
      <c r="J46" s="17">
        <v>1209097</v>
      </c>
      <c r="K46" s="16">
        <v>2360739</v>
      </c>
      <c r="L46" s="42">
        <v>1288652</v>
      </c>
      <c r="M46" s="16">
        <v>6381116</v>
      </c>
      <c r="N46" s="66">
        <v>1713479</v>
      </c>
      <c r="O46" s="15">
        <v>9944637</v>
      </c>
      <c r="P46" s="42">
        <v>3723482</v>
      </c>
      <c r="Q46" s="16">
        <v>1034088</v>
      </c>
      <c r="S46" s="81"/>
    </row>
    <row r="47" spans="1:19" ht="17.25">
      <c r="A47" s="14">
        <v>2008</v>
      </c>
      <c r="B47" s="18">
        <v>52748574</v>
      </c>
      <c r="C47" s="15">
        <v>659221</v>
      </c>
      <c r="D47" s="42">
        <v>2145935</v>
      </c>
      <c r="E47" s="16">
        <v>5532030</v>
      </c>
      <c r="F47" s="42">
        <v>1446619</v>
      </c>
      <c r="G47" s="16">
        <v>1943049</v>
      </c>
      <c r="H47" s="62">
        <v>12848836</v>
      </c>
      <c r="I47" s="19">
        <v>4926819</v>
      </c>
      <c r="J47" s="43">
        <v>1217458</v>
      </c>
      <c r="K47" s="16">
        <v>2498482</v>
      </c>
      <c r="L47" s="42">
        <v>1469429</v>
      </c>
      <c r="M47" s="16">
        <v>6737745</v>
      </c>
      <c r="N47" s="66">
        <v>1846051</v>
      </c>
      <c r="O47" s="16">
        <v>9928143</v>
      </c>
      <c r="P47" s="42">
        <v>3450478</v>
      </c>
      <c r="Q47" s="16">
        <v>1395386</v>
      </c>
      <c r="S47" s="81"/>
    </row>
    <row r="48" spans="1:19" ht="17.25">
      <c r="A48" s="14">
        <v>2009</v>
      </c>
      <c r="B48" s="18">
        <v>47766953</v>
      </c>
      <c r="C48" s="15">
        <v>661100</v>
      </c>
      <c r="D48" s="42">
        <v>1819497</v>
      </c>
      <c r="E48" s="16">
        <v>4964523</v>
      </c>
      <c r="F48" s="42">
        <v>999460</v>
      </c>
      <c r="G48" s="16">
        <v>1812688</v>
      </c>
      <c r="H48" s="62">
        <v>11037669</v>
      </c>
      <c r="I48" s="19">
        <v>3018713</v>
      </c>
      <c r="J48" s="43">
        <v>942876</v>
      </c>
      <c r="K48" s="16">
        <v>2568167</v>
      </c>
      <c r="L48" s="42">
        <v>599265</v>
      </c>
      <c r="M48" s="16">
        <v>10383831</v>
      </c>
      <c r="N48" s="66">
        <v>2175220</v>
      </c>
      <c r="O48" s="16">
        <v>6862161</v>
      </c>
      <c r="P48" s="42">
        <v>3158417</v>
      </c>
      <c r="Q48" s="16">
        <v>1188259</v>
      </c>
      <c r="S48" s="81"/>
    </row>
    <row r="49" spans="1:35" ht="17.25">
      <c r="A49" s="14">
        <v>2010</v>
      </c>
      <c r="B49" s="18">
        <v>58361216</v>
      </c>
      <c r="C49" s="15">
        <v>573169</v>
      </c>
      <c r="D49" s="42">
        <v>1924171</v>
      </c>
      <c r="E49" s="16">
        <v>5552409</v>
      </c>
      <c r="F49" s="42">
        <v>1270444</v>
      </c>
      <c r="G49" s="16">
        <v>1913513</v>
      </c>
      <c r="H49" s="62">
        <v>12138971</v>
      </c>
      <c r="I49" s="19">
        <v>3698836</v>
      </c>
      <c r="J49" s="43">
        <v>1386148</v>
      </c>
      <c r="K49" s="26">
        <v>2682924</v>
      </c>
      <c r="L49" s="42">
        <v>1208362</v>
      </c>
      <c r="M49" s="16">
        <v>13897083</v>
      </c>
      <c r="N49" s="66">
        <v>2831542</v>
      </c>
      <c r="O49" s="16">
        <v>8310362</v>
      </c>
      <c r="P49" s="42">
        <v>3866206</v>
      </c>
      <c r="Q49" s="16">
        <v>1663476</v>
      </c>
      <c r="S49" s="81"/>
    </row>
    <row r="50" spans="1:35" ht="17.25">
      <c r="A50" s="14">
        <v>2011</v>
      </c>
      <c r="B50" s="18">
        <v>60021188</v>
      </c>
      <c r="C50" s="15">
        <v>485606</v>
      </c>
      <c r="D50" s="42">
        <v>1931030</v>
      </c>
      <c r="E50" s="16">
        <v>5871918</v>
      </c>
      <c r="F50" s="42">
        <v>1343810</v>
      </c>
      <c r="G50" s="16">
        <v>1839068</v>
      </c>
      <c r="H50" s="62">
        <v>12446420</v>
      </c>
      <c r="I50" s="19">
        <v>3968193</v>
      </c>
      <c r="J50" s="43">
        <v>1657080</v>
      </c>
      <c r="K50" s="26">
        <v>2630893</v>
      </c>
      <c r="L50" s="42">
        <v>1744097</v>
      </c>
      <c r="M50" s="16">
        <v>14485326</v>
      </c>
      <c r="N50" s="66">
        <v>3040144</v>
      </c>
      <c r="O50" s="16">
        <v>7158525</v>
      </c>
      <c r="P50" s="42">
        <v>4221617</v>
      </c>
      <c r="Q50" s="16">
        <v>1674648</v>
      </c>
      <c r="S50" s="81"/>
    </row>
    <row r="51" spans="1:35" ht="17.25">
      <c r="A51" s="14">
        <v>2012</v>
      </c>
      <c r="B51" s="18">
        <v>63250880</v>
      </c>
      <c r="C51" s="15">
        <v>396817</v>
      </c>
      <c r="D51" s="42">
        <v>1682814</v>
      </c>
      <c r="E51" s="16">
        <v>5388459</v>
      </c>
      <c r="F51" s="42">
        <v>1464906</v>
      </c>
      <c r="G51" s="16">
        <v>1539680</v>
      </c>
      <c r="H51" s="62">
        <v>11331118</v>
      </c>
      <c r="I51" s="19">
        <v>5149311</v>
      </c>
      <c r="J51" s="43">
        <v>1810007</v>
      </c>
      <c r="K51" s="26">
        <v>2763445</v>
      </c>
      <c r="L51" s="42">
        <v>1970087</v>
      </c>
      <c r="M51" s="16">
        <v>15523658</v>
      </c>
      <c r="N51" s="66">
        <v>3296240</v>
      </c>
      <c r="O51" s="16">
        <v>8554503</v>
      </c>
      <c r="P51" s="42">
        <v>4167089</v>
      </c>
      <c r="Q51" s="16">
        <v>2267693</v>
      </c>
      <c r="S51" s="81"/>
    </row>
    <row r="52" spans="1:35" ht="17.25">
      <c r="A52" s="14">
        <v>2013</v>
      </c>
      <c r="B52" s="18">
        <v>65685185</v>
      </c>
      <c r="C52" s="15">
        <v>388465</v>
      </c>
      <c r="D52" s="42">
        <v>1460502</v>
      </c>
      <c r="E52" s="16">
        <v>5439904</v>
      </c>
      <c r="F52" s="42">
        <v>1509762</v>
      </c>
      <c r="G52" s="16">
        <v>1754668</v>
      </c>
      <c r="H52" s="62">
        <v>11443749</v>
      </c>
      <c r="I52" s="19">
        <v>5334026</v>
      </c>
      <c r="J52" s="43">
        <v>1771987</v>
      </c>
      <c r="K52" s="26">
        <v>2954279</v>
      </c>
      <c r="L52" s="42">
        <v>1927578</v>
      </c>
      <c r="M52" s="16">
        <v>18084169</v>
      </c>
      <c r="N52" s="66">
        <v>3155694</v>
      </c>
      <c r="O52" s="16">
        <v>8189323</v>
      </c>
      <c r="P52" s="42">
        <v>4122604</v>
      </c>
      <c r="Q52" s="16">
        <v>2625648</v>
      </c>
      <c r="S52" s="81"/>
    </row>
    <row r="53" spans="1:35" ht="17.25">
      <c r="A53" s="14">
        <v>2014</v>
      </c>
      <c r="B53" s="18">
        <v>67767586</v>
      </c>
      <c r="C53" s="15">
        <v>401317</v>
      </c>
      <c r="D53" s="42">
        <v>1503379</v>
      </c>
      <c r="E53" s="16">
        <v>5604026</v>
      </c>
      <c r="F53" s="42">
        <v>1528148</v>
      </c>
      <c r="G53" s="16">
        <v>1898342</v>
      </c>
      <c r="H53" s="62">
        <v>11898135</v>
      </c>
      <c r="I53" s="19">
        <v>5166631</v>
      </c>
      <c r="J53" s="43">
        <v>1915709</v>
      </c>
      <c r="K53" s="26">
        <v>2502122</v>
      </c>
      <c r="L53" s="42">
        <v>1682921</v>
      </c>
      <c r="M53" s="16">
        <v>19928505</v>
      </c>
      <c r="N53" s="66">
        <v>3162372</v>
      </c>
      <c r="O53" s="16">
        <v>8277070</v>
      </c>
      <c r="P53" s="42">
        <v>4124116</v>
      </c>
      <c r="Q53" s="16">
        <v>2402522</v>
      </c>
      <c r="S53" s="81"/>
    </row>
    <row r="54" spans="1:35" ht="17.25">
      <c r="A54" s="14">
        <v>2015</v>
      </c>
      <c r="B54" s="18">
        <v>68716104</v>
      </c>
      <c r="C54" s="15">
        <v>663139</v>
      </c>
      <c r="D54" s="42">
        <v>1563624</v>
      </c>
      <c r="E54" s="16">
        <v>5708138</v>
      </c>
      <c r="F54" s="42">
        <v>1587677</v>
      </c>
      <c r="G54" s="16">
        <v>2218980</v>
      </c>
      <c r="H54" s="62">
        <v>12644963</v>
      </c>
      <c r="I54" s="19">
        <v>5051373</v>
      </c>
      <c r="J54" s="43">
        <v>1968054</v>
      </c>
      <c r="K54" s="26">
        <v>2007240</v>
      </c>
      <c r="L54" s="42">
        <v>1216093</v>
      </c>
      <c r="M54" s="16">
        <v>21210339</v>
      </c>
      <c r="N54" s="105">
        <v>3412689</v>
      </c>
      <c r="O54" s="16">
        <v>7830722</v>
      </c>
      <c r="P54" s="42">
        <v>4135108</v>
      </c>
      <c r="Q54" s="16">
        <v>2292481</v>
      </c>
      <c r="S54" s="81"/>
    </row>
    <row r="55" spans="1:35" ht="17.25">
      <c r="A55" s="14">
        <v>2016</v>
      </c>
      <c r="B55" s="62">
        <v>72300999</v>
      </c>
      <c r="C55" s="15">
        <v>712971</v>
      </c>
      <c r="D55" s="66">
        <v>1626000</v>
      </c>
      <c r="E55" s="16">
        <v>5746808</v>
      </c>
      <c r="F55" s="42">
        <v>1722698</v>
      </c>
      <c r="G55" s="16">
        <v>2354117</v>
      </c>
      <c r="H55" s="62">
        <v>12986421</v>
      </c>
      <c r="I55" s="64">
        <v>4719814</v>
      </c>
      <c r="J55" s="43">
        <v>1993178</v>
      </c>
      <c r="K55" s="26">
        <v>1798894</v>
      </c>
      <c r="L55" s="66">
        <v>1124310</v>
      </c>
      <c r="M55" s="16">
        <v>24376902</v>
      </c>
      <c r="N55" s="66">
        <v>3707348</v>
      </c>
      <c r="O55" s="16">
        <v>7873886</v>
      </c>
      <c r="P55" s="42">
        <v>3859991</v>
      </c>
      <c r="Q55" s="67">
        <v>2475396</v>
      </c>
      <c r="S55" s="81"/>
    </row>
    <row r="56" spans="1:35" ht="17.25">
      <c r="A56" s="14">
        <v>2017</v>
      </c>
      <c r="B56" s="84">
        <v>73518732</v>
      </c>
      <c r="C56" s="15">
        <v>742642</v>
      </c>
      <c r="D56" s="67">
        <v>1754200</v>
      </c>
      <c r="E56" s="16">
        <v>5645584</v>
      </c>
      <c r="F56" s="16">
        <v>1671166</v>
      </c>
      <c r="G56" s="16">
        <v>2291474</v>
      </c>
      <c r="H56" s="85">
        <v>13140310</v>
      </c>
      <c r="I56" s="64">
        <v>3784264</v>
      </c>
      <c r="J56" s="19">
        <v>1900149</v>
      </c>
      <c r="K56" s="26">
        <v>2307443</v>
      </c>
      <c r="L56" s="67">
        <v>1349017</v>
      </c>
      <c r="M56" s="16">
        <v>24806687</v>
      </c>
      <c r="N56" s="67">
        <v>3962050</v>
      </c>
      <c r="O56" s="16">
        <v>8347836</v>
      </c>
      <c r="P56" s="16">
        <v>3735399</v>
      </c>
      <c r="Q56" s="83">
        <v>2436959</v>
      </c>
      <c r="S56" s="81"/>
    </row>
    <row r="57" spans="1:35" ht="17.25">
      <c r="A57" s="14">
        <v>2018</v>
      </c>
      <c r="B57" s="84">
        <v>71382929</v>
      </c>
      <c r="C57" s="15">
        <v>673196</v>
      </c>
      <c r="D57" s="67">
        <v>1772641</v>
      </c>
      <c r="E57" s="16">
        <v>5120409</v>
      </c>
      <c r="F57" s="16">
        <v>1519440</v>
      </c>
      <c r="G57" s="16">
        <v>2267396</v>
      </c>
      <c r="H57" s="85">
        <v>12612395</v>
      </c>
      <c r="I57" s="64">
        <v>3441060</v>
      </c>
      <c r="J57" s="64">
        <v>1581012</v>
      </c>
      <c r="K57" s="26">
        <v>2387967</v>
      </c>
      <c r="L57" s="67">
        <v>1563747</v>
      </c>
      <c r="M57" s="16">
        <v>23529423</v>
      </c>
      <c r="N57" s="67">
        <v>4064553</v>
      </c>
      <c r="O57" s="16">
        <v>8359286</v>
      </c>
      <c r="P57" s="16">
        <v>3661601</v>
      </c>
      <c r="Q57" s="83">
        <v>2638503</v>
      </c>
      <c r="S57" s="81"/>
    </row>
    <row r="58" spans="1:35" ht="17.25">
      <c r="A58" s="36">
        <v>2019</v>
      </c>
      <c r="B58" s="86">
        <v>66716532</v>
      </c>
      <c r="C58" s="39">
        <v>542007</v>
      </c>
      <c r="D58" s="88">
        <v>1675198</v>
      </c>
      <c r="E58" s="20">
        <v>4663749</v>
      </c>
      <c r="F58" s="20">
        <v>1303135</v>
      </c>
      <c r="G58" s="20">
        <v>2248019</v>
      </c>
      <c r="H58" s="87">
        <v>11687455</v>
      </c>
      <c r="I58" s="65">
        <v>2973081</v>
      </c>
      <c r="J58" s="65">
        <v>1381919</v>
      </c>
      <c r="K58" s="27">
        <v>2448490</v>
      </c>
      <c r="L58" s="88">
        <v>1523594</v>
      </c>
      <c r="M58" s="20">
        <v>21360193</v>
      </c>
      <c r="N58" s="88">
        <v>3623335</v>
      </c>
      <c r="O58" s="20">
        <v>8328756</v>
      </c>
      <c r="P58" s="20">
        <v>3612587</v>
      </c>
      <c r="Q58" s="68">
        <v>2563927</v>
      </c>
      <c r="S58" s="81"/>
    </row>
    <row r="59" spans="1:35" ht="17.25">
      <c r="A59" s="41"/>
      <c r="B59" s="77"/>
      <c r="C59" s="17"/>
      <c r="D59" s="42"/>
      <c r="E59" s="42"/>
      <c r="F59" s="42"/>
      <c r="G59" s="42"/>
      <c r="H59" s="18"/>
      <c r="I59" s="43"/>
      <c r="J59" s="43"/>
      <c r="K59" s="44"/>
      <c r="L59" s="42"/>
      <c r="M59" s="42"/>
      <c r="N59" s="42"/>
      <c r="O59" s="42"/>
      <c r="P59" s="42"/>
      <c r="Q59" s="42"/>
    </row>
    <row r="60" spans="1:35" s="72" customFormat="1" ht="15">
      <c r="A60" s="69" t="s">
        <v>70</v>
      </c>
      <c r="B60" s="70">
        <f>(B58-B49)/B49*100</f>
        <v>14.316555707132627</v>
      </c>
      <c r="C60" s="70">
        <f t="shared" ref="C60:Q60" si="0">(C58-C49)/C49*100</f>
        <v>-5.4367908941341909</v>
      </c>
      <c r="D60" s="70">
        <f t="shared" si="0"/>
        <v>-12.939234610645311</v>
      </c>
      <c r="E60" s="70">
        <f t="shared" si="0"/>
        <v>-16.004944880681521</v>
      </c>
      <c r="F60" s="70">
        <f t="shared" si="0"/>
        <v>2.5731948830487612</v>
      </c>
      <c r="G60" s="70">
        <f t="shared" si="0"/>
        <v>17.481250454007892</v>
      </c>
      <c r="H60" s="70">
        <f t="shared" si="0"/>
        <v>-3.7195574484855429</v>
      </c>
      <c r="I60" s="70">
        <f t="shared" si="0"/>
        <v>-19.621172714875705</v>
      </c>
      <c r="J60" s="70">
        <f t="shared" si="0"/>
        <v>-0.30509007696147888</v>
      </c>
      <c r="K60" s="70">
        <f t="shared" si="0"/>
        <v>-8.7380037600766922</v>
      </c>
      <c r="L60" s="70">
        <f t="shared" si="0"/>
        <v>26.087546612687255</v>
      </c>
      <c r="M60" s="70">
        <f t="shared" si="0"/>
        <v>53.702708690737481</v>
      </c>
      <c r="N60" s="70">
        <f t="shared" si="0"/>
        <v>27.963314688604303</v>
      </c>
      <c r="O60" s="70">
        <f t="shared" si="0"/>
        <v>0.2213381318407068</v>
      </c>
      <c r="P60" s="70">
        <f t="shared" si="0"/>
        <v>-6.5598936011169604</v>
      </c>
      <c r="Q60" s="70">
        <f t="shared" si="0"/>
        <v>54.130687788702694</v>
      </c>
      <c r="R60" s="71"/>
      <c r="S60" s="80"/>
      <c r="T60" s="80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</row>
    <row r="61" spans="1:35" s="76" customFormat="1" ht="15">
      <c r="A61" s="73" t="s">
        <v>71</v>
      </c>
      <c r="B61" s="74">
        <f>(B58-B57)/B57*100</f>
        <v>-6.5371329887570173</v>
      </c>
      <c r="C61" s="74">
        <f t="shared" ref="C61:Q61" si="1">(C58-C57)/C57*100</f>
        <v>-19.487489527567011</v>
      </c>
      <c r="D61" s="74">
        <f t="shared" si="1"/>
        <v>-5.4970521385886935</v>
      </c>
      <c r="E61" s="74">
        <f t="shared" si="1"/>
        <v>-8.9184281958726341</v>
      </c>
      <c r="F61" s="74">
        <f t="shared" si="1"/>
        <v>-14.235836887274258</v>
      </c>
      <c r="G61" s="74">
        <f t="shared" si="1"/>
        <v>-0.85459266929993705</v>
      </c>
      <c r="H61" s="74">
        <f t="shared" si="1"/>
        <v>-7.3335793875786486</v>
      </c>
      <c r="I61" s="74">
        <f t="shared" si="1"/>
        <v>-13.599850046206694</v>
      </c>
      <c r="J61" s="74">
        <f t="shared" si="1"/>
        <v>-12.592757044222308</v>
      </c>
      <c r="K61" s="74">
        <f t="shared" si="1"/>
        <v>2.5344990110834864</v>
      </c>
      <c r="L61" s="74">
        <f t="shared" si="1"/>
        <v>-2.567742735877351</v>
      </c>
      <c r="M61" s="74">
        <f t="shared" si="1"/>
        <v>-9.2192230978209704</v>
      </c>
      <c r="N61" s="74">
        <f t="shared" si="1"/>
        <v>-10.855265019302246</v>
      </c>
      <c r="O61" s="74">
        <f t="shared" si="1"/>
        <v>-0.36522258001460889</v>
      </c>
      <c r="P61" s="74">
        <f t="shared" si="1"/>
        <v>-1.3385947840848853</v>
      </c>
      <c r="Q61" s="74">
        <f t="shared" si="1"/>
        <v>-2.8264512111602675</v>
      </c>
      <c r="R61" s="75"/>
      <c r="S61" s="82"/>
      <c r="T61" s="82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</row>
    <row r="62" spans="1:35" s="32" customFormat="1" ht="17.25">
      <c r="A62" s="29" t="s">
        <v>59</v>
      </c>
      <c r="B62" s="30"/>
      <c r="C62" s="30"/>
      <c r="D62" s="30"/>
      <c r="E62" s="30"/>
      <c r="F62" s="30"/>
      <c r="G62" s="30"/>
      <c r="H62" s="30"/>
      <c r="J62" s="30"/>
      <c r="K62" s="30"/>
      <c r="L62" s="30"/>
      <c r="M62" s="30"/>
      <c r="N62" s="30"/>
      <c r="O62" s="30"/>
      <c r="P62" s="31"/>
      <c r="Q62" s="33" t="s">
        <v>69</v>
      </c>
      <c r="S62" s="79"/>
      <c r="T62" s="79"/>
      <c r="U62" s="46"/>
      <c r="V62" s="46"/>
      <c r="W62" s="46"/>
    </row>
    <row r="63" spans="1:35">
      <c r="A63" s="24" t="s">
        <v>54</v>
      </c>
      <c r="B63" s="21"/>
      <c r="C63" s="21"/>
      <c r="D63" s="21"/>
      <c r="E63" s="21"/>
      <c r="F63" s="38" t="s">
        <v>61</v>
      </c>
      <c r="G63" s="21"/>
      <c r="H63" s="21"/>
      <c r="I63" s="21"/>
      <c r="J63" s="21"/>
      <c r="K63" s="21"/>
      <c r="L63" s="21"/>
      <c r="M63" s="21"/>
      <c r="N63" s="21"/>
      <c r="O63" s="21"/>
      <c r="P63" s="22"/>
      <c r="Q63" s="22"/>
    </row>
    <row r="64" spans="1:35" ht="17.25">
      <c r="A64" s="25" t="s">
        <v>68</v>
      </c>
      <c r="B64" s="23"/>
      <c r="C64" s="23"/>
      <c r="D64" s="23"/>
      <c r="E64" s="25" t="s">
        <v>55</v>
      </c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</row>
    <row r="65" spans="2:17" ht="20.25">
      <c r="B65" s="23"/>
      <c r="C65" s="23"/>
      <c r="D65" s="23"/>
      <c r="E65" s="23"/>
      <c r="F65" s="23"/>
      <c r="G65" s="23"/>
      <c r="H65" s="23"/>
      <c r="I65" s="23"/>
      <c r="J65" s="23"/>
      <c r="K65" s="28"/>
      <c r="L65" s="23"/>
      <c r="M65" s="23"/>
      <c r="N65" s="23"/>
      <c r="O65" s="23"/>
      <c r="P65" s="23"/>
      <c r="Q65" s="23"/>
    </row>
    <row r="66" spans="2:17" ht="17.25"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</row>
  </sheetData>
  <phoneticPr fontId="19" type="noConversion"/>
  <pageMargins left="0.51181102362204722" right="3.937007874015748E-2" top="0.39370078740157483" bottom="0.62992125984251968" header="0.31496062992125984" footer="0.31496062992125984"/>
  <pageSetup paperSize="9" scale="78" fitToWidth="2" fitToHeight="2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3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36"/>
  <sheetViews>
    <sheetView showGridLines="0" workbookViewId="0"/>
  </sheetViews>
  <sheetFormatPr defaultColWidth="8.85546875" defaultRowHeight="15"/>
  <cols>
    <col min="1" max="1" width="8.5703125" style="90" bestFit="1" customWidth="1"/>
    <col min="2" max="2" width="6.42578125" style="90" bestFit="1" customWidth="1"/>
    <col min="3" max="3" width="5.85546875" style="90" bestFit="1" customWidth="1"/>
    <col min="4" max="4" width="10.5703125" style="90" bestFit="1" customWidth="1"/>
    <col min="5" max="5" width="6.42578125" style="90" bestFit="1" customWidth="1"/>
    <col min="6" max="6" width="6.85546875" style="90" customWidth="1"/>
    <col min="7" max="10" width="9.42578125" style="90" customWidth="1"/>
    <col min="11" max="19" width="8.5703125" style="90" customWidth="1"/>
    <col min="20" max="22" width="8.85546875" style="90" customWidth="1"/>
    <col min="23" max="16384" width="8.85546875" style="71"/>
  </cols>
  <sheetData>
    <row r="1" spans="1:21">
      <c r="J1" s="90">
        <v>58361216</v>
      </c>
      <c r="K1" s="90">
        <v>60021188</v>
      </c>
      <c r="L1" s="90">
        <v>63250880</v>
      </c>
      <c r="M1" s="90">
        <v>65685185</v>
      </c>
      <c r="N1" s="90">
        <v>67767586</v>
      </c>
      <c r="O1" s="90">
        <v>68716104</v>
      </c>
      <c r="P1" s="90">
        <v>72300999</v>
      </c>
      <c r="Q1" s="90">
        <v>73518732</v>
      </c>
      <c r="R1" s="90">
        <v>71382929</v>
      </c>
      <c r="S1" s="90">
        <v>66716532</v>
      </c>
    </row>
    <row r="2" spans="1:21">
      <c r="A2" s="89" t="s">
        <v>65</v>
      </c>
    </row>
    <row r="3" spans="1:21">
      <c r="A3" s="91">
        <v>1960</v>
      </c>
      <c r="B3" s="91">
        <v>1970</v>
      </c>
      <c r="C3" s="91">
        <v>1980</v>
      </c>
      <c r="D3" s="91">
        <v>1990</v>
      </c>
      <c r="E3" s="91">
        <v>2000</v>
      </c>
      <c r="F3" s="91">
        <v>2005</v>
      </c>
      <c r="G3" s="91">
        <v>2007</v>
      </c>
      <c r="H3" s="91">
        <v>2008</v>
      </c>
      <c r="I3" s="91">
        <v>2009</v>
      </c>
      <c r="J3" s="91">
        <v>2010</v>
      </c>
      <c r="K3" s="91">
        <v>2011</v>
      </c>
      <c r="L3" s="91">
        <v>2012</v>
      </c>
      <c r="M3" s="91">
        <v>2013</v>
      </c>
      <c r="N3" s="91">
        <v>2014</v>
      </c>
      <c r="O3" s="92">
        <v>2015</v>
      </c>
      <c r="P3" s="92">
        <v>2016</v>
      </c>
      <c r="Q3" s="92">
        <v>2017</v>
      </c>
      <c r="R3" s="92">
        <v>2018</v>
      </c>
      <c r="S3" s="92">
        <v>2019</v>
      </c>
      <c r="T3" s="93" t="s">
        <v>67</v>
      </c>
    </row>
    <row r="4" spans="1:21">
      <c r="A4" s="94">
        <v>12.603237</v>
      </c>
      <c r="B4" s="95">
        <v>22.794169</v>
      </c>
      <c r="C4" s="95">
        <v>28.967093999999999</v>
      </c>
      <c r="D4" s="95">
        <v>36.122366999999997</v>
      </c>
      <c r="E4" s="96">
        <f>'8.Paesi produttori_vetture'!B39/1000000</f>
        <v>40.941975999999997</v>
      </c>
      <c r="F4" s="95">
        <f>'8.Paesi produttori_vetture'!B44/1000000</f>
        <v>46.825811999999999</v>
      </c>
      <c r="G4" s="96">
        <v>53.113731000000001</v>
      </c>
      <c r="H4" s="96">
        <v>52.748573999999998</v>
      </c>
      <c r="I4" s="96">
        <v>47.766953000000001</v>
      </c>
      <c r="J4" s="96">
        <f>J1/J7</f>
        <v>58.361215999999999</v>
      </c>
      <c r="K4" s="96">
        <f>K1/K7</f>
        <v>60.021188000000002</v>
      </c>
      <c r="L4" s="96">
        <f t="shared" ref="L4:M4" si="0">L1/L7</f>
        <v>63.250880000000002</v>
      </c>
      <c r="M4" s="96">
        <f t="shared" si="0"/>
        <v>65.685185000000004</v>
      </c>
      <c r="N4" s="96">
        <f t="shared" ref="N4:S4" si="1">N1/K7</f>
        <v>67.767585999999994</v>
      </c>
      <c r="O4" s="96">
        <f t="shared" si="1"/>
        <v>68.716104000000001</v>
      </c>
      <c r="P4" s="96">
        <f t="shared" si="1"/>
        <v>72.300999000000004</v>
      </c>
      <c r="Q4" s="96">
        <f t="shared" si="1"/>
        <v>73.518732</v>
      </c>
      <c r="R4" s="96">
        <f t="shared" si="1"/>
        <v>71.382929000000004</v>
      </c>
      <c r="S4" s="96">
        <f t="shared" si="1"/>
        <v>66.716532000000001</v>
      </c>
      <c r="T4" s="97">
        <f>(S4/J4)^(1/9)-1</f>
        <v>1.4977862664195207E-2</v>
      </c>
      <c r="U4" s="97"/>
    </row>
    <row r="6" spans="1:21"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</row>
    <row r="7" spans="1:21">
      <c r="J7" s="90">
        <v>1000000</v>
      </c>
      <c r="K7" s="90">
        <v>1000000</v>
      </c>
      <c r="L7" s="90">
        <v>1000000</v>
      </c>
      <c r="M7" s="90">
        <v>1000000</v>
      </c>
      <c r="N7" s="90">
        <v>1000000</v>
      </c>
      <c r="O7" s="90">
        <v>1000000</v>
      </c>
      <c r="P7" s="90">
        <v>1000000</v>
      </c>
      <c r="Q7" s="90">
        <v>1000000</v>
      </c>
      <c r="R7" s="90">
        <v>1000000</v>
      </c>
      <c r="S7" s="90">
        <v>1000000</v>
      </c>
    </row>
    <row r="8" spans="1:21">
      <c r="A8" s="89" t="s">
        <v>66</v>
      </c>
      <c r="C8" s="98"/>
      <c r="P8" s="96"/>
      <c r="Q8" s="96"/>
      <c r="R8" s="96"/>
      <c r="S8" s="96"/>
    </row>
    <row r="9" spans="1:21">
      <c r="A9" s="99"/>
      <c r="B9" s="99" t="s">
        <v>50</v>
      </c>
      <c r="C9" s="99" t="s">
        <v>51</v>
      </c>
      <c r="D9" s="99" t="s">
        <v>52</v>
      </c>
      <c r="E9" s="99" t="s">
        <v>53</v>
      </c>
    </row>
    <row r="10" spans="1:21">
      <c r="A10" s="100">
        <v>2000</v>
      </c>
      <c r="B10" s="101">
        <f>(+'8.Paesi produttori_vetture'!K39+'8.Paesi produttori_vetture'!L39+'8.Paesi produttori_vetture'!M39+'8.Paesi produttori_vetture'!N39)/1000000</f>
        <v>3.3903059999999998</v>
      </c>
      <c r="C10" s="101">
        <f>'8.Paesi produttori_vetture'!O39/1000000</f>
        <v>8.3594340000000003</v>
      </c>
      <c r="D10" s="101">
        <f>'8.Paesi produttori_vetture'!I39/1000000</f>
        <v>7.0214169999999996</v>
      </c>
      <c r="E10" s="101">
        <f>'8.Paesi produttori_vetture'!H39/1000000</f>
        <v>14.778879</v>
      </c>
    </row>
    <row r="11" spans="1:21">
      <c r="A11" s="102">
        <v>2005</v>
      </c>
      <c r="B11" s="101">
        <f>(+'8.Paesi produttori_vetture'!K44+'8.Paesi produttori_vetture'!L44+'8.Paesi produttori_vetture'!M44+'8.Paesi produttori_vetture'!N44)/1000000</f>
        <v>8.2439739999999997</v>
      </c>
      <c r="C11" s="101">
        <f>'8.Paesi produttori_vetture'!O44/1000000</f>
        <v>9.0167350000000006</v>
      </c>
      <c r="D11" s="101">
        <f>'8.Paesi produttori_vetture'!I44/1000000</f>
        <v>5.6726489999999998</v>
      </c>
      <c r="E11" s="101">
        <f>'8.Paesi produttori_vetture'!H44/1000000</f>
        <v>14.22246</v>
      </c>
    </row>
    <row r="12" spans="1:21">
      <c r="A12" s="102">
        <v>2007</v>
      </c>
      <c r="B12" s="101">
        <f>(+'8.Paesi produttori_vetture'!K46+'8.Paesi produttori_vetture'!L46+'8.Paesi produttori_vetture'!M46+'8.Paesi produttori_vetture'!N46)/1000000</f>
        <v>11.743986</v>
      </c>
      <c r="C12" s="101">
        <f>'8.Paesi produttori_vetture'!O46/1000000</f>
        <v>9.9446370000000002</v>
      </c>
      <c r="D12" s="101">
        <f>'8.Paesi produttori_vetture'!I46/1000000</f>
        <v>5.2094009999999997</v>
      </c>
      <c r="E12" s="101">
        <f>'8.Paesi produttori_vetture'!H46/1000000</f>
        <v>14.216262</v>
      </c>
    </row>
    <row r="13" spans="1:21">
      <c r="A13" s="102">
        <v>2008</v>
      </c>
      <c r="B13" s="101">
        <f>(+'8.Paesi produttori_vetture'!K47+'8.Paesi produttori_vetture'!L47+'8.Paesi produttori_vetture'!M47+'8.Paesi produttori_vetture'!N47)/1000000</f>
        <v>12.551707</v>
      </c>
      <c r="C13" s="101">
        <f>'8.Paesi produttori_vetture'!O47/1000000</f>
        <v>9.9281430000000004</v>
      </c>
      <c r="D13" s="101">
        <f>'8.Paesi produttori_vetture'!I47/1000000</f>
        <v>4.9268190000000001</v>
      </c>
      <c r="E13" s="101">
        <f>'8.Paesi produttori_vetture'!H47/1000000</f>
        <v>12.848836</v>
      </c>
    </row>
    <row r="14" spans="1:21">
      <c r="A14" s="102">
        <v>2009</v>
      </c>
      <c r="B14" s="101">
        <f>(+'8.Paesi produttori_vetture'!K48+'8.Paesi produttori_vetture'!L48+'8.Paesi produttori_vetture'!M48+'8.Paesi produttori_vetture'!N48)/1000000</f>
        <v>15.726483</v>
      </c>
      <c r="C14" s="101">
        <f>'8.Paesi produttori_vetture'!O48/1000000</f>
        <v>6.8621610000000004</v>
      </c>
      <c r="D14" s="101">
        <f>'8.Paesi produttori_vetture'!I48/1000000</f>
        <v>3.018713</v>
      </c>
      <c r="E14" s="101">
        <f>'8.Paesi produttori_vetture'!H48/1000000</f>
        <v>11.037668999999999</v>
      </c>
    </row>
    <row r="15" spans="1:21">
      <c r="A15" s="102">
        <v>2010</v>
      </c>
      <c r="B15" s="101">
        <f>(+'8.Paesi produttori_vetture'!K49+'8.Paesi produttori_vetture'!L49+'8.Paesi produttori_vetture'!M49+'8.Paesi produttori_vetture'!N49)/1000000</f>
        <v>20.619910999999998</v>
      </c>
      <c r="C15" s="101">
        <f>'8.Paesi produttori_vetture'!O49/1000000</f>
        <v>8.3103619999999996</v>
      </c>
      <c r="D15" s="101">
        <f>'8.Paesi produttori_vetture'!I49/1000000</f>
        <v>3.698836</v>
      </c>
      <c r="E15" s="101">
        <f>'8.Paesi produttori_vetture'!H49/1000000</f>
        <v>12.138971</v>
      </c>
    </row>
    <row r="16" spans="1:21">
      <c r="A16" s="102">
        <v>2011</v>
      </c>
      <c r="B16" s="101">
        <f>(+'8.Paesi produttori_vetture'!K50+'8.Paesi produttori_vetture'!L50+'8.Paesi produttori_vetture'!M50+'8.Paesi produttori_vetture'!N50)/1000000</f>
        <v>21.900459999999999</v>
      </c>
      <c r="C16" s="101">
        <f>'8.Paesi produttori_vetture'!O50/1000000</f>
        <v>7.158525</v>
      </c>
      <c r="D16" s="101">
        <f>'8.Paesi produttori_vetture'!I50/1000000</f>
        <v>3.9681929999999999</v>
      </c>
      <c r="E16" s="101">
        <f>'8.Paesi produttori_vetture'!H50/1000000</f>
        <v>12.44642</v>
      </c>
    </row>
    <row r="17" spans="1:7">
      <c r="A17" s="102">
        <v>2012</v>
      </c>
      <c r="B17" s="101">
        <f>(+'8.Paesi produttori_vetture'!K51+'8.Paesi produttori_vetture'!L51+'8.Paesi produttori_vetture'!M51+'8.Paesi produttori_vetture'!N51)/1000000</f>
        <v>23.553429999999999</v>
      </c>
      <c r="C17" s="101">
        <f>'8.Paesi produttori_vetture'!O51/1000000</f>
        <v>8.5545030000000004</v>
      </c>
      <c r="D17" s="101">
        <f>'8.Paesi produttori_vetture'!I51/1000000</f>
        <v>5.149311</v>
      </c>
      <c r="E17" s="101">
        <f>'8.Paesi produttori_vetture'!H51/1000000</f>
        <v>11.331118</v>
      </c>
    </row>
    <row r="18" spans="1:7">
      <c r="A18" s="102">
        <v>2013</v>
      </c>
      <c r="B18" s="101">
        <f>(+'8.Paesi produttori_vetture'!K52+'8.Paesi produttori_vetture'!L52+'8.Paesi produttori_vetture'!M52+'8.Paesi produttori_vetture'!N52)/1000000</f>
        <v>26.12172</v>
      </c>
      <c r="C18" s="101">
        <f>'8.Paesi produttori_vetture'!O52/1000000</f>
        <v>8.1893229999999999</v>
      </c>
      <c r="D18" s="101">
        <f>'8.Paesi produttori_vetture'!I52/1000000</f>
        <v>5.3340259999999997</v>
      </c>
      <c r="E18" s="101">
        <f>'8.Paesi produttori_vetture'!H52/1000000</f>
        <v>11.443749</v>
      </c>
      <c r="F18" s="99"/>
      <c r="G18" s="99"/>
    </row>
    <row r="19" spans="1:7">
      <c r="A19" s="102">
        <v>2014</v>
      </c>
      <c r="B19" s="101">
        <f>(+'8.Paesi produttori_vetture'!K53+'8.Paesi produttori_vetture'!L53+'8.Paesi produttori_vetture'!M53+'8.Paesi produttori_vetture'!N53)/1000000</f>
        <v>27.275919999999999</v>
      </c>
      <c r="C19" s="101">
        <f>'8.Paesi produttori_vetture'!O53/1000000</f>
        <v>8.2770700000000001</v>
      </c>
      <c r="D19" s="101">
        <f>'8.Paesi produttori_vetture'!I53/1000000</f>
        <v>5.1666309999999998</v>
      </c>
      <c r="E19" s="101">
        <f>'8.Paesi produttori_vetture'!H53/1000000</f>
        <v>11.898135</v>
      </c>
      <c r="G19" s="99"/>
    </row>
    <row r="20" spans="1:7">
      <c r="A20" s="102">
        <v>2015</v>
      </c>
      <c r="B20" s="101">
        <f>(+'8.Paesi produttori_vetture'!K54+'8.Paesi produttori_vetture'!L54+'8.Paesi produttori_vetture'!M54+'8.Paesi produttori_vetture'!N54)/1000000</f>
        <v>27.846361000000002</v>
      </c>
      <c r="C20" s="101">
        <f>'8.Paesi produttori_vetture'!O54/1000000</f>
        <v>7.8307219999999997</v>
      </c>
      <c r="D20" s="101">
        <f>'8.Paesi produttori_vetture'!I54/1000000</f>
        <v>5.0513729999999999</v>
      </c>
      <c r="E20" s="101">
        <f>'8.Paesi produttori_vetture'!H54/1000000</f>
        <v>12.644963000000001</v>
      </c>
      <c r="G20" s="99"/>
    </row>
    <row r="21" spans="1:7">
      <c r="A21" s="102">
        <v>2016</v>
      </c>
      <c r="B21" s="101">
        <f>(+'8.Paesi produttori_vetture'!K55+'8.Paesi produttori_vetture'!L55+'8.Paesi produttori_vetture'!M55+'8.Paesi produttori_vetture'!N55)/1000000</f>
        <v>31.007453999999999</v>
      </c>
      <c r="C21" s="101">
        <f>'8.Paesi produttori_vetture'!O55/1000000</f>
        <v>7.8738859999999997</v>
      </c>
      <c r="D21" s="101">
        <f>'8.Paesi produttori_vetture'!I55/1000000</f>
        <v>4.7198140000000004</v>
      </c>
      <c r="E21" s="101">
        <v>12.986421</v>
      </c>
      <c r="G21" s="99"/>
    </row>
    <row r="22" spans="1:7">
      <c r="A22" s="102">
        <v>2017</v>
      </c>
      <c r="B22" s="101">
        <f>(+'8.Paesi produttori_vetture'!K56+'8.Paesi produttori_vetture'!L56+'8.Paesi produttori_vetture'!M56+'8.Paesi produttori_vetture'!N56)/1000000</f>
        <v>32.425196999999997</v>
      </c>
      <c r="C22" s="101">
        <f>'8.Paesi produttori_vetture'!O56/1000000</f>
        <v>8.3478359999999991</v>
      </c>
      <c r="D22" s="101">
        <f>'8.Paesi produttori_vetture'!I56/1000000</f>
        <v>3.7842639999999999</v>
      </c>
      <c r="E22" s="101">
        <v>12.977309999999999</v>
      </c>
      <c r="G22" s="99"/>
    </row>
    <row r="23" spans="1:7">
      <c r="A23" s="102">
        <v>2018</v>
      </c>
      <c r="B23" s="101">
        <f>(+'8.Paesi produttori_vetture'!K57+'8.Paesi produttori_vetture'!L57+'8.Paesi produttori_vetture'!M57+'8.Paesi produttori_vetture'!N57)/1000000</f>
        <v>31.54569</v>
      </c>
      <c r="C23" s="101">
        <f>'8.Paesi produttori_vetture'!O57/1000000</f>
        <v>8.3592860000000009</v>
      </c>
      <c r="D23" s="101">
        <f>'8.Paesi produttori_vetture'!I57/1000000</f>
        <v>3.4410599999999998</v>
      </c>
      <c r="E23" s="96">
        <v>12.28074</v>
      </c>
      <c r="G23" s="99"/>
    </row>
    <row r="24" spans="1:7">
      <c r="A24" s="102">
        <v>2019</v>
      </c>
      <c r="B24" s="101">
        <f>(+'8.Paesi produttori_vetture'!K58+'8.Paesi produttori_vetture'!L58+'8.Paesi produttori_vetture'!M58+'8.Paesi produttori_vetture'!N58)/1000000</f>
        <v>28.955611999999999</v>
      </c>
      <c r="C24" s="101">
        <f>'8.Paesi produttori_vetture'!O58/1000000</f>
        <v>8.3287560000000003</v>
      </c>
      <c r="D24" s="101">
        <f>'8.Paesi produttori_vetture'!I58/1000000</f>
        <v>2.9730810000000001</v>
      </c>
      <c r="E24" s="96">
        <v>12.28074</v>
      </c>
      <c r="G24" s="99"/>
    </row>
    <row r="25" spans="1:7">
      <c r="A25" s="103"/>
      <c r="G25" s="99"/>
    </row>
    <row r="26" spans="1:7">
      <c r="A26" s="103"/>
      <c r="G26" s="99"/>
    </row>
    <row r="27" spans="1:7">
      <c r="A27" s="103"/>
      <c r="G27" s="99"/>
    </row>
    <row r="28" spans="1:7">
      <c r="A28" s="103"/>
      <c r="G28" s="99"/>
    </row>
    <row r="29" spans="1:7">
      <c r="A29" s="103"/>
    </row>
    <row r="30" spans="1:7">
      <c r="A30" s="103"/>
    </row>
    <row r="31" spans="1:7">
      <c r="A31" s="103"/>
    </row>
    <row r="32" spans="1:7">
      <c r="A32" s="103"/>
    </row>
    <row r="33" spans="1:22">
      <c r="A33" s="103"/>
    </row>
    <row r="36" spans="1:22">
      <c r="A36" s="104"/>
      <c r="B36" s="104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8.Paesi produttori_vetture</vt:lpstr>
      <vt:lpstr>dati graph</vt:lpstr>
      <vt:lpstr>Grafico1</vt:lpstr>
      <vt:lpstr>Grafico2</vt:lpstr>
      <vt:lpstr>'8.Paesi produttori_vetture'!Area_stampa</vt:lpstr>
      <vt:lpstr>'8.Paesi produttori_vetture'!Titoli_stampa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Laura Alberti</cp:lastModifiedBy>
  <cp:lastPrinted>2020-09-17T13:22:14Z</cp:lastPrinted>
  <dcterms:created xsi:type="dcterms:W3CDTF">2012-11-26T14:46:06Z</dcterms:created>
  <dcterms:modified xsi:type="dcterms:W3CDTF">2020-09-17T13:25:41Z</dcterms:modified>
</cp:coreProperties>
</file>