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D4108010-B7C3-412F-9D83-42BF030464C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6.Brasile" sheetId="4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'26.Brasile'!$A$1:$U$98</definedName>
    <definedName name="_xlnm.Print_Area" localSheetId="1">'Trend anni'!$A$1:$D$71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'26.Brasile'!$2:$5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D70" i="2" l="1"/>
  <c r="U97" i="4"/>
  <c r="U85" i="4"/>
  <c r="U90" i="4"/>
  <c r="U56" i="4"/>
  <c r="U61" i="4"/>
  <c r="U59" i="4"/>
  <c r="S73" i="4"/>
  <c r="S72" i="4"/>
  <c r="S74" i="4"/>
  <c r="S75" i="4"/>
  <c r="U72" i="4"/>
  <c r="U73" i="4"/>
  <c r="U74" i="4"/>
  <c r="U75" i="4"/>
  <c r="U62" i="4"/>
  <c r="U63" i="4"/>
  <c r="U64" i="4"/>
  <c r="U65" i="4"/>
  <c r="U60" i="4"/>
  <c r="U66" i="4"/>
  <c r="U67" i="4"/>
  <c r="U68" i="4"/>
  <c r="U70" i="4"/>
  <c r="U71" i="4"/>
  <c r="U77" i="4"/>
  <c r="U78" i="4"/>
  <c r="U80" i="4"/>
  <c r="S45" i="4"/>
  <c r="U45" i="4"/>
  <c r="U22" i="4"/>
  <c r="U81" i="4" l="1"/>
  <c r="B80" i="4" l="1"/>
  <c r="D69" i="2"/>
  <c r="T61" i="4"/>
  <c r="T80" i="4"/>
  <c r="T63" i="4"/>
  <c r="T62" i="4"/>
  <c r="Q80" i="4"/>
  <c r="P80" i="4"/>
  <c r="O80" i="4"/>
  <c r="N80" i="4"/>
  <c r="M80" i="4"/>
  <c r="P55" i="4"/>
  <c r="P56" i="4" s="1"/>
  <c r="O55" i="4"/>
  <c r="N55" i="4"/>
  <c r="M55" i="4"/>
  <c r="T72" i="4"/>
  <c r="T73" i="4"/>
  <c r="T74" i="4"/>
  <c r="T75" i="4"/>
  <c r="T77" i="4"/>
  <c r="T78" i="4"/>
  <c r="T71" i="4"/>
  <c r="T70" i="4"/>
  <c r="T68" i="4"/>
  <c r="T66" i="4"/>
  <c r="T67" i="4"/>
  <c r="T65" i="4"/>
  <c r="T64" i="4"/>
  <c r="T60" i="4"/>
  <c r="T45" i="4"/>
  <c r="T22" i="4"/>
  <c r="S22" i="4"/>
  <c r="Q22" i="4"/>
  <c r="Q81" i="4" s="1"/>
  <c r="P22" i="4"/>
  <c r="O22" i="4"/>
  <c r="N22" i="4"/>
  <c r="N81" i="4" s="1"/>
  <c r="M22" i="4"/>
  <c r="L22" i="4"/>
  <c r="K22" i="4"/>
  <c r="J22" i="4"/>
  <c r="T97" i="4"/>
  <c r="T90" i="4"/>
  <c r="T85" i="4"/>
  <c r="T59" i="4"/>
  <c r="T56" i="4"/>
  <c r="D80" i="4"/>
  <c r="E80" i="4"/>
  <c r="F80" i="4"/>
  <c r="G80" i="4"/>
  <c r="H80" i="4"/>
  <c r="I80" i="4"/>
  <c r="J80" i="4"/>
  <c r="K80" i="4"/>
  <c r="L80" i="4"/>
  <c r="C80" i="4"/>
  <c r="O70" i="4"/>
  <c r="N70" i="4"/>
  <c r="D73" i="4"/>
  <c r="C75" i="4"/>
  <c r="C74" i="4"/>
  <c r="C73" i="4"/>
  <c r="H71" i="4"/>
  <c r="D70" i="4"/>
  <c r="E70" i="4"/>
  <c r="F70" i="4"/>
  <c r="G70" i="4"/>
  <c r="H70" i="4"/>
  <c r="C70" i="4"/>
  <c r="D66" i="4"/>
  <c r="E66" i="4"/>
  <c r="F66" i="4"/>
  <c r="G66" i="4"/>
  <c r="H66" i="4"/>
  <c r="I66" i="4"/>
  <c r="J66" i="4"/>
  <c r="K66" i="4"/>
  <c r="L66" i="4"/>
  <c r="M66" i="4"/>
  <c r="C66" i="4"/>
  <c r="S62" i="4"/>
  <c r="S59" i="4"/>
  <c r="S60" i="4"/>
  <c r="S61" i="4"/>
  <c r="S63" i="4"/>
  <c r="S64" i="4"/>
  <c r="S65" i="4"/>
  <c r="S66" i="4"/>
  <c r="S67" i="4"/>
  <c r="S68" i="4"/>
  <c r="S70" i="4"/>
  <c r="S71" i="4"/>
  <c r="S77" i="4"/>
  <c r="S78" i="4"/>
  <c r="R44" i="4"/>
  <c r="R80" i="4" s="1"/>
  <c r="D68" i="2"/>
  <c r="S85" i="4"/>
  <c r="S90" i="4"/>
  <c r="S97" i="4"/>
  <c r="D67" i="2"/>
  <c r="R97" i="4"/>
  <c r="R90" i="4"/>
  <c r="R85" i="4"/>
  <c r="R79" i="4"/>
  <c r="R78" i="4"/>
  <c r="R77" i="4"/>
  <c r="R76" i="4"/>
  <c r="R75" i="4"/>
  <c r="R74" i="4"/>
  <c r="R73" i="4"/>
  <c r="R72" i="4"/>
  <c r="R70" i="4"/>
  <c r="R69" i="4"/>
  <c r="R67" i="4"/>
  <c r="R66" i="4"/>
  <c r="R65" i="4"/>
  <c r="R64" i="4"/>
  <c r="R63" i="4"/>
  <c r="R62" i="4"/>
  <c r="R61" i="4"/>
  <c r="R60" i="4"/>
  <c r="R59" i="4"/>
  <c r="R58" i="4"/>
  <c r="C90" i="4"/>
  <c r="D90" i="4"/>
  <c r="E90" i="4"/>
  <c r="F90" i="4"/>
  <c r="G90" i="4"/>
  <c r="H90" i="4"/>
  <c r="I90" i="4"/>
  <c r="J90" i="4"/>
  <c r="K90" i="4"/>
  <c r="L90" i="4"/>
  <c r="M90" i="4"/>
  <c r="N90" i="4"/>
  <c r="O90" i="4"/>
  <c r="P90" i="4"/>
  <c r="Q90" i="4"/>
  <c r="B90" i="4"/>
  <c r="Q97" i="4"/>
  <c r="C97" i="4"/>
  <c r="D97" i="4"/>
  <c r="E97" i="4"/>
  <c r="F97" i="4"/>
  <c r="G97" i="4"/>
  <c r="H97" i="4"/>
  <c r="I97" i="4"/>
  <c r="J97" i="4"/>
  <c r="K97" i="4"/>
  <c r="L97" i="4"/>
  <c r="M97" i="4"/>
  <c r="N97" i="4"/>
  <c r="O97" i="4"/>
  <c r="P97" i="4"/>
  <c r="B97" i="4"/>
  <c r="C85" i="4"/>
  <c r="D85" i="4"/>
  <c r="E85" i="4"/>
  <c r="F85" i="4"/>
  <c r="G85" i="4"/>
  <c r="H85" i="4"/>
  <c r="I85" i="4"/>
  <c r="J85" i="4"/>
  <c r="K85" i="4"/>
  <c r="L85" i="4"/>
  <c r="M85" i="4"/>
  <c r="N85" i="4"/>
  <c r="O85" i="4"/>
  <c r="P85" i="4"/>
  <c r="Q85" i="4"/>
  <c r="B85" i="4"/>
  <c r="D66" i="2"/>
  <c r="P81" i="4"/>
  <c r="M45" i="4"/>
  <c r="J59" i="4"/>
  <c r="I59" i="4"/>
  <c r="K59" i="4"/>
  <c r="Q72" i="4"/>
  <c r="E72" i="4"/>
  <c r="F72" i="4"/>
  <c r="G72" i="4"/>
  <c r="H72" i="4"/>
  <c r="I72" i="4"/>
  <c r="J72" i="4"/>
  <c r="K72" i="4"/>
  <c r="L72" i="4"/>
  <c r="M72" i="4"/>
  <c r="N72" i="4"/>
  <c r="O72" i="4"/>
  <c r="P72" i="4"/>
  <c r="D72" i="4"/>
  <c r="E77" i="4"/>
  <c r="F77" i="4"/>
  <c r="G77" i="4"/>
  <c r="H77" i="4"/>
  <c r="I77" i="4"/>
  <c r="J77" i="4"/>
  <c r="K77" i="4"/>
  <c r="L77" i="4"/>
  <c r="M77" i="4"/>
  <c r="N77" i="4"/>
  <c r="O77" i="4"/>
  <c r="P77" i="4"/>
  <c r="D77" i="4"/>
  <c r="D58" i="4"/>
  <c r="D61" i="4"/>
  <c r="D62" i="4"/>
  <c r="D63" i="4"/>
  <c r="D64" i="4"/>
  <c r="D67" i="4"/>
  <c r="D68" i="4"/>
  <c r="D69" i="4"/>
  <c r="D71" i="4"/>
  <c r="D74" i="4"/>
  <c r="D75" i="4"/>
  <c r="D76" i="4"/>
  <c r="D78" i="4"/>
  <c r="D79" i="4"/>
  <c r="C79" i="4"/>
  <c r="E79" i="4"/>
  <c r="F79" i="4"/>
  <c r="G79" i="4"/>
  <c r="H79" i="4"/>
  <c r="I79" i="4"/>
  <c r="J79" i="4"/>
  <c r="K79" i="4"/>
  <c r="L79" i="4"/>
  <c r="M79" i="4"/>
  <c r="N79" i="4"/>
  <c r="O79" i="4"/>
  <c r="P79" i="4"/>
  <c r="Q79" i="4"/>
  <c r="B79" i="4"/>
  <c r="C78" i="4"/>
  <c r="E78" i="4"/>
  <c r="F78" i="4"/>
  <c r="G78" i="4"/>
  <c r="H78" i="4"/>
  <c r="I78" i="4"/>
  <c r="J78" i="4"/>
  <c r="K78" i="4"/>
  <c r="L78" i="4"/>
  <c r="M78" i="4"/>
  <c r="N78" i="4"/>
  <c r="O78" i="4"/>
  <c r="P78" i="4"/>
  <c r="Q78" i="4"/>
  <c r="B78" i="4"/>
  <c r="Q77" i="4"/>
  <c r="C77" i="4"/>
  <c r="B77" i="4"/>
  <c r="C76" i="4"/>
  <c r="E76" i="4"/>
  <c r="F76" i="4"/>
  <c r="G76" i="4"/>
  <c r="H76" i="4"/>
  <c r="I76" i="4"/>
  <c r="J76" i="4"/>
  <c r="K76" i="4"/>
  <c r="L76" i="4"/>
  <c r="M76" i="4"/>
  <c r="N76" i="4"/>
  <c r="O76" i="4"/>
  <c r="P76" i="4"/>
  <c r="Q76" i="4"/>
  <c r="B76" i="4"/>
  <c r="E75" i="4"/>
  <c r="F75" i="4"/>
  <c r="G75" i="4"/>
  <c r="H75" i="4"/>
  <c r="I75" i="4"/>
  <c r="J75" i="4"/>
  <c r="K75" i="4"/>
  <c r="L75" i="4"/>
  <c r="M75" i="4"/>
  <c r="N75" i="4"/>
  <c r="O75" i="4"/>
  <c r="P75" i="4"/>
  <c r="Q75" i="4"/>
  <c r="E74" i="4"/>
  <c r="F74" i="4"/>
  <c r="G74" i="4"/>
  <c r="H74" i="4"/>
  <c r="I74" i="4"/>
  <c r="J74" i="4"/>
  <c r="K74" i="4"/>
  <c r="L74" i="4"/>
  <c r="M74" i="4"/>
  <c r="N74" i="4"/>
  <c r="O74" i="4"/>
  <c r="P74" i="4"/>
  <c r="Q74" i="4"/>
  <c r="B74" i="4"/>
  <c r="E73" i="4"/>
  <c r="F73" i="4"/>
  <c r="G73" i="4"/>
  <c r="H73" i="4"/>
  <c r="I73" i="4"/>
  <c r="J73" i="4"/>
  <c r="K73" i="4"/>
  <c r="L73" i="4"/>
  <c r="M73" i="4"/>
  <c r="N73" i="4"/>
  <c r="O73" i="4"/>
  <c r="P73" i="4"/>
  <c r="Q73" i="4"/>
  <c r="B73" i="4"/>
  <c r="C71" i="4"/>
  <c r="E71" i="4"/>
  <c r="F71" i="4"/>
  <c r="G71" i="4"/>
  <c r="I71" i="4"/>
  <c r="J71" i="4"/>
  <c r="K71" i="4"/>
  <c r="L71" i="4"/>
  <c r="B71" i="4"/>
  <c r="I70" i="4"/>
  <c r="J70" i="4"/>
  <c r="K70" i="4"/>
  <c r="L70" i="4"/>
  <c r="M70" i="4"/>
  <c r="P70" i="4"/>
  <c r="B70" i="4"/>
  <c r="C69" i="4"/>
  <c r="E69" i="4"/>
  <c r="F69" i="4"/>
  <c r="G69" i="4"/>
  <c r="H69" i="4"/>
  <c r="I69" i="4"/>
  <c r="J69" i="4"/>
  <c r="K69" i="4"/>
  <c r="L69" i="4"/>
  <c r="M69" i="4"/>
  <c r="N69" i="4"/>
  <c r="O69" i="4"/>
  <c r="P69" i="4"/>
  <c r="Q69" i="4"/>
  <c r="B69" i="4"/>
  <c r="C68" i="4"/>
  <c r="E68" i="4"/>
  <c r="B68" i="4"/>
  <c r="C67" i="4"/>
  <c r="E67" i="4"/>
  <c r="F67" i="4"/>
  <c r="G67" i="4"/>
  <c r="H67" i="4"/>
  <c r="I67" i="4"/>
  <c r="J67" i="4"/>
  <c r="K67" i="4"/>
  <c r="L67" i="4"/>
  <c r="B67" i="4"/>
  <c r="N66" i="4"/>
  <c r="B66" i="4"/>
  <c r="N65" i="4"/>
  <c r="O65" i="4"/>
  <c r="P65" i="4"/>
  <c r="Q65" i="4"/>
  <c r="B65" i="4"/>
  <c r="C64" i="4"/>
  <c r="E64" i="4"/>
  <c r="F64" i="4"/>
  <c r="G64" i="4"/>
  <c r="H64" i="4"/>
  <c r="I64" i="4"/>
  <c r="J64" i="4"/>
  <c r="K64" i="4"/>
  <c r="L64" i="4"/>
  <c r="M64" i="4"/>
  <c r="N64" i="4"/>
  <c r="O64" i="4"/>
  <c r="P64" i="4"/>
  <c r="Q64" i="4"/>
  <c r="B64" i="4"/>
  <c r="C63" i="4"/>
  <c r="E63" i="4"/>
  <c r="F63" i="4"/>
  <c r="G63" i="4"/>
  <c r="H63" i="4"/>
  <c r="I63" i="4"/>
  <c r="J63" i="4"/>
  <c r="K63" i="4"/>
  <c r="L63" i="4"/>
  <c r="M63" i="4"/>
  <c r="N63" i="4"/>
  <c r="O63" i="4"/>
  <c r="P63" i="4"/>
  <c r="Q63" i="4"/>
  <c r="B63" i="4"/>
  <c r="Q62" i="4"/>
  <c r="C62" i="4"/>
  <c r="E62" i="4"/>
  <c r="F62" i="4"/>
  <c r="G62" i="4"/>
  <c r="H62" i="4"/>
  <c r="I62" i="4"/>
  <c r="J62" i="4"/>
  <c r="K62" i="4"/>
  <c r="L62" i="4"/>
  <c r="M62" i="4"/>
  <c r="N62" i="4"/>
  <c r="O62" i="4"/>
  <c r="P62" i="4"/>
  <c r="C61" i="4"/>
  <c r="E61" i="4"/>
  <c r="F61" i="4"/>
  <c r="G61" i="4"/>
  <c r="H61" i="4"/>
  <c r="I61" i="4"/>
  <c r="J61" i="4"/>
  <c r="K61" i="4"/>
  <c r="L61" i="4"/>
  <c r="M61" i="4"/>
  <c r="N61" i="4"/>
  <c r="O61" i="4"/>
  <c r="P61" i="4"/>
  <c r="Q61" i="4"/>
  <c r="P60" i="4"/>
  <c r="Q60" i="4"/>
  <c r="C58" i="4"/>
  <c r="E58" i="4"/>
  <c r="F58" i="4"/>
  <c r="G58" i="4"/>
  <c r="H58" i="4"/>
  <c r="I58" i="4"/>
  <c r="J58" i="4"/>
  <c r="K58" i="4"/>
  <c r="L58" i="4"/>
  <c r="M58" i="4"/>
  <c r="N58" i="4"/>
  <c r="O58" i="4"/>
  <c r="P58" i="4"/>
  <c r="Q58" i="4"/>
  <c r="B58" i="4"/>
  <c r="M59" i="4"/>
  <c r="N59" i="4"/>
  <c r="O59" i="4"/>
  <c r="P59" i="4"/>
  <c r="Q59" i="4"/>
  <c r="L59" i="4"/>
  <c r="B62" i="4"/>
  <c r="B61" i="4"/>
  <c r="C72" i="4"/>
  <c r="B75" i="4"/>
  <c r="B72" i="4"/>
  <c r="M67" i="4"/>
  <c r="N67" i="4"/>
  <c r="Q70" i="4"/>
  <c r="O60" i="4"/>
  <c r="Q67" i="4"/>
  <c r="Q66" i="4"/>
  <c r="D64" i="2"/>
  <c r="D65" i="2"/>
  <c r="D63" i="2"/>
  <c r="O66" i="4"/>
  <c r="P66" i="4"/>
  <c r="B45" i="4"/>
  <c r="B55" i="4"/>
  <c r="B56" i="4" s="1"/>
  <c r="G45" i="4"/>
  <c r="F32" i="4"/>
  <c r="F68" i="4" s="1"/>
  <c r="P67" i="4"/>
  <c r="O67" i="4"/>
  <c r="C55" i="4"/>
  <c r="D55" i="4"/>
  <c r="E55" i="4"/>
  <c r="E56" i="4" s="1"/>
  <c r="F55" i="4"/>
  <c r="G55" i="4"/>
  <c r="G56" i="4" s="1"/>
  <c r="H55" i="4"/>
  <c r="J55" i="4"/>
  <c r="K55" i="4"/>
  <c r="K56" i="4" s="1"/>
  <c r="L55" i="4"/>
  <c r="C45" i="4"/>
  <c r="D45" i="4"/>
  <c r="D56" i="4"/>
  <c r="E45" i="4"/>
  <c r="H45" i="4"/>
  <c r="I45" i="4"/>
  <c r="J45" i="4"/>
  <c r="K45" i="4"/>
  <c r="L45" i="4"/>
  <c r="L56" i="4" s="1"/>
  <c r="C22" i="4"/>
  <c r="D22" i="4"/>
  <c r="E22" i="4"/>
  <c r="F22" i="4"/>
  <c r="G22" i="4"/>
  <c r="H22" i="4"/>
  <c r="I22" i="4"/>
  <c r="B22" i="4"/>
  <c r="D60" i="2"/>
  <c r="D61" i="2"/>
  <c r="D62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I55" i="4"/>
  <c r="R56" i="4"/>
  <c r="Q56" i="4"/>
  <c r="F45" i="4"/>
  <c r="N56" i="4"/>
  <c r="H56" i="4"/>
  <c r="L81" i="4"/>
  <c r="R22" i="4"/>
  <c r="R81" i="4"/>
  <c r="J56" i="4" l="1"/>
  <c r="F81" i="4"/>
  <c r="I81" i="4"/>
  <c r="K81" i="4"/>
  <c r="C56" i="4"/>
  <c r="G81" i="4"/>
  <c r="D81" i="4"/>
  <c r="M56" i="4"/>
  <c r="O81" i="4"/>
  <c r="H81" i="4"/>
  <c r="E81" i="4"/>
  <c r="T81" i="4"/>
  <c r="M81" i="4"/>
  <c r="I56" i="4"/>
  <c r="F56" i="4"/>
  <c r="C81" i="4"/>
  <c r="B81" i="4"/>
  <c r="J81" i="4"/>
  <c r="O56" i="4"/>
  <c r="S56" i="4"/>
  <c r="S80" i="4"/>
  <c r="S81" i="4" l="1"/>
</calcChain>
</file>

<file path=xl/sharedStrings.xml><?xml version="1.0" encoding="utf-8"?>
<sst xmlns="http://schemas.openxmlformats.org/spreadsheetml/2006/main" count="403" uniqueCount="74">
  <si>
    <r>
      <t>AUTOVETTURE/</t>
    </r>
    <r>
      <rPr>
        <i/>
        <sz val="9"/>
        <rFont val="Trebuchet MS"/>
        <family val="2"/>
      </rPr>
      <t>CARS</t>
    </r>
  </si>
  <si>
    <t>-</t>
  </si>
  <si>
    <t>FORD</t>
  </si>
  <si>
    <t>GENERAL MOTORS</t>
  </si>
  <si>
    <t>HONDA AUTOMOVEIS</t>
  </si>
  <si>
    <t>MERCEDES BENZ</t>
  </si>
  <si>
    <t>nd/na</t>
  </si>
  <si>
    <t xml:space="preserve">PEUGEOT CITROEN </t>
  </si>
  <si>
    <t>NISSAN</t>
  </si>
  <si>
    <t xml:space="preserve">RENAULT </t>
  </si>
  <si>
    <t>TOYOTA</t>
  </si>
  <si>
    <t>VOLKSWAGEN</t>
  </si>
  <si>
    <r>
      <t>AUTOCARRI/</t>
    </r>
    <r>
      <rPr>
        <i/>
        <sz val="9"/>
        <rFont val="Trebuchet MS"/>
        <family val="2"/>
      </rPr>
      <t>TRUCKS</t>
    </r>
  </si>
  <si>
    <t>AGRALE</t>
  </si>
  <si>
    <t xml:space="preserve">FORD </t>
  </si>
  <si>
    <t>HYUNDAI</t>
  </si>
  <si>
    <t>IVECO MERCOSUL</t>
  </si>
  <si>
    <t>LAND ROVER</t>
  </si>
  <si>
    <t>MAHINDRA</t>
  </si>
  <si>
    <t>MERCEDES-BENZ</t>
  </si>
  <si>
    <t>MITSUBISHI</t>
  </si>
  <si>
    <t>NISSAN DO BRASIL AUTOM.</t>
  </si>
  <si>
    <t>SCANIA LATINA</t>
  </si>
  <si>
    <t>MAN</t>
  </si>
  <si>
    <t>VOLVO</t>
  </si>
  <si>
    <r>
      <t>AUTOBUS/</t>
    </r>
    <r>
      <rPr>
        <i/>
        <sz val="9"/>
        <rFont val="Trebuchet MS"/>
        <family val="2"/>
      </rPr>
      <t>BUSES</t>
    </r>
  </si>
  <si>
    <t>SCANIA</t>
  </si>
  <si>
    <r>
      <t>TOTALE AUTOVEICOLI/</t>
    </r>
    <r>
      <rPr>
        <i/>
        <sz val="9"/>
        <rFont val="Trebuchet MS"/>
        <family val="2"/>
      </rPr>
      <t>TOTAL MOTOR VEHICLES</t>
    </r>
  </si>
  <si>
    <t>PEUGEOT CITROEN DO BR.</t>
  </si>
  <si>
    <t>RENAULT DO BRASIL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</si>
  <si>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</si>
  <si>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</si>
  <si>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</si>
  <si>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</si>
  <si>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</si>
  <si>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</si>
  <si>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</si>
  <si>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</si>
  <si>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r>
      <t>BRASILE/</t>
    </r>
    <r>
      <rPr>
        <b/>
        <i/>
        <sz val="10"/>
        <rFont val="Trebuchet MS"/>
        <family val="2"/>
      </rPr>
      <t>BRAZIL</t>
    </r>
  </si>
  <si>
    <t>PRODUZIONE (migliaia di autoveicoli, incluso CKD)</t>
  </si>
  <si>
    <t>PRODUCTION (000's, included CKD)</t>
  </si>
  <si>
    <t xml:space="preserve">  </t>
  </si>
  <si>
    <t xml:space="preserve">HONDA </t>
  </si>
  <si>
    <t xml:space="preserve">IVECO </t>
  </si>
  <si>
    <t xml:space="preserve">NISSAN </t>
  </si>
  <si>
    <t>CAOA</t>
  </si>
  <si>
    <t>INTERNATIONAL</t>
  </si>
  <si>
    <t>DAF</t>
  </si>
  <si>
    <t>TOTALE ANFAVEA</t>
  </si>
  <si>
    <t>CAOA-HYUNDAI</t>
  </si>
  <si>
    <t>FCA</t>
  </si>
  <si>
    <t>Altre*</t>
  </si>
  <si>
    <t>Altri*</t>
  </si>
  <si>
    <t>VLC / LCV &lt;=3500 kg</t>
  </si>
  <si>
    <t>Autocarri / Trucks &gt;3500 kg</t>
  </si>
  <si>
    <t>Autobus/Buses &gt;3500kg</t>
  </si>
  <si>
    <t>Autovetture / Cars</t>
  </si>
  <si>
    <t>Totali autoveicoli</t>
  </si>
  <si>
    <r>
      <t xml:space="preserve">EXPORT PER TIPO VEICOLO / </t>
    </r>
    <r>
      <rPr>
        <b/>
        <i/>
        <sz val="10"/>
        <rFont val="Trebuchet MS"/>
        <family val="2"/>
      </rPr>
      <t>EXPORTS BY TYPE OF VEHICLE</t>
    </r>
  </si>
  <si>
    <t>Autovetture/Cars</t>
  </si>
  <si>
    <t>Autocarri/Trucks</t>
  </si>
  <si>
    <t>Autobus/Autobus</t>
  </si>
  <si>
    <t>TOTALE/Total</t>
  </si>
  <si>
    <t xml:space="preserve">TOTALE </t>
  </si>
  <si>
    <r>
      <t xml:space="preserve">TOTALE VI / </t>
    </r>
    <r>
      <rPr>
        <b/>
        <i/>
        <sz val="9"/>
        <rFont val="Trebuchet MS"/>
        <family val="2"/>
      </rPr>
      <t>CV TOTAL</t>
    </r>
  </si>
  <si>
    <t>Totale VI / CV total</t>
  </si>
  <si>
    <r>
      <t xml:space="preserve">PRODUZIONE PER MARCHE  / </t>
    </r>
    <r>
      <rPr>
        <b/>
        <i/>
        <sz val="10"/>
        <rFont val="Trebuchet MS"/>
        <family val="2"/>
      </rPr>
      <t>PRODUCTION BY MAKES</t>
    </r>
  </si>
  <si>
    <t>* La voce Altre è stata ottenuta per differenza</t>
  </si>
  <si>
    <t>incluso CKD</t>
  </si>
  <si>
    <t xml:space="preserve">Fonte: ANFAVEA </t>
  </si>
  <si>
    <t>Totali CBU</t>
  </si>
  <si>
    <t>Fonte: ANFAVEA, Annuario statistico 2020</t>
  </si>
  <si>
    <t>Fonte: ANFAVEA (only CBU), Annuario statistico 2020</t>
  </si>
  <si>
    <t>Fonte: ANFAVEA (Assemblaggi e CKD), Annuario statistico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</si>
</sst>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General_)"/>
    <numFmt numFmtId="168" formatCode="_-* #,##0.0_-;\-* #,##0.0_-;_-* &quot;-&quot;_-;_-@_-"/>
    <numFmt numFmtId="169" formatCode="#,##0.0_);\(#,##0.0\)"/>
    <numFmt numFmtId="170" formatCode="_-* #,##0_-;\-* #,##0_-;_-* &quot;-&quot;??_-;_-@_-"/>
  </numFmts>
  <fonts count="20">
    <font>
      <sz val="11"/>
      <color theme="1"/>
      <name val="Calibri"/>
      <family val="2"/>
      <scheme val="minor"/>
    </font>
    <font>
      <sz val="10"/>
      <name val="Gill Sans"/>
    </font>
    <font>
      <b/>
      <sz val="9"/>
      <name val="Trebuchet MS"/>
      <family val="2"/>
    </font>
    <font>
      <b/>
      <i/>
      <sz val="9"/>
      <name val="Trebuchet MS"/>
      <family val="2"/>
    </font>
    <font>
      <sz val="9"/>
      <name val="Trebuchet MS"/>
      <family val="2"/>
    </font>
    <font>
      <sz val="10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 MT"/>
    </font>
    <font>
      <sz val="10"/>
      <name val="Arial"/>
      <family val="2"/>
    </font>
    <font>
      <b/>
      <sz val="10"/>
      <name val="Trebuchet MS"/>
      <family val="2"/>
    </font>
    <font>
      <i/>
      <sz val="10"/>
      <name val="Trebuchet MS"/>
      <family val="2"/>
    </font>
    <font>
      <b/>
      <i/>
      <sz val="10"/>
      <name val="Trebuchet MS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9"/>
      <color indexed="9"/>
      <name val="Trebuchet MS"/>
      <family val="2"/>
    </font>
    <font>
      <sz val="9"/>
      <color theme="1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5" fontId="7" fillId="2" borderId="0" applyNumberFormat="0" applyBorder="0">
      <alignment horizontal="right"/>
      <protection locked="0"/>
    </xf>
    <xf numFmtId="43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/>
    <xf numFmtId="0" fontId="1" fillId="0" borderId="0"/>
    <xf numFmtId="0" fontId="9" fillId="0" borderId="0"/>
    <xf numFmtId="0" fontId="8" fillId="0" borderId="0"/>
    <xf numFmtId="0" fontId="8" fillId="0" borderId="0"/>
    <xf numFmtId="167" fontId="11" fillId="0" borderId="0"/>
    <xf numFmtId="165" fontId="7" fillId="2" borderId="0" applyNumberFormat="0" applyBorder="0">
      <alignment horizontal="left"/>
      <protection locked="0"/>
    </xf>
  </cellStyleXfs>
  <cellXfs count="123">
    <xf numFmtId="0" fontId="0" fillId="0" borderId="0" xfId="0"/>
    <xf numFmtId="0" fontId="4" fillId="0" borderId="0" xfId="9" applyFont="1"/>
    <xf numFmtId="0" fontId="5" fillId="0" borderId="0" xfId="9" applyFont="1"/>
    <xf numFmtId="0" fontId="6" fillId="0" borderId="0" xfId="9" applyFont="1"/>
    <xf numFmtId="164" fontId="4" fillId="3" borderId="1" xfId="3" applyNumberFormat="1" applyFont="1" applyFill="1" applyBorder="1" applyAlignment="1">
      <alignment horizontal="right"/>
    </xf>
    <xf numFmtId="164" fontId="4" fillId="3" borderId="1" xfId="9" applyNumberFormat="1" applyFont="1" applyFill="1" applyBorder="1"/>
    <xf numFmtId="0" fontId="4" fillId="0" borderId="1" xfId="9" applyFont="1" applyBorder="1" applyAlignment="1">
      <alignment horizontal="left"/>
    </xf>
    <xf numFmtId="3" fontId="2" fillId="4" borderId="2" xfId="3" applyNumberFormat="1" applyFont="1" applyFill="1" applyBorder="1" applyAlignment="1">
      <alignment horizontal="right"/>
    </xf>
    <xf numFmtId="0" fontId="4" fillId="3" borderId="1" xfId="9" applyFont="1" applyFill="1" applyBorder="1" applyAlignment="1">
      <alignment horizontal="left"/>
    </xf>
    <xf numFmtId="0" fontId="4" fillId="3" borderId="1" xfId="9" applyFont="1" applyFill="1" applyBorder="1"/>
    <xf numFmtId="167" fontId="13" fillId="0" borderId="0" xfId="13" applyFont="1" applyAlignment="1">
      <alignment horizontal="left"/>
    </xf>
    <xf numFmtId="167" fontId="5" fillId="0" borderId="0" xfId="13" applyFont="1"/>
    <xf numFmtId="167" fontId="14" fillId="0" borderId="0" xfId="13" applyFont="1" applyAlignment="1">
      <alignment horizontal="left"/>
    </xf>
    <xf numFmtId="167" fontId="5" fillId="0" borderId="0" xfId="13" applyFont="1" applyAlignment="1">
      <alignment horizontal="left"/>
    </xf>
    <xf numFmtId="167" fontId="13" fillId="0" borderId="0" xfId="13" applyFont="1"/>
    <xf numFmtId="167" fontId="4" fillId="0" borderId="0" xfId="13" applyFont="1" applyAlignment="1">
      <alignment horizontal="left"/>
    </xf>
    <xf numFmtId="167" fontId="2" fillId="0" borderId="0" xfId="13" applyFont="1"/>
    <xf numFmtId="167" fontId="4" fillId="0" borderId="0" xfId="13" applyFont="1"/>
    <xf numFmtId="169" fontId="4" fillId="0" borderId="1" xfId="13" applyNumberFormat="1" applyFont="1" applyBorder="1" applyProtection="1"/>
    <xf numFmtId="169" fontId="4" fillId="0" borderId="1" xfId="13" applyNumberFormat="1" applyFont="1" applyBorder="1" applyAlignment="1" applyProtection="1">
      <alignment horizontal="right"/>
    </xf>
    <xf numFmtId="0" fontId="2" fillId="5" borderId="2" xfId="9" applyFont="1" applyFill="1" applyBorder="1"/>
    <xf numFmtId="0" fontId="13" fillId="0" borderId="0" xfId="9" applyFont="1" applyAlignment="1">
      <alignment horizontal="left"/>
    </xf>
    <xf numFmtId="0" fontId="13" fillId="0" borderId="0" xfId="9" applyFont="1"/>
    <xf numFmtId="167" fontId="2" fillId="5" borderId="3" xfId="13" applyFont="1" applyFill="1" applyBorder="1" applyAlignment="1">
      <alignment horizontal="right"/>
    </xf>
    <xf numFmtId="0" fontId="6" fillId="0" borderId="0" xfId="9" applyFont="1" applyBorder="1" applyAlignment="1">
      <alignment horizontal="right"/>
    </xf>
    <xf numFmtId="0" fontId="4" fillId="0" borderId="0" xfId="9" applyFont="1" applyBorder="1"/>
    <xf numFmtId="0" fontId="4" fillId="0" borderId="0" xfId="9" applyFont="1" applyBorder="1" applyAlignment="1">
      <alignment horizontal="right"/>
    </xf>
    <xf numFmtId="0" fontId="2" fillId="5" borderId="3" xfId="9" applyFont="1" applyFill="1" applyBorder="1"/>
    <xf numFmtId="0" fontId="2" fillId="3" borderId="1" xfId="9" applyFont="1" applyFill="1" applyBorder="1"/>
    <xf numFmtId="0" fontId="2" fillId="3" borderId="3" xfId="9" applyFont="1" applyFill="1" applyBorder="1"/>
    <xf numFmtId="0" fontId="4" fillId="3" borderId="4" xfId="9" applyFont="1" applyFill="1" applyBorder="1"/>
    <xf numFmtId="0" fontId="2" fillId="0" borderId="3" xfId="9" applyFont="1" applyBorder="1"/>
    <xf numFmtId="0" fontId="4" fillId="3" borderId="4" xfId="9" applyFont="1" applyFill="1" applyBorder="1" applyAlignment="1">
      <alignment horizontal="left"/>
    </xf>
    <xf numFmtId="0" fontId="4" fillId="0" borderId="4" xfId="9" applyFont="1" applyBorder="1" applyAlignment="1">
      <alignment horizontal="left"/>
    </xf>
    <xf numFmtId="0" fontId="2" fillId="4" borderId="5" xfId="9" applyFont="1" applyFill="1" applyBorder="1"/>
    <xf numFmtId="0" fontId="4" fillId="3" borderId="1" xfId="9" applyFont="1" applyFill="1" applyBorder="1" applyAlignment="1">
      <alignment horizontal="right"/>
    </xf>
    <xf numFmtId="0" fontId="4" fillId="0" borderId="1" xfId="9" applyFont="1" applyFill="1" applyBorder="1" applyAlignment="1">
      <alignment horizontal="left"/>
    </xf>
    <xf numFmtId="0" fontId="4" fillId="0" borderId="1" xfId="9" applyFont="1" applyFill="1" applyBorder="1"/>
    <xf numFmtId="0" fontId="2" fillId="5" borderId="2" xfId="9" applyFont="1" applyFill="1" applyBorder="1" applyAlignment="1">
      <alignment horizontal="right"/>
    </xf>
    <xf numFmtId="0" fontId="2" fillId="0" borderId="1" xfId="9" applyFont="1" applyFill="1" applyBorder="1"/>
    <xf numFmtId="167" fontId="18" fillId="0" borderId="0" xfId="13" applyFont="1"/>
    <xf numFmtId="164" fontId="4" fillId="0" borderId="1" xfId="3" applyNumberFormat="1" applyFont="1" applyFill="1" applyBorder="1" applyAlignment="1">
      <alignment horizontal="right"/>
    </xf>
    <xf numFmtId="164" fontId="4" fillId="3" borderId="1" xfId="9" applyNumberFormat="1" applyFont="1" applyFill="1" applyBorder="1" applyAlignment="1">
      <alignment horizontal="right"/>
    </xf>
    <xf numFmtId="41" fontId="4" fillId="3" borderId="1" xfId="3" applyNumberFormat="1" applyFont="1" applyFill="1" applyBorder="1" applyAlignment="1">
      <alignment horizontal="right"/>
    </xf>
    <xf numFmtId="164" fontId="4" fillId="3" borderId="0" xfId="3" applyNumberFormat="1" applyFont="1" applyFill="1" applyBorder="1" applyAlignment="1">
      <alignment horizontal="right"/>
    </xf>
    <xf numFmtId="164" fontId="19" fillId="3" borderId="1" xfId="9" applyNumberFormat="1" applyFont="1" applyFill="1" applyBorder="1" applyAlignment="1">
      <alignment horizontal="right"/>
    </xf>
    <xf numFmtId="164" fontId="6" fillId="3" borderId="1" xfId="9" applyNumberFormat="1" applyFont="1" applyFill="1" applyBorder="1"/>
    <xf numFmtId="164" fontId="4" fillId="0" borderId="1" xfId="9" applyNumberFormat="1" applyFont="1" applyFill="1" applyBorder="1"/>
    <xf numFmtId="41" fontId="4" fillId="0" borderId="1" xfId="3" applyNumberFormat="1" applyFont="1" applyFill="1" applyBorder="1" applyAlignment="1">
      <alignment horizontal="right"/>
    </xf>
    <xf numFmtId="41" fontId="4" fillId="3" borderId="1" xfId="9" applyNumberFormat="1" applyFont="1" applyFill="1" applyBorder="1" applyAlignment="1">
      <alignment horizontal="right"/>
    </xf>
    <xf numFmtId="41" fontId="4" fillId="0" borderId="1" xfId="9" applyNumberFormat="1" applyFont="1" applyFill="1" applyBorder="1" applyAlignment="1">
      <alignment horizontal="right"/>
    </xf>
    <xf numFmtId="164" fontId="4" fillId="0" borderId="1" xfId="9" applyNumberFormat="1" applyFont="1" applyFill="1" applyBorder="1" applyAlignment="1">
      <alignment horizontal="right"/>
    </xf>
    <xf numFmtId="164" fontId="6" fillId="3" borderId="1" xfId="9" applyNumberFormat="1" applyFont="1" applyFill="1" applyBorder="1" applyAlignment="1">
      <alignment horizontal="right"/>
    </xf>
    <xf numFmtId="41" fontId="4" fillId="3" borderId="1" xfId="3" applyNumberFormat="1" applyFont="1" applyFill="1" applyBorder="1"/>
    <xf numFmtId="41" fontId="19" fillId="3" borderId="1" xfId="3" applyNumberFormat="1" applyFont="1" applyFill="1" applyBorder="1" applyAlignment="1">
      <alignment horizontal="right"/>
    </xf>
    <xf numFmtId="41" fontId="4" fillId="3" borderId="1" xfId="9" applyNumberFormat="1" applyFont="1" applyFill="1" applyBorder="1"/>
    <xf numFmtId="41" fontId="4" fillId="3" borderId="1" xfId="3" applyFont="1" applyFill="1" applyBorder="1"/>
    <xf numFmtId="41" fontId="4" fillId="3" borderId="1" xfId="3" applyFont="1" applyFill="1" applyBorder="1" applyAlignment="1">
      <alignment horizontal="right"/>
    </xf>
    <xf numFmtId="41" fontId="19" fillId="6" borderId="1" xfId="3" applyNumberFormat="1" applyFont="1" applyFill="1" applyBorder="1" applyAlignment="1">
      <alignment horizontal="right"/>
    </xf>
    <xf numFmtId="41" fontId="4" fillId="6" borderId="1" xfId="3" applyNumberFormat="1" applyFont="1" applyFill="1" applyBorder="1"/>
    <xf numFmtId="41" fontId="4" fillId="6" borderId="1" xfId="3" applyNumberFormat="1" applyFont="1" applyFill="1" applyBorder="1" applyAlignment="1">
      <alignment horizontal="right"/>
    </xf>
    <xf numFmtId="164" fontId="4" fillId="6" borderId="1" xfId="3" applyNumberFormat="1" applyFont="1" applyFill="1" applyBorder="1" applyAlignment="1">
      <alignment horizontal="right"/>
    </xf>
    <xf numFmtId="164" fontId="4" fillId="6" borderId="1" xfId="9" applyNumberFormat="1" applyFont="1" applyFill="1" applyBorder="1"/>
    <xf numFmtId="0" fontId="2" fillId="0" borderId="0" xfId="9" applyFont="1"/>
    <xf numFmtId="0" fontId="6" fillId="0" borderId="0" xfId="9" applyFont="1" applyAlignment="1">
      <alignment horizontal="right"/>
    </xf>
    <xf numFmtId="0" fontId="4" fillId="0" borderId="2" xfId="9" applyFont="1" applyBorder="1"/>
    <xf numFmtId="170" fontId="6" fillId="6" borderId="4" xfId="2" applyNumberFormat="1" applyFont="1" applyFill="1" applyBorder="1"/>
    <xf numFmtId="170" fontId="6" fillId="6" borderId="2" xfId="2" applyNumberFormat="1" applyFont="1" applyFill="1" applyBorder="1"/>
    <xf numFmtId="0" fontId="2" fillId="0" borderId="2" xfId="9" applyFont="1" applyBorder="1"/>
    <xf numFmtId="170" fontId="2" fillId="0" borderId="2" xfId="9" applyNumberFormat="1" applyFont="1" applyBorder="1"/>
    <xf numFmtId="0" fontId="2" fillId="5" borderId="2" xfId="9" applyFont="1" applyFill="1" applyBorder="1" applyAlignment="1">
      <alignment horizontal="left"/>
    </xf>
    <xf numFmtId="0" fontId="2" fillId="5" borderId="2" xfId="9" applyFont="1" applyFill="1" applyBorder="1" applyAlignment="1">
      <alignment horizontal="center"/>
    </xf>
    <xf numFmtId="3" fontId="4" fillId="0" borderId="2" xfId="9" applyNumberFormat="1" applyFont="1" applyBorder="1"/>
    <xf numFmtId="164" fontId="4" fillId="0" borderId="2" xfId="3" applyNumberFormat="1" applyFont="1" applyBorder="1" applyAlignment="1">
      <alignment horizontal="right"/>
    </xf>
    <xf numFmtId="3" fontId="2" fillId="0" borderId="2" xfId="3" applyNumberFormat="1" applyFont="1" applyBorder="1" applyAlignment="1">
      <alignment horizontal="right"/>
    </xf>
    <xf numFmtId="0" fontId="2" fillId="4" borderId="2" xfId="9" applyFont="1" applyFill="1" applyBorder="1" applyAlignment="1">
      <alignment horizontal="left" vertical="center"/>
    </xf>
    <xf numFmtId="41" fontId="2" fillId="4" borderId="2" xfId="3" applyNumberFormat="1" applyFont="1" applyFill="1" applyBorder="1"/>
    <xf numFmtId="170" fontId="4" fillId="0" borderId="0" xfId="9" applyNumberFormat="1" applyFont="1"/>
    <xf numFmtId="41" fontId="3" fillId="4" borderId="2" xfId="3" applyNumberFormat="1" applyFont="1" applyFill="1" applyBorder="1"/>
    <xf numFmtId="0" fontId="2" fillId="0" borderId="1" xfId="9" applyFont="1" applyBorder="1"/>
    <xf numFmtId="0" fontId="3" fillId="0" borderId="2" xfId="9" applyFont="1" applyBorder="1" applyAlignment="1">
      <alignment horizontal="left"/>
    </xf>
    <xf numFmtId="170" fontId="2" fillId="0" borderId="2" xfId="2" applyNumberFormat="1" applyFont="1" applyBorder="1"/>
    <xf numFmtId="169" fontId="6" fillId="0" borderId="1" xfId="13" applyNumberFormat="1" applyFont="1" applyBorder="1" applyProtection="1"/>
    <xf numFmtId="168" fontId="6" fillId="0" borderId="6" xfId="4" applyNumberFormat="1" applyFont="1" applyBorder="1"/>
    <xf numFmtId="169" fontId="6" fillId="0" borderId="4" xfId="13" applyNumberFormat="1" applyFont="1" applyBorder="1" applyProtection="1"/>
    <xf numFmtId="164" fontId="19" fillId="0" borderId="1" xfId="9" applyNumberFormat="1" applyFont="1" applyFill="1" applyBorder="1" applyAlignment="1">
      <alignment horizontal="right"/>
    </xf>
    <xf numFmtId="164" fontId="6" fillId="0" borderId="1" xfId="9" applyNumberFormat="1" applyFont="1" applyFill="1" applyBorder="1"/>
    <xf numFmtId="164" fontId="6" fillId="0" borderId="1" xfId="9" applyNumberFormat="1" applyFont="1" applyFill="1" applyBorder="1" applyAlignment="1">
      <alignment horizontal="right"/>
    </xf>
    <xf numFmtId="41" fontId="4" fillId="0" borderId="1" xfId="3" applyNumberFormat="1" applyFont="1" applyFill="1" applyBorder="1"/>
    <xf numFmtId="41" fontId="19" fillId="0" borderId="1" xfId="3" applyNumberFormat="1" applyFont="1" applyFill="1" applyBorder="1" applyAlignment="1">
      <alignment horizontal="right"/>
    </xf>
    <xf numFmtId="164" fontId="4" fillId="0" borderId="1" xfId="3" applyNumberFormat="1" applyFont="1" applyFill="1" applyBorder="1"/>
    <xf numFmtId="170" fontId="6" fillId="0" borderId="0" xfId="2" applyNumberFormat="1" applyFont="1" applyFill="1" applyBorder="1" applyAlignment="1">
      <alignment horizontal="center"/>
    </xf>
    <xf numFmtId="0" fontId="4" fillId="0" borderId="0" xfId="9" applyFont="1" applyFill="1" applyBorder="1"/>
    <xf numFmtId="41" fontId="2" fillId="0" borderId="0" xfId="3" applyNumberFormat="1" applyFont="1" applyFill="1" applyBorder="1"/>
    <xf numFmtId="41" fontId="3" fillId="0" borderId="0" xfId="3" applyNumberFormat="1" applyFont="1" applyFill="1" applyBorder="1"/>
    <xf numFmtId="170" fontId="6" fillId="0" borderId="0" xfId="2" applyNumberFormat="1" applyFont="1" applyFill="1" applyBorder="1"/>
    <xf numFmtId="41" fontId="4" fillId="0" borderId="0" xfId="9" applyNumberFormat="1" applyFont="1" applyFill="1" applyBorder="1"/>
    <xf numFmtId="167" fontId="4" fillId="0" borderId="0" xfId="13" applyFont="1" applyBorder="1"/>
    <xf numFmtId="167" fontId="3" fillId="5" borderId="1" xfId="13" applyFont="1" applyFill="1" applyBorder="1" applyAlignment="1">
      <alignment horizontal="right"/>
    </xf>
    <xf numFmtId="167" fontId="3" fillId="0" borderId="0" xfId="13" applyFont="1" applyBorder="1" applyAlignment="1">
      <alignment horizontal="right"/>
    </xf>
    <xf numFmtId="169" fontId="4" fillId="0" borderId="8" xfId="13" applyNumberFormat="1" applyFont="1" applyBorder="1" applyProtection="1"/>
    <xf numFmtId="169" fontId="4" fillId="0" borderId="6" xfId="13" applyNumberFormat="1" applyFont="1" applyBorder="1" applyProtection="1"/>
    <xf numFmtId="169" fontId="4" fillId="0" borderId="3" xfId="13" applyNumberFormat="1" applyFont="1" applyBorder="1" applyProtection="1"/>
    <xf numFmtId="164" fontId="4" fillId="0" borderId="1" xfId="9" quotePrefix="1" applyNumberFormat="1" applyFont="1" applyFill="1" applyBorder="1" applyAlignment="1">
      <alignment horizontal="right"/>
    </xf>
    <xf numFmtId="0" fontId="4" fillId="0" borderId="1" xfId="9" applyFont="1" applyFill="1" applyBorder="1" applyAlignment="1">
      <alignment horizontal="right"/>
    </xf>
    <xf numFmtId="0" fontId="2" fillId="0" borderId="1" xfId="9" applyFont="1" applyFill="1" applyBorder="1" applyAlignment="1">
      <alignment horizontal="right"/>
    </xf>
    <xf numFmtId="0" fontId="4" fillId="0" borderId="0" xfId="9" quotePrefix="1" applyFont="1"/>
    <xf numFmtId="170" fontId="6" fillId="0" borderId="4" xfId="2" applyNumberFormat="1" applyFont="1" applyFill="1" applyBorder="1" applyAlignment="1">
      <alignment horizontal="center"/>
    </xf>
    <xf numFmtId="170" fontId="6" fillId="0" borderId="2" xfId="2" applyNumberFormat="1" applyFont="1" applyFill="1" applyBorder="1" applyAlignment="1">
      <alignment horizontal="center"/>
    </xf>
    <xf numFmtId="170" fontId="2" fillId="0" borderId="2" xfId="2" applyNumberFormat="1" applyFont="1" applyFill="1" applyBorder="1"/>
    <xf numFmtId="0" fontId="2" fillId="5" borderId="10" xfId="9" applyFont="1" applyFill="1" applyBorder="1" applyAlignment="1">
      <alignment horizontal="right"/>
    </xf>
    <xf numFmtId="0" fontId="2" fillId="4" borderId="2" xfId="9" applyFont="1" applyFill="1" applyBorder="1"/>
    <xf numFmtId="41" fontId="6" fillId="0" borderId="0" xfId="9" applyNumberFormat="1" applyFont="1" applyBorder="1" applyAlignment="1">
      <alignment horizontal="right"/>
    </xf>
    <xf numFmtId="0" fontId="6" fillId="0" borderId="4" xfId="9" applyFont="1" applyFill="1" applyBorder="1" applyAlignment="1">
      <alignment horizontal="left"/>
    </xf>
    <xf numFmtId="0" fontId="6" fillId="0" borderId="2" xfId="9" applyFont="1" applyFill="1" applyBorder="1" applyAlignment="1">
      <alignment horizontal="left"/>
    </xf>
    <xf numFmtId="167" fontId="2" fillId="5" borderId="3" xfId="13" applyFont="1" applyFill="1" applyBorder="1" applyAlignment="1">
      <alignment horizontal="center" vertical="center"/>
    </xf>
    <xf numFmtId="167" fontId="2" fillId="5" borderId="1" xfId="13" applyFont="1" applyFill="1" applyBorder="1" applyAlignment="1">
      <alignment horizontal="center" vertical="center"/>
    </xf>
    <xf numFmtId="167" fontId="6" fillId="0" borderId="7" xfId="13" applyFont="1" applyBorder="1" applyAlignment="1">
      <alignment horizontal="center"/>
    </xf>
    <xf numFmtId="167" fontId="6" fillId="0" borderId="9" xfId="13" applyFont="1" applyBorder="1" applyAlignment="1">
      <alignment horizontal="center"/>
    </xf>
    <xf numFmtId="3" fontId="4" fillId="0" borderId="0" xfId="9" applyNumberFormat="1" applyFont="1"/>
    <xf numFmtId="41" fontId="4" fillId="0" borderId="0" xfId="9" applyNumberFormat="1" applyFont="1"/>
    <xf numFmtId="167" fontId="6" fillId="0" borderId="4" xfId="13" applyFont="1" applyBorder="1" applyAlignment="1">
      <alignment horizontal="center"/>
    </xf>
    <xf numFmtId="168" fontId="6" fillId="0" borderId="4" xfId="4" applyNumberFormat="1" applyFont="1" applyBorder="1"/>
  </cellXfs>
  <cellStyles count="15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[0] 3" xfId="4" xr:uid="{00000000-0005-0000-0000-000003000000}"/>
    <cellStyle name="Migliaia 2" xfId="5" xr:uid="{00000000-0005-0000-0000-000004000000}"/>
    <cellStyle name="Migliaia 3" xfId="6" xr:uid="{00000000-0005-0000-0000-000005000000}"/>
    <cellStyle name="Milliers_Classement2005-r" xfId="7" xr:uid="{00000000-0005-0000-0000-000006000000}"/>
    <cellStyle name="Normal_USTRK" xfId="8" xr:uid="{00000000-0005-0000-0000-000007000000}"/>
    <cellStyle name="Normale" xfId="0" builtinId="0"/>
    <cellStyle name="Normale 2" xfId="9" xr:uid="{00000000-0005-0000-0000-000009000000}"/>
    <cellStyle name="Normale 2 2 2" xfId="10" xr:uid="{00000000-0005-0000-0000-00000A000000}"/>
    <cellStyle name="Normale 2_EXPORT_IMPORT" xfId="11" xr:uid="{00000000-0005-0000-0000-00000B000000}"/>
    <cellStyle name="Normale 3" xfId="12" xr:uid="{00000000-0005-0000-0000-00000C000000}"/>
    <cellStyle name="Normale 4" xfId="13" xr:uid="{00000000-0005-0000-0000-00000D000000}"/>
    <cellStyle name="Titre lignes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>
                <a:solidFill>
                  <a:sysClr val="windowText" lastClr="000000"/>
                </a:solidFill>
              </a:defRPr>
            </a:pPr>
            <a:r>
              <a:rPr lang="it-IT" sz="1400" b="1">
                <a:solidFill>
                  <a:sysClr val="windowText" lastClr="000000"/>
                </a:solidFill>
              </a:rPr>
              <a:t>BRASILE - Produzione Autoveicoli - Trend 1960-2019, (.000 di unità)
ANFIA su dati ANFAVEA </a:t>
            </a:r>
          </a:p>
        </c:rich>
      </c:tx>
      <c:layout>
        <c:manualLayout>
          <c:xMode val="edge"/>
          <c:yMode val="edge"/>
          <c:x val="2.1435759457006539E-2"/>
          <c:y val="1.27667592926252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953510948117784E-2"/>
          <c:y val="0.1708861239813349"/>
          <c:w val="0.8557836263617733"/>
          <c:h val="0.69240506329113938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anni'!$A$11:$A$69</c:f>
              <c:numCache>
                <c:formatCode>General_)</c:formatCode>
                <c:ptCount val="59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</c:numCache>
            </c:numRef>
          </c:cat>
          <c:val>
            <c:numRef>
              <c:f>'Trend anni'!$D$11:$D$69</c:f>
              <c:numCache>
                <c:formatCode>#,##0.0_);\(#,##0.0\)</c:formatCode>
                <c:ptCount val="59"/>
                <c:pt idx="0">
                  <c:v>133</c:v>
                </c:pt>
                <c:pt idx="1">
                  <c:v>145.60000000000002</c:v>
                </c:pt>
                <c:pt idx="2">
                  <c:v>191.2</c:v>
                </c:pt>
                <c:pt idx="3">
                  <c:v>174.2</c:v>
                </c:pt>
                <c:pt idx="4">
                  <c:v>183.7</c:v>
                </c:pt>
                <c:pt idx="5">
                  <c:v>185.2</c:v>
                </c:pt>
                <c:pt idx="6">
                  <c:v>224.60000000000002</c:v>
                </c:pt>
                <c:pt idx="7">
                  <c:v>225.5</c:v>
                </c:pt>
                <c:pt idx="8">
                  <c:v>279.7</c:v>
                </c:pt>
                <c:pt idx="9">
                  <c:v>353.7</c:v>
                </c:pt>
                <c:pt idx="10">
                  <c:v>416.08900000000006</c:v>
                </c:pt>
                <c:pt idx="11">
                  <c:v>516.96399999999994</c:v>
                </c:pt>
                <c:pt idx="12">
                  <c:v>622.17100000000005</c:v>
                </c:pt>
                <c:pt idx="13">
                  <c:v>750.37599999999998</c:v>
                </c:pt>
                <c:pt idx="14">
                  <c:v>905.92</c:v>
                </c:pt>
                <c:pt idx="15">
                  <c:v>930.2349999999999</c:v>
                </c:pt>
                <c:pt idx="16">
                  <c:v>986.6110000000001</c:v>
                </c:pt>
                <c:pt idx="17">
                  <c:v>921.19299999999998</c:v>
                </c:pt>
                <c:pt idx="18">
                  <c:v>1064.0139999999999</c:v>
                </c:pt>
                <c:pt idx="19">
                  <c:v>1127.9660000000001</c:v>
                </c:pt>
                <c:pt idx="20">
                  <c:v>1165.174</c:v>
                </c:pt>
                <c:pt idx="21">
                  <c:v>780.88299999999992</c:v>
                </c:pt>
                <c:pt idx="22">
                  <c:v>859.30400000000009</c:v>
                </c:pt>
                <c:pt idx="23">
                  <c:v>896.46199999999999</c:v>
                </c:pt>
                <c:pt idx="24">
                  <c:v>864.65300000000002</c:v>
                </c:pt>
                <c:pt idx="25">
                  <c:v>966.70799999999997</c:v>
                </c:pt>
                <c:pt idx="26">
                  <c:v>1056.3320000000001</c:v>
                </c:pt>
                <c:pt idx="27">
                  <c:v>920.07100000000003</c:v>
                </c:pt>
                <c:pt idx="28">
                  <c:v>1068.7559999999999</c:v>
                </c:pt>
                <c:pt idx="29">
                  <c:v>1013.252</c:v>
                </c:pt>
                <c:pt idx="30">
                  <c:v>914.46599999999989</c:v>
                </c:pt>
                <c:pt idx="31">
                  <c:v>960.21900000000005</c:v>
                </c:pt>
                <c:pt idx="32">
                  <c:v>1073.8609999999999</c:v>
                </c:pt>
                <c:pt idx="33">
                  <c:v>1391.4349999999999</c:v>
                </c:pt>
                <c:pt idx="34">
                  <c:v>1581.3889999999999</c:v>
                </c:pt>
                <c:pt idx="35">
                  <c:v>1629.008</c:v>
                </c:pt>
                <c:pt idx="36">
                  <c:v>1804.328</c:v>
                </c:pt>
                <c:pt idx="37">
                  <c:v>2069.703</c:v>
                </c:pt>
                <c:pt idx="38">
                  <c:v>1586.2910000000002</c:v>
                </c:pt>
                <c:pt idx="39">
                  <c:v>1356.7139999999999</c:v>
                </c:pt>
                <c:pt idx="40" formatCode="_-* #,##0.0_-;\-* #,##0.0_-;_-* &quot;-&quot;_-;_-@_-">
                  <c:v>1691.24</c:v>
                </c:pt>
                <c:pt idx="41" formatCode="_-* #,##0.0_-;\-* #,##0.0_-;_-* &quot;-&quot;_-;_-@_-">
                  <c:v>1817.116</c:v>
                </c:pt>
                <c:pt idx="42" formatCode="_-* #,##0.0_-;\-* #,##0.0_-;_-* &quot;-&quot;_-;_-@_-">
                  <c:v>1791.53</c:v>
                </c:pt>
                <c:pt idx="43" formatCode="_-* #,##0.0_-;\-* #,##0.0_-;_-* &quot;-&quot;_-;_-@_-">
                  <c:v>1827.7909999999999</c:v>
                </c:pt>
                <c:pt idx="44" formatCode="_-* #,##0.0_-;\-* #,##0.0_-;_-* &quot;-&quot;_-;_-@_-">
                  <c:v>2317.2269999999999</c:v>
                </c:pt>
                <c:pt idx="45" formatCode="_-* #,##0.0_-;\-* #,##0.0_-;_-* &quot;-&quot;_-;_-@_-">
                  <c:v>2530.2490000000003</c:v>
                </c:pt>
                <c:pt idx="46" formatCode="_-* #,##0.0_-;\-* #,##0.0_-;_-* &quot;-&quot;_-;_-@_-">
                  <c:v>2612.3289999999997</c:v>
                </c:pt>
                <c:pt idx="47" formatCode="_-* #,##0.0_-;\-* #,##0.0_-;_-* &quot;-&quot;_-;_-@_-">
                  <c:v>2980.163</c:v>
                </c:pt>
                <c:pt idx="48" formatCode="_-* #,##0.0_-;\-* #,##0.0_-;_-* &quot;-&quot;_-;_-@_-">
                  <c:v>3216.3810000000003</c:v>
                </c:pt>
                <c:pt idx="49" formatCode="_-* #,##0.0_-;\-* #,##0.0_-;_-* &quot;-&quot;_-;_-@_-">
                  <c:v>3183.482</c:v>
                </c:pt>
                <c:pt idx="50" formatCode="_-* #,##0.0_-;\-* #,##0.0_-;_-* &quot;-&quot;_-;_-@_-">
                  <c:v>3646.5480000000002</c:v>
                </c:pt>
                <c:pt idx="51" formatCode="_-* #,##0.0_-;\-* #,##0.0_-;_-* &quot;-&quot;_-;_-@_-">
                  <c:v>3446.3290000000002</c:v>
                </c:pt>
                <c:pt idx="52" formatCode="_-* #,##0.0_-;\-* #,##0.0_-;_-* &quot;-&quot;_-;_-@_-">
                  <c:v>3433.67</c:v>
                </c:pt>
                <c:pt idx="53" formatCode="_-* #,##0.0_-;\-* #,##0.0_-;_-* &quot;-&quot;_-;_-@_-">
                  <c:v>3739.5250000000001</c:v>
                </c:pt>
                <c:pt idx="54" formatCode="_-* #,##0.0_-;\-* #,##0.0_-;_-* &quot;-&quot;_-;_-@_-">
                  <c:v>3177.8589999999999</c:v>
                </c:pt>
                <c:pt idx="55" formatCode="_-* #,##0.0_-;\-* #,##0.0_-;_-* &quot;-&quot;_-;_-@_-">
                  <c:v>2452.29</c:v>
                </c:pt>
                <c:pt idx="56" formatCode="_-* #,##0.0_-;\-* #,##0.0_-;_-* &quot;-&quot;_-;_-@_-">
                  <c:v>2195.712</c:v>
                </c:pt>
                <c:pt idx="57" formatCode="_-* #,##0.0_-;\-* #,##0.0_-;_-* &quot;-&quot;_-;_-@_-">
                  <c:v>2754.1419999999998</c:v>
                </c:pt>
                <c:pt idx="58" formatCode="_-* #,##0.0_-;\-* #,##0.0_-;_-* &quot;-&quot;_-;_-@_-">
                  <c:v>2894.904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45-4951-9BE1-64EB88B16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652746288"/>
        <c:axId val="1"/>
      </c:areaChart>
      <c:catAx>
        <c:axId val="652746288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>
                <a:solidFill>
                  <a:sysClr val="windowText" lastClr="000000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>
                <a:solidFill>
                  <a:sysClr val="windowText" lastClr="000000"/>
                </a:solidFill>
              </a:defRPr>
            </a:pPr>
            <a:endParaRPr lang="it-IT"/>
          </a:p>
        </c:txPr>
        <c:crossAx val="652746288"/>
        <c:crosses val="autoZero"/>
        <c:crossBetween val="midCat"/>
        <c:majorUnit val="10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200" b="0" i="0" u="none" strike="noStrike" baseline="0">
          <a:solidFill>
            <a:srgbClr val="333399"/>
          </a:solidFill>
          <a:latin typeface="Trebuchet MS" panose="020B0603020202020204" pitchFamily="34" charset="0"/>
          <a:ea typeface="Tahoma"/>
          <a:cs typeface="Tahoma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9" workbookViewId="0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 MONDIALE
Automobile in cifre&amp;C&amp;"Trebuchet MS,Normale"&amp;8&amp;P/&amp;N&amp;R&amp;"Trebuchet MS,Normale"&amp;9ANFIA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134541</xdr:rowOff>
    </xdr:from>
    <xdr:to>
      <xdr:col>0</xdr:col>
      <xdr:colOff>844550</xdr:colOff>
      <xdr:row>3</xdr:row>
      <xdr:rowOff>139700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4295B51-87A4-47A3-935A-9000DABAE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134541"/>
          <a:ext cx="781050" cy="5004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95249</xdr:colOff>
      <xdr:row>0</xdr:row>
      <xdr:rowOff>82549</xdr:rowOff>
    </xdr:from>
    <xdr:to>
      <xdr:col>0</xdr:col>
      <xdr:colOff>856854</xdr:colOff>
      <xdr:row>2</xdr:row>
      <xdr:rowOff>167449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591DD3C-65BD-4264-AD4D-BFDCE4C2F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82549"/>
          <a:ext cx="761605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23188" cy="606471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F7B52B1-D813-4002-A1AB-A005DC188AD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0.78225</cdr:x>
      <cdr:y>0.14724</cdr:y>
    </cdr:from>
    <cdr:to>
      <cdr:x>0.93777</cdr:x>
      <cdr:y>0.20909</cdr:y>
    </cdr:to>
    <cdr:sp macro="" textlink="">
      <cdr:nvSpPr>
        <cdr:cNvPr id="4" name="CasellaDiTesto 1"/>
        <cdr:cNvSpPr txBox="1"/>
      </cdr:nvSpPr>
      <cdr:spPr>
        <a:xfrm xmlns:a="http://schemas.openxmlformats.org/drawingml/2006/main">
          <a:off x="7947612" y="894345"/>
          <a:ext cx="1580083" cy="375672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0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2013: </a:t>
          </a:r>
        </a:p>
        <a:p xmlns:a="http://schemas.openxmlformats.org/drawingml/2006/main">
          <a:pPr algn="ctr"/>
          <a:r>
            <a:rPr lang="it-IT" sz="10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3.739.525  unità </a:t>
          </a:r>
        </a:p>
      </cdr:txBody>
    </cdr:sp>
  </cdr:relSizeAnchor>
  <cdr:relSizeAnchor xmlns:cdr="http://schemas.openxmlformats.org/drawingml/2006/chartDrawing">
    <cdr:from>
      <cdr:x>0.86649</cdr:x>
      <cdr:y>0.01742</cdr:y>
    </cdr:from>
    <cdr:to>
      <cdr:x>0.97255</cdr:x>
      <cdr:y>0.1277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B057D66B-8236-49DA-AA23-4C4AB2AC3FF2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512256" y="119460"/>
          <a:ext cx="1286349" cy="7423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L98"/>
  <sheetViews>
    <sheetView showGridLines="0" tabSelected="1" zoomScaleNormal="100" zoomScaleSheetLayoutView="40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0.7265625" style="1" customWidth="1"/>
    <col min="2" max="11" width="10.7265625" style="1" hidden="1" customWidth="1"/>
    <col min="12" max="14" width="10.7265625" style="1" customWidth="1"/>
    <col min="15" max="15" width="10.54296875" style="1" customWidth="1"/>
    <col min="16" max="16" width="10.7265625" style="1" bestFit="1" customWidth="1"/>
    <col min="17" max="18" width="11" style="1" customWidth="1"/>
    <col min="19" max="21" width="11.1796875" style="1" customWidth="1"/>
    <col min="22" max="16384" width="9.1796875" style="1"/>
  </cols>
  <sheetData>
    <row r="2" spans="1:21" s="2" customFormat="1" ht="13.5">
      <c r="B2" s="21" t="s">
        <v>38</v>
      </c>
      <c r="L2" s="21" t="s">
        <v>38</v>
      </c>
    </row>
    <row r="3" spans="1:21" s="2" customFormat="1" ht="13.5">
      <c r="B3" s="22" t="s">
        <v>66</v>
      </c>
      <c r="L3" s="22" t="s">
        <v>66</v>
      </c>
    </row>
    <row r="4" spans="1:21" s="2" customFormat="1" ht="13.5">
      <c r="B4" s="3" t="s">
        <v>68</v>
      </c>
      <c r="C4" s="1"/>
      <c r="D4" s="1"/>
      <c r="E4" s="1"/>
      <c r="F4" s="1"/>
      <c r="G4" s="1"/>
      <c r="H4" s="1"/>
      <c r="J4" s="1"/>
      <c r="K4" s="1"/>
      <c r="L4" s="3" t="s">
        <v>68</v>
      </c>
      <c r="M4" s="1"/>
      <c r="N4" s="1"/>
      <c r="O4" s="1"/>
    </row>
    <row r="5" spans="1:21">
      <c r="A5" s="27"/>
      <c r="B5" s="20">
        <v>2000</v>
      </c>
      <c r="C5" s="20">
        <v>2001</v>
      </c>
      <c r="D5" s="20">
        <v>2002</v>
      </c>
      <c r="E5" s="20">
        <v>2003</v>
      </c>
      <c r="F5" s="20">
        <v>2004</v>
      </c>
      <c r="G5" s="20">
        <v>2005</v>
      </c>
      <c r="H5" s="20">
        <v>2006</v>
      </c>
      <c r="I5" s="20">
        <v>2007</v>
      </c>
      <c r="J5" s="20">
        <v>2008</v>
      </c>
      <c r="K5" s="20">
        <v>2009</v>
      </c>
      <c r="L5" s="20">
        <v>2010</v>
      </c>
      <c r="M5" s="38">
        <v>2011</v>
      </c>
      <c r="N5" s="38">
        <v>2012</v>
      </c>
      <c r="O5" s="38">
        <v>2013</v>
      </c>
      <c r="P5" s="38">
        <v>2014</v>
      </c>
      <c r="Q5" s="38">
        <v>2015</v>
      </c>
      <c r="R5" s="38">
        <v>2016</v>
      </c>
      <c r="S5" s="38">
        <v>2017</v>
      </c>
      <c r="T5" s="38">
        <v>2018</v>
      </c>
      <c r="U5" s="38">
        <v>2019</v>
      </c>
    </row>
    <row r="6" spans="1:21">
      <c r="A6" s="29" t="s">
        <v>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37"/>
      <c r="Q6" s="37"/>
      <c r="R6" s="37"/>
      <c r="S6" s="37"/>
      <c r="T6" s="37"/>
      <c r="U6" s="37"/>
    </row>
    <row r="7" spans="1:21" ht="13" customHeight="1">
      <c r="A7" s="9" t="s">
        <v>49</v>
      </c>
      <c r="B7" s="35" t="s">
        <v>1</v>
      </c>
      <c r="C7" s="35" t="s">
        <v>1</v>
      </c>
      <c r="D7" s="35" t="s">
        <v>1</v>
      </c>
      <c r="E7" s="35" t="s">
        <v>1</v>
      </c>
      <c r="F7" s="35" t="s">
        <v>1</v>
      </c>
      <c r="G7" s="35" t="s">
        <v>1</v>
      </c>
      <c r="H7" s="35" t="s">
        <v>1</v>
      </c>
      <c r="I7" s="35" t="s">
        <v>1</v>
      </c>
      <c r="J7" s="35" t="s">
        <v>1</v>
      </c>
      <c r="K7" s="35" t="s">
        <v>1</v>
      </c>
      <c r="L7" s="4">
        <v>14496</v>
      </c>
      <c r="M7" s="61">
        <v>22826</v>
      </c>
      <c r="N7" s="4">
        <v>20839</v>
      </c>
      <c r="O7" s="4">
        <v>18756</v>
      </c>
      <c r="P7" s="41">
        <v>35508</v>
      </c>
      <c r="Q7" s="41">
        <v>27821</v>
      </c>
      <c r="R7" s="41">
        <v>15340</v>
      </c>
      <c r="S7" s="41">
        <v>17802</v>
      </c>
      <c r="T7" s="41">
        <v>11476</v>
      </c>
      <c r="U7" s="41">
        <v>31664</v>
      </c>
    </row>
    <row r="8" spans="1:21" ht="13" customHeight="1">
      <c r="A8" s="9" t="s">
        <v>50</v>
      </c>
      <c r="B8" s="4">
        <v>362419</v>
      </c>
      <c r="C8" s="4">
        <v>384694</v>
      </c>
      <c r="D8" s="4">
        <v>338945</v>
      </c>
      <c r="E8" s="4">
        <v>309520</v>
      </c>
      <c r="F8" s="4">
        <v>370252</v>
      </c>
      <c r="G8" s="4">
        <v>423663</v>
      </c>
      <c r="H8" s="4">
        <v>480552</v>
      </c>
      <c r="I8" s="4">
        <v>610323</v>
      </c>
      <c r="J8" s="4">
        <v>603089</v>
      </c>
      <c r="K8" s="4">
        <v>603108</v>
      </c>
      <c r="L8" s="41">
        <v>576307</v>
      </c>
      <c r="M8" s="61">
        <v>576029</v>
      </c>
      <c r="N8" s="4">
        <v>648520</v>
      </c>
      <c r="O8" s="4">
        <v>571935</v>
      </c>
      <c r="P8" s="41">
        <v>461384</v>
      </c>
      <c r="Q8" s="41">
        <v>339147</v>
      </c>
      <c r="R8" s="41">
        <v>241485</v>
      </c>
      <c r="S8" s="41">
        <v>346703</v>
      </c>
      <c r="T8" s="41">
        <v>332932</v>
      </c>
      <c r="U8" s="41">
        <v>344581</v>
      </c>
    </row>
    <row r="9" spans="1:21" ht="13" customHeight="1">
      <c r="A9" s="9" t="s">
        <v>2</v>
      </c>
      <c r="B9" s="4">
        <v>80964</v>
      </c>
      <c r="C9" s="4">
        <v>79252</v>
      </c>
      <c r="D9" s="4">
        <v>122956</v>
      </c>
      <c r="E9" s="4">
        <v>187621</v>
      </c>
      <c r="F9" s="4">
        <v>236224</v>
      </c>
      <c r="G9" s="4">
        <v>279996</v>
      </c>
      <c r="H9" s="4">
        <v>277492</v>
      </c>
      <c r="I9" s="4">
        <v>265114</v>
      </c>
      <c r="J9" s="4">
        <v>276723</v>
      </c>
      <c r="K9" s="4">
        <v>306709</v>
      </c>
      <c r="L9" s="41">
        <v>302982</v>
      </c>
      <c r="M9" s="61">
        <v>272059</v>
      </c>
      <c r="N9" s="4">
        <v>279144</v>
      </c>
      <c r="O9" s="4">
        <v>331032</v>
      </c>
      <c r="P9" s="41">
        <v>246397</v>
      </c>
      <c r="Q9" s="41">
        <v>227749</v>
      </c>
      <c r="R9" s="41">
        <v>209570</v>
      </c>
      <c r="S9" s="41">
        <v>248061</v>
      </c>
      <c r="T9" s="41">
        <v>267758</v>
      </c>
      <c r="U9" s="41">
        <v>227214</v>
      </c>
    </row>
    <row r="10" spans="1:21" ht="13" customHeight="1">
      <c r="A10" s="9" t="s">
        <v>3</v>
      </c>
      <c r="B10" s="4">
        <v>379930</v>
      </c>
      <c r="C10" s="4">
        <v>452234</v>
      </c>
      <c r="D10" s="4">
        <v>470000</v>
      </c>
      <c r="E10" s="4">
        <v>464492</v>
      </c>
      <c r="F10" s="4">
        <v>488983</v>
      </c>
      <c r="G10" s="4">
        <v>476082</v>
      </c>
      <c r="H10" s="4">
        <v>464653</v>
      </c>
      <c r="I10" s="4">
        <v>472683</v>
      </c>
      <c r="J10" s="4">
        <v>492211</v>
      </c>
      <c r="K10" s="4">
        <v>493258</v>
      </c>
      <c r="L10" s="41">
        <v>532940</v>
      </c>
      <c r="M10" s="61">
        <v>520412</v>
      </c>
      <c r="N10" s="4">
        <v>480059</v>
      </c>
      <c r="O10" s="4">
        <v>543035</v>
      </c>
      <c r="P10" s="41">
        <v>462428</v>
      </c>
      <c r="Q10" s="41">
        <v>296761</v>
      </c>
      <c r="R10" s="41">
        <v>272295</v>
      </c>
      <c r="S10" s="41">
        <v>412342</v>
      </c>
      <c r="T10" s="41">
        <v>400416</v>
      </c>
      <c r="U10" s="41">
        <v>459781</v>
      </c>
    </row>
    <row r="11" spans="1:21" ht="13" customHeight="1">
      <c r="A11" s="9" t="s">
        <v>42</v>
      </c>
      <c r="B11" s="4">
        <v>20568</v>
      </c>
      <c r="C11" s="4">
        <v>22058</v>
      </c>
      <c r="D11" s="4">
        <v>20564</v>
      </c>
      <c r="E11" s="4">
        <v>33927</v>
      </c>
      <c r="F11" s="4">
        <v>56544</v>
      </c>
      <c r="G11" s="4">
        <v>65527</v>
      </c>
      <c r="H11" s="4">
        <v>78962</v>
      </c>
      <c r="I11" s="4">
        <v>106027</v>
      </c>
      <c r="J11" s="4">
        <v>131139</v>
      </c>
      <c r="K11" s="4">
        <v>132122</v>
      </c>
      <c r="L11" s="41">
        <v>131455</v>
      </c>
      <c r="M11" s="61">
        <v>85545</v>
      </c>
      <c r="N11" s="4">
        <v>135058</v>
      </c>
      <c r="O11" s="4">
        <v>135065</v>
      </c>
      <c r="P11" s="41">
        <v>127232</v>
      </c>
      <c r="Q11" s="41">
        <v>148074</v>
      </c>
      <c r="R11" s="41">
        <v>120585</v>
      </c>
      <c r="S11" s="41">
        <v>134813</v>
      </c>
      <c r="T11" s="41">
        <v>137983</v>
      </c>
      <c r="U11" s="41">
        <v>127223</v>
      </c>
    </row>
    <row r="12" spans="1:21" ht="13" customHeight="1">
      <c r="A12" s="9" t="s">
        <v>15</v>
      </c>
      <c r="B12" s="4"/>
      <c r="C12" s="35" t="s">
        <v>1</v>
      </c>
      <c r="D12" s="35" t="s">
        <v>1</v>
      </c>
      <c r="E12" s="35" t="s">
        <v>1</v>
      </c>
      <c r="F12" s="35" t="s">
        <v>1</v>
      </c>
      <c r="G12" s="35" t="s">
        <v>1</v>
      </c>
      <c r="H12" s="35" t="s">
        <v>1</v>
      </c>
      <c r="I12" s="35" t="s">
        <v>1</v>
      </c>
      <c r="J12" s="35" t="s">
        <v>1</v>
      </c>
      <c r="K12" s="35" t="s">
        <v>1</v>
      </c>
      <c r="L12" s="35" t="s">
        <v>1</v>
      </c>
      <c r="M12" s="35" t="s">
        <v>1</v>
      </c>
      <c r="N12" s="42">
        <v>27424</v>
      </c>
      <c r="O12" s="42">
        <v>167346</v>
      </c>
      <c r="P12" s="51">
        <v>179480</v>
      </c>
      <c r="Q12" s="51">
        <v>175002</v>
      </c>
      <c r="R12" s="51">
        <v>161756</v>
      </c>
      <c r="S12" s="51">
        <v>182773</v>
      </c>
      <c r="T12" s="51">
        <v>192855</v>
      </c>
      <c r="U12" s="51">
        <v>203868</v>
      </c>
    </row>
    <row r="13" spans="1:21" ht="13" customHeight="1">
      <c r="A13" s="9" t="s">
        <v>18</v>
      </c>
      <c r="B13" s="4"/>
      <c r="C13" s="35" t="s">
        <v>1</v>
      </c>
      <c r="D13" s="35" t="s">
        <v>1</v>
      </c>
      <c r="E13" s="35" t="s">
        <v>1</v>
      </c>
      <c r="F13" s="35" t="s">
        <v>1</v>
      </c>
      <c r="G13" s="35" t="s">
        <v>1</v>
      </c>
      <c r="H13" s="35" t="s">
        <v>1</v>
      </c>
      <c r="I13" s="4">
        <v>18</v>
      </c>
      <c r="J13" s="4">
        <v>210</v>
      </c>
      <c r="K13" s="4">
        <v>239</v>
      </c>
      <c r="L13" s="41">
        <v>179</v>
      </c>
      <c r="M13" s="61">
        <v>187</v>
      </c>
      <c r="N13" s="35" t="s">
        <v>1</v>
      </c>
      <c r="O13" s="35" t="s">
        <v>1</v>
      </c>
      <c r="P13" s="47">
        <v>49</v>
      </c>
      <c r="Q13" s="85" t="s">
        <v>1</v>
      </c>
      <c r="R13" s="85" t="s">
        <v>1</v>
      </c>
      <c r="S13" s="85" t="s">
        <v>1</v>
      </c>
      <c r="T13" s="85" t="s">
        <v>1</v>
      </c>
      <c r="U13" s="85" t="s">
        <v>1</v>
      </c>
    </row>
    <row r="14" spans="1:21" ht="13" customHeight="1">
      <c r="A14" s="9" t="s">
        <v>5</v>
      </c>
      <c r="B14" s="4">
        <v>15682</v>
      </c>
      <c r="C14" s="4">
        <v>9041</v>
      </c>
      <c r="D14" s="4">
        <v>8168</v>
      </c>
      <c r="E14" s="4">
        <v>6989</v>
      </c>
      <c r="F14" s="4">
        <v>5560</v>
      </c>
      <c r="G14" s="4">
        <v>3655</v>
      </c>
      <c r="H14" s="35" t="s">
        <v>1</v>
      </c>
      <c r="I14" s="4">
        <v>8349</v>
      </c>
      <c r="J14" s="4">
        <v>27095</v>
      </c>
      <c r="K14" s="4">
        <v>15211</v>
      </c>
      <c r="L14" s="41">
        <v>12260</v>
      </c>
      <c r="M14" s="35" t="s">
        <v>1</v>
      </c>
      <c r="N14" s="35" t="s">
        <v>1</v>
      </c>
      <c r="O14" s="35" t="s">
        <v>1</v>
      </c>
      <c r="P14" s="35" t="s">
        <v>1</v>
      </c>
      <c r="Q14" s="35" t="s">
        <v>1</v>
      </c>
      <c r="R14" s="35" t="s">
        <v>1</v>
      </c>
      <c r="S14" s="51" t="s">
        <v>6</v>
      </c>
      <c r="T14" s="51" t="s">
        <v>6</v>
      </c>
      <c r="U14" s="51" t="s">
        <v>6</v>
      </c>
    </row>
    <row r="15" spans="1:21" ht="13" customHeight="1">
      <c r="A15" s="9" t="s">
        <v>20</v>
      </c>
      <c r="B15" s="4"/>
      <c r="C15" s="35" t="s">
        <v>1</v>
      </c>
      <c r="D15" s="4">
        <v>653</v>
      </c>
      <c r="E15" s="4">
        <v>2553</v>
      </c>
      <c r="F15" s="4">
        <v>4881</v>
      </c>
      <c r="G15" s="4">
        <v>6089</v>
      </c>
      <c r="H15" s="4">
        <v>8473</v>
      </c>
      <c r="I15" s="4">
        <v>13352</v>
      </c>
      <c r="J15" s="4">
        <v>14911</v>
      </c>
      <c r="K15" s="4">
        <v>11777</v>
      </c>
      <c r="L15" s="41">
        <v>15476</v>
      </c>
      <c r="M15" s="61">
        <v>14123</v>
      </c>
      <c r="N15" s="41">
        <v>16439</v>
      </c>
      <c r="O15" s="42">
        <v>21430</v>
      </c>
      <c r="P15" s="47">
        <v>24950</v>
      </c>
      <c r="Q15" s="47">
        <v>15754</v>
      </c>
      <c r="R15" s="47">
        <v>9115</v>
      </c>
      <c r="S15" s="47">
        <v>9111</v>
      </c>
      <c r="T15" s="47">
        <v>10292</v>
      </c>
      <c r="U15" s="47">
        <v>5415</v>
      </c>
    </row>
    <row r="16" spans="1:21" ht="13" customHeight="1">
      <c r="A16" s="9" t="s">
        <v>8</v>
      </c>
      <c r="B16" s="4"/>
      <c r="C16" s="35" t="s">
        <v>1</v>
      </c>
      <c r="D16" s="35" t="s">
        <v>1</v>
      </c>
      <c r="E16" s="4">
        <v>1003</v>
      </c>
      <c r="F16" s="4">
        <v>1705</v>
      </c>
      <c r="G16" s="4">
        <v>1728</v>
      </c>
      <c r="H16" s="4">
        <v>1208</v>
      </c>
      <c r="I16" s="4">
        <v>1074</v>
      </c>
      <c r="J16" s="4">
        <v>254</v>
      </c>
      <c r="K16" s="4">
        <v>11966</v>
      </c>
      <c r="L16" s="41">
        <v>10491</v>
      </c>
      <c r="M16" s="62">
        <v>17797</v>
      </c>
      <c r="N16" s="41">
        <v>14364</v>
      </c>
      <c r="O16" s="5">
        <v>10636</v>
      </c>
      <c r="P16" s="47">
        <v>23572</v>
      </c>
      <c r="Q16" s="47">
        <v>41512</v>
      </c>
      <c r="R16" s="47">
        <v>40544</v>
      </c>
      <c r="S16" s="47">
        <v>81764</v>
      </c>
      <c r="T16" s="47">
        <v>104317</v>
      </c>
      <c r="U16" s="47">
        <v>103493</v>
      </c>
    </row>
    <row r="17" spans="1:24" ht="13" customHeight="1">
      <c r="A17" s="9" t="s">
        <v>7</v>
      </c>
      <c r="B17" s="4"/>
      <c r="C17" s="4">
        <v>18116</v>
      </c>
      <c r="D17" s="44">
        <v>48193</v>
      </c>
      <c r="E17" s="4">
        <v>44922</v>
      </c>
      <c r="F17" s="4">
        <v>65342</v>
      </c>
      <c r="G17" s="4">
        <v>93617</v>
      </c>
      <c r="H17" s="4">
        <v>89738</v>
      </c>
      <c r="I17" s="4">
        <v>115897</v>
      </c>
      <c r="J17" s="4">
        <v>126976</v>
      </c>
      <c r="K17" s="4">
        <v>111628</v>
      </c>
      <c r="L17" s="41">
        <v>132860</v>
      </c>
      <c r="M17" s="61">
        <v>132948</v>
      </c>
      <c r="N17" s="4">
        <v>92943</v>
      </c>
      <c r="O17" s="4">
        <v>137193</v>
      </c>
      <c r="P17" s="41">
        <v>87515</v>
      </c>
      <c r="Q17" s="41">
        <v>66482</v>
      </c>
      <c r="R17" s="41">
        <v>82259</v>
      </c>
      <c r="S17" s="41">
        <v>95704</v>
      </c>
      <c r="T17" s="41">
        <v>77636</v>
      </c>
      <c r="U17" s="41">
        <v>52250</v>
      </c>
    </row>
    <row r="18" spans="1:24" ht="13" customHeight="1">
      <c r="A18" s="8" t="s">
        <v>9</v>
      </c>
      <c r="B18" s="4">
        <v>58083</v>
      </c>
      <c r="C18" s="4">
        <v>71108</v>
      </c>
      <c r="D18" s="4">
        <v>46721</v>
      </c>
      <c r="E18" s="4">
        <v>57389</v>
      </c>
      <c r="F18" s="4">
        <v>63242</v>
      </c>
      <c r="G18" s="4">
        <v>56731</v>
      </c>
      <c r="H18" s="4">
        <v>60314</v>
      </c>
      <c r="I18" s="4">
        <v>90833</v>
      </c>
      <c r="J18" s="4">
        <v>114441</v>
      </c>
      <c r="K18" s="4">
        <v>116301</v>
      </c>
      <c r="L18" s="41">
        <v>161525</v>
      </c>
      <c r="M18" s="61">
        <v>209920</v>
      </c>
      <c r="N18" s="41">
        <v>238074</v>
      </c>
      <c r="O18" s="4">
        <v>248763</v>
      </c>
      <c r="P18" s="41">
        <v>200159</v>
      </c>
      <c r="Q18" s="41">
        <v>160496</v>
      </c>
      <c r="R18" s="41">
        <v>164324</v>
      </c>
      <c r="S18" s="41">
        <v>208644</v>
      </c>
      <c r="T18" s="41">
        <v>243257</v>
      </c>
      <c r="U18" s="41">
        <v>262203</v>
      </c>
    </row>
    <row r="19" spans="1:24" ht="13" customHeight="1">
      <c r="A19" s="9" t="s">
        <v>10</v>
      </c>
      <c r="B19" s="4">
        <v>16747</v>
      </c>
      <c r="C19" s="4">
        <v>13217</v>
      </c>
      <c r="D19" s="4">
        <v>17426</v>
      </c>
      <c r="E19" s="4">
        <v>40953</v>
      </c>
      <c r="F19" s="4">
        <v>53131</v>
      </c>
      <c r="G19" s="4">
        <v>57356</v>
      </c>
      <c r="H19" s="4">
        <v>57991</v>
      </c>
      <c r="I19" s="4">
        <v>55974</v>
      </c>
      <c r="J19" s="4">
        <v>66983</v>
      </c>
      <c r="K19" s="4">
        <v>62713</v>
      </c>
      <c r="L19" s="41">
        <v>64588</v>
      </c>
      <c r="M19" s="61">
        <v>60456</v>
      </c>
      <c r="N19" s="41">
        <v>66332</v>
      </c>
      <c r="O19" s="4">
        <v>129653</v>
      </c>
      <c r="P19" s="41">
        <v>160541</v>
      </c>
      <c r="Q19" s="41">
        <v>170569</v>
      </c>
      <c r="R19" s="41">
        <v>177037</v>
      </c>
      <c r="S19" s="41">
        <v>197970</v>
      </c>
      <c r="T19" s="41">
        <v>209384</v>
      </c>
      <c r="U19" s="41">
        <v>188173</v>
      </c>
    </row>
    <row r="20" spans="1:24" ht="13" customHeight="1">
      <c r="A20" s="9" t="s">
        <v>11</v>
      </c>
      <c r="B20" s="4">
        <v>440989</v>
      </c>
      <c r="C20" s="4">
        <v>466462</v>
      </c>
      <c r="D20" s="4">
        <v>451865</v>
      </c>
      <c r="E20" s="4">
        <v>412411</v>
      </c>
      <c r="F20" s="4">
        <v>608740</v>
      </c>
      <c r="G20" s="4">
        <v>657657</v>
      </c>
      <c r="H20" s="4">
        <v>685007</v>
      </c>
      <c r="I20" s="4">
        <v>742305</v>
      </c>
      <c r="J20" s="5">
        <v>779978</v>
      </c>
      <c r="K20" s="4">
        <v>790672</v>
      </c>
      <c r="L20" s="41">
        <v>968649</v>
      </c>
      <c r="M20" s="61">
        <v>718591</v>
      </c>
      <c r="N20" s="41">
        <v>747782</v>
      </c>
      <c r="O20" s="4">
        <v>640944</v>
      </c>
      <c r="P20" s="41">
        <v>500080</v>
      </c>
      <c r="Q20" s="41">
        <v>347133</v>
      </c>
      <c r="R20" s="41">
        <v>277426</v>
      </c>
      <c r="S20" s="41">
        <v>341908</v>
      </c>
      <c r="T20" s="41">
        <v>374121</v>
      </c>
      <c r="U20" s="41">
        <v>424584</v>
      </c>
    </row>
    <row r="21" spans="1:24" ht="13" customHeight="1">
      <c r="A21" s="30" t="s">
        <v>51</v>
      </c>
      <c r="B21" s="4"/>
      <c r="C21" s="35" t="s">
        <v>1</v>
      </c>
      <c r="D21" s="35" t="s">
        <v>1</v>
      </c>
      <c r="E21" s="35" t="s">
        <v>1</v>
      </c>
      <c r="F21" s="35" t="s">
        <v>1</v>
      </c>
      <c r="G21" s="35" t="s">
        <v>1</v>
      </c>
      <c r="H21" s="35" t="s">
        <v>1</v>
      </c>
      <c r="I21" s="35" t="s">
        <v>1</v>
      </c>
      <c r="J21" s="35" t="s">
        <v>1</v>
      </c>
      <c r="K21" s="35" t="s">
        <v>1</v>
      </c>
      <c r="L21" s="35" t="s">
        <v>1</v>
      </c>
      <c r="M21" s="46"/>
      <c r="N21" s="35" t="s">
        <v>1</v>
      </c>
      <c r="O21" s="35" t="s">
        <v>1</v>
      </c>
      <c r="P21" s="35" t="s">
        <v>1</v>
      </c>
      <c r="Q21" s="35" t="s">
        <v>1</v>
      </c>
      <c r="R21" s="86">
        <v>28304</v>
      </c>
      <c r="S21" s="86">
        <v>31202</v>
      </c>
      <c r="T21" s="86">
        <v>25910</v>
      </c>
      <c r="U21" s="86">
        <v>18151</v>
      </c>
    </row>
    <row r="22" spans="1:24">
      <c r="A22" s="34" t="s">
        <v>63</v>
      </c>
      <c r="B22" s="7">
        <f>SUM(B7:B20)</f>
        <v>1375382</v>
      </c>
      <c r="C22" s="7">
        <f t="shared" ref="C22:L22" si="0">SUM(C7:C20)</f>
        <v>1516182</v>
      </c>
      <c r="D22" s="7">
        <f t="shared" si="0"/>
        <v>1525491</v>
      </c>
      <c r="E22" s="7">
        <f t="shared" si="0"/>
        <v>1561780</v>
      </c>
      <c r="F22" s="7">
        <f t="shared" si="0"/>
        <v>1954604</v>
      </c>
      <c r="G22" s="7">
        <f t="shared" si="0"/>
        <v>2122101</v>
      </c>
      <c r="H22" s="7">
        <f t="shared" si="0"/>
        <v>2204390</v>
      </c>
      <c r="I22" s="7">
        <f t="shared" si="0"/>
        <v>2481949</v>
      </c>
      <c r="J22" s="7">
        <f t="shared" si="0"/>
        <v>2634010</v>
      </c>
      <c r="K22" s="7">
        <f t="shared" si="0"/>
        <v>2655704</v>
      </c>
      <c r="L22" s="7">
        <f t="shared" si="0"/>
        <v>2924208</v>
      </c>
      <c r="M22" s="7">
        <f>SUM(M7:M21)</f>
        <v>2630893</v>
      </c>
      <c r="N22" s="7">
        <f>SUM(N7:N21)</f>
        <v>2766978</v>
      </c>
      <c r="O22" s="7">
        <f>SUM(O7:O21)</f>
        <v>2955788</v>
      </c>
      <c r="P22" s="7">
        <f>SUM(P7:P21)</f>
        <v>2509295</v>
      </c>
      <c r="Q22" s="7">
        <f>SUM(Q7:Q21)</f>
        <v>2016500</v>
      </c>
      <c r="R22" s="7">
        <f>+R7+R8+R9+R10+R11+R12+R15+R16+R17+R18+R19+R20+R21</f>
        <v>1800040</v>
      </c>
      <c r="S22" s="7">
        <f>+S7+S8+S9+S10+S11+S12+S15+S16+S17+S18+S19+S20+S21</f>
        <v>2308797</v>
      </c>
      <c r="T22" s="7">
        <f>+T7+T8+T9+T10+T11+T12+T15+T16+T17+T18+T19+T20+T21</f>
        <v>2388337</v>
      </c>
      <c r="U22" s="7">
        <f>+U7+U8+U9+U10+U11+U12+U15+U16+U17+U18+U19+U20+U21</f>
        <v>2448600</v>
      </c>
    </row>
    <row r="23" spans="1:24">
      <c r="A23" s="31" t="s">
        <v>12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37"/>
      <c r="Q23" s="37"/>
      <c r="R23" s="37"/>
      <c r="S23" s="104"/>
      <c r="T23" s="104"/>
      <c r="U23" s="104"/>
      <c r="X23" s="119"/>
    </row>
    <row r="24" spans="1:24" ht="13" customHeight="1">
      <c r="A24" s="8" t="s">
        <v>13</v>
      </c>
      <c r="B24" s="53">
        <v>435</v>
      </c>
      <c r="C24" s="53">
        <v>546</v>
      </c>
      <c r="D24" s="53">
        <v>606</v>
      </c>
      <c r="E24" s="55">
        <v>737</v>
      </c>
      <c r="F24" s="56">
        <v>743</v>
      </c>
      <c r="G24" s="56">
        <v>848</v>
      </c>
      <c r="H24" s="56">
        <v>431</v>
      </c>
      <c r="I24" s="5">
        <v>893</v>
      </c>
      <c r="J24" s="5">
        <v>1422</v>
      </c>
      <c r="K24" s="5">
        <v>705</v>
      </c>
      <c r="L24" s="47">
        <v>1061</v>
      </c>
      <c r="M24" s="5">
        <v>1393</v>
      </c>
      <c r="N24" s="5">
        <v>1231</v>
      </c>
      <c r="O24" s="5">
        <v>1772</v>
      </c>
      <c r="P24" s="47">
        <v>983</v>
      </c>
      <c r="Q24" s="47">
        <v>437</v>
      </c>
      <c r="R24" s="47">
        <v>239</v>
      </c>
      <c r="S24" s="51" t="s">
        <v>6</v>
      </c>
      <c r="T24" s="51" t="s">
        <v>6</v>
      </c>
      <c r="U24" s="51" t="s">
        <v>6</v>
      </c>
    </row>
    <row r="25" spans="1:24" ht="13" customHeight="1">
      <c r="A25" s="9" t="s">
        <v>49</v>
      </c>
      <c r="B25" s="43">
        <v>0</v>
      </c>
      <c r="C25" s="35" t="s">
        <v>1</v>
      </c>
      <c r="D25" s="35" t="s">
        <v>1</v>
      </c>
      <c r="E25" s="35" t="s">
        <v>1</v>
      </c>
      <c r="F25" s="35" t="s">
        <v>1</v>
      </c>
      <c r="G25" s="35" t="s">
        <v>1</v>
      </c>
      <c r="H25" s="35" t="s">
        <v>1</v>
      </c>
      <c r="I25" s="5">
        <v>2983</v>
      </c>
      <c r="J25" s="5">
        <v>11268</v>
      </c>
      <c r="K25" s="5">
        <v>6814</v>
      </c>
      <c r="L25" s="47">
        <v>10281</v>
      </c>
      <c r="M25" s="5">
        <v>15809</v>
      </c>
      <c r="N25" s="5">
        <v>4729</v>
      </c>
      <c r="O25" s="5">
        <v>16361</v>
      </c>
      <c r="P25" s="47">
        <v>50</v>
      </c>
      <c r="Q25" s="47">
        <v>5918</v>
      </c>
      <c r="R25" s="47">
        <v>3805</v>
      </c>
      <c r="S25" s="51">
        <v>3586</v>
      </c>
      <c r="T25" s="51">
        <v>3316</v>
      </c>
      <c r="U25" s="51">
        <v>4927</v>
      </c>
    </row>
    <row r="26" spans="1:24" ht="13" customHeight="1">
      <c r="A26" s="8" t="s">
        <v>47</v>
      </c>
      <c r="B26" s="53"/>
      <c r="C26" s="35" t="s">
        <v>1</v>
      </c>
      <c r="D26" s="35" t="s">
        <v>1</v>
      </c>
      <c r="E26" s="35" t="s">
        <v>1</v>
      </c>
      <c r="F26" s="35" t="s">
        <v>1</v>
      </c>
      <c r="G26" s="35" t="s">
        <v>1</v>
      </c>
      <c r="H26" s="35" t="s">
        <v>1</v>
      </c>
      <c r="I26" s="35" t="s">
        <v>1</v>
      </c>
      <c r="J26" s="35" t="s">
        <v>1</v>
      </c>
      <c r="K26" s="35" t="s">
        <v>1</v>
      </c>
      <c r="L26" s="35" t="s">
        <v>1</v>
      </c>
      <c r="M26" s="35" t="s">
        <v>1</v>
      </c>
      <c r="N26" s="35" t="s">
        <v>1</v>
      </c>
      <c r="O26" s="5">
        <v>33</v>
      </c>
      <c r="P26" s="47">
        <v>446</v>
      </c>
      <c r="Q26" s="47">
        <v>323</v>
      </c>
      <c r="R26" s="47">
        <v>721</v>
      </c>
      <c r="S26" s="51" t="s">
        <v>6</v>
      </c>
      <c r="T26" s="51" t="s">
        <v>6</v>
      </c>
      <c r="U26" s="51" t="s">
        <v>6</v>
      </c>
      <c r="V26" s="119"/>
    </row>
    <row r="27" spans="1:24" ht="13" customHeight="1">
      <c r="A27" s="9" t="s">
        <v>50</v>
      </c>
      <c r="B27" s="53">
        <v>71362</v>
      </c>
      <c r="C27" s="53">
        <v>51946</v>
      </c>
      <c r="D27" s="53">
        <v>47666</v>
      </c>
      <c r="E27" s="55">
        <v>48684</v>
      </c>
      <c r="F27" s="56">
        <v>66772</v>
      </c>
      <c r="G27" s="56">
        <v>79442</v>
      </c>
      <c r="H27" s="56">
        <v>81979</v>
      </c>
      <c r="I27" s="5">
        <v>107513</v>
      </c>
      <c r="J27" s="5">
        <v>119361</v>
      </c>
      <c r="K27" s="5">
        <v>133512</v>
      </c>
      <c r="L27" s="47">
        <v>181111</v>
      </c>
      <c r="M27" s="5">
        <v>186152</v>
      </c>
      <c r="N27" s="5">
        <v>171521</v>
      </c>
      <c r="O27" s="5">
        <v>184782</v>
      </c>
      <c r="P27" s="47">
        <v>214012</v>
      </c>
      <c r="Q27" s="47">
        <v>146141</v>
      </c>
      <c r="R27" s="47">
        <v>134777</v>
      </c>
      <c r="S27" s="51">
        <v>147478</v>
      </c>
      <c r="T27" s="51">
        <v>164236</v>
      </c>
      <c r="U27" s="51">
        <v>178235</v>
      </c>
    </row>
    <row r="28" spans="1:24" ht="13" customHeight="1">
      <c r="A28" s="8" t="s">
        <v>14</v>
      </c>
      <c r="B28" s="53">
        <v>41981</v>
      </c>
      <c r="C28" s="53">
        <v>41305</v>
      </c>
      <c r="D28" s="53">
        <v>37008</v>
      </c>
      <c r="E28" s="55">
        <v>32350</v>
      </c>
      <c r="F28" s="56">
        <v>41736</v>
      </c>
      <c r="G28" s="56">
        <v>46961</v>
      </c>
      <c r="H28" s="56">
        <v>42632</v>
      </c>
      <c r="I28" s="5">
        <v>48123</v>
      </c>
      <c r="J28" s="5">
        <v>49367</v>
      </c>
      <c r="K28" s="5">
        <v>40810</v>
      </c>
      <c r="L28" s="47">
        <v>50146</v>
      </c>
      <c r="M28" s="5">
        <v>54984</v>
      </c>
      <c r="N28" s="5">
        <v>30643</v>
      </c>
      <c r="O28" s="5">
        <v>28067</v>
      </c>
      <c r="P28" s="47">
        <v>22199</v>
      </c>
      <c r="Q28" s="47">
        <v>12848</v>
      </c>
      <c r="R28" s="47">
        <v>9949</v>
      </c>
      <c r="S28" s="51" t="s">
        <v>6</v>
      </c>
      <c r="T28" s="51" t="s">
        <v>6</v>
      </c>
      <c r="U28" s="51" t="s">
        <v>6</v>
      </c>
    </row>
    <row r="29" spans="1:24" ht="13" customHeight="1">
      <c r="A29" s="8" t="s">
        <v>3</v>
      </c>
      <c r="B29" s="53">
        <v>62301</v>
      </c>
      <c r="C29" s="53">
        <v>61324</v>
      </c>
      <c r="D29" s="53">
        <v>47167</v>
      </c>
      <c r="E29" s="55">
        <v>47025</v>
      </c>
      <c r="F29" s="56">
        <v>73029</v>
      </c>
      <c r="G29" s="56">
        <v>85352</v>
      </c>
      <c r="H29" s="56">
        <v>85532</v>
      </c>
      <c r="I29" s="5">
        <v>104269</v>
      </c>
      <c r="J29" s="5">
        <v>111608</v>
      </c>
      <c r="K29" s="5">
        <v>105515</v>
      </c>
      <c r="L29" s="47">
        <v>118111</v>
      </c>
      <c r="M29" s="5">
        <v>130434</v>
      </c>
      <c r="N29" s="5">
        <v>135491</v>
      </c>
      <c r="O29" s="5">
        <v>137702</v>
      </c>
      <c r="P29" s="47">
        <v>119643</v>
      </c>
      <c r="Q29" s="47">
        <v>65018</v>
      </c>
      <c r="R29" s="47">
        <v>62152</v>
      </c>
      <c r="S29" s="51">
        <v>61684</v>
      </c>
      <c r="T29" s="51">
        <v>66029</v>
      </c>
      <c r="U29" s="51">
        <v>57751</v>
      </c>
    </row>
    <row r="30" spans="1:24" ht="13" customHeight="1">
      <c r="A30" s="36" t="s">
        <v>46</v>
      </c>
      <c r="B30" s="43">
        <v>492</v>
      </c>
      <c r="C30" s="43">
        <v>811</v>
      </c>
      <c r="D30" s="43">
        <v>684</v>
      </c>
      <c r="E30" s="43">
        <v>1048</v>
      </c>
      <c r="F30" s="43">
        <v>887</v>
      </c>
      <c r="G30" s="43">
        <v>1016</v>
      </c>
      <c r="H30" s="43">
        <v>1389</v>
      </c>
      <c r="I30" s="43">
        <v>1144</v>
      </c>
      <c r="J30" s="43">
        <v>1031</v>
      </c>
      <c r="K30" s="43">
        <v>296</v>
      </c>
      <c r="L30" s="48">
        <v>791</v>
      </c>
      <c r="M30" s="43">
        <v>2089</v>
      </c>
      <c r="N30" s="43">
        <v>306</v>
      </c>
      <c r="O30" s="45" t="s">
        <v>6</v>
      </c>
      <c r="P30" s="85" t="s">
        <v>6</v>
      </c>
      <c r="Q30" s="85" t="s">
        <v>6</v>
      </c>
      <c r="R30" s="85" t="s">
        <v>6</v>
      </c>
      <c r="S30" s="85" t="s">
        <v>6</v>
      </c>
      <c r="T30" s="85" t="s">
        <v>6</v>
      </c>
      <c r="U30" s="85" t="s">
        <v>6</v>
      </c>
    </row>
    <row r="31" spans="1:24" ht="13" customHeight="1">
      <c r="A31" s="36" t="s">
        <v>43</v>
      </c>
      <c r="B31" s="43">
        <v>848</v>
      </c>
      <c r="C31" s="53">
        <v>3962</v>
      </c>
      <c r="D31" s="53">
        <v>2599</v>
      </c>
      <c r="E31" s="55">
        <v>1820</v>
      </c>
      <c r="F31" s="56">
        <v>3738</v>
      </c>
      <c r="G31" s="56">
        <v>4294</v>
      </c>
      <c r="H31" s="56">
        <v>3370</v>
      </c>
      <c r="I31" s="5">
        <v>5959</v>
      </c>
      <c r="J31" s="5">
        <v>15016</v>
      </c>
      <c r="K31" s="5">
        <v>9962</v>
      </c>
      <c r="L31" s="47">
        <v>17773</v>
      </c>
      <c r="M31" s="45" t="s">
        <v>6</v>
      </c>
      <c r="N31" s="45" t="s">
        <v>6</v>
      </c>
      <c r="O31" s="45" t="s">
        <v>6</v>
      </c>
      <c r="P31" s="85" t="s">
        <v>6</v>
      </c>
      <c r="Q31" s="85" t="s">
        <v>6</v>
      </c>
      <c r="R31" s="85" t="s">
        <v>6</v>
      </c>
      <c r="S31" s="85" t="s">
        <v>6</v>
      </c>
      <c r="T31" s="85" t="s">
        <v>6</v>
      </c>
      <c r="U31" s="85" t="s">
        <v>6</v>
      </c>
    </row>
    <row r="32" spans="1:24" ht="13" customHeight="1">
      <c r="A32" s="36" t="s">
        <v>17</v>
      </c>
      <c r="B32" s="53">
        <v>1219</v>
      </c>
      <c r="C32" s="53">
        <v>1102</v>
      </c>
      <c r="D32" s="53">
        <v>1298</v>
      </c>
      <c r="E32" s="55">
        <v>810</v>
      </c>
      <c r="F32" s="56">
        <f>95+640</f>
        <v>735</v>
      </c>
      <c r="G32" s="35" t="s">
        <v>1</v>
      </c>
      <c r="H32" s="35" t="s">
        <v>1</v>
      </c>
      <c r="I32" s="35" t="s">
        <v>1</v>
      </c>
      <c r="J32" s="35" t="s">
        <v>1</v>
      </c>
      <c r="K32" s="35" t="s">
        <v>1</v>
      </c>
      <c r="L32" s="35" t="s">
        <v>1</v>
      </c>
      <c r="M32" s="35" t="s">
        <v>1</v>
      </c>
      <c r="N32" s="35" t="s">
        <v>1</v>
      </c>
      <c r="O32" s="35" t="s">
        <v>1</v>
      </c>
      <c r="P32" s="35" t="s">
        <v>1</v>
      </c>
      <c r="Q32" s="35" t="s">
        <v>1</v>
      </c>
      <c r="R32" s="35" t="s">
        <v>1</v>
      </c>
      <c r="S32" s="50" t="s">
        <v>1</v>
      </c>
      <c r="T32" s="50">
        <v>0</v>
      </c>
      <c r="U32" s="50" t="s">
        <v>1</v>
      </c>
    </row>
    <row r="33" spans="1:24" ht="13" customHeight="1">
      <c r="A33" s="8" t="s">
        <v>18</v>
      </c>
      <c r="B33" s="43">
        <v>0</v>
      </c>
      <c r="C33" s="35" t="s">
        <v>1</v>
      </c>
      <c r="D33" s="35" t="s">
        <v>1</v>
      </c>
      <c r="E33" s="35" t="s">
        <v>1</v>
      </c>
      <c r="F33" s="35" t="s">
        <v>1</v>
      </c>
      <c r="G33" s="35" t="s">
        <v>1</v>
      </c>
      <c r="H33" s="35" t="s">
        <v>1</v>
      </c>
      <c r="I33" s="43">
        <v>40</v>
      </c>
      <c r="J33" s="43">
        <v>195</v>
      </c>
      <c r="K33" s="43">
        <v>320</v>
      </c>
      <c r="L33" s="48">
        <v>236</v>
      </c>
      <c r="M33" s="49">
        <v>410</v>
      </c>
      <c r="N33" s="49">
        <v>830</v>
      </c>
      <c r="O33" s="49">
        <v>1930</v>
      </c>
      <c r="P33" s="50">
        <v>17</v>
      </c>
      <c r="Q33" s="85" t="s">
        <v>6</v>
      </c>
      <c r="R33" s="85" t="s">
        <v>6</v>
      </c>
      <c r="S33" s="85" t="s">
        <v>6</v>
      </c>
      <c r="T33" s="85" t="s">
        <v>6</v>
      </c>
      <c r="U33" s="85" t="s">
        <v>6</v>
      </c>
    </row>
    <row r="34" spans="1:24" ht="13" customHeight="1">
      <c r="A34" s="8" t="s">
        <v>23</v>
      </c>
      <c r="B34" s="53">
        <v>14631</v>
      </c>
      <c r="C34" s="53">
        <v>18989</v>
      </c>
      <c r="D34" s="53">
        <v>18570</v>
      </c>
      <c r="E34" s="55">
        <v>22649</v>
      </c>
      <c r="F34" s="56">
        <v>29271</v>
      </c>
      <c r="G34" s="56">
        <v>32781</v>
      </c>
      <c r="H34" s="56">
        <v>28632</v>
      </c>
      <c r="I34" s="5">
        <v>39328</v>
      </c>
      <c r="J34" s="5">
        <v>46029</v>
      </c>
      <c r="K34" s="5">
        <v>36994</v>
      </c>
      <c r="L34" s="47">
        <v>57442</v>
      </c>
      <c r="M34" s="5">
        <v>69275</v>
      </c>
      <c r="N34" s="5">
        <v>36845</v>
      </c>
      <c r="O34" s="5">
        <v>50923</v>
      </c>
      <c r="P34" s="47">
        <v>38111</v>
      </c>
      <c r="Q34" s="47">
        <v>18816</v>
      </c>
      <c r="R34" s="47">
        <v>14923</v>
      </c>
      <c r="S34" s="51" t="s">
        <v>6</v>
      </c>
      <c r="T34" s="51" t="s">
        <v>6</v>
      </c>
      <c r="U34" s="51" t="s">
        <v>6</v>
      </c>
    </row>
    <row r="35" spans="1:24" ht="13" customHeight="1">
      <c r="A35" s="8" t="s">
        <v>19</v>
      </c>
      <c r="B35" s="43">
        <v>25763</v>
      </c>
      <c r="C35" s="43">
        <v>25408</v>
      </c>
      <c r="D35" s="43">
        <v>21021</v>
      </c>
      <c r="E35" s="43">
        <v>23507</v>
      </c>
      <c r="F35" s="43">
        <v>32157</v>
      </c>
      <c r="G35" s="43">
        <v>32333</v>
      </c>
      <c r="H35" s="43">
        <v>29546</v>
      </c>
      <c r="I35" s="5">
        <v>37195</v>
      </c>
      <c r="J35" s="5">
        <v>43363</v>
      </c>
      <c r="K35" s="5">
        <v>34231</v>
      </c>
      <c r="L35" s="47">
        <v>47089</v>
      </c>
      <c r="M35" s="45" t="s">
        <v>6</v>
      </c>
      <c r="N35" s="45" t="s">
        <v>6</v>
      </c>
      <c r="O35" s="45" t="s">
        <v>6</v>
      </c>
      <c r="P35" s="85" t="s">
        <v>6</v>
      </c>
      <c r="Q35" s="85" t="s">
        <v>6</v>
      </c>
      <c r="R35" s="85" t="s">
        <v>6</v>
      </c>
      <c r="S35" s="85" t="s">
        <v>6</v>
      </c>
      <c r="T35" s="85" t="s">
        <v>6</v>
      </c>
      <c r="U35" s="85" t="s">
        <v>6</v>
      </c>
    </row>
    <row r="36" spans="1:24" ht="13" customHeight="1">
      <c r="A36" s="8" t="s">
        <v>20</v>
      </c>
      <c r="B36" s="43">
        <v>6252</v>
      </c>
      <c r="C36" s="53">
        <v>8571</v>
      </c>
      <c r="D36" s="53">
        <v>9090</v>
      </c>
      <c r="E36" s="55">
        <v>9214</v>
      </c>
      <c r="F36" s="56">
        <v>13130</v>
      </c>
      <c r="G36" s="56">
        <v>14064</v>
      </c>
      <c r="H36" s="56">
        <v>11698</v>
      </c>
      <c r="I36" s="5">
        <v>12492</v>
      </c>
      <c r="J36" s="5">
        <v>22292</v>
      </c>
      <c r="K36" s="5">
        <v>20652</v>
      </c>
      <c r="L36" s="47">
        <v>22082</v>
      </c>
      <c r="M36" s="5">
        <v>25318</v>
      </c>
      <c r="N36" s="5">
        <v>20914</v>
      </c>
      <c r="O36" s="5">
        <v>21671</v>
      </c>
      <c r="P36" s="47">
        <v>20822</v>
      </c>
      <c r="Q36" s="47">
        <v>13643</v>
      </c>
      <c r="R36" s="47">
        <v>10458</v>
      </c>
      <c r="S36" s="51">
        <v>9670</v>
      </c>
      <c r="T36" s="51">
        <v>12071</v>
      </c>
      <c r="U36" s="51">
        <v>9067</v>
      </c>
    </row>
    <row r="37" spans="1:24" ht="13" customHeight="1">
      <c r="A37" s="8" t="s">
        <v>44</v>
      </c>
      <c r="B37" s="43">
        <v>0</v>
      </c>
      <c r="C37" s="35" t="s">
        <v>1</v>
      </c>
      <c r="D37" s="53">
        <v>3744</v>
      </c>
      <c r="E37" s="55">
        <v>7022</v>
      </c>
      <c r="F37" s="56">
        <v>8491</v>
      </c>
      <c r="G37" s="56">
        <v>8578</v>
      </c>
      <c r="H37" s="56">
        <v>7453</v>
      </c>
      <c r="I37" s="5">
        <v>8037</v>
      </c>
      <c r="J37" s="5">
        <v>5062</v>
      </c>
      <c r="K37" s="5">
        <v>6942</v>
      </c>
      <c r="L37" s="47">
        <v>7664</v>
      </c>
      <c r="M37" s="5">
        <v>14843</v>
      </c>
      <c r="N37" s="5">
        <v>16978</v>
      </c>
      <c r="O37" s="5">
        <v>16173</v>
      </c>
      <c r="P37" s="47">
        <v>9116</v>
      </c>
      <c r="Q37" s="47">
        <v>5549</v>
      </c>
      <c r="R37" s="47">
        <v>3209</v>
      </c>
      <c r="S37" s="51" t="s">
        <v>1</v>
      </c>
      <c r="T37" s="51">
        <v>0</v>
      </c>
      <c r="U37" s="51">
        <v>0</v>
      </c>
    </row>
    <row r="38" spans="1:24" ht="13" customHeight="1">
      <c r="A38" s="8" t="s">
        <v>7</v>
      </c>
      <c r="B38" s="43"/>
      <c r="C38" s="35" t="s">
        <v>1</v>
      </c>
      <c r="D38" s="53">
        <v>1244</v>
      </c>
      <c r="E38" s="55">
        <v>1764</v>
      </c>
      <c r="F38" s="56">
        <v>3517</v>
      </c>
      <c r="G38" s="56">
        <v>5300</v>
      </c>
      <c r="H38" s="56">
        <v>5948</v>
      </c>
      <c r="I38" s="5">
        <v>3542</v>
      </c>
      <c r="J38" s="5">
        <v>3999</v>
      </c>
      <c r="K38" s="5">
        <v>5661</v>
      </c>
      <c r="L38" s="47">
        <v>16612</v>
      </c>
      <c r="M38" s="5">
        <v>14237</v>
      </c>
      <c r="N38" s="5">
        <v>6575</v>
      </c>
      <c r="O38" s="5">
        <v>6441</v>
      </c>
      <c r="P38" s="47">
        <v>3781</v>
      </c>
      <c r="Q38" s="47">
        <v>3230</v>
      </c>
      <c r="R38" s="47">
        <v>2265</v>
      </c>
      <c r="S38" s="51">
        <v>9</v>
      </c>
      <c r="T38" s="51">
        <v>0</v>
      </c>
      <c r="U38" s="51">
        <v>0</v>
      </c>
    </row>
    <row r="39" spans="1:24" ht="13" customHeight="1">
      <c r="A39" s="36" t="s">
        <v>9</v>
      </c>
      <c r="B39" s="43"/>
      <c r="C39" s="35" t="s">
        <v>1</v>
      </c>
      <c r="D39" s="53">
        <v>1319</v>
      </c>
      <c r="E39" s="55">
        <v>1217</v>
      </c>
      <c r="F39" s="56">
        <v>3403</v>
      </c>
      <c r="G39" s="56">
        <v>3776</v>
      </c>
      <c r="H39" s="56">
        <v>5290</v>
      </c>
      <c r="I39" s="5">
        <v>6625</v>
      </c>
      <c r="J39" s="5">
        <v>7719</v>
      </c>
      <c r="K39" s="5">
        <v>5228</v>
      </c>
      <c r="L39" s="47">
        <v>10930</v>
      </c>
      <c r="M39" s="5">
        <v>11813</v>
      </c>
      <c r="N39" s="5">
        <v>15351</v>
      </c>
      <c r="O39" s="5">
        <v>33832</v>
      </c>
      <c r="P39" s="47">
        <v>19316</v>
      </c>
      <c r="Q39" s="47">
        <v>14963</v>
      </c>
      <c r="R39" s="47">
        <v>40565</v>
      </c>
      <c r="S39" s="51">
        <v>37140</v>
      </c>
      <c r="T39" s="51">
        <v>48089</v>
      </c>
      <c r="U39" s="51">
        <v>44050</v>
      </c>
    </row>
    <row r="40" spans="1:24" ht="13" customHeight="1">
      <c r="A40" s="36" t="s">
        <v>22</v>
      </c>
      <c r="B40" s="53">
        <v>6046</v>
      </c>
      <c r="C40" s="53">
        <v>5679</v>
      </c>
      <c r="D40" s="53">
        <v>4271</v>
      </c>
      <c r="E40" s="55">
        <v>6806</v>
      </c>
      <c r="F40" s="56">
        <v>9949</v>
      </c>
      <c r="G40" s="56">
        <v>12223</v>
      </c>
      <c r="H40" s="56">
        <v>14275</v>
      </c>
      <c r="I40" s="5">
        <v>15773</v>
      </c>
      <c r="J40" s="5">
        <v>16976</v>
      </c>
      <c r="K40" s="5">
        <v>9030</v>
      </c>
      <c r="L40" s="47">
        <v>18310</v>
      </c>
      <c r="M40" s="5">
        <v>22523</v>
      </c>
      <c r="N40" s="5">
        <v>14911</v>
      </c>
      <c r="O40" s="42">
        <v>25255</v>
      </c>
      <c r="P40" s="51">
        <v>18974</v>
      </c>
      <c r="Q40" s="51">
        <v>10557</v>
      </c>
      <c r="R40" s="51">
        <v>9832</v>
      </c>
      <c r="S40" s="51" t="s">
        <v>6</v>
      </c>
      <c r="T40" s="51" t="s">
        <v>6</v>
      </c>
      <c r="U40" s="51" t="s">
        <v>6</v>
      </c>
    </row>
    <row r="41" spans="1:24" ht="13" customHeight="1">
      <c r="A41" s="36" t="s">
        <v>10</v>
      </c>
      <c r="B41" s="43">
        <v>2062</v>
      </c>
      <c r="C41" s="43">
        <v>1432</v>
      </c>
      <c r="D41" s="35" t="s">
        <v>1</v>
      </c>
      <c r="E41" s="35" t="s">
        <v>1</v>
      </c>
      <c r="F41" s="35" t="s">
        <v>1</v>
      </c>
      <c r="G41" s="35" t="s">
        <v>1</v>
      </c>
      <c r="H41" s="35" t="s">
        <v>1</v>
      </c>
      <c r="I41" s="35" t="s">
        <v>1</v>
      </c>
      <c r="J41" s="35" t="s">
        <v>1</v>
      </c>
      <c r="K41" s="35" t="s">
        <v>1</v>
      </c>
      <c r="L41" s="35" t="s">
        <v>1</v>
      </c>
      <c r="M41" s="35" t="s">
        <v>1</v>
      </c>
      <c r="N41" s="35" t="s">
        <v>1</v>
      </c>
      <c r="O41" s="35" t="s">
        <v>1</v>
      </c>
      <c r="P41" s="35" t="s">
        <v>1</v>
      </c>
      <c r="Q41" s="35" t="s">
        <v>1</v>
      </c>
      <c r="R41" s="35" t="s">
        <v>1</v>
      </c>
      <c r="S41" s="103" t="s">
        <v>1</v>
      </c>
      <c r="T41" s="103" t="s">
        <v>1</v>
      </c>
      <c r="U41" s="103" t="s">
        <v>1</v>
      </c>
    </row>
    <row r="42" spans="1:24" ht="13" customHeight="1">
      <c r="A42" s="8" t="s">
        <v>11</v>
      </c>
      <c r="B42" s="53">
        <v>49882</v>
      </c>
      <c r="C42" s="53">
        <v>51564</v>
      </c>
      <c r="D42" s="53">
        <v>42101</v>
      </c>
      <c r="E42" s="55">
        <v>28786</v>
      </c>
      <c r="F42" s="56">
        <v>37631</v>
      </c>
      <c r="G42" s="56">
        <v>35667</v>
      </c>
      <c r="H42" s="56">
        <v>46960</v>
      </c>
      <c r="I42" s="5">
        <v>54656</v>
      </c>
      <c r="J42" s="5">
        <v>68911</v>
      </c>
      <c r="K42" s="5">
        <v>66877</v>
      </c>
      <c r="L42" s="47">
        <v>98456</v>
      </c>
      <c r="M42" s="5">
        <v>109853</v>
      </c>
      <c r="N42" s="5">
        <v>104304</v>
      </c>
      <c r="O42" s="5">
        <v>120249</v>
      </c>
      <c r="P42" s="47">
        <v>96422</v>
      </c>
      <c r="Q42" s="47">
        <v>75397</v>
      </c>
      <c r="R42" s="47">
        <v>47460</v>
      </c>
      <c r="S42" s="51">
        <v>66431</v>
      </c>
      <c r="T42" s="51">
        <v>59225</v>
      </c>
      <c r="U42" s="51">
        <v>54656</v>
      </c>
    </row>
    <row r="43" spans="1:24" ht="13" customHeight="1">
      <c r="A43" s="8" t="s">
        <v>24</v>
      </c>
      <c r="B43" s="53">
        <v>4965</v>
      </c>
      <c r="C43" s="53">
        <v>4605</v>
      </c>
      <c r="D43" s="53">
        <v>4825</v>
      </c>
      <c r="E43" s="55">
        <v>5582</v>
      </c>
      <c r="F43" s="56">
        <v>8676</v>
      </c>
      <c r="G43" s="56">
        <v>10126</v>
      </c>
      <c r="H43" s="56">
        <v>8292</v>
      </c>
      <c r="I43" s="5">
        <v>10631</v>
      </c>
      <c r="J43" s="5">
        <v>14641</v>
      </c>
      <c r="K43" s="5">
        <v>9693</v>
      </c>
      <c r="L43" s="5">
        <v>18365</v>
      </c>
      <c r="M43" s="5">
        <v>24759</v>
      </c>
      <c r="N43" s="5">
        <v>17468</v>
      </c>
      <c r="O43" s="5">
        <v>26124</v>
      </c>
      <c r="P43" s="47">
        <v>20647</v>
      </c>
      <c r="Q43" s="47">
        <v>7745</v>
      </c>
      <c r="R43" s="47">
        <v>8439</v>
      </c>
      <c r="S43" s="51" t="s">
        <v>6</v>
      </c>
      <c r="T43" s="51" t="s">
        <v>6</v>
      </c>
      <c r="U43" s="51" t="s">
        <v>6</v>
      </c>
    </row>
    <row r="44" spans="1:24" ht="13" customHeight="1">
      <c r="A44" s="32" t="s">
        <v>52</v>
      </c>
      <c r="B44" s="53">
        <v>4945</v>
      </c>
      <c r="C44" s="35" t="s">
        <v>1</v>
      </c>
      <c r="D44" s="35" t="s">
        <v>1</v>
      </c>
      <c r="E44" s="35" t="s">
        <v>1</v>
      </c>
      <c r="F44" s="35" t="s">
        <v>1</v>
      </c>
      <c r="G44" s="35" t="s">
        <v>1</v>
      </c>
      <c r="H44" s="35" t="s">
        <v>1</v>
      </c>
      <c r="I44" s="35" t="s">
        <v>1</v>
      </c>
      <c r="J44" s="35" t="s">
        <v>1</v>
      </c>
      <c r="K44" s="35" t="s">
        <v>1</v>
      </c>
      <c r="L44" s="35" t="s">
        <v>1</v>
      </c>
      <c r="M44" s="52">
        <v>75521</v>
      </c>
      <c r="N44" s="52">
        <v>47039</v>
      </c>
      <c r="O44" s="52">
        <v>67396</v>
      </c>
      <c r="P44" s="87">
        <v>46803</v>
      </c>
      <c r="Q44" s="87">
        <v>29546</v>
      </c>
      <c r="R44" s="87">
        <f>R45-SUM(R24:R43)</f>
        <v>23328</v>
      </c>
      <c r="S44" s="87">
        <v>94067</v>
      </c>
      <c r="T44" s="87">
        <v>121712</v>
      </c>
      <c r="U44" s="87">
        <v>124357</v>
      </c>
    </row>
    <row r="45" spans="1:24">
      <c r="A45" s="34" t="s">
        <v>63</v>
      </c>
      <c r="B45" s="76">
        <f t="shared" ref="B45:M45" si="1">SUM(B24:B44)</f>
        <v>293184</v>
      </c>
      <c r="C45" s="76">
        <f t="shared" si="1"/>
        <v>277244</v>
      </c>
      <c r="D45" s="76">
        <f t="shared" si="1"/>
        <v>243213</v>
      </c>
      <c r="E45" s="76">
        <f t="shared" si="1"/>
        <v>239021</v>
      </c>
      <c r="F45" s="76">
        <f t="shared" si="1"/>
        <v>333865</v>
      </c>
      <c r="G45" s="76">
        <f t="shared" si="1"/>
        <v>372761</v>
      </c>
      <c r="H45" s="76">
        <f t="shared" si="1"/>
        <v>373427</v>
      </c>
      <c r="I45" s="76">
        <f t="shared" si="1"/>
        <v>459203</v>
      </c>
      <c r="J45" s="76">
        <f t="shared" si="1"/>
        <v>538260</v>
      </c>
      <c r="K45" s="76">
        <f t="shared" si="1"/>
        <v>493242</v>
      </c>
      <c r="L45" s="76">
        <f t="shared" si="1"/>
        <v>676460</v>
      </c>
      <c r="M45" s="76">
        <f t="shared" si="1"/>
        <v>759413</v>
      </c>
      <c r="N45" s="76">
        <v>625136</v>
      </c>
      <c r="O45" s="76">
        <v>738711</v>
      </c>
      <c r="P45" s="78">
        <v>631342</v>
      </c>
      <c r="Q45" s="78">
        <v>410131</v>
      </c>
      <c r="R45" s="78">
        <v>372122</v>
      </c>
      <c r="S45" s="78">
        <f>+S44+S42+S39+S38+S36+S29+S27+S25</f>
        <v>420065</v>
      </c>
      <c r="T45" s="78">
        <f>+T25+T27+T29+T36+T39+T42+T44</f>
        <v>474678</v>
      </c>
      <c r="U45" s="78">
        <f>+U25+U27+U29+U36+U39+U42+U44</f>
        <v>473043</v>
      </c>
      <c r="W45" s="120"/>
      <c r="X45" s="120"/>
    </row>
    <row r="46" spans="1:24">
      <c r="A46" s="31" t="s">
        <v>25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39"/>
      <c r="M46" s="28"/>
      <c r="N46" s="28"/>
      <c r="O46" s="28"/>
      <c r="P46" s="39"/>
      <c r="Q46" s="39"/>
      <c r="R46" s="39"/>
      <c r="S46" s="39"/>
      <c r="T46" s="39"/>
      <c r="U46" s="39"/>
    </row>
    <row r="47" spans="1:24" ht="13" customHeight="1">
      <c r="A47" s="9" t="s">
        <v>13</v>
      </c>
      <c r="B47" s="53">
        <v>3177</v>
      </c>
      <c r="C47" s="53">
        <v>3553</v>
      </c>
      <c r="D47" s="53">
        <v>4192</v>
      </c>
      <c r="E47" s="55">
        <v>4065</v>
      </c>
      <c r="F47" s="56">
        <v>4591</v>
      </c>
      <c r="G47" s="56">
        <v>4343</v>
      </c>
      <c r="H47" s="56">
        <v>3994</v>
      </c>
      <c r="I47" s="5">
        <v>5264</v>
      </c>
      <c r="J47" s="5">
        <v>7511</v>
      </c>
      <c r="K47" s="42">
        <v>4483</v>
      </c>
      <c r="L47" s="51">
        <v>4763</v>
      </c>
      <c r="M47" s="42">
        <v>5332</v>
      </c>
      <c r="N47" s="42">
        <v>5200</v>
      </c>
      <c r="O47" s="42">
        <v>5379</v>
      </c>
      <c r="P47" s="51">
        <v>4992</v>
      </c>
      <c r="Q47" s="51">
        <v>2093</v>
      </c>
      <c r="R47" s="51">
        <v>1762</v>
      </c>
      <c r="S47" s="51" t="s">
        <v>6</v>
      </c>
      <c r="T47" s="51" t="s">
        <v>6</v>
      </c>
      <c r="U47" s="51" t="s">
        <v>6</v>
      </c>
    </row>
    <row r="48" spans="1:24" ht="13" customHeight="1">
      <c r="A48" s="37" t="s">
        <v>46</v>
      </c>
      <c r="B48" s="53">
        <v>0</v>
      </c>
      <c r="C48" s="35" t="s">
        <v>1</v>
      </c>
      <c r="D48" s="35" t="s">
        <v>1</v>
      </c>
      <c r="E48" s="35" t="s">
        <v>1</v>
      </c>
      <c r="F48" s="35" t="s">
        <v>1</v>
      </c>
      <c r="G48" s="35" t="s">
        <v>1</v>
      </c>
      <c r="H48" s="35" t="s">
        <v>1</v>
      </c>
      <c r="I48" s="35" t="s">
        <v>1</v>
      </c>
      <c r="J48" s="35" t="s">
        <v>1</v>
      </c>
      <c r="K48" s="35" t="s">
        <v>1</v>
      </c>
      <c r="L48" s="35" t="s">
        <v>1</v>
      </c>
      <c r="M48" s="35" t="s">
        <v>1</v>
      </c>
      <c r="N48" s="35" t="s">
        <v>1</v>
      </c>
      <c r="O48" s="35" t="s">
        <v>1</v>
      </c>
      <c r="P48" s="35" t="s">
        <v>1</v>
      </c>
      <c r="Q48" s="35" t="s">
        <v>1</v>
      </c>
      <c r="R48" s="35" t="s">
        <v>1</v>
      </c>
      <c r="S48" s="51" t="s">
        <v>6</v>
      </c>
      <c r="T48" s="51" t="s">
        <v>6</v>
      </c>
      <c r="U48" s="51" t="s">
        <v>6</v>
      </c>
    </row>
    <row r="49" spans="1:21" ht="13" customHeight="1">
      <c r="A49" s="9" t="s">
        <v>16</v>
      </c>
      <c r="B49" s="43">
        <v>132</v>
      </c>
      <c r="C49" s="43">
        <v>779</v>
      </c>
      <c r="D49" s="43">
        <v>443</v>
      </c>
      <c r="E49" s="55">
        <v>773</v>
      </c>
      <c r="F49" s="57">
        <v>297</v>
      </c>
      <c r="G49" s="56">
        <v>337</v>
      </c>
      <c r="H49" s="56">
        <v>135</v>
      </c>
      <c r="I49" s="5">
        <v>230</v>
      </c>
      <c r="J49" s="5">
        <v>568</v>
      </c>
      <c r="K49" s="42">
        <v>944</v>
      </c>
      <c r="L49" s="51">
        <v>1074</v>
      </c>
      <c r="M49" s="45" t="s">
        <v>6</v>
      </c>
      <c r="N49" s="45" t="s">
        <v>6</v>
      </c>
      <c r="O49" s="45" t="s">
        <v>6</v>
      </c>
      <c r="P49" s="85" t="s">
        <v>6</v>
      </c>
      <c r="Q49" s="85" t="s">
        <v>6</v>
      </c>
      <c r="R49" s="85" t="s">
        <v>6</v>
      </c>
      <c r="S49" s="85" t="s">
        <v>6</v>
      </c>
      <c r="T49" s="85" t="s">
        <v>6</v>
      </c>
      <c r="U49" s="85" t="s">
        <v>6</v>
      </c>
    </row>
    <row r="50" spans="1:21" ht="13" customHeight="1">
      <c r="A50" s="9" t="s">
        <v>23</v>
      </c>
      <c r="B50" s="53">
        <v>3951</v>
      </c>
      <c r="C50" s="53">
        <v>4639</v>
      </c>
      <c r="D50" s="53">
        <v>5051</v>
      </c>
      <c r="E50" s="55">
        <v>6370</v>
      </c>
      <c r="F50" s="57">
        <v>4984</v>
      </c>
      <c r="G50" s="56">
        <v>5680</v>
      </c>
      <c r="H50" s="56">
        <v>6751</v>
      </c>
      <c r="I50" s="5">
        <v>7889</v>
      </c>
      <c r="J50" s="5">
        <v>9969</v>
      </c>
      <c r="K50" s="42">
        <v>7859</v>
      </c>
      <c r="L50" s="51">
        <v>10625</v>
      </c>
      <c r="M50" s="42">
        <v>13831</v>
      </c>
      <c r="N50" s="42">
        <v>11072</v>
      </c>
      <c r="O50" s="42">
        <v>10545</v>
      </c>
      <c r="P50" s="51">
        <v>6808</v>
      </c>
      <c r="Q50" s="51">
        <v>4472</v>
      </c>
      <c r="R50" s="51">
        <v>4437</v>
      </c>
      <c r="S50" s="51" t="s">
        <v>6</v>
      </c>
      <c r="T50" s="51" t="s">
        <v>6</v>
      </c>
      <c r="U50" s="51" t="s">
        <v>6</v>
      </c>
    </row>
    <row r="51" spans="1:21" ht="13" customHeight="1">
      <c r="A51" s="9" t="s">
        <v>19</v>
      </c>
      <c r="B51" s="43">
        <v>12504</v>
      </c>
      <c r="C51" s="43">
        <v>12159</v>
      </c>
      <c r="D51" s="43">
        <v>11844</v>
      </c>
      <c r="E51" s="43">
        <v>14050</v>
      </c>
      <c r="F51" s="43">
        <v>16664</v>
      </c>
      <c r="G51" s="43">
        <v>20739</v>
      </c>
      <c r="H51" s="43">
        <v>20783</v>
      </c>
      <c r="I51" s="5">
        <v>21816</v>
      </c>
      <c r="J51" s="5">
        <v>22623</v>
      </c>
      <c r="K51" s="42">
        <v>18894</v>
      </c>
      <c r="L51" s="51">
        <v>26591</v>
      </c>
      <c r="M51" s="45" t="s">
        <v>6</v>
      </c>
      <c r="N51" s="45" t="s">
        <v>6</v>
      </c>
      <c r="O51" s="45" t="s">
        <v>6</v>
      </c>
      <c r="P51" s="85" t="s">
        <v>6</v>
      </c>
      <c r="Q51" s="85" t="s">
        <v>6</v>
      </c>
      <c r="R51" s="85" t="s">
        <v>6</v>
      </c>
      <c r="S51" s="85" t="s">
        <v>6</v>
      </c>
      <c r="T51" s="85" t="s">
        <v>6</v>
      </c>
      <c r="U51" s="85" t="s">
        <v>6</v>
      </c>
    </row>
    <row r="52" spans="1:21" ht="13" customHeight="1">
      <c r="A52" s="9" t="s">
        <v>26</v>
      </c>
      <c r="B52" s="53">
        <v>1603</v>
      </c>
      <c r="C52" s="53">
        <v>1311</v>
      </c>
      <c r="D52" s="53">
        <v>609</v>
      </c>
      <c r="E52" s="55">
        <v>1167</v>
      </c>
      <c r="F52" s="57">
        <v>1425</v>
      </c>
      <c r="G52" s="56">
        <v>2147</v>
      </c>
      <c r="H52" s="56">
        <v>1819</v>
      </c>
      <c r="I52" s="5">
        <v>2633</v>
      </c>
      <c r="J52" s="5">
        <v>2252</v>
      </c>
      <c r="K52" s="42">
        <v>1579</v>
      </c>
      <c r="L52" s="51">
        <v>1748</v>
      </c>
      <c r="M52" s="42">
        <v>3951</v>
      </c>
      <c r="N52" s="42">
        <v>2421</v>
      </c>
      <c r="O52" s="42">
        <v>2899</v>
      </c>
      <c r="P52" s="51">
        <v>3050</v>
      </c>
      <c r="Q52" s="51">
        <v>2515</v>
      </c>
      <c r="R52" s="51">
        <v>3763</v>
      </c>
      <c r="S52" s="51" t="s">
        <v>6</v>
      </c>
      <c r="T52" s="51" t="s">
        <v>6</v>
      </c>
      <c r="U52" s="51" t="s">
        <v>6</v>
      </c>
    </row>
    <row r="53" spans="1:21" ht="13" customHeight="1">
      <c r="A53" s="9" t="s">
        <v>24</v>
      </c>
      <c r="B53" s="53">
        <v>1307</v>
      </c>
      <c r="C53" s="53">
        <v>1249</v>
      </c>
      <c r="D53" s="53">
        <v>687</v>
      </c>
      <c r="E53" s="55">
        <v>565</v>
      </c>
      <c r="F53" s="57">
        <v>797</v>
      </c>
      <c r="G53" s="56">
        <v>2141</v>
      </c>
      <c r="H53" s="56">
        <v>1030</v>
      </c>
      <c r="I53" s="5">
        <v>1179</v>
      </c>
      <c r="J53" s="5">
        <v>1188</v>
      </c>
      <c r="K53" s="42">
        <v>777</v>
      </c>
      <c r="L53" s="51">
        <v>1079</v>
      </c>
      <c r="M53" s="42">
        <v>3107</v>
      </c>
      <c r="N53" s="42">
        <v>1969</v>
      </c>
      <c r="O53" s="42">
        <v>2803</v>
      </c>
      <c r="P53" s="51">
        <v>2674</v>
      </c>
      <c r="Q53" s="51">
        <v>1391</v>
      </c>
      <c r="R53" s="51">
        <v>1240</v>
      </c>
      <c r="S53" s="51" t="s">
        <v>6</v>
      </c>
      <c r="T53" s="51" t="s">
        <v>6</v>
      </c>
      <c r="U53" s="51" t="s">
        <v>6</v>
      </c>
    </row>
    <row r="54" spans="1:21" ht="13" customHeight="1">
      <c r="A54" s="32" t="s">
        <v>52</v>
      </c>
      <c r="B54" s="53"/>
      <c r="C54" s="53"/>
      <c r="D54" s="53"/>
      <c r="E54" s="55"/>
      <c r="F54" s="57"/>
      <c r="G54" s="56"/>
      <c r="H54" s="56"/>
      <c r="I54" s="42" t="s">
        <v>1</v>
      </c>
      <c r="J54" s="42" t="s">
        <v>1</v>
      </c>
      <c r="K54" s="42" t="s">
        <v>1</v>
      </c>
      <c r="L54" s="42" t="s">
        <v>1</v>
      </c>
      <c r="M54" s="52">
        <v>29802</v>
      </c>
      <c r="N54" s="52">
        <v>20894</v>
      </c>
      <c r="O54" s="52">
        <v>23400</v>
      </c>
      <c r="P54" s="87">
        <v>19698</v>
      </c>
      <c r="Q54" s="87">
        <v>15188</v>
      </c>
      <c r="R54" s="87">
        <v>12348</v>
      </c>
      <c r="S54" s="87">
        <v>25280</v>
      </c>
      <c r="T54" s="87">
        <v>31889</v>
      </c>
      <c r="U54" s="87">
        <v>29803</v>
      </c>
    </row>
    <row r="55" spans="1:21">
      <c r="A55" s="111" t="s">
        <v>63</v>
      </c>
      <c r="B55" s="76">
        <f t="shared" ref="B55:L55" si="2">SUM(B47:B53)</f>
        <v>22674</v>
      </c>
      <c r="C55" s="76">
        <f t="shared" si="2"/>
        <v>23690</v>
      </c>
      <c r="D55" s="76">
        <f t="shared" si="2"/>
        <v>22826</v>
      </c>
      <c r="E55" s="76">
        <f t="shared" si="2"/>
        <v>26990</v>
      </c>
      <c r="F55" s="76">
        <f t="shared" si="2"/>
        <v>28758</v>
      </c>
      <c r="G55" s="76">
        <f t="shared" si="2"/>
        <v>35387</v>
      </c>
      <c r="H55" s="76">
        <f t="shared" si="2"/>
        <v>34512</v>
      </c>
      <c r="I55" s="76">
        <f t="shared" si="2"/>
        <v>39011</v>
      </c>
      <c r="J55" s="76">
        <f t="shared" si="2"/>
        <v>44111</v>
      </c>
      <c r="K55" s="76">
        <f t="shared" si="2"/>
        <v>34536</v>
      </c>
      <c r="L55" s="76">
        <f t="shared" si="2"/>
        <v>45880</v>
      </c>
      <c r="M55" s="78">
        <f>SUM(M47:M54)</f>
        <v>56023</v>
      </c>
      <c r="N55" s="78">
        <f>SUM(N47:N54)</f>
        <v>41556</v>
      </c>
      <c r="O55" s="78">
        <f>SUM(O47:O54)</f>
        <v>45026</v>
      </c>
      <c r="P55" s="78">
        <f>SUM(P47:P54)</f>
        <v>37222</v>
      </c>
      <c r="Q55" s="78">
        <v>25659</v>
      </c>
      <c r="R55" s="78">
        <v>23550</v>
      </c>
      <c r="S55" s="78">
        <v>25280</v>
      </c>
      <c r="T55" s="78">
        <v>31889</v>
      </c>
      <c r="U55" s="78">
        <v>29803</v>
      </c>
    </row>
    <row r="56" spans="1:21">
      <c r="A56" s="75" t="s">
        <v>64</v>
      </c>
      <c r="B56" s="76">
        <f t="shared" ref="B56:T56" si="3">+B55+B45</f>
        <v>315858</v>
      </c>
      <c r="C56" s="76">
        <f t="shared" si="3"/>
        <v>300934</v>
      </c>
      <c r="D56" s="76">
        <f t="shared" si="3"/>
        <v>266039</v>
      </c>
      <c r="E56" s="76">
        <f t="shared" si="3"/>
        <v>266011</v>
      </c>
      <c r="F56" s="76">
        <f t="shared" si="3"/>
        <v>362623</v>
      </c>
      <c r="G56" s="76">
        <f t="shared" si="3"/>
        <v>408148</v>
      </c>
      <c r="H56" s="76">
        <f t="shared" si="3"/>
        <v>407939</v>
      </c>
      <c r="I56" s="76">
        <f t="shared" si="3"/>
        <v>498214</v>
      </c>
      <c r="J56" s="76">
        <f t="shared" si="3"/>
        <v>582371</v>
      </c>
      <c r="K56" s="76">
        <f t="shared" si="3"/>
        <v>527778</v>
      </c>
      <c r="L56" s="76">
        <f t="shared" si="3"/>
        <v>722340</v>
      </c>
      <c r="M56" s="76">
        <f t="shared" si="3"/>
        <v>815436</v>
      </c>
      <c r="N56" s="76">
        <f t="shared" si="3"/>
        <v>666692</v>
      </c>
      <c r="O56" s="76">
        <f t="shared" si="3"/>
        <v>783737</v>
      </c>
      <c r="P56" s="78">
        <f t="shared" si="3"/>
        <v>668564</v>
      </c>
      <c r="Q56" s="78">
        <f t="shared" si="3"/>
        <v>435790</v>
      </c>
      <c r="R56" s="78">
        <f t="shared" si="3"/>
        <v>395672</v>
      </c>
      <c r="S56" s="78">
        <f t="shared" si="3"/>
        <v>445345</v>
      </c>
      <c r="T56" s="78">
        <f t="shared" si="3"/>
        <v>506567</v>
      </c>
      <c r="U56" s="78">
        <f t="shared" ref="U56" si="4">+U55+U45</f>
        <v>502846</v>
      </c>
    </row>
    <row r="57" spans="1:21">
      <c r="A57" s="79" t="s">
        <v>27</v>
      </c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39"/>
      <c r="Q57" s="39"/>
      <c r="R57" s="39"/>
      <c r="S57" s="105"/>
      <c r="T57" s="105"/>
      <c r="U57" s="105"/>
    </row>
    <row r="58" spans="1:21" ht="13" customHeight="1">
      <c r="A58" s="6" t="s">
        <v>13</v>
      </c>
      <c r="B58" s="53">
        <f t="shared" ref="B58:R58" si="5">+B24+B47</f>
        <v>3612</v>
      </c>
      <c r="C58" s="53">
        <f t="shared" si="5"/>
        <v>4099</v>
      </c>
      <c r="D58" s="53">
        <f t="shared" si="5"/>
        <v>4798</v>
      </c>
      <c r="E58" s="53">
        <f t="shared" si="5"/>
        <v>4802</v>
      </c>
      <c r="F58" s="53">
        <f t="shared" si="5"/>
        <v>5334</v>
      </c>
      <c r="G58" s="53">
        <f t="shared" si="5"/>
        <v>5191</v>
      </c>
      <c r="H58" s="53">
        <f t="shared" si="5"/>
        <v>4425</v>
      </c>
      <c r="I58" s="59">
        <f t="shared" si="5"/>
        <v>6157</v>
      </c>
      <c r="J58" s="53">
        <f t="shared" si="5"/>
        <v>8933</v>
      </c>
      <c r="K58" s="53">
        <f t="shared" si="5"/>
        <v>5188</v>
      </c>
      <c r="L58" s="53">
        <f t="shared" si="5"/>
        <v>5824</v>
      </c>
      <c r="M58" s="53">
        <f t="shared" si="5"/>
        <v>6725</v>
      </c>
      <c r="N58" s="53">
        <f t="shared" si="5"/>
        <v>6431</v>
      </c>
      <c r="O58" s="53">
        <f t="shared" si="5"/>
        <v>7151</v>
      </c>
      <c r="P58" s="88">
        <f t="shared" si="5"/>
        <v>5975</v>
      </c>
      <c r="Q58" s="88">
        <f t="shared" si="5"/>
        <v>2530</v>
      </c>
      <c r="R58" s="88">
        <f t="shared" si="5"/>
        <v>2001</v>
      </c>
      <c r="S58" s="48" t="s">
        <v>6</v>
      </c>
      <c r="T58" s="48" t="s">
        <v>6</v>
      </c>
      <c r="U58" s="48" t="s">
        <v>6</v>
      </c>
    </row>
    <row r="59" spans="1:21" ht="13" customHeight="1">
      <c r="A59" s="6" t="s">
        <v>45</v>
      </c>
      <c r="B59" s="43" t="s">
        <v>1</v>
      </c>
      <c r="C59" s="43" t="s">
        <v>1</v>
      </c>
      <c r="D59" s="43" t="s">
        <v>1</v>
      </c>
      <c r="E59" s="43" t="s">
        <v>1</v>
      </c>
      <c r="F59" s="43" t="s">
        <v>1</v>
      </c>
      <c r="G59" s="43" t="s">
        <v>1</v>
      </c>
      <c r="H59" s="43" t="s">
        <v>1</v>
      </c>
      <c r="I59" s="60">
        <f>+I25</f>
        <v>2983</v>
      </c>
      <c r="J59" s="60">
        <f>+J25</f>
        <v>11268</v>
      </c>
      <c r="K59" s="53">
        <f>+K25</f>
        <v>6814</v>
      </c>
      <c r="L59" s="53">
        <f t="shared" ref="L59:U59" si="6">+L25+L7</f>
        <v>24777</v>
      </c>
      <c r="M59" s="53">
        <f t="shared" si="6"/>
        <v>38635</v>
      </c>
      <c r="N59" s="53">
        <f t="shared" si="6"/>
        <v>25568</v>
      </c>
      <c r="O59" s="53">
        <f t="shared" si="6"/>
        <v>35117</v>
      </c>
      <c r="P59" s="88">
        <f t="shared" si="6"/>
        <v>35558</v>
      </c>
      <c r="Q59" s="88">
        <f t="shared" si="6"/>
        <v>33739</v>
      </c>
      <c r="R59" s="88">
        <f t="shared" si="6"/>
        <v>19145</v>
      </c>
      <c r="S59" s="48">
        <f t="shared" si="6"/>
        <v>21388</v>
      </c>
      <c r="T59" s="48">
        <f t="shared" si="6"/>
        <v>14792</v>
      </c>
      <c r="U59" s="48">
        <f t="shared" si="6"/>
        <v>36591</v>
      </c>
    </row>
    <row r="60" spans="1:21" ht="13" customHeight="1">
      <c r="A60" s="6" t="s">
        <v>47</v>
      </c>
      <c r="B60" s="43"/>
      <c r="C60" s="35" t="s">
        <v>1</v>
      </c>
      <c r="D60" s="35" t="s">
        <v>1</v>
      </c>
      <c r="E60" s="35" t="s">
        <v>1</v>
      </c>
      <c r="F60" s="35" t="s">
        <v>1</v>
      </c>
      <c r="G60" s="35" t="s">
        <v>1</v>
      </c>
      <c r="H60" s="35" t="s">
        <v>1</v>
      </c>
      <c r="I60" s="35" t="s">
        <v>1</v>
      </c>
      <c r="J60" s="35" t="s">
        <v>1</v>
      </c>
      <c r="K60" s="35" t="s">
        <v>1</v>
      </c>
      <c r="L60" s="35" t="s">
        <v>1</v>
      </c>
      <c r="M60" s="35" t="s">
        <v>1</v>
      </c>
      <c r="N60" s="35" t="s">
        <v>1</v>
      </c>
      <c r="O60" s="53">
        <f t="shared" ref="O60:T60" si="7">+O26</f>
        <v>33</v>
      </c>
      <c r="P60" s="88">
        <f t="shared" si="7"/>
        <v>446</v>
      </c>
      <c r="Q60" s="88">
        <f t="shared" si="7"/>
        <v>323</v>
      </c>
      <c r="R60" s="88">
        <f t="shared" si="7"/>
        <v>721</v>
      </c>
      <c r="S60" s="48" t="str">
        <f t="shared" si="7"/>
        <v>nd/na</v>
      </c>
      <c r="T60" s="48" t="str">
        <f t="shared" si="7"/>
        <v>nd/na</v>
      </c>
      <c r="U60" s="48" t="str">
        <f t="shared" ref="U60" si="8">+U26</f>
        <v>nd/na</v>
      </c>
    </row>
    <row r="61" spans="1:21" ht="13" customHeight="1">
      <c r="A61" s="6" t="s">
        <v>50</v>
      </c>
      <c r="B61" s="53">
        <f t="shared" ref="B61:S61" si="9">+B27+B8</f>
        <v>433781</v>
      </c>
      <c r="C61" s="53">
        <f t="shared" si="9"/>
        <v>436640</v>
      </c>
      <c r="D61" s="53">
        <f t="shared" si="9"/>
        <v>386611</v>
      </c>
      <c r="E61" s="53">
        <f t="shared" si="9"/>
        <v>358204</v>
      </c>
      <c r="F61" s="53">
        <f t="shared" si="9"/>
        <v>437024</v>
      </c>
      <c r="G61" s="53">
        <f t="shared" si="9"/>
        <v>503105</v>
      </c>
      <c r="H61" s="53">
        <f t="shared" si="9"/>
        <v>562531</v>
      </c>
      <c r="I61" s="59">
        <f t="shared" si="9"/>
        <v>717836</v>
      </c>
      <c r="J61" s="53">
        <f t="shared" si="9"/>
        <v>722450</v>
      </c>
      <c r="K61" s="53">
        <f t="shared" si="9"/>
        <v>736620</v>
      </c>
      <c r="L61" s="53">
        <f t="shared" si="9"/>
        <v>757418</v>
      </c>
      <c r="M61" s="53">
        <f t="shared" si="9"/>
        <v>762181</v>
      </c>
      <c r="N61" s="53">
        <f t="shared" si="9"/>
        <v>820041</v>
      </c>
      <c r="O61" s="53">
        <f t="shared" si="9"/>
        <v>756717</v>
      </c>
      <c r="P61" s="88">
        <f t="shared" si="9"/>
        <v>675396</v>
      </c>
      <c r="Q61" s="88">
        <f t="shared" si="9"/>
        <v>485288</v>
      </c>
      <c r="R61" s="88">
        <f t="shared" si="9"/>
        <v>376262</v>
      </c>
      <c r="S61" s="48">
        <f t="shared" si="9"/>
        <v>494181</v>
      </c>
      <c r="T61" s="48">
        <f>+T8+T27</f>
        <v>497168</v>
      </c>
      <c r="U61" s="48">
        <f>+U8+U27</f>
        <v>522816</v>
      </c>
    </row>
    <row r="62" spans="1:21" ht="13" customHeight="1">
      <c r="A62" s="6" t="s">
        <v>14</v>
      </c>
      <c r="B62" s="53">
        <f t="shared" ref="B62:R62" si="10">+B9+B28</f>
        <v>122945</v>
      </c>
      <c r="C62" s="53">
        <f t="shared" si="10"/>
        <v>120557</v>
      </c>
      <c r="D62" s="53">
        <f t="shared" si="10"/>
        <v>159964</v>
      </c>
      <c r="E62" s="53">
        <f t="shared" si="10"/>
        <v>219971</v>
      </c>
      <c r="F62" s="53">
        <f t="shared" si="10"/>
        <v>277960</v>
      </c>
      <c r="G62" s="53">
        <f t="shared" si="10"/>
        <v>326957</v>
      </c>
      <c r="H62" s="53">
        <f t="shared" si="10"/>
        <v>320124</v>
      </c>
      <c r="I62" s="59">
        <f t="shared" si="10"/>
        <v>313237</v>
      </c>
      <c r="J62" s="53">
        <f t="shared" si="10"/>
        <v>326090</v>
      </c>
      <c r="K62" s="53">
        <f t="shared" si="10"/>
        <v>347519</v>
      </c>
      <c r="L62" s="53">
        <f t="shared" si="10"/>
        <v>353128</v>
      </c>
      <c r="M62" s="53">
        <f t="shared" si="10"/>
        <v>327043</v>
      </c>
      <c r="N62" s="53">
        <f t="shared" si="10"/>
        <v>309787</v>
      </c>
      <c r="O62" s="53">
        <f t="shared" si="10"/>
        <v>359099</v>
      </c>
      <c r="P62" s="88">
        <f t="shared" si="10"/>
        <v>268596</v>
      </c>
      <c r="Q62" s="88">
        <f t="shared" si="10"/>
        <v>240597</v>
      </c>
      <c r="R62" s="88">
        <f t="shared" si="10"/>
        <v>219519</v>
      </c>
      <c r="S62" s="48">
        <f>+S9</f>
        <v>248061</v>
      </c>
      <c r="T62" s="48">
        <f>+T9</f>
        <v>267758</v>
      </c>
      <c r="U62" s="48">
        <f>+U9</f>
        <v>227214</v>
      </c>
    </row>
    <row r="63" spans="1:21" ht="13" customHeight="1">
      <c r="A63" s="6" t="s">
        <v>3</v>
      </c>
      <c r="B63" s="53">
        <f t="shared" ref="B63:R63" si="11">+B10+B29</f>
        <v>442231</v>
      </c>
      <c r="C63" s="53">
        <f t="shared" si="11"/>
        <v>513558</v>
      </c>
      <c r="D63" s="53">
        <f t="shared" si="11"/>
        <v>517167</v>
      </c>
      <c r="E63" s="53">
        <f t="shared" si="11"/>
        <v>511517</v>
      </c>
      <c r="F63" s="53">
        <f t="shared" si="11"/>
        <v>562012</v>
      </c>
      <c r="G63" s="53">
        <f t="shared" si="11"/>
        <v>561434</v>
      </c>
      <c r="H63" s="53">
        <f t="shared" si="11"/>
        <v>550185</v>
      </c>
      <c r="I63" s="59">
        <f t="shared" si="11"/>
        <v>576952</v>
      </c>
      <c r="J63" s="53">
        <f t="shared" si="11"/>
        <v>603819</v>
      </c>
      <c r="K63" s="53">
        <f t="shared" si="11"/>
        <v>598773</v>
      </c>
      <c r="L63" s="53">
        <f t="shared" si="11"/>
        <v>651051</v>
      </c>
      <c r="M63" s="53">
        <f t="shared" si="11"/>
        <v>650846</v>
      </c>
      <c r="N63" s="53">
        <f t="shared" si="11"/>
        <v>615550</v>
      </c>
      <c r="O63" s="53">
        <f t="shared" si="11"/>
        <v>680737</v>
      </c>
      <c r="P63" s="88">
        <f t="shared" si="11"/>
        <v>582071</v>
      </c>
      <c r="Q63" s="88">
        <f t="shared" si="11"/>
        <v>361779</v>
      </c>
      <c r="R63" s="88">
        <f t="shared" si="11"/>
        <v>334447</v>
      </c>
      <c r="S63" s="48">
        <f>+S10+S29</f>
        <v>474026</v>
      </c>
      <c r="T63" s="48">
        <f>+T10+T29</f>
        <v>466445</v>
      </c>
      <c r="U63" s="48">
        <f>+U10+U29</f>
        <v>517532</v>
      </c>
    </row>
    <row r="64" spans="1:21" ht="13" customHeight="1">
      <c r="A64" s="6" t="s">
        <v>4</v>
      </c>
      <c r="B64" s="43">
        <f t="shared" ref="B64:T64" si="12">+B11</f>
        <v>20568</v>
      </c>
      <c r="C64" s="43">
        <f t="shared" si="12"/>
        <v>22058</v>
      </c>
      <c r="D64" s="43">
        <f t="shared" si="12"/>
        <v>20564</v>
      </c>
      <c r="E64" s="43">
        <f t="shared" si="12"/>
        <v>33927</v>
      </c>
      <c r="F64" s="43">
        <f t="shared" si="12"/>
        <v>56544</v>
      </c>
      <c r="G64" s="43">
        <f t="shared" si="12"/>
        <v>65527</v>
      </c>
      <c r="H64" s="43">
        <f t="shared" si="12"/>
        <v>78962</v>
      </c>
      <c r="I64" s="60">
        <f t="shared" si="12"/>
        <v>106027</v>
      </c>
      <c r="J64" s="43">
        <f t="shared" si="12"/>
        <v>131139</v>
      </c>
      <c r="K64" s="43">
        <f t="shared" si="12"/>
        <v>132122</v>
      </c>
      <c r="L64" s="43">
        <f t="shared" si="12"/>
        <v>131455</v>
      </c>
      <c r="M64" s="43">
        <f t="shared" si="12"/>
        <v>85545</v>
      </c>
      <c r="N64" s="43">
        <f t="shared" si="12"/>
        <v>135058</v>
      </c>
      <c r="O64" s="43">
        <f t="shared" si="12"/>
        <v>135065</v>
      </c>
      <c r="P64" s="48">
        <f t="shared" si="12"/>
        <v>127232</v>
      </c>
      <c r="Q64" s="48">
        <f t="shared" si="12"/>
        <v>148074</v>
      </c>
      <c r="R64" s="48">
        <f t="shared" si="12"/>
        <v>120585</v>
      </c>
      <c r="S64" s="48">
        <f t="shared" si="12"/>
        <v>134813</v>
      </c>
      <c r="T64" s="48">
        <f t="shared" si="12"/>
        <v>137983</v>
      </c>
      <c r="U64" s="48">
        <f t="shared" ref="U64" si="13">+U11</f>
        <v>127223</v>
      </c>
    </row>
    <row r="65" spans="1:21" ht="13" customHeight="1">
      <c r="A65" s="6" t="s">
        <v>15</v>
      </c>
      <c r="B65" s="43">
        <f>+B12</f>
        <v>0</v>
      </c>
      <c r="C65" s="35" t="s">
        <v>1</v>
      </c>
      <c r="D65" s="35" t="s">
        <v>1</v>
      </c>
      <c r="E65" s="35" t="s">
        <v>1</v>
      </c>
      <c r="F65" s="35" t="s">
        <v>1</v>
      </c>
      <c r="G65" s="35" t="s">
        <v>1</v>
      </c>
      <c r="H65" s="35" t="s">
        <v>1</v>
      </c>
      <c r="I65" s="35" t="s">
        <v>1</v>
      </c>
      <c r="J65" s="35" t="s">
        <v>1</v>
      </c>
      <c r="K65" s="35" t="s">
        <v>1</v>
      </c>
      <c r="L65" s="35" t="s">
        <v>1</v>
      </c>
      <c r="M65" s="35" t="s">
        <v>1</v>
      </c>
      <c r="N65" s="43">
        <f t="shared" ref="N65:T65" si="14">+N12</f>
        <v>27424</v>
      </c>
      <c r="O65" s="43">
        <f t="shared" si="14"/>
        <v>167346</v>
      </c>
      <c r="P65" s="48">
        <f t="shared" si="14"/>
        <v>179480</v>
      </c>
      <c r="Q65" s="48">
        <f t="shared" si="14"/>
        <v>175002</v>
      </c>
      <c r="R65" s="48">
        <f t="shared" si="14"/>
        <v>161756</v>
      </c>
      <c r="S65" s="48">
        <f t="shared" si="14"/>
        <v>182773</v>
      </c>
      <c r="T65" s="48">
        <f t="shared" si="14"/>
        <v>192855</v>
      </c>
      <c r="U65" s="48">
        <f t="shared" ref="U65" si="15">+U12</f>
        <v>203868</v>
      </c>
    </row>
    <row r="66" spans="1:21" ht="13" customHeight="1">
      <c r="A66" s="6" t="s">
        <v>46</v>
      </c>
      <c r="B66" s="43">
        <f>+B48+B30</f>
        <v>492</v>
      </c>
      <c r="C66" s="43">
        <f t="shared" ref="C66:M66" si="16">C30</f>
        <v>811</v>
      </c>
      <c r="D66" s="43">
        <f t="shared" si="16"/>
        <v>684</v>
      </c>
      <c r="E66" s="43">
        <f t="shared" si="16"/>
        <v>1048</v>
      </c>
      <c r="F66" s="43">
        <f t="shared" si="16"/>
        <v>887</v>
      </c>
      <c r="G66" s="43">
        <f t="shared" si="16"/>
        <v>1016</v>
      </c>
      <c r="H66" s="43">
        <f t="shared" si="16"/>
        <v>1389</v>
      </c>
      <c r="I66" s="43">
        <f t="shared" si="16"/>
        <v>1144</v>
      </c>
      <c r="J66" s="43">
        <f t="shared" si="16"/>
        <v>1031</v>
      </c>
      <c r="K66" s="43">
        <f t="shared" si="16"/>
        <v>296</v>
      </c>
      <c r="L66" s="43">
        <f t="shared" si="16"/>
        <v>791</v>
      </c>
      <c r="M66" s="43">
        <f t="shared" si="16"/>
        <v>2089</v>
      </c>
      <c r="N66" s="43">
        <f t="shared" ref="N66:T66" si="17">+N30</f>
        <v>306</v>
      </c>
      <c r="O66" s="54" t="str">
        <f t="shared" si="17"/>
        <v>nd/na</v>
      </c>
      <c r="P66" s="89" t="str">
        <f t="shared" si="17"/>
        <v>nd/na</v>
      </c>
      <c r="Q66" s="89" t="str">
        <f t="shared" si="17"/>
        <v>nd/na</v>
      </c>
      <c r="R66" s="89" t="str">
        <f t="shared" si="17"/>
        <v>nd/na</v>
      </c>
      <c r="S66" s="89" t="str">
        <f t="shared" si="17"/>
        <v>nd/na</v>
      </c>
      <c r="T66" s="89" t="str">
        <f t="shared" si="17"/>
        <v>nd/na</v>
      </c>
      <c r="U66" s="89" t="str">
        <f t="shared" ref="U66" si="18">+U30</f>
        <v>nd/na</v>
      </c>
    </row>
    <row r="67" spans="1:21" ht="13" customHeight="1">
      <c r="A67" s="6" t="s">
        <v>16</v>
      </c>
      <c r="B67" s="43">
        <f>+B49+B31</f>
        <v>980</v>
      </c>
      <c r="C67" s="43">
        <f t="shared" ref="C67:L67" si="19">+C49+C31</f>
        <v>4741</v>
      </c>
      <c r="D67" s="43">
        <f t="shared" si="19"/>
        <v>3042</v>
      </c>
      <c r="E67" s="43">
        <f t="shared" si="19"/>
        <v>2593</v>
      </c>
      <c r="F67" s="43">
        <f t="shared" si="19"/>
        <v>4035</v>
      </c>
      <c r="G67" s="43">
        <f t="shared" si="19"/>
        <v>4631</v>
      </c>
      <c r="H67" s="43">
        <f t="shared" si="19"/>
        <v>3505</v>
      </c>
      <c r="I67" s="60">
        <f t="shared" si="19"/>
        <v>6189</v>
      </c>
      <c r="J67" s="43">
        <f t="shared" si="19"/>
        <v>15584</v>
      </c>
      <c r="K67" s="43">
        <f t="shared" si="19"/>
        <v>10906</v>
      </c>
      <c r="L67" s="43">
        <f t="shared" si="19"/>
        <v>18847</v>
      </c>
      <c r="M67" s="58" t="str">
        <f t="shared" ref="M67:T67" si="20">M31</f>
        <v>nd/na</v>
      </c>
      <c r="N67" s="54" t="str">
        <f t="shared" si="20"/>
        <v>nd/na</v>
      </c>
      <c r="O67" s="54" t="str">
        <f t="shared" si="20"/>
        <v>nd/na</v>
      </c>
      <c r="P67" s="89" t="str">
        <f t="shared" si="20"/>
        <v>nd/na</v>
      </c>
      <c r="Q67" s="89" t="str">
        <f t="shared" si="20"/>
        <v>nd/na</v>
      </c>
      <c r="R67" s="89" t="str">
        <f t="shared" si="20"/>
        <v>nd/na</v>
      </c>
      <c r="S67" s="89" t="str">
        <f t="shared" si="20"/>
        <v>nd/na</v>
      </c>
      <c r="T67" s="89" t="str">
        <f t="shared" si="20"/>
        <v>nd/na</v>
      </c>
      <c r="U67" s="89" t="str">
        <f t="shared" ref="U67" si="21">U31</f>
        <v>nd/na</v>
      </c>
    </row>
    <row r="68" spans="1:21" ht="13" customHeight="1">
      <c r="A68" s="6" t="s">
        <v>17</v>
      </c>
      <c r="B68" s="43">
        <f>+B32</f>
        <v>1219</v>
      </c>
      <c r="C68" s="43">
        <f>+C32</f>
        <v>1102</v>
      </c>
      <c r="D68" s="43">
        <f>+D32</f>
        <v>1298</v>
      </c>
      <c r="E68" s="43">
        <f>+E32</f>
        <v>810</v>
      </c>
      <c r="F68" s="43">
        <f>+F32</f>
        <v>735</v>
      </c>
      <c r="G68" s="35" t="s">
        <v>1</v>
      </c>
      <c r="H68" s="35" t="s">
        <v>1</v>
      </c>
      <c r="I68" s="35" t="s">
        <v>1</v>
      </c>
      <c r="J68" s="35" t="s">
        <v>1</v>
      </c>
      <c r="K68" s="35" t="s">
        <v>1</v>
      </c>
      <c r="L68" s="35" t="s">
        <v>1</v>
      </c>
      <c r="M68" s="35" t="s">
        <v>1</v>
      </c>
      <c r="N68" s="35" t="s">
        <v>1</v>
      </c>
      <c r="O68" s="35" t="s">
        <v>1</v>
      </c>
      <c r="P68" s="35" t="s">
        <v>1</v>
      </c>
      <c r="Q68" s="35" t="s">
        <v>1</v>
      </c>
      <c r="R68" s="35" t="s">
        <v>1</v>
      </c>
      <c r="S68" s="48" t="str">
        <f>S32</f>
        <v>-</v>
      </c>
      <c r="T68" s="48">
        <f>T32</f>
        <v>0</v>
      </c>
      <c r="U68" s="48" t="str">
        <f>U32</f>
        <v>-</v>
      </c>
    </row>
    <row r="69" spans="1:21" ht="13" customHeight="1">
      <c r="A69" s="6" t="s">
        <v>23</v>
      </c>
      <c r="B69" s="43">
        <f t="shared" ref="B69:R69" si="22">+B50+B34</f>
        <v>18582</v>
      </c>
      <c r="C69" s="43">
        <f t="shared" si="22"/>
        <v>23628</v>
      </c>
      <c r="D69" s="43">
        <f t="shared" si="22"/>
        <v>23621</v>
      </c>
      <c r="E69" s="43">
        <f t="shared" si="22"/>
        <v>29019</v>
      </c>
      <c r="F69" s="43">
        <f t="shared" si="22"/>
        <v>34255</v>
      </c>
      <c r="G69" s="43">
        <f t="shared" si="22"/>
        <v>38461</v>
      </c>
      <c r="H69" s="43">
        <f t="shared" si="22"/>
        <v>35383</v>
      </c>
      <c r="I69" s="60">
        <f t="shared" si="22"/>
        <v>47217</v>
      </c>
      <c r="J69" s="43">
        <f t="shared" si="22"/>
        <v>55998</v>
      </c>
      <c r="K69" s="43">
        <f t="shared" si="22"/>
        <v>44853</v>
      </c>
      <c r="L69" s="43">
        <f t="shared" si="22"/>
        <v>68067</v>
      </c>
      <c r="M69" s="43">
        <f t="shared" si="22"/>
        <v>83106</v>
      </c>
      <c r="N69" s="43">
        <f t="shared" si="22"/>
        <v>47917</v>
      </c>
      <c r="O69" s="43">
        <f t="shared" si="22"/>
        <v>61468</v>
      </c>
      <c r="P69" s="48">
        <f t="shared" si="22"/>
        <v>44919</v>
      </c>
      <c r="Q69" s="48">
        <f t="shared" si="22"/>
        <v>23288</v>
      </c>
      <c r="R69" s="48">
        <f t="shared" si="22"/>
        <v>19360</v>
      </c>
      <c r="S69" s="48" t="s">
        <v>6</v>
      </c>
      <c r="T69" s="48" t="s">
        <v>6</v>
      </c>
      <c r="U69" s="48" t="s">
        <v>6</v>
      </c>
    </row>
    <row r="70" spans="1:21" ht="13" customHeight="1">
      <c r="A70" s="6" t="s">
        <v>18</v>
      </c>
      <c r="B70" s="43">
        <f>+B33+B13</f>
        <v>0</v>
      </c>
      <c r="C70" s="43" t="str">
        <f t="shared" ref="C70:H70" si="23">+C13</f>
        <v>-</v>
      </c>
      <c r="D70" s="43" t="str">
        <f t="shared" si="23"/>
        <v>-</v>
      </c>
      <c r="E70" s="43" t="str">
        <f t="shared" si="23"/>
        <v>-</v>
      </c>
      <c r="F70" s="43" t="str">
        <f t="shared" si="23"/>
        <v>-</v>
      </c>
      <c r="G70" s="43" t="str">
        <f t="shared" si="23"/>
        <v>-</v>
      </c>
      <c r="H70" s="43" t="str">
        <f t="shared" si="23"/>
        <v>-</v>
      </c>
      <c r="I70" s="60">
        <f>+I33+I13</f>
        <v>58</v>
      </c>
      <c r="J70" s="43">
        <f>+J33+J13</f>
        <v>405</v>
      </c>
      <c r="K70" s="43">
        <f>+K33+K13</f>
        <v>559</v>
      </c>
      <c r="L70" s="43">
        <f>+L33+L13</f>
        <v>415</v>
      </c>
      <c r="M70" s="43">
        <f>+M33+M13</f>
        <v>597</v>
      </c>
      <c r="N70" s="43">
        <f>+N33</f>
        <v>830</v>
      </c>
      <c r="O70" s="43">
        <f>+O33</f>
        <v>1930</v>
      </c>
      <c r="P70" s="48">
        <f>+P33+P13</f>
        <v>66</v>
      </c>
      <c r="Q70" s="48" t="str">
        <f>+Q33</f>
        <v>nd/na</v>
      </c>
      <c r="R70" s="48" t="str">
        <f>+R33</f>
        <v>nd/na</v>
      </c>
      <c r="S70" s="48" t="str">
        <f>+S33</f>
        <v>nd/na</v>
      </c>
      <c r="T70" s="48" t="str">
        <f>+T33</f>
        <v>nd/na</v>
      </c>
      <c r="U70" s="48" t="str">
        <f>+U33</f>
        <v>nd/na</v>
      </c>
    </row>
    <row r="71" spans="1:21" ht="13" customHeight="1">
      <c r="A71" s="6" t="s">
        <v>19</v>
      </c>
      <c r="B71" s="43">
        <f t="shared" ref="B71:G71" si="24">+B51+B35+B14</f>
        <v>53949</v>
      </c>
      <c r="C71" s="43">
        <f t="shared" si="24"/>
        <v>46608</v>
      </c>
      <c r="D71" s="43">
        <f t="shared" si="24"/>
        <v>41033</v>
      </c>
      <c r="E71" s="43">
        <f t="shared" si="24"/>
        <v>44546</v>
      </c>
      <c r="F71" s="43">
        <f t="shared" si="24"/>
        <v>54381</v>
      </c>
      <c r="G71" s="43">
        <f t="shared" si="24"/>
        <v>56727</v>
      </c>
      <c r="H71" s="43">
        <f>+H51+H35</f>
        <v>50329</v>
      </c>
      <c r="I71" s="60">
        <f>+I51+I35+I14</f>
        <v>67360</v>
      </c>
      <c r="J71" s="43">
        <f>+J51+J35+J14</f>
        <v>93081</v>
      </c>
      <c r="K71" s="43">
        <f>+K51+K35+K14</f>
        <v>68336</v>
      </c>
      <c r="L71" s="43">
        <f>+L51+L35+L14</f>
        <v>85940</v>
      </c>
      <c r="M71" s="35" t="s">
        <v>1</v>
      </c>
      <c r="N71" s="35" t="s">
        <v>1</v>
      </c>
      <c r="O71" s="35" t="s">
        <v>1</v>
      </c>
      <c r="P71" s="35" t="s">
        <v>1</v>
      </c>
      <c r="Q71" s="35" t="s">
        <v>1</v>
      </c>
      <c r="R71" s="35" t="s">
        <v>1</v>
      </c>
      <c r="S71" s="48" t="str">
        <f>S14</f>
        <v>nd/na</v>
      </c>
      <c r="T71" s="48" t="str">
        <f>T14</f>
        <v>nd/na</v>
      </c>
      <c r="U71" s="48" t="str">
        <f>U14</f>
        <v>nd/na</v>
      </c>
    </row>
    <row r="72" spans="1:21" ht="13" customHeight="1">
      <c r="A72" s="8" t="s">
        <v>20</v>
      </c>
      <c r="B72" s="43">
        <f>+B36</f>
        <v>6252</v>
      </c>
      <c r="C72" s="43">
        <f>+C36</f>
        <v>8571</v>
      </c>
      <c r="D72" s="43">
        <f t="shared" ref="D72:T72" si="25">+D36+D15</f>
        <v>9743</v>
      </c>
      <c r="E72" s="43">
        <f t="shared" si="25"/>
        <v>11767</v>
      </c>
      <c r="F72" s="43">
        <f t="shared" si="25"/>
        <v>18011</v>
      </c>
      <c r="G72" s="43">
        <f t="shared" si="25"/>
        <v>20153</v>
      </c>
      <c r="H72" s="43">
        <f t="shared" si="25"/>
        <v>20171</v>
      </c>
      <c r="I72" s="60">
        <f t="shared" si="25"/>
        <v>25844</v>
      </c>
      <c r="J72" s="43">
        <f t="shared" si="25"/>
        <v>37203</v>
      </c>
      <c r="K72" s="43">
        <f t="shared" si="25"/>
        <v>32429</v>
      </c>
      <c r="L72" s="43">
        <f t="shared" si="25"/>
        <v>37558</v>
      </c>
      <c r="M72" s="43">
        <f t="shared" si="25"/>
        <v>39441</v>
      </c>
      <c r="N72" s="43">
        <f t="shared" si="25"/>
        <v>37353</v>
      </c>
      <c r="O72" s="43">
        <f t="shared" si="25"/>
        <v>43101</v>
      </c>
      <c r="P72" s="48">
        <f t="shared" si="25"/>
        <v>45772</v>
      </c>
      <c r="Q72" s="48">
        <f t="shared" si="25"/>
        <v>29397</v>
      </c>
      <c r="R72" s="48">
        <f t="shared" si="25"/>
        <v>19573</v>
      </c>
      <c r="S72" s="48">
        <f t="shared" ref="S72" si="26">+S36+S15</f>
        <v>18781</v>
      </c>
      <c r="T72" s="48">
        <f t="shared" si="25"/>
        <v>22363</v>
      </c>
      <c r="U72" s="48">
        <f t="shared" ref="U72" si="27">+U36+U15</f>
        <v>14482</v>
      </c>
    </row>
    <row r="73" spans="1:21" ht="13" customHeight="1">
      <c r="A73" s="6" t="s">
        <v>21</v>
      </c>
      <c r="B73" s="43">
        <f>+B16+B37</f>
        <v>0</v>
      </c>
      <c r="C73" s="43" t="str">
        <f>+C16</f>
        <v>-</v>
      </c>
      <c r="D73" s="43">
        <f>D37</f>
        <v>3744</v>
      </c>
      <c r="E73" s="43">
        <f t="shared" ref="E73:T73" si="28">+E16+E37</f>
        <v>8025</v>
      </c>
      <c r="F73" s="43">
        <f t="shared" si="28"/>
        <v>10196</v>
      </c>
      <c r="G73" s="43">
        <f t="shared" si="28"/>
        <v>10306</v>
      </c>
      <c r="H73" s="43">
        <f t="shared" si="28"/>
        <v>8661</v>
      </c>
      <c r="I73" s="60">
        <f t="shared" si="28"/>
        <v>9111</v>
      </c>
      <c r="J73" s="43">
        <f t="shared" si="28"/>
        <v>5316</v>
      </c>
      <c r="K73" s="43">
        <f t="shared" si="28"/>
        <v>18908</v>
      </c>
      <c r="L73" s="43">
        <f t="shared" si="28"/>
        <v>18155</v>
      </c>
      <c r="M73" s="43">
        <f t="shared" si="28"/>
        <v>32640</v>
      </c>
      <c r="N73" s="43">
        <f t="shared" si="28"/>
        <v>31342</v>
      </c>
      <c r="O73" s="43">
        <f t="shared" si="28"/>
        <v>26809</v>
      </c>
      <c r="P73" s="48">
        <f t="shared" si="28"/>
        <v>32688</v>
      </c>
      <c r="Q73" s="48">
        <f t="shared" si="28"/>
        <v>47061</v>
      </c>
      <c r="R73" s="48">
        <f t="shared" si="28"/>
        <v>43753</v>
      </c>
      <c r="S73" s="48">
        <f>+S16</f>
        <v>81764</v>
      </c>
      <c r="T73" s="48">
        <f t="shared" si="28"/>
        <v>104317</v>
      </c>
      <c r="U73" s="48">
        <f t="shared" ref="U73" si="29">+U16+U37</f>
        <v>103493</v>
      </c>
    </row>
    <row r="74" spans="1:21" ht="13" customHeight="1">
      <c r="A74" s="6" t="s">
        <v>28</v>
      </c>
      <c r="B74" s="43">
        <f>+B38+B17</f>
        <v>0</v>
      </c>
      <c r="C74" s="43">
        <f>C17</f>
        <v>18116</v>
      </c>
      <c r="D74" s="43">
        <f t="shared" ref="D74:T74" si="30">+D38+D17</f>
        <v>49437</v>
      </c>
      <c r="E74" s="43">
        <f t="shared" si="30"/>
        <v>46686</v>
      </c>
      <c r="F74" s="43">
        <f t="shared" si="30"/>
        <v>68859</v>
      </c>
      <c r="G74" s="43">
        <f t="shared" si="30"/>
        <v>98917</v>
      </c>
      <c r="H74" s="43">
        <f t="shared" si="30"/>
        <v>95686</v>
      </c>
      <c r="I74" s="60">
        <f t="shared" si="30"/>
        <v>119439</v>
      </c>
      <c r="J74" s="43">
        <f t="shared" si="30"/>
        <v>130975</v>
      </c>
      <c r="K74" s="43">
        <f t="shared" si="30"/>
        <v>117289</v>
      </c>
      <c r="L74" s="43">
        <f t="shared" si="30"/>
        <v>149472</v>
      </c>
      <c r="M74" s="43">
        <f t="shared" si="30"/>
        <v>147185</v>
      </c>
      <c r="N74" s="43">
        <f t="shared" si="30"/>
        <v>99518</v>
      </c>
      <c r="O74" s="43">
        <f t="shared" si="30"/>
        <v>143634</v>
      </c>
      <c r="P74" s="48">
        <f t="shared" si="30"/>
        <v>91296</v>
      </c>
      <c r="Q74" s="48">
        <f t="shared" si="30"/>
        <v>69712</v>
      </c>
      <c r="R74" s="48">
        <f t="shared" si="30"/>
        <v>84524</v>
      </c>
      <c r="S74" s="48">
        <f t="shared" ref="S74" si="31">+S38+S17</f>
        <v>95713</v>
      </c>
      <c r="T74" s="48">
        <f t="shared" si="30"/>
        <v>77636</v>
      </c>
      <c r="U74" s="48">
        <f t="shared" ref="U74" si="32">+U38+U17</f>
        <v>52250</v>
      </c>
    </row>
    <row r="75" spans="1:21" ht="13" customHeight="1">
      <c r="A75" s="6" t="s">
        <v>29</v>
      </c>
      <c r="B75" s="43">
        <f>+B39+B18</f>
        <v>58083</v>
      </c>
      <c r="C75" s="43">
        <f>C18</f>
        <v>71108</v>
      </c>
      <c r="D75" s="43">
        <f t="shared" ref="D75:T75" si="33">+D39+D18</f>
        <v>48040</v>
      </c>
      <c r="E75" s="43">
        <f t="shared" si="33"/>
        <v>58606</v>
      </c>
      <c r="F75" s="43">
        <f t="shared" si="33"/>
        <v>66645</v>
      </c>
      <c r="G75" s="43">
        <f t="shared" si="33"/>
        <v>60507</v>
      </c>
      <c r="H75" s="43">
        <f t="shared" si="33"/>
        <v>65604</v>
      </c>
      <c r="I75" s="60">
        <f t="shared" si="33"/>
        <v>97458</v>
      </c>
      <c r="J75" s="43">
        <f t="shared" si="33"/>
        <v>122160</v>
      </c>
      <c r="K75" s="43">
        <f t="shared" si="33"/>
        <v>121529</v>
      </c>
      <c r="L75" s="43">
        <f t="shared" si="33"/>
        <v>172455</v>
      </c>
      <c r="M75" s="43">
        <f t="shared" si="33"/>
        <v>221733</v>
      </c>
      <c r="N75" s="43">
        <f t="shared" si="33"/>
        <v>253425</v>
      </c>
      <c r="O75" s="43">
        <f t="shared" si="33"/>
        <v>282595</v>
      </c>
      <c r="P75" s="48">
        <f t="shared" si="33"/>
        <v>219475</v>
      </c>
      <c r="Q75" s="48">
        <f t="shared" si="33"/>
        <v>175459</v>
      </c>
      <c r="R75" s="48">
        <f t="shared" si="33"/>
        <v>204889</v>
      </c>
      <c r="S75" s="48">
        <f t="shared" ref="S75" si="34">+S39+S18</f>
        <v>245784</v>
      </c>
      <c r="T75" s="48">
        <f t="shared" si="33"/>
        <v>291346</v>
      </c>
      <c r="U75" s="48">
        <f t="shared" ref="U75" si="35">+U39+U18</f>
        <v>306253</v>
      </c>
    </row>
    <row r="76" spans="1:21" ht="13" customHeight="1">
      <c r="A76" s="6" t="s">
        <v>22</v>
      </c>
      <c r="B76" s="53">
        <f t="shared" ref="B76:R76" si="36">+B52+B40</f>
        <v>7649</v>
      </c>
      <c r="C76" s="53">
        <f t="shared" si="36"/>
        <v>6990</v>
      </c>
      <c r="D76" s="53">
        <f t="shared" si="36"/>
        <v>4880</v>
      </c>
      <c r="E76" s="53">
        <f t="shared" si="36"/>
        <v>7973</v>
      </c>
      <c r="F76" s="53">
        <f t="shared" si="36"/>
        <v>11374</v>
      </c>
      <c r="G76" s="53">
        <f t="shared" si="36"/>
        <v>14370</v>
      </c>
      <c r="H76" s="53">
        <f t="shared" si="36"/>
        <v>16094</v>
      </c>
      <c r="I76" s="59">
        <f t="shared" si="36"/>
        <v>18406</v>
      </c>
      <c r="J76" s="53">
        <f t="shared" si="36"/>
        <v>19228</v>
      </c>
      <c r="K76" s="53">
        <f t="shared" si="36"/>
        <v>10609</v>
      </c>
      <c r="L76" s="53">
        <f t="shared" si="36"/>
        <v>20058</v>
      </c>
      <c r="M76" s="53">
        <f t="shared" si="36"/>
        <v>26474</v>
      </c>
      <c r="N76" s="53">
        <f t="shared" si="36"/>
        <v>17332</v>
      </c>
      <c r="O76" s="53">
        <f t="shared" si="36"/>
        <v>28154</v>
      </c>
      <c r="P76" s="88">
        <f t="shared" si="36"/>
        <v>22024</v>
      </c>
      <c r="Q76" s="88">
        <f t="shared" si="36"/>
        <v>13072</v>
      </c>
      <c r="R76" s="88">
        <f t="shared" si="36"/>
        <v>13595</v>
      </c>
      <c r="S76" s="48" t="s">
        <v>6</v>
      </c>
      <c r="T76" s="48" t="s">
        <v>6</v>
      </c>
      <c r="U76" s="48" t="s">
        <v>6</v>
      </c>
    </row>
    <row r="77" spans="1:21" ht="13" customHeight="1">
      <c r="A77" s="6" t="s">
        <v>10</v>
      </c>
      <c r="B77" s="53">
        <f>+B41+B19</f>
        <v>18809</v>
      </c>
      <c r="C77" s="53">
        <f>+C41+C19</f>
        <v>14649</v>
      </c>
      <c r="D77" s="53">
        <f t="shared" ref="D77:T77" si="37">+D19</f>
        <v>17426</v>
      </c>
      <c r="E77" s="53">
        <f t="shared" si="37"/>
        <v>40953</v>
      </c>
      <c r="F77" s="53">
        <f t="shared" si="37"/>
        <v>53131</v>
      </c>
      <c r="G77" s="53">
        <f t="shared" si="37"/>
        <v>57356</v>
      </c>
      <c r="H77" s="53">
        <f t="shared" si="37"/>
        <v>57991</v>
      </c>
      <c r="I77" s="59">
        <f t="shared" si="37"/>
        <v>55974</v>
      </c>
      <c r="J77" s="53">
        <f t="shared" si="37"/>
        <v>66983</v>
      </c>
      <c r="K77" s="53">
        <f t="shared" si="37"/>
        <v>62713</v>
      </c>
      <c r="L77" s="53">
        <f t="shared" si="37"/>
        <v>64588</v>
      </c>
      <c r="M77" s="53">
        <f t="shared" si="37"/>
        <v>60456</v>
      </c>
      <c r="N77" s="53">
        <f t="shared" si="37"/>
        <v>66332</v>
      </c>
      <c r="O77" s="53">
        <f t="shared" si="37"/>
        <v>129653</v>
      </c>
      <c r="P77" s="88">
        <f t="shared" si="37"/>
        <v>160541</v>
      </c>
      <c r="Q77" s="90">
        <f t="shared" si="37"/>
        <v>170569</v>
      </c>
      <c r="R77" s="90">
        <f t="shared" si="37"/>
        <v>177037</v>
      </c>
      <c r="S77" s="41">
        <f t="shared" si="37"/>
        <v>197970</v>
      </c>
      <c r="T77" s="41">
        <f t="shared" si="37"/>
        <v>209384</v>
      </c>
      <c r="U77" s="41">
        <f t="shared" ref="U77" si="38">+U19</f>
        <v>188173</v>
      </c>
    </row>
    <row r="78" spans="1:21" ht="13" customHeight="1">
      <c r="A78" s="6" t="s">
        <v>11</v>
      </c>
      <c r="B78" s="53">
        <f>+B42+B20</f>
        <v>490871</v>
      </c>
      <c r="C78" s="53">
        <f>+C42+C20</f>
        <v>518026</v>
      </c>
      <c r="D78" s="53">
        <f t="shared" ref="D78:T78" si="39">+D42+D20</f>
        <v>493966</v>
      </c>
      <c r="E78" s="53">
        <f t="shared" si="39"/>
        <v>441197</v>
      </c>
      <c r="F78" s="53">
        <f t="shared" si="39"/>
        <v>646371</v>
      </c>
      <c r="G78" s="53">
        <f t="shared" si="39"/>
        <v>693324</v>
      </c>
      <c r="H78" s="53">
        <f t="shared" si="39"/>
        <v>731967</v>
      </c>
      <c r="I78" s="59">
        <f t="shared" si="39"/>
        <v>796961</v>
      </c>
      <c r="J78" s="53">
        <f t="shared" si="39"/>
        <v>848889</v>
      </c>
      <c r="K78" s="53">
        <f t="shared" si="39"/>
        <v>857549</v>
      </c>
      <c r="L78" s="53">
        <f t="shared" si="39"/>
        <v>1067105</v>
      </c>
      <c r="M78" s="53">
        <f t="shared" si="39"/>
        <v>828444</v>
      </c>
      <c r="N78" s="53">
        <f t="shared" si="39"/>
        <v>852086</v>
      </c>
      <c r="O78" s="53">
        <f t="shared" si="39"/>
        <v>761193</v>
      </c>
      <c r="P78" s="88">
        <f t="shared" si="39"/>
        <v>596502</v>
      </c>
      <c r="Q78" s="88">
        <f t="shared" si="39"/>
        <v>422530</v>
      </c>
      <c r="R78" s="88">
        <f t="shared" si="39"/>
        <v>324886</v>
      </c>
      <c r="S78" s="48">
        <f t="shared" si="39"/>
        <v>408339</v>
      </c>
      <c r="T78" s="48">
        <f t="shared" si="39"/>
        <v>433346</v>
      </c>
      <c r="U78" s="48">
        <f t="shared" ref="U78" si="40">+U42+U20</f>
        <v>479240</v>
      </c>
    </row>
    <row r="79" spans="1:21" ht="13" customHeight="1">
      <c r="A79" s="6" t="s">
        <v>24</v>
      </c>
      <c r="B79" s="53">
        <f t="shared" ref="B79:R79" si="41">+B53+B43</f>
        <v>6272</v>
      </c>
      <c r="C79" s="53">
        <f t="shared" si="41"/>
        <v>5854</v>
      </c>
      <c r="D79" s="53">
        <f t="shared" si="41"/>
        <v>5512</v>
      </c>
      <c r="E79" s="53">
        <f t="shared" si="41"/>
        <v>6147</v>
      </c>
      <c r="F79" s="53">
        <f t="shared" si="41"/>
        <v>9473</v>
      </c>
      <c r="G79" s="53">
        <f t="shared" si="41"/>
        <v>12267</v>
      </c>
      <c r="H79" s="53">
        <f t="shared" si="41"/>
        <v>9322</v>
      </c>
      <c r="I79" s="59">
        <f t="shared" si="41"/>
        <v>11810</v>
      </c>
      <c r="J79" s="53">
        <f t="shared" si="41"/>
        <v>15829</v>
      </c>
      <c r="K79" s="53">
        <f t="shared" si="41"/>
        <v>10470</v>
      </c>
      <c r="L79" s="53">
        <f t="shared" si="41"/>
        <v>19444</v>
      </c>
      <c r="M79" s="53">
        <f t="shared" si="41"/>
        <v>27866</v>
      </c>
      <c r="N79" s="53">
        <f t="shared" si="41"/>
        <v>19437</v>
      </c>
      <c r="O79" s="53">
        <f t="shared" si="41"/>
        <v>28927</v>
      </c>
      <c r="P79" s="88">
        <f t="shared" si="41"/>
        <v>23321</v>
      </c>
      <c r="Q79" s="88">
        <f t="shared" si="41"/>
        <v>9136</v>
      </c>
      <c r="R79" s="88">
        <f t="shared" si="41"/>
        <v>9679</v>
      </c>
      <c r="S79" s="48" t="s">
        <v>6</v>
      </c>
      <c r="T79" s="48" t="s">
        <v>6</v>
      </c>
      <c r="U79" s="48" t="s">
        <v>6</v>
      </c>
    </row>
    <row r="80" spans="1:21" ht="13" customHeight="1">
      <c r="A80" s="33" t="s">
        <v>52</v>
      </c>
      <c r="B80" s="43">
        <f t="shared" ref="B80:L80" si="42">+B23</f>
        <v>0</v>
      </c>
      <c r="C80" s="43">
        <f t="shared" si="42"/>
        <v>0</v>
      </c>
      <c r="D80" s="43">
        <f t="shared" si="42"/>
        <v>0</v>
      </c>
      <c r="E80" s="43">
        <f t="shared" si="42"/>
        <v>0</v>
      </c>
      <c r="F80" s="43">
        <f t="shared" si="42"/>
        <v>0</v>
      </c>
      <c r="G80" s="43">
        <f t="shared" si="42"/>
        <v>0</v>
      </c>
      <c r="H80" s="43">
        <f t="shared" si="42"/>
        <v>0</v>
      </c>
      <c r="I80" s="43">
        <f t="shared" si="42"/>
        <v>0</v>
      </c>
      <c r="J80" s="43">
        <f t="shared" si="42"/>
        <v>0</v>
      </c>
      <c r="K80" s="43">
        <f t="shared" si="42"/>
        <v>0</v>
      </c>
      <c r="L80" s="43">
        <f t="shared" si="42"/>
        <v>0</v>
      </c>
      <c r="M80" s="43">
        <f>+M54+M44+M21</f>
        <v>105323</v>
      </c>
      <c r="N80" s="43">
        <f>+N54+N44</f>
        <v>67933</v>
      </c>
      <c r="O80" s="43">
        <f>+O54+O44</f>
        <v>90796</v>
      </c>
      <c r="P80" s="43">
        <f>+P54+P44</f>
        <v>66501</v>
      </c>
      <c r="Q80" s="43">
        <f>+Q54+Q44</f>
        <v>44734</v>
      </c>
      <c r="R80" s="43">
        <f>+R54+R44+R21</f>
        <v>63980</v>
      </c>
      <c r="S80" s="43">
        <f>+S54+S44+S21</f>
        <v>150549</v>
      </c>
      <c r="T80" s="43">
        <f>+T54+T44+T21</f>
        <v>179511</v>
      </c>
      <c r="U80" s="43">
        <f>+U54+U44+U21</f>
        <v>172311</v>
      </c>
    </row>
    <row r="81" spans="1:38">
      <c r="A81" s="75" t="s">
        <v>48</v>
      </c>
      <c r="B81" s="76">
        <f t="shared" ref="B81:J81" si="43">SUM(B58:B80)</f>
        <v>1686295</v>
      </c>
      <c r="C81" s="76">
        <f t="shared" si="43"/>
        <v>1817116</v>
      </c>
      <c r="D81" s="76">
        <f t="shared" si="43"/>
        <v>1791530</v>
      </c>
      <c r="E81" s="76">
        <f t="shared" si="43"/>
        <v>1827791</v>
      </c>
      <c r="F81" s="76">
        <f t="shared" si="43"/>
        <v>2317227</v>
      </c>
      <c r="G81" s="76">
        <f t="shared" si="43"/>
        <v>2530249</v>
      </c>
      <c r="H81" s="76">
        <f t="shared" si="43"/>
        <v>2612329</v>
      </c>
      <c r="I81" s="76">
        <f t="shared" si="43"/>
        <v>2980163</v>
      </c>
      <c r="J81" s="76">
        <f t="shared" si="43"/>
        <v>3216381</v>
      </c>
      <c r="K81" s="76">
        <f>+K55+K45+K22</f>
        <v>3183482</v>
      </c>
      <c r="L81" s="76">
        <f>+L55+L45+L22</f>
        <v>3646548</v>
      </c>
      <c r="M81" s="76">
        <f>+M55+M45+M22</f>
        <v>3446329</v>
      </c>
      <c r="N81" s="76">
        <f t="shared" ref="N81:T81" si="44">+N55+N45+N22</f>
        <v>3433670</v>
      </c>
      <c r="O81" s="76">
        <f t="shared" si="44"/>
        <v>3739525</v>
      </c>
      <c r="P81" s="76">
        <f t="shared" si="44"/>
        <v>3177859</v>
      </c>
      <c r="Q81" s="76">
        <f t="shared" si="44"/>
        <v>2452290</v>
      </c>
      <c r="R81" s="76">
        <f t="shared" si="44"/>
        <v>2195712</v>
      </c>
      <c r="S81" s="76">
        <f t="shared" si="44"/>
        <v>2754142</v>
      </c>
      <c r="T81" s="76">
        <f t="shared" si="44"/>
        <v>2894904</v>
      </c>
      <c r="U81" s="76">
        <f>+U56+U22</f>
        <v>2951446</v>
      </c>
    </row>
    <row r="82" spans="1:38">
      <c r="A82" s="106" t="s">
        <v>67</v>
      </c>
      <c r="B82" s="24"/>
      <c r="C82" s="24"/>
      <c r="D82" s="25"/>
      <c r="E82" s="25"/>
      <c r="F82" s="26"/>
      <c r="G82" s="24"/>
      <c r="H82" s="24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24"/>
      <c r="U82" s="24" t="s">
        <v>71</v>
      </c>
    </row>
    <row r="83" spans="1:38">
      <c r="B83" s="24"/>
      <c r="C83" s="24"/>
      <c r="D83" s="25"/>
      <c r="E83" s="25"/>
      <c r="F83" s="26"/>
      <c r="G83" s="24"/>
      <c r="H83" s="24"/>
      <c r="I83" s="24"/>
      <c r="J83" s="25"/>
      <c r="L83" s="24"/>
      <c r="M83" s="24"/>
      <c r="N83" s="24"/>
      <c r="P83" s="24"/>
      <c r="Q83" s="24"/>
      <c r="R83" s="24"/>
      <c r="S83" s="24"/>
      <c r="T83" s="24"/>
      <c r="U83" s="24"/>
    </row>
    <row r="84" spans="1:38">
      <c r="A84" s="63" t="s">
        <v>70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</row>
    <row r="85" spans="1:38">
      <c r="A85" s="68" t="s">
        <v>57</v>
      </c>
      <c r="B85" s="69">
        <f>SUM(B86:B89)</f>
        <v>1605848</v>
      </c>
      <c r="C85" s="69">
        <f t="shared" ref="C85:Q85" si="45">SUM(C86:C89)</f>
        <v>1674522</v>
      </c>
      <c r="D85" s="69">
        <f t="shared" si="45"/>
        <v>1633790</v>
      </c>
      <c r="E85" s="69">
        <f t="shared" si="45"/>
        <v>1684715</v>
      </c>
      <c r="F85" s="69">
        <f t="shared" si="45"/>
        <v>2124177</v>
      </c>
      <c r="G85" s="69">
        <f t="shared" si="45"/>
        <v>2357172</v>
      </c>
      <c r="H85" s="69">
        <f t="shared" si="45"/>
        <v>2403680</v>
      </c>
      <c r="I85" s="69">
        <f t="shared" si="45"/>
        <v>2825224</v>
      </c>
      <c r="J85" s="69">
        <f t="shared" si="45"/>
        <v>3050629</v>
      </c>
      <c r="K85" s="69">
        <f t="shared" si="45"/>
        <v>3076000</v>
      </c>
      <c r="L85" s="69">
        <f t="shared" si="45"/>
        <v>3382135</v>
      </c>
      <c r="M85" s="69">
        <f t="shared" si="45"/>
        <v>3417782</v>
      </c>
      <c r="N85" s="69">
        <f t="shared" si="45"/>
        <v>3404384</v>
      </c>
      <c r="O85" s="69">
        <f t="shared" si="45"/>
        <v>3713813</v>
      </c>
      <c r="P85" s="69">
        <f t="shared" si="45"/>
        <v>3151831</v>
      </c>
      <c r="Q85" s="69">
        <f t="shared" si="45"/>
        <v>2428089</v>
      </c>
      <c r="R85" s="69">
        <f>SUM(R86:R89)</f>
        <v>2176784</v>
      </c>
      <c r="S85" s="69">
        <f>SUM(S86:S89)</f>
        <v>2737256</v>
      </c>
      <c r="T85" s="69">
        <f>SUM(T86:T89)</f>
        <v>2881018</v>
      </c>
      <c r="U85" s="69">
        <f>SUM(U86:U89)</f>
        <v>2944988</v>
      </c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</row>
    <row r="86" spans="1:38">
      <c r="A86" s="80" t="s">
        <v>56</v>
      </c>
      <c r="B86" s="81">
        <v>1298437</v>
      </c>
      <c r="C86" s="81">
        <v>1384368</v>
      </c>
      <c r="D86" s="81">
        <v>1376219</v>
      </c>
      <c r="E86" s="81">
        <v>1428270</v>
      </c>
      <c r="F86" s="81">
        <v>1777642</v>
      </c>
      <c r="G86" s="81">
        <v>1979545</v>
      </c>
      <c r="H86" s="81">
        <v>2027305</v>
      </c>
      <c r="I86" s="81">
        <v>2360739</v>
      </c>
      <c r="J86" s="81">
        <v>2498482</v>
      </c>
      <c r="K86" s="81">
        <v>2568167</v>
      </c>
      <c r="L86" s="81">
        <v>2682924</v>
      </c>
      <c r="M86" s="81">
        <v>2630893</v>
      </c>
      <c r="N86" s="81">
        <v>2764866</v>
      </c>
      <c r="O86" s="81">
        <v>2955356</v>
      </c>
      <c r="P86" s="81">
        <v>2507759</v>
      </c>
      <c r="Q86" s="81">
        <v>2016308</v>
      </c>
      <c r="R86" s="81">
        <v>1798894</v>
      </c>
      <c r="S86" s="109">
        <v>2307897</v>
      </c>
      <c r="T86" s="109">
        <v>2387967</v>
      </c>
      <c r="U86" s="109">
        <v>2448490</v>
      </c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4"/>
      <c r="AJ86" s="94"/>
      <c r="AK86" s="94"/>
      <c r="AL86" s="94"/>
    </row>
    <row r="87" spans="1:38">
      <c r="A87" s="113" t="s">
        <v>53</v>
      </c>
      <c r="B87" s="66">
        <v>214994</v>
      </c>
      <c r="C87" s="66">
        <v>190957</v>
      </c>
      <c r="D87" s="66">
        <v>167767</v>
      </c>
      <c r="E87" s="107">
        <v>154181</v>
      </c>
      <c r="F87" s="107">
        <v>216735</v>
      </c>
      <c r="G87" s="107">
        <v>235340</v>
      </c>
      <c r="H87" s="107">
        <v>243666</v>
      </c>
      <c r="I87" s="107">
        <v>295738</v>
      </c>
      <c r="J87" s="107">
        <v>350188</v>
      </c>
      <c r="K87" s="107">
        <v>356817</v>
      </c>
      <c r="L87" s="107">
        <v>468747</v>
      </c>
      <c r="M87" s="107">
        <v>513918</v>
      </c>
      <c r="N87" s="107">
        <v>469480</v>
      </c>
      <c r="O87" s="107">
        <v>530901</v>
      </c>
      <c r="P87" s="107">
        <v>471170</v>
      </c>
      <c r="Q87" s="107">
        <v>316221</v>
      </c>
      <c r="R87" s="107">
        <v>298703</v>
      </c>
      <c r="S87" s="107">
        <v>325672</v>
      </c>
      <c r="T87" s="107">
        <v>358981</v>
      </c>
      <c r="U87" s="107">
        <v>355351</v>
      </c>
      <c r="V87" s="95"/>
      <c r="W87" s="95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91"/>
      <c r="AJ87" s="91"/>
      <c r="AK87" s="91"/>
      <c r="AL87" s="91"/>
    </row>
    <row r="88" spans="1:38">
      <c r="A88" s="114" t="s">
        <v>54</v>
      </c>
      <c r="B88" s="67">
        <v>71114</v>
      </c>
      <c r="C88" s="67">
        <v>77251</v>
      </c>
      <c r="D88" s="67">
        <v>68354</v>
      </c>
      <c r="E88" s="108">
        <v>77785</v>
      </c>
      <c r="F88" s="108">
        <v>104792</v>
      </c>
      <c r="G88" s="108">
        <v>112921</v>
      </c>
      <c r="H88" s="108">
        <v>103297</v>
      </c>
      <c r="I88" s="108">
        <v>133739</v>
      </c>
      <c r="J88" s="108">
        <v>163757</v>
      </c>
      <c r="K88" s="108">
        <v>120994</v>
      </c>
      <c r="L88" s="108">
        <v>189933</v>
      </c>
      <c r="M88" s="108">
        <v>223602</v>
      </c>
      <c r="N88" s="108">
        <v>133403</v>
      </c>
      <c r="O88" s="108">
        <v>187002</v>
      </c>
      <c r="P88" s="108">
        <v>139965</v>
      </c>
      <c r="Q88" s="108">
        <v>74062</v>
      </c>
      <c r="R88" s="108">
        <v>60482</v>
      </c>
      <c r="S88" s="108">
        <v>83044</v>
      </c>
      <c r="T88" s="108">
        <v>105534</v>
      </c>
      <c r="U88" s="108">
        <v>113476</v>
      </c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</row>
    <row r="89" spans="1:38">
      <c r="A89" s="114" t="s">
        <v>55</v>
      </c>
      <c r="B89" s="67">
        <v>21303</v>
      </c>
      <c r="C89" s="67">
        <v>21946</v>
      </c>
      <c r="D89" s="67">
        <v>21450</v>
      </c>
      <c r="E89" s="108">
        <v>24479</v>
      </c>
      <c r="F89" s="108">
        <v>25008</v>
      </c>
      <c r="G89" s="108">
        <v>29366</v>
      </c>
      <c r="H89" s="108">
        <v>29412</v>
      </c>
      <c r="I89" s="108">
        <v>35008</v>
      </c>
      <c r="J89" s="108">
        <v>38202</v>
      </c>
      <c r="K89" s="108">
        <v>30022</v>
      </c>
      <c r="L89" s="108">
        <v>40531</v>
      </c>
      <c r="M89" s="108">
        <v>49369</v>
      </c>
      <c r="N89" s="108">
        <v>36635</v>
      </c>
      <c r="O89" s="108">
        <v>40554</v>
      </c>
      <c r="P89" s="108">
        <v>32937</v>
      </c>
      <c r="Q89" s="108">
        <v>21498</v>
      </c>
      <c r="R89" s="108">
        <v>18705</v>
      </c>
      <c r="S89" s="108">
        <v>20643</v>
      </c>
      <c r="T89" s="108">
        <v>28536</v>
      </c>
      <c r="U89" s="108">
        <v>27671</v>
      </c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</row>
    <row r="90" spans="1:38">
      <c r="A90" s="80" t="s">
        <v>65</v>
      </c>
      <c r="B90" s="81">
        <f>SUM(B87:B89)</f>
        <v>307411</v>
      </c>
      <c r="C90" s="81">
        <f t="shared" ref="C90:Q90" si="46">SUM(C87:C89)</f>
        <v>290154</v>
      </c>
      <c r="D90" s="81">
        <f t="shared" si="46"/>
        <v>257571</v>
      </c>
      <c r="E90" s="81">
        <f t="shared" si="46"/>
        <v>256445</v>
      </c>
      <c r="F90" s="81">
        <f t="shared" si="46"/>
        <v>346535</v>
      </c>
      <c r="G90" s="81">
        <f t="shared" si="46"/>
        <v>377627</v>
      </c>
      <c r="H90" s="81">
        <f t="shared" si="46"/>
        <v>376375</v>
      </c>
      <c r="I90" s="81">
        <f t="shared" si="46"/>
        <v>464485</v>
      </c>
      <c r="J90" s="81">
        <f t="shared" si="46"/>
        <v>552147</v>
      </c>
      <c r="K90" s="81">
        <f t="shared" si="46"/>
        <v>507833</v>
      </c>
      <c r="L90" s="81">
        <f t="shared" si="46"/>
        <v>699211</v>
      </c>
      <c r="M90" s="81">
        <f t="shared" si="46"/>
        <v>786889</v>
      </c>
      <c r="N90" s="81">
        <f t="shared" si="46"/>
        <v>639518</v>
      </c>
      <c r="O90" s="81">
        <f t="shared" si="46"/>
        <v>758457</v>
      </c>
      <c r="P90" s="81">
        <f t="shared" si="46"/>
        <v>644072</v>
      </c>
      <c r="Q90" s="81">
        <f t="shared" si="46"/>
        <v>411781</v>
      </c>
      <c r="R90" s="81">
        <f>SUM(R87:R89)</f>
        <v>377890</v>
      </c>
      <c r="S90" s="81">
        <f>SUM(S87:S89)</f>
        <v>429359</v>
      </c>
      <c r="T90" s="81">
        <f>SUM(T87:T89)</f>
        <v>493051</v>
      </c>
      <c r="U90" s="81">
        <f>SUM(U87:U89)</f>
        <v>496498</v>
      </c>
    </row>
    <row r="91" spans="1:38">
      <c r="Q91" s="64"/>
      <c r="R91" s="64"/>
      <c r="S91" s="64"/>
      <c r="T91" s="64"/>
      <c r="U91" s="64" t="s">
        <v>72</v>
      </c>
    </row>
    <row r="92" spans="1:38" ht="13.5">
      <c r="A92" s="22" t="s">
        <v>58</v>
      </c>
      <c r="V92" s="64"/>
    </row>
    <row r="93" spans="1:38">
      <c r="A93" s="70"/>
      <c r="B93" s="71">
        <v>2000</v>
      </c>
      <c r="C93" s="71">
        <v>2001</v>
      </c>
      <c r="D93" s="71">
        <v>2002</v>
      </c>
      <c r="E93" s="71">
        <v>2003</v>
      </c>
      <c r="F93" s="71">
        <v>2004</v>
      </c>
      <c r="G93" s="71">
        <v>2005</v>
      </c>
      <c r="H93" s="71">
        <v>2006</v>
      </c>
      <c r="I93" s="110">
        <v>2007</v>
      </c>
      <c r="J93" s="38">
        <v>2008</v>
      </c>
      <c r="K93" s="38">
        <v>2009</v>
      </c>
      <c r="L93" s="38">
        <v>2010</v>
      </c>
      <c r="M93" s="38">
        <v>2011</v>
      </c>
      <c r="N93" s="38">
        <v>2012</v>
      </c>
      <c r="O93" s="38">
        <v>2013</v>
      </c>
      <c r="P93" s="38">
        <v>2014</v>
      </c>
      <c r="Q93" s="38">
        <v>2015</v>
      </c>
      <c r="R93" s="38">
        <v>2016</v>
      </c>
      <c r="S93" s="38">
        <v>2017</v>
      </c>
      <c r="T93" s="38">
        <v>2018</v>
      </c>
      <c r="U93" s="38">
        <v>2019</v>
      </c>
    </row>
    <row r="94" spans="1:38">
      <c r="A94" s="65" t="s">
        <v>59</v>
      </c>
      <c r="B94" s="72">
        <v>284131</v>
      </c>
      <c r="C94" s="72">
        <v>328971</v>
      </c>
      <c r="D94" s="72">
        <v>370280</v>
      </c>
      <c r="E94" s="72">
        <v>463283</v>
      </c>
      <c r="F94" s="72">
        <v>646792</v>
      </c>
      <c r="G94" s="72">
        <v>737654</v>
      </c>
      <c r="H94" s="72">
        <v>692057</v>
      </c>
      <c r="I94" s="72">
        <v>632396</v>
      </c>
      <c r="J94" s="72">
        <v>593223</v>
      </c>
      <c r="K94" s="72">
        <v>396309</v>
      </c>
      <c r="L94" s="72">
        <v>646993</v>
      </c>
      <c r="M94" s="72">
        <v>442606</v>
      </c>
      <c r="N94" s="73">
        <v>351236</v>
      </c>
      <c r="O94" s="73">
        <v>461402</v>
      </c>
      <c r="P94" s="73">
        <v>265620</v>
      </c>
      <c r="Q94" s="73">
        <v>316777</v>
      </c>
      <c r="R94" s="73">
        <v>409251</v>
      </c>
      <c r="S94" s="73">
        <v>625186</v>
      </c>
      <c r="T94" s="73">
        <v>501124</v>
      </c>
      <c r="U94" s="73">
        <v>347234</v>
      </c>
    </row>
    <row r="95" spans="1:38">
      <c r="A95" s="65" t="s">
        <v>60</v>
      </c>
      <c r="B95" s="72">
        <v>81140</v>
      </c>
      <c r="C95" s="72">
        <v>54841</v>
      </c>
      <c r="D95" s="72">
        <v>47370</v>
      </c>
      <c r="E95" s="72">
        <v>63377</v>
      </c>
      <c r="F95" s="72">
        <v>99048</v>
      </c>
      <c r="G95" s="72">
        <v>140566</v>
      </c>
      <c r="H95" s="72">
        <v>134895</v>
      </c>
      <c r="I95" s="73">
        <v>142028</v>
      </c>
      <c r="J95" s="73">
        <v>125621</v>
      </c>
      <c r="K95" s="73">
        <v>69120</v>
      </c>
      <c r="L95" s="73">
        <v>105813</v>
      </c>
      <c r="M95" s="73">
        <v>125666</v>
      </c>
      <c r="N95" s="73">
        <v>106727</v>
      </c>
      <c r="O95" s="73">
        <v>116522</v>
      </c>
      <c r="P95" s="73">
        <v>82999</v>
      </c>
      <c r="Q95" s="73">
        <v>113836</v>
      </c>
      <c r="R95" s="73">
        <v>113433</v>
      </c>
      <c r="S95" s="73">
        <v>145596</v>
      </c>
      <c r="T95" s="73">
        <v>130036</v>
      </c>
      <c r="U95" s="73">
        <v>78354</v>
      </c>
    </row>
    <row r="96" spans="1:38">
      <c r="A96" s="65" t="s">
        <v>61</v>
      </c>
      <c r="B96" s="72">
        <v>6028</v>
      </c>
      <c r="C96" s="72">
        <v>7042</v>
      </c>
      <c r="D96" s="72">
        <v>6765</v>
      </c>
      <c r="E96" s="72">
        <v>9320</v>
      </c>
      <c r="F96" s="72">
        <v>12947</v>
      </c>
      <c r="G96" s="72">
        <v>18924</v>
      </c>
      <c r="H96" s="72">
        <v>15860</v>
      </c>
      <c r="I96" s="73">
        <v>14942</v>
      </c>
      <c r="J96" s="73">
        <v>15690</v>
      </c>
      <c r="K96" s="73">
        <v>9896</v>
      </c>
      <c r="L96" s="73">
        <v>14626</v>
      </c>
      <c r="M96" s="73">
        <v>14480</v>
      </c>
      <c r="N96" s="73">
        <v>13140</v>
      </c>
      <c r="O96" s="73">
        <v>13699</v>
      </c>
      <c r="P96" s="73">
        <v>10952</v>
      </c>
      <c r="Q96" s="73">
        <v>11400</v>
      </c>
      <c r="R96" s="73">
        <v>14742</v>
      </c>
      <c r="S96" s="73">
        <v>13967</v>
      </c>
      <c r="T96" s="73">
        <v>12261</v>
      </c>
      <c r="U96" s="73">
        <v>9456</v>
      </c>
    </row>
    <row r="97" spans="1:22">
      <c r="A97" s="68" t="s">
        <v>62</v>
      </c>
      <c r="B97" s="74">
        <f>SUM(B94:B96)</f>
        <v>371299</v>
      </c>
      <c r="C97" s="74">
        <f t="shared" ref="C97:Q97" si="47">SUM(C94:C96)</f>
        <v>390854</v>
      </c>
      <c r="D97" s="74">
        <f t="shared" si="47"/>
        <v>424415</v>
      </c>
      <c r="E97" s="74">
        <f t="shared" si="47"/>
        <v>535980</v>
      </c>
      <c r="F97" s="74">
        <f t="shared" si="47"/>
        <v>758787</v>
      </c>
      <c r="G97" s="74">
        <f t="shared" si="47"/>
        <v>897144</v>
      </c>
      <c r="H97" s="74">
        <f t="shared" si="47"/>
        <v>842812</v>
      </c>
      <c r="I97" s="74">
        <f t="shared" si="47"/>
        <v>789366</v>
      </c>
      <c r="J97" s="74">
        <f t="shared" si="47"/>
        <v>734534</v>
      </c>
      <c r="K97" s="74">
        <f t="shared" si="47"/>
        <v>475325</v>
      </c>
      <c r="L97" s="74">
        <f t="shared" si="47"/>
        <v>767432</v>
      </c>
      <c r="M97" s="74">
        <f t="shared" si="47"/>
        <v>582752</v>
      </c>
      <c r="N97" s="74">
        <f t="shared" si="47"/>
        <v>471103</v>
      </c>
      <c r="O97" s="74">
        <f t="shared" si="47"/>
        <v>591623</v>
      </c>
      <c r="P97" s="74">
        <f t="shared" si="47"/>
        <v>359571</v>
      </c>
      <c r="Q97" s="74">
        <f t="shared" si="47"/>
        <v>442013</v>
      </c>
      <c r="R97" s="74">
        <f>SUM(R94:R96)</f>
        <v>537426</v>
      </c>
      <c r="S97" s="74">
        <f>SUM(S94:S96)</f>
        <v>784749</v>
      </c>
      <c r="T97" s="74">
        <f>SUM(T94:T96)</f>
        <v>643421</v>
      </c>
      <c r="U97" s="74">
        <f>SUM(U94:U96)</f>
        <v>435044</v>
      </c>
    </row>
    <row r="98" spans="1:22">
      <c r="Q98" s="64"/>
      <c r="R98" s="64"/>
      <c r="S98" s="64"/>
      <c r="T98" s="64"/>
      <c r="U98" s="64" t="s">
        <v>73</v>
      </c>
      <c r="V98" s="64"/>
    </row>
  </sheetData>
  <phoneticPr fontId="17" type="noConversion"/>
  <pageMargins left="0.62992125984251968" right="0.31496062992125984" top="0.47244094488188981" bottom="0.70866141732283472" header="0.31496062992125984" footer="0.31496062992125984"/>
  <pageSetup paperSize="9" scale="70" fitToHeight="5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5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/>
  <dimension ref="A1:F96"/>
  <sheetViews>
    <sheetView showGridLines="0" zoomScaleNormal="100" workbookViewId="0">
      <pane ySplit="7" topLeftCell="A50" activePane="bottomLeft" state="frozen"/>
      <selection pane="bottomLeft" activeCell="H73" sqref="H73:H74"/>
    </sheetView>
  </sheetViews>
  <sheetFormatPr defaultColWidth="10.54296875" defaultRowHeight="12"/>
  <cols>
    <col min="1" max="1" width="13" style="15" customWidth="1"/>
    <col min="2" max="2" width="18" style="17" customWidth="1"/>
    <col min="3" max="3" width="19" style="17" bestFit="1" customWidth="1"/>
    <col min="4" max="4" width="17.453125" style="17" customWidth="1"/>
    <col min="5" max="5" width="3" style="17" customWidth="1"/>
    <col min="6" max="16384" width="10.54296875" style="17"/>
  </cols>
  <sheetData>
    <row r="1" spans="1:4" s="11" customFormat="1" ht="18.649999999999999" customHeight="1">
      <c r="B1" s="10" t="s">
        <v>39</v>
      </c>
    </row>
    <row r="2" spans="1:4" s="11" customFormat="1" ht="13.5">
      <c r="B2" s="12" t="s">
        <v>40</v>
      </c>
    </row>
    <row r="3" spans="1:4" s="11" customFormat="1" ht="13.5">
      <c r="B3" s="13" t="s">
        <v>41</v>
      </c>
      <c r="C3" s="14"/>
      <c r="D3" s="14"/>
    </row>
    <row r="4" spans="1:4" s="11" customFormat="1" ht="13.5">
      <c r="B4" s="10" t="s">
        <v>38</v>
      </c>
      <c r="C4" s="14"/>
      <c r="D4" s="14"/>
    </row>
    <row r="5" spans="1:4">
      <c r="B5" s="16"/>
      <c r="C5" s="16"/>
      <c r="D5" s="16"/>
    </row>
    <row r="6" spans="1:4">
      <c r="A6" s="115" t="s">
        <v>37</v>
      </c>
      <c r="B6" s="23" t="s">
        <v>36</v>
      </c>
      <c r="C6" s="23" t="s">
        <v>35</v>
      </c>
      <c r="D6" s="23" t="s">
        <v>34</v>
      </c>
    </row>
    <row r="7" spans="1:4">
      <c r="A7" s="116" t="s">
        <v>33</v>
      </c>
      <c r="B7" s="98" t="s">
        <v>32</v>
      </c>
      <c r="C7" s="98" t="s">
        <v>31</v>
      </c>
      <c r="D7" s="98" t="s">
        <v>30</v>
      </c>
    </row>
    <row r="8" spans="1:4" ht="13" customHeight="1">
      <c r="A8" s="117">
        <v>1957</v>
      </c>
      <c r="B8" s="102">
        <v>1.1000000000000001</v>
      </c>
      <c r="C8" s="102">
        <v>29.4</v>
      </c>
      <c r="D8" s="100">
        <f t="shared" ref="D8:D39" si="0">+C8+B8</f>
        <v>30.5</v>
      </c>
    </row>
    <row r="9" spans="1:4" ht="13" customHeight="1">
      <c r="A9" s="118">
        <v>1958</v>
      </c>
      <c r="B9" s="19">
        <v>3.8</v>
      </c>
      <c r="C9" s="19">
        <v>57.2</v>
      </c>
      <c r="D9" s="101">
        <f t="shared" si="0"/>
        <v>61</v>
      </c>
    </row>
    <row r="10" spans="1:4" ht="13" customHeight="1">
      <c r="A10" s="118">
        <v>1959</v>
      </c>
      <c r="B10" s="18">
        <v>14.5</v>
      </c>
      <c r="C10" s="18">
        <v>81.599999999999994</v>
      </c>
      <c r="D10" s="101">
        <f t="shared" si="0"/>
        <v>96.1</v>
      </c>
    </row>
    <row r="11" spans="1:4" ht="13" customHeight="1">
      <c r="A11" s="118">
        <v>1960</v>
      </c>
      <c r="B11" s="18">
        <v>42.6</v>
      </c>
      <c r="C11" s="18">
        <v>90.4</v>
      </c>
      <c r="D11" s="101">
        <f t="shared" si="0"/>
        <v>133</v>
      </c>
    </row>
    <row r="12" spans="1:4" ht="13" customHeight="1">
      <c r="A12" s="118">
        <v>1961</v>
      </c>
      <c r="B12" s="18">
        <v>60.2</v>
      </c>
      <c r="C12" s="18">
        <v>85.4</v>
      </c>
      <c r="D12" s="101">
        <f t="shared" si="0"/>
        <v>145.60000000000002</v>
      </c>
    </row>
    <row r="13" spans="1:4" ht="13" customHeight="1">
      <c r="A13" s="118">
        <v>1962</v>
      </c>
      <c r="B13" s="18">
        <v>83.9</v>
      </c>
      <c r="C13" s="18">
        <v>107.3</v>
      </c>
      <c r="D13" s="101">
        <f t="shared" si="0"/>
        <v>191.2</v>
      </c>
    </row>
    <row r="14" spans="1:4" ht="13" customHeight="1">
      <c r="A14" s="118">
        <v>1963</v>
      </c>
      <c r="B14" s="18">
        <v>94.8</v>
      </c>
      <c r="C14" s="18">
        <v>79.400000000000006</v>
      </c>
      <c r="D14" s="101">
        <f t="shared" si="0"/>
        <v>174.2</v>
      </c>
    </row>
    <row r="15" spans="1:4" ht="13" customHeight="1">
      <c r="A15" s="118">
        <v>1964</v>
      </c>
      <c r="B15" s="18">
        <v>104.7</v>
      </c>
      <c r="C15" s="18">
        <v>79</v>
      </c>
      <c r="D15" s="101">
        <f t="shared" si="0"/>
        <v>183.7</v>
      </c>
    </row>
    <row r="16" spans="1:4" ht="13" customHeight="1">
      <c r="A16" s="118">
        <v>1965</v>
      </c>
      <c r="B16" s="18">
        <v>113.8</v>
      </c>
      <c r="C16" s="18">
        <v>71.400000000000006</v>
      </c>
      <c r="D16" s="101">
        <f t="shared" si="0"/>
        <v>185.2</v>
      </c>
    </row>
    <row r="17" spans="1:6" ht="13" customHeight="1">
      <c r="A17" s="118">
        <v>1966</v>
      </c>
      <c r="B17" s="19">
        <v>128.80000000000001</v>
      </c>
      <c r="C17" s="19">
        <v>95.8</v>
      </c>
      <c r="D17" s="101">
        <f t="shared" si="0"/>
        <v>224.60000000000002</v>
      </c>
    </row>
    <row r="18" spans="1:6" ht="13" customHeight="1">
      <c r="A18" s="118">
        <v>1967</v>
      </c>
      <c r="B18" s="18">
        <v>139.30000000000001</v>
      </c>
      <c r="C18" s="18">
        <v>86.2</v>
      </c>
      <c r="D18" s="101">
        <f t="shared" si="0"/>
        <v>225.5</v>
      </c>
    </row>
    <row r="19" spans="1:6" ht="13" customHeight="1">
      <c r="A19" s="118">
        <v>1968</v>
      </c>
      <c r="B19" s="18">
        <v>165</v>
      </c>
      <c r="C19" s="18">
        <v>114.7</v>
      </c>
      <c r="D19" s="101">
        <f t="shared" si="0"/>
        <v>279.7</v>
      </c>
    </row>
    <row r="20" spans="1:6" ht="13" customHeight="1">
      <c r="A20" s="118">
        <v>1969</v>
      </c>
      <c r="B20" s="18">
        <v>244.4</v>
      </c>
      <c r="C20" s="18">
        <v>109.3</v>
      </c>
      <c r="D20" s="101">
        <f t="shared" si="0"/>
        <v>353.7</v>
      </c>
    </row>
    <row r="21" spans="1:6" ht="13" customHeight="1">
      <c r="A21" s="118">
        <v>1970</v>
      </c>
      <c r="B21" s="18">
        <v>306.91500000000002</v>
      </c>
      <c r="C21" s="18">
        <v>109.17400000000001</v>
      </c>
      <c r="D21" s="101">
        <f t="shared" si="0"/>
        <v>416.08900000000006</v>
      </c>
    </row>
    <row r="22" spans="1:6" ht="13" customHeight="1">
      <c r="A22" s="118">
        <v>1971</v>
      </c>
      <c r="B22" s="18">
        <v>399.863</v>
      </c>
      <c r="C22" s="18">
        <v>117.101</v>
      </c>
      <c r="D22" s="101">
        <f t="shared" si="0"/>
        <v>516.96399999999994</v>
      </c>
    </row>
    <row r="23" spans="1:6" ht="13" customHeight="1">
      <c r="A23" s="118">
        <v>1972</v>
      </c>
      <c r="B23" s="18">
        <v>471.05500000000001</v>
      </c>
      <c r="C23" s="18">
        <v>151.11600000000001</v>
      </c>
      <c r="D23" s="101">
        <f t="shared" si="0"/>
        <v>622.17100000000005</v>
      </c>
    </row>
    <row r="24" spans="1:6" ht="13" customHeight="1">
      <c r="A24" s="118">
        <v>1973</v>
      </c>
      <c r="B24" s="18">
        <v>564.00199999999995</v>
      </c>
      <c r="C24" s="18">
        <v>186.374</v>
      </c>
      <c r="D24" s="101">
        <f t="shared" si="0"/>
        <v>750.37599999999998</v>
      </c>
    </row>
    <row r="25" spans="1:6" ht="13" customHeight="1">
      <c r="A25" s="118">
        <v>1974</v>
      </c>
      <c r="B25" s="18">
        <v>691.31</v>
      </c>
      <c r="C25" s="18">
        <v>214.61</v>
      </c>
      <c r="D25" s="101">
        <f t="shared" si="0"/>
        <v>905.92</v>
      </c>
    </row>
    <row r="26" spans="1:6" ht="13" customHeight="1">
      <c r="A26" s="118">
        <v>1975</v>
      </c>
      <c r="B26" s="18">
        <v>712.52599999999995</v>
      </c>
      <c r="C26" s="18">
        <v>217.709</v>
      </c>
      <c r="D26" s="101">
        <f t="shared" si="0"/>
        <v>930.2349999999999</v>
      </c>
    </row>
    <row r="27" spans="1:6" ht="13" customHeight="1">
      <c r="A27" s="118">
        <v>1976</v>
      </c>
      <c r="B27" s="18">
        <v>765.29100000000005</v>
      </c>
      <c r="C27" s="18">
        <v>221.32</v>
      </c>
      <c r="D27" s="101">
        <f t="shared" si="0"/>
        <v>986.6110000000001</v>
      </c>
    </row>
    <row r="28" spans="1:6" ht="13" customHeight="1">
      <c r="A28" s="118">
        <v>1977</v>
      </c>
      <c r="B28" s="18">
        <v>732.36</v>
      </c>
      <c r="C28" s="18">
        <v>188.833</v>
      </c>
      <c r="D28" s="101">
        <f t="shared" si="0"/>
        <v>921.19299999999998</v>
      </c>
      <c r="E28" s="40"/>
      <c r="F28" s="40"/>
    </row>
    <row r="29" spans="1:6" ht="13" customHeight="1">
      <c r="A29" s="118">
        <v>1978</v>
      </c>
      <c r="B29" s="18">
        <v>871.17</v>
      </c>
      <c r="C29" s="18">
        <v>192.84399999999999</v>
      </c>
      <c r="D29" s="101">
        <f t="shared" si="0"/>
        <v>1064.0139999999999</v>
      </c>
      <c r="E29" s="40"/>
      <c r="F29" s="40"/>
    </row>
    <row r="30" spans="1:6" ht="13" customHeight="1">
      <c r="A30" s="118">
        <v>1979</v>
      </c>
      <c r="B30" s="18">
        <v>912.01800000000003</v>
      </c>
      <c r="C30" s="18">
        <v>215.94800000000001</v>
      </c>
      <c r="D30" s="101">
        <f t="shared" si="0"/>
        <v>1127.9660000000001</v>
      </c>
      <c r="E30" s="40"/>
      <c r="F30" s="40"/>
    </row>
    <row r="31" spans="1:6" ht="13" customHeight="1">
      <c r="A31" s="118">
        <v>1980</v>
      </c>
      <c r="B31" s="18">
        <v>933.15200000000004</v>
      </c>
      <c r="C31" s="18">
        <v>232.02199999999999</v>
      </c>
      <c r="D31" s="101">
        <f t="shared" si="0"/>
        <v>1165.174</v>
      </c>
      <c r="E31" s="40"/>
      <c r="F31" s="40"/>
    </row>
    <row r="32" spans="1:6" ht="13" customHeight="1">
      <c r="A32" s="118">
        <v>1981</v>
      </c>
      <c r="B32" s="18">
        <v>585.83399999999995</v>
      </c>
      <c r="C32" s="18">
        <v>195.04900000000001</v>
      </c>
      <c r="D32" s="101">
        <f t="shared" si="0"/>
        <v>780.88299999999992</v>
      </c>
      <c r="E32" s="40"/>
      <c r="F32" s="40"/>
    </row>
    <row r="33" spans="1:6" ht="13" customHeight="1">
      <c r="A33" s="118">
        <v>1982</v>
      </c>
      <c r="B33" s="18">
        <v>672.58900000000006</v>
      </c>
      <c r="C33" s="18">
        <v>186.715</v>
      </c>
      <c r="D33" s="101">
        <f t="shared" si="0"/>
        <v>859.30400000000009</v>
      </c>
      <c r="E33" s="40"/>
      <c r="F33" s="40"/>
    </row>
    <row r="34" spans="1:6" ht="13" customHeight="1">
      <c r="A34" s="118">
        <v>1983</v>
      </c>
      <c r="B34" s="18">
        <v>748.37099999999998</v>
      </c>
      <c r="C34" s="18">
        <v>148.09100000000001</v>
      </c>
      <c r="D34" s="101">
        <f t="shared" si="0"/>
        <v>896.46199999999999</v>
      </c>
      <c r="E34" s="40"/>
      <c r="F34" s="40"/>
    </row>
    <row r="35" spans="1:6" ht="13" customHeight="1">
      <c r="A35" s="118">
        <v>1984</v>
      </c>
      <c r="B35" s="18">
        <v>679.38599999999997</v>
      </c>
      <c r="C35" s="18">
        <v>185.267</v>
      </c>
      <c r="D35" s="101">
        <f t="shared" si="0"/>
        <v>864.65300000000002</v>
      </c>
      <c r="E35" s="40"/>
      <c r="F35" s="40"/>
    </row>
    <row r="36" spans="1:6" ht="13" customHeight="1">
      <c r="A36" s="118">
        <v>1985</v>
      </c>
      <c r="B36" s="18">
        <v>759.14099999999996</v>
      </c>
      <c r="C36" s="18">
        <v>207.56700000000001</v>
      </c>
      <c r="D36" s="101">
        <f t="shared" si="0"/>
        <v>966.70799999999997</v>
      </c>
      <c r="E36" s="40"/>
      <c r="F36" s="40"/>
    </row>
    <row r="37" spans="1:6" ht="13" customHeight="1">
      <c r="A37" s="118">
        <v>1986</v>
      </c>
      <c r="B37" s="18">
        <v>815.15200000000004</v>
      </c>
      <c r="C37" s="18">
        <v>241.18</v>
      </c>
      <c r="D37" s="101">
        <f t="shared" si="0"/>
        <v>1056.3320000000001</v>
      </c>
      <c r="E37" s="40"/>
      <c r="F37" s="40"/>
    </row>
    <row r="38" spans="1:6" ht="13" customHeight="1">
      <c r="A38" s="118">
        <v>1987</v>
      </c>
      <c r="B38" s="18">
        <v>683.38</v>
      </c>
      <c r="C38" s="18">
        <v>236.691</v>
      </c>
      <c r="D38" s="101">
        <f t="shared" si="0"/>
        <v>920.07100000000003</v>
      </c>
      <c r="E38" s="40"/>
      <c r="F38" s="40"/>
    </row>
    <row r="39" spans="1:6" ht="13" customHeight="1">
      <c r="A39" s="118">
        <v>1988</v>
      </c>
      <c r="B39" s="18">
        <v>782.41099999999994</v>
      </c>
      <c r="C39" s="18">
        <v>286.34500000000003</v>
      </c>
      <c r="D39" s="101">
        <f t="shared" si="0"/>
        <v>1068.7559999999999</v>
      </c>
      <c r="E39" s="40"/>
      <c r="F39" s="40"/>
    </row>
    <row r="40" spans="1:6" ht="13" customHeight="1">
      <c r="A40" s="118">
        <v>1989</v>
      </c>
      <c r="B40" s="18">
        <v>730.99199999999996</v>
      </c>
      <c r="C40" s="18">
        <v>282.26</v>
      </c>
      <c r="D40" s="101">
        <f t="shared" ref="D40:D62" si="1">+C40+B40</f>
        <v>1013.252</v>
      </c>
      <c r="E40" s="40"/>
      <c r="F40" s="40"/>
    </row>
    <row r="41" spans="1:6" ht="13" customHeight="1">
      <c r="A41" s="118">
        <v>1990</v>
      </c>
      <c r="B41" s="18">
        <v>663.08399999999995</v>
      </c>
      <c r="C41" s="18">
        <v>251.38200000000001</v>
      </c>
      <c r="D41" s="101">
        <f t="shared" si="1"/>
        <v>914.46599999999989</v>
      </c>
      <c r="E41" s="40"/>
      <c r="F41" s="40"/>
    </row>
    <row r="42" spans="1:6" ht="13" customHeight="1">
      <c r="A42" s="118">
        <v>1991</v>
      </c>
      <c r="B42" s="19">
        <v>705.303</v>
      </c>
      <c r="C42" s="19">
        <v>254.916</v>
      </c>
      <c r="D42" s="101">
        <f t="shared" si="1"/>
        <v>960.21900000000005</v>
      </c>
    </row>
    <row r="43" spans="1:6" ht="13" customHeight="1">
      <c r="A43" s="118">
        <v>1992</v>
      </c>
      <c r="B43" s="18">
        <v>815.95899999999995</v>
      </c>
      <c r="C43" s="18">
        <v>257.90199999999999</v>
      </c>
      <c r="D43" s="101">
        <f t="shared" si="1"/>
        <v>1073.8609999999999</v>
      </c>
    </row>
    <row r="44" spans="1:6" ht="13" customHeight="1">
      <c r="A44" s="118">
        <v>1993</v>
      </c>
      <c r="B44" s="18">
        <v>1100.278</v>
      </c>
      <c r="C44" s="18">
        <v>291.15699999999998</v>
      </c>
      <c r="D44" s="101">
        <f t="shared" si="1"/>
        <v>1391.4349999999999</v>
      </c>
    </row>
    <row r="45" spans="1:6" ht="13" customHeight="1">
      <c r="A45" s="118">
        <v>1994</v>
      </c>
      <c r="B45" s="18">
        <v>1248.7729999999999</v>
      </c>
      <c r="C45" s="18">
        <v>332.61599999999999</v>
      </c>
      <c r="D45" s="101">
        <f t="shared" si="1"/>
        <v>1581.3889999999999</v>
      </c>
    </row>
    <row r="46" spans="1:6" ht="13" customHeight="1">
      <c r="A46" s="118">
        <v>1995</v>
      </c>
      <c r="B46" s="18">
        <v>1297.4670000000001</v>
      </c>
      <c r="C46" s="18">
        <v>331.541</v>
      </c>
      <c r="D46" s="101">
        <f t="shared" si="1"/>
        <v>1629.008</v>
      </c>
    </row>
    <row r="47" spans="1:6" ht="13" customHeight="1">
      <c r="A47" s="118">
        <v>1996</v>
      </c>
      <c r="B47" s="18">
        <v>1458.576</v>
      </c>
      <c r="C47" s="18">
        <v>345.75200000000001</v>
      </c>
      <c r="D47" s="101">
        <f t="shared" si="1"/>
        <v>1804.328</v>
      </c>
    </row>
    <row r="48" spans="1:6" ht="13" customHeight="1">
      <c r="A48" s="118">
        <v>1997</v>
      </c>
      <c r="B48" s="18">
        <v>1677.8579999999999</v>
      </c>
      <c r="C48" s="18">
        <v>391.84500000000003</v>
      </c>
      <c r="D48" s="101">
        <f t="shared" si="1"/>
        <v>2069.703</v>
      </c>
    </row>
    <row r="49" spans="1:4" ht="13" customHeight="1">
      <c r="A49" s="118">
        <v>1998</v>
      </c>
      <c r="B49" s="18">
        <v>1254.0160000000001</v>
      </c>
      <c r="C49" s="18">
        <v>332.27499999999998</v>
      </c>
      <c r="D49" s="101">
        <f t="shared" si="1"/>
        <v>1586.2910000000002</v>
      </c>
    </row>
    <row r="50" spans="1:4" ht="13" customHeight="1">
      <c r="A50" s="118">
        <v>1999</v>
      </c>
      <c r="B50" s="18">
        <v>1109.509</v>
      </c>
      <c r="C50" s="18">
        <v>247.20500000000001</v>
      </c>
      <c r="D50" s="101">
        <f t="shared" si="1"/>
        <v>1356.7139999999999</v>
      </c>
    </row>
    <row r="51" spans="1:4" ht="13" customHeight="1">
      <c r="A51" s="118">
        <v>2000</v>
      </c>
      <c r="B51" s="82">
        <v>1375.3820000000001</v>
      </c>
      <c r="C51" s="82">
        <v>315.858</v>
      </c>
      <c r="D51" s="83">
        <f t="shared" si="1"/>
        <v>1691.24</v>
      </c>
    </row>
    <row r="52" spans="1:4" ht="13" customHeight="1">
      <c r="A52" s="118">
        <v>2001</v>
      </c>
      <c r="B52" s="82">
        <v>1516.182</v>
      </c>
      <c r="C52" s="82">
        <v>300.93400000000003</v>
      </c>
      <c r="D52" s="83">
        <f t="shared" si="1"/>
        <v>1817.116</v>
      </c>
    </row>
    <row r="53" spans="1:4" ht="13" customHeight="1">
      <c r="A53" s="118">
        <v>2002</v>
      </c>
      <c r="B53" s="82">
        <v>1525.491</v>
      </c>
      <c r="C53" s="82">
        <v>266.03899999999999</v>
      </c>
      <c r="D53" s="83">
        <f t="shared" si="1"/>
        <v>1791.53</v>
      </c>
    </row>
    <row r="54" spans="1:4" ht="13" customHeight="1">
      <c r="A54" s="118">
        <v>2003</v>
      </c>
      <c r="B54" s="82">
        <v>1561.78</v>
      </c>
      <c r="C54" s="82">
        <v>266.01100000000002</v>
      </c>
      <c r="D54" s="83">
        <f t="shared" si="1"/>
        <v>1827.7909999999999</v>
      </c>
    </row>
    <row r="55" spans="1:4" ht="13" customHeight="1">
      <c r="A55" s="118">
        <v>2004</v>
      </c>
      <c r="B55" s="82">
        <v>1954.604</v>
      </c>
      <c r="C55" s="82">
        <v>362.62299999999999</v>
      </c>
      <c r="D55" s="83">
        <f t="shared" si="1"/>
        <v>2317.2269999999999</v>
      </c>
    </row>
    <row r="56" spans="1:4" ht="13" customHeight="1">
      <c r="A56" s="118">
        <v>2005</v>
      </c>
      <c r="B56" s="82">
        <v>2122.1010000000001</v>
      </c>
      <c r="C56" s="82">
        <v>408.14800000000002</v>
      </c>
      <c r="D56" s="83">
        <f t="shared" si="1"/>
        <v>2530.2490000000003</v>
      </c>
    </row>
    <row r="57" spans="1:4" ht="13" customHeight="1">
      <c r="A57" s="118">
        <v>2006</v>
      </c>
      <c r="B57" s="82">
        <v>2204.39</v>
      </c>
      <c r="C57" s="82">
        <v>407.93900000000002</v>
      </c>
      <c r="D57" s="83">
        <f t="shared" si="1"/>
        <v>2612.3289999999997</v>
      </c>
    </row>
    <row r="58" spans="1:4" ht="13" customHeight="1">
      <c r="A58" s="118">
        <v>2007</v>
      </c>
      <c r="B58" s="82">
        <v>2481.9490000000001</v>
      </c>
      <c r="C58" s="82">
        <v>498.214</v>
      </c>
      <c r="D58" s="83">
        <f t="shared" si="1"/>
        <v>2980.163</v>
      </c>
    </row>
    <row r="59" spans="1:4" ht="13" customHeight="1">
      <c r="A59" s="118">
        <v>2008</v>
      </c>
      <c r="B59" s="82">
        <v>2634.01</v>
      </c>
      <c r="C59" s="82">
        <v>582.37099999999998</v>
      </c>
      <c r="D59" s="83">
        <f t="shared" si="1"/>
        <v>3216.3810000000003</v>
      </c>
    </row>
    <row r="60" spans="1:4" ht="13" customHeight="1">
      <c r="A60" s="118">
        <v>2009</v>
      </c>
      <c r="B60" s="82">
        <v>2655.7040000000002</v>
      </c>
      <c r="C60" s="82">
        <v>527.77800000000002</v>
      </c>
      <c r="D60" s="83">
        <f t="shared" si="1"/>
        <v>3183.482</v>
      </c>
    </row>
    <row r="61" spans="1:4" ht="13" customHeight="1">
      <c r="A61" s="118">
        <v>2010</v>
      </c>
      <c r="B61" s="82">
        <v>2924.2080000000001</v>
      </c>
      <c r="C61" s="82">
        <v>722.34</v>
      </c>
      <c r="D61" s="83">
        <f t="shared" si="1"/>
        <v>3646.5480000000002</v>
      </c>
    </row>
    <row r="62" spans="1:4" ht="13" customHeight="1">
      <c r="A62" s="118">
        <v>2011</v>
      </c>
      <c r="B62" s="82">
        <v>2630.893</v>
      </c>
      <c r="C62" s="82">
        <v>815.43600000000004</v>
      </c>
      <c r="D62" s="83">
        <f t="shared" si="1"/>
        <v>3446.3290000000002</v>
      </c>
    </row>
    <row r="63" spans="1:4" ht="13" customHeight="1">
      <c r="A63" s="118">
        <v>2012</v>
      </c>
      <c r="B63" s="82">
        <v>2766.9780000000001</v>
      </c>
      <c r="C63" s="82">
        <v>666.69200000000001</v>
      </c>
      <c r="D63" s="83">
        <f t="shared" ref="D63:D68" si="2">+C63+B63</f>
        <v>3433.67</v>
      </c>
    </row>
    <row r="64" spans="1:4" ht="13" customHeight="1">
      <c r="A64" s="118">
        <v>2013</v>
      </c>
      <c r="B64" s="82">
        <v>2955.788</v>
      </c>
      <c r="C64" s="82">
        <v>783.73699999999997</v>
      </c>
      <c r="D64" s="83">
        <f t="shared" si="2"/>
        <v>3739.5250000000001</v>
      </c>
    </row>
    <row r="65" spans="1:4" ht="13" customHeight="1">
      <c r="A65" s="118">
        <v>2014</v>
      </c>
      <c r="B65" s="82">
        <v>2509.2950000000001</v>
      </c>
      <c r="C65" s="82">
        <v>668.56399999999996</v>
      </c>
      <c r="D65" s="83">
        <f t="shared" si="2"/>
        <v>3177.8589999999999</v>
      </c>
    </row>
    <row r="66" spans="1:4" ht="13" customHeight="1">
      <c r="A66" s="118">
        <v>2015</v>
      </c>
      <c r="B66" s="82">
        <v>2016.5</v>
      </c>
      <c r="C66" s="82">
        <v>435.79</v>
      </c>
      <c r="D66" s="83">
        <f t="shared" si="2"/>
        <v>2452.29</v>
      </c>
    </row>
    <row r="67" spans="1:4" ht="13" customHeight="1">
      <c r="A67" s="118">
        <v>2016</v>
      </c>
      <c r="B67" s="82">
        <v>1800.04</v>
      </c>
      <c r="C67" s="82">
        <v>395.67200000000003</v>
      </c>
      <c r="D67" s="83">
        <f t="shared" si="2"/>
        <v>2195.712</v>
      </c>
    </row>
    <row r="68" spans="1:4" ht="13" customHeight="1">
      <c r="A68" s="118">
        <v>2017</v>
      </c>
      <c r="B68" s="82">
        <v>2308.797</v>
      </c>
      <c r="C68" s="82">
        <v>445.34500000000003</v>
      </c>
      <c r="D68" s="83">
        <f t="shared" si="2"/>
        <v>2754.1419999999998</v>
      </c>
    </row>
    <row r="69" spans="1:4" ht="13" customHeight="1">
      <c r="A69" s="118">
        <v>2018</v>
      </c>
      <c r="B69" s="82">
        <v>2388.337</v>
      </c>
      <c r="C69" s="82">
        <v>506.56700000000001</v>
      </c>
      <c r="D69" s="83">
        <f>+C69+B69</f>
        <v>2894.904</v>
      </c>
    </row>
    <row r="70" spans="1:4" ht="13" customHeight="1">
      <c r="A70" s="121">
        <v>2019</v>
      </c>
      <c r="B70" s="84">
        <v>2448.6</v>
      </c>
      <c r="C70" s="84">
        <v>502.846</v>
      </c>
      <c r="D70" s="122">
        <f>+C70+B70</f>
        <v>2951.4459999999999</v>
      </c>
    </row>
    <row r="71" spans="1:4">
      <c r="A71" s="97"/>
      <c r="B71" s="97"/>
      <c r="C71" s="97"/>
      <c r="D71" s="99" t="s">
        <v>69</v>
      </c>
    </row>
    <row r="72" spans="1:4">
      <c r="A72" s="17"/>
    </row>
    <row r="73" spans="1:4">
      <c r="A73" s="17"/>
    </row>
    <row r="74" spans="1:4">
      <c r="A74" s="17"/>
    </row>
    <row r="75" spans="1:4">
      <c r="A75" s="17"/>
    </row>
    <row r="76" spans="1:4">
      <c r="A76" s="17"/>
    </row>
    <row r="77" spans="1:4">
      <c r="A77" s="17"/>
    </row>
    <row r="78" spans="1:4">
      <c r="A78" s="17"/>
    </row>
    <row r="79" spans="1:4">
      <c r="A79" s="17"/>
    </row>
    <row r="80" spans="1:4">
      <c r="A80" s="17"/>
    </row>
    <row r="81" spans="1:1">
      <c r="A81" s="17"/>
    </row>
    <row r="82" spans="1:1">
      <c r="A82" s="17"/>
    </row>
    <row r="83" spans="1:1">
      <c r="A83" s="17"/>
    </row>
    <row r="84" spans="1:1">
      <c r="A84" s="17"/>
    </row>
    <row r="85" spans="1:1">
      <c r="A85" s="17"/>
    </row>
    <row r="86" spans="1:1">
      <c r="A86" s="17"/>
    </row>
    <row r="87" spans="1:1">
      <c r="A87" s="17"/>
    </row>
    <row r="88" spans="1:1">
      <c r="A88" s="17"/>
    </row>
    <row r="89" spans="1:1">
      <c r="A89" s="17"/>
    </row>
    <row r="90" spans="1:1">
      <c r="A90" s="17"/>
    </row>
    <row r="91" spans="1:1">
      <c r="A91" s="17"/>
    </row>
    <row r="92" spans="1:1">
      <c r="A92" s="17"/>
    </row>
    <row r="93" spans="1:1">
      <c r="A93" s="17"/>
    </row>
    <row r="94" spans="1:1">
      <c r="A94" s="17"/>
    </row>
    <row r="95" spans="1:1">
      <c r="A95" s="17"/>
    </row>
    <row r="96" spans="1:1">
      <c r="A96" s="17"/>
    </row>
  </sheetData>
  <phoneticPr fontId="17" type="noConversion"/>
  <pageMargins left="0.62992125984251968" right="0.62992125984251968" top="0.47244094488188981" bottom="0.70866141732283472" header="0.31496062992125984" footer="0.31496062992125984"/>
  <pageSetup paperSize="9" scale="90" orientation="portrait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50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26.Brasile</vt:lpstr>
      <vt:lpstr>Trend anni</vt:lpstr>
      <vt:lpstr>Grafico1</vt:lpstr>
      <vt:lpstr>'26.Brasile'!Area_stampa</vt:lpstr>
      <vt:lpstr>'Trend anni'!Area_stampa</vt:lpstr>
      <vt:lpstr>'26.Brasile'!Titoli_stampa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2020-08-26T08:09:23Z</cp:lastPrinted>
  <dcterms:created xsi:type="dcterms:W3CDTF">2012-11-26T15:30:07Z</dcterms:created>
  <dcterms:modified xsi:type="dcterms:W3CDTF">2020-08-26T08:10:03Z</dcterms:modified>
</cp:coreProperties>
</file>