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F19105CD-F2EC-4833-8823-FE3503233213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22.Canada" sheetId="1" r:id="rId1"/>
    <sheet name="Trend anni" sheetId="2" r:id="rId2"/>
    <sheet name="Grafico1" sheetId="3" r:id="rId3"/>
  </sheets>
  <externalReferences>
    <externalReference r:id="rId4"/>
  </externalReferences>
  <definedNames>
    <definedName name="_xlnm.Print_Area" localSheetId="0">'22.Canada'!$A$1:$U$72</definedName>
    <definedName name="_xlnm.Print_Area" localSheetId="1">'Trend anni'!$A$1:$D$92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'22.Canada'!$1:$5</definedName>
    <definedName name="_xlnm.Print_Titles" localSheetId="1">'Trend anni'!$1:$7</definedName>
  </definedNames>
  <calcPr calcId="181029"/>
</workbook>
</file>

<file path=xl/calcChain.xml><?xml version="1.0" encoding="utf-8"?>
<calcChain xmlns="http://schemas.openxmlformats.org/spreadsheetml/2006/main">
  <c r="M71" i="1" l="1"/>
  <c r="N71" i="1"/>
  <c r="O71" i="1"/>
  <c r="P71" i="1"/>
  <c r="Q71" i="1"/>
  <c r="R71" i="1"/>
  <c r="S71" i="1"/>
  <c r="T71" i="1"/>
  <c r="U71" i="1"/>
  <c r="D91" i="2" l="1"/>
  <c r="R70" i="1"/>
  <c r="S70" i="1"/>
  <c r="T70" i="1"/>
  <c r="U70" i="1"/>
  <c r="Q70" i="1"/>
  <c r="M70" i="1"/>
  <c r="N70" i="1"/>
  <c r="O70" i="1"/>
  <c r="P70" i="1"/>
  <c r="L70" i="1"/>
  <c r="P59" i="1"/>
  <c r="O59" i="1"/>
  <c r="N59" i="1"/>
  <c r="M59" i="1"/>
  <c r="L59" i="1"/>
  <c r="U65" i="1"/>
  <c r="U66" i="1"/>
  <c r="U67" i="1"/>
  <c r="U68" i="1"/>
  <c r="U69" i="1"/>
  <c r="U59" i="1"/>
  <c r="U60" i="1" s="1"/>
  <c r="U50" i="1"/>
  <c r="U20" i="1"/>
  <c r="U45" i="1"/>
  <c r="U41" i="1"/>
  <c r="U27" i="1"/>
  <c r="U7" i="1"/>
  <c r="D90" i="2" l="1"/>
  <c r="D89" i="2"/>
  <c r="T59" i="1" l="1"/>
  <c r="T45" i="1"/>
  <c r="T41" i="1"/>
  <c r="T27" i="1"/>
  <c r="T67" i="1"/>
  <c r="T20" i="1"/>
  <c r="T66" i="1"/>
  <c r="T7" i="1"/>
  <c r="T65" i="1" s="1"/>
  <c r="D88" i="2"/>
  <c r="R45" i="1"/>
  <c r="R69" i="1" s="1"/>
  <c r="S45" i="1"/>
  <c r="S69" i="1"/>
  <c r="S41" i="1"/>
  <c r="S68" i="1" s="1"/>
  <c r="R41" i="1"/>
  <c r="R68" i="1" s="1"/>
  <c r="S27" i="1"/>
  <c r="R27" i="1"/>
  <c r="R67" i="1" s="1"/>
  <c r="S7" i="1"/>
  <c r="S65" i="1" s="1"/>
  <c r="R7" i="1"/>
  <c r="R65" i="1" s="1"/>
  <c r="S20" i="1"/>
  <c r="S66" i="1"/>
  <c r="S59" i="1"/>
  <c r="R59" i="1"/>
  <c r="R66" i="1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72" i="2"/>
  <c r="G32" i="2"/>
  <c r="B59" i="1"/>
  <c r="G7" i="1"/>
  <c r="G65" i="1" s="1"/>
  <c r="F7" i="1"/>
  <c r="F65" i="1" s="1"/>
  <c r="Q59" i="1"/>
  <c r="Q45" i="1"/>
  <c r="Q69" i="1" s="1"/>
  <c r="Q41" i="1"/>
  <c r="Q68" i="1" s="1"/>
  <c r="Q27" i="1"/>
  <c r="Q67" i="1" s="1"/>
  <c r="Q66" i="1"/>
  <c r="Q7" i="1"/>
  <c r="Q65" i="1" s="1"/>
  <c r="P45" i="1"/>
  <c r="P69" i="1" s="1"/>
  <c r="P41" i="1"/>
  <c r="P68" i="1" s="1"/>
  <c r="P27" i="1"/>
  <c r="P67" i="1" s="1"/>
  <c r="P66" i="1"/>
  <c r="P7" i="1"/>
  <c r="P65" i="1" s="1"/>
  <c r="O64" i="1"/>
  <c r="O45" i="1"/>
  <c r="O41" i="1"/>
  <c r="O68" i="1"/>
  <c r="O27" i="1"/>
  <c r="O67" i="1"/>
  <c r="O66" i="1"/>
  <c r="O7" i="1"/>
  <c r="O65" i="1" s="1"/>
  <c r="N41" i="1"/>
  <c r="N27" i="1"/>
  <c r="N67" i="1"/>
  <c r="N64" i="1"/>
  <c r="N45" i="1"/>
  <c r="N66" i="1"/>
  <c r="N7" i="1"/>
  <c r="N65" i="1" s="1"/>
  <c r="K70" i="1"/>
  <c r="J70" i="1"/>
  <c r="I70" i="1"/>
  <c r="H70" i="1"/>
  <c r="G70" i="1"/>
  <c r="F70" i="1"/>
  <c r="E70" i="1"/>
  <c r="D70" i="1"/>
  <c r="C70" i="1"/>
  <c r="B70" i="1"/>
  <c r="M64" i="1"/>
  <c r="L64" i="1"/>
  <c r="K64" i="1"/>
  <c r="J64" i="1"/>
  <c r="I64" i="1"/>
  <c r="H64" i="1"/>
  <c r="G64" i="1"/>
  <c r="F64" i="1"/>
  <c r="E64" i="1"/>
  <c r="K59" i="1"/>
  <c r="J59" i="1"/>
  <c r="I59" i="1"/>
  <c r="H59" i="1"/>
  <c r="G59" i="1"/>
  <c r="F59" i="1"/>
  <c r="E59" i="1"/>
  <c r="D59" i="1"/>
  <c r="C59" i="1"/>
  <c r="M45" i="1"/>
  <c r="M69" i="1" s="1"/>
  <c r="L45" i="1"/>
  <c r="L69" i="1" s="1"/>
  <c r="K45" i="1"/>
  <c r="K69" i="1" s="1"/>
  <c r="J45" i="1"/>
  <c r="J69" i="1" s="1"/>
  <c r="I45" i="1"/>
  <c r="I69" i="1"/>
  <c r="H45" i="1"/>
  <c r="G45" i="1"/>
  <c r="G69" i="1"/>
  <c r="F45" i="1"/>
  <c r="F69" i="1" s="1"/>
  <c r="E45" i="1"/>
  <c r="E69" i="1" s="1"/>
  <c r="D45" i="1"/>
  <c r="C45" i="1"/>
  <c r="C69" i="1"/>
  <c r="B45" i="1"/>
  <c r="B69" i="1"/>
  <c r="M41" i="1"/>
  <c r="M68" i="1" s="1"/>
  <c r="L41" i="1"/>
  <c r="L68" i="1"/>
  <c r="K41" i="1"/>
  <c r="K68" i="1" s="1"/>
  <c r="J41" i="1"/>
  <c r="J68" i="1" s="1"/>
  <c r="I41" i="1"/>
  <c r="I68" i="1" s="1"/>
  <c r="H41" i="1"/>
  <c r="H68" i="1" s="1"/>
  <c r="G41" i="1"/>
  <c r="G68" i="1" s="1"/>
  <c r="F41" i="1"/>
  <c r="F68" i="1" s="1"/>
  <c r="E41" i="1"/>
  <c r="E68" i="1" s="1"/>
  <c r="D41" i="1"/>
  <c r="D68" i="1" s="1"/>
  <c r="C41" i="1"/>
  <c r="C68" i="1" s="1"/>
  <c r="B41" i="1"/>
  <c r="B68" i="1" s="1"/>
  <c r="D64" i="1"/>
  <c r="C37" i="1"/>
  <c r="C64" i="1"/>
  <c r="B37" i="1"/>
  <c r="B64" i="1"/>
  <c r="C30" i="1"/>
  <c r="C27" i="1"/>
  <c r="C67" i="1" s="1"/>
  <c r="B30" i="1"/>
  <c r="B27" i="1" s="1"/>
  <c r="M27" i="1"/>
  <c r="M67" i="1" s="1"/>
  <c r="L27" i="1"/>
  <c r="L67" i="1" s="1"/>
  <c r="K27" i="1"/>
  <c r="K67" i="1" s="1"/>
  <c r="J27" i="1"/>
  <c r="J67" i="1" s="1"/>
  <c r="I27" i="1"/>
  <c r="I67" i="1" s="1"/>
  <c r="H27" i="1"/>
  <c r="H67" i="1"/>
  <c r="G27" i="1"/>
  <c r="G67" i="1" s="1"/>
  <c r="F27" i="1"/>
  <c r="F67" i="1" s="1"/>
  <c r="E27" i="1"/>
  <c r="E67" i="1" s="1"/>
  <c r="D27" i="1"/>
  <c r="D67" i="1" s="1"/>
  <c r="M20" i="1"/>
  <c r="M66" i="1" s="1"/>
  <c r="L20" i="1"/>
  <c r="L66" i="1" s="1"/>
  <c r="K20" i="1"/>
  <c r="K66" i="1" s="1"/>
  <c r="J20" i="1"/>
  <c r="J66" i="1"/>
  <c r="I20" i="1"/>
  <c r="I66" i="1" s="1"/>
  <c r="H20" i="1"/>
  <c r="H66" i="1" s="1"/>
  <c r="G20" i="1"/>
  <c r="G66" i="1" s="1"/>
  <c r="F20" i="1"/>
  <c r="F66" i="1" s="1"/>
  <c r="E20" i="1"/>
  <c r="E66" i="1" s="1"/>
  <c r="D20" i="1"/>
  <c r="D66" i="1" s="1"/>
  <c r="C20" i="1"/>
  <c r="C66" i="1" s="1"/>
  <c r="B20" i="1"/>
  <c r="B66" i="1" s="1"/>
  <c r="M7" i="1"/>
  <c r="M65" i="1" s="1"/>
  <c r="L7" i="1"/>
  <c r="L65" i="1" s="1"/>
  <c r="K7" i="1"/>
  <c r="K65" i="1" s="1"/>
  <c r="J7" i="1"/>
  <c r="J65" i="1" s="1"/>
  <c r="I7" i="1"/>
  <c r="I65" i="1" s="1"/>
  <c r="H7" i="1"/>
  <c r="H65" i="1" s="1"/>
  <c r="E7" i="1"/>
  <c r="E65" i="1" s="1"/>
  <c r="D7" i="1"/>
  <c r="D65" i="1" s="1"/>
  <c r="C7" i="1"/>
  <c r="C65" i="1" s="1"/>
  <c r="B7" i="1"/>
  <c r="B65" i="1" s="1"/>
  <c r="T68" i="1"/>
  <c r="N68" i="1"/>
  <c r="S67" i="1"/>
  <c r="C50" i="1" l="1"/>
  <c r="C60" i="1" s="1"/>
  <c r="T50" i="1"/>
  <c r="T60" i="1" s="1"/>
  <c r="H50" i="1"/>
  <c r="H60" i="1" s="1"/>
  <c r="H69" i="1"/>
  <c r="D50" i="1"/>
  <c r="D60" i="1" s="1"/>
  <c r="O50" i="1"/>
  <c r="O60" i="1" s="1"/>
  <c r="P50" i="1"/>
  <c r="P60" i="1" s="1"/>
  <c r="L50" i="1"/>
  <c r="L60" i="1" s="1"/>
  <c r="J71" i="1"/>
  <c r="F71" i="1"/>
  <c r="M50" i="1"/>
  <c r="M60" i="1" s="1"/>
  <c r="L71" i="1"/>
  <c r="H71" i="1"/>
  <c r="K50" i="1"/>
  <c r="K60" i="1" s="1"/>
  <c r="I50" i="1"/>
  <c r="I60" i="1" s="1"/>
  <c r="K71" i="1"/>
  <c r="F50" i="1"/>
  <c r="F60" i="1" s="1"/>
  <c r="N50" i="1"/>
  <c r="N60" i="1" s="1"/>
  <c r="S50" i="1"/>
  <c r="S60" i="1" s="1"/>
  <c r="T69" i="1"/>
  <c r="B67" i="1"/>
  <c r="B71" i="1" s="1"/>
  <c r="B50" i="1"/>
  <c r="B60" i="1" s="1"/>
  <c r="E71" i="1"/>
  <c r="G71" i="1"/>
  <c r="C71" i="1"/>
  <c r="I71" i="1"/>
  <c r="J50" i="1"/>
  <c r="J60" i="1" s="1"/>
  <c r="Q50" i="1"/>
  <c r="Q60" i="1" s="1"/>
  <c r="R50" i="1"/>
  <c r="R60" i="1" s="1"/>
  <c r="N69" i="1"/>
  <c r="E50" i="1"/>
  <c r="E60" i="1" s="1"/>
  <c r="G50" i="1"/>
  <c r="G60" i="1" s="1"/>
  <c r="D69" i="1"/>
  <c r="D71" i="1" s="1"/>
  <c r="O69" i="1"/>
</calcChain>
</file>

<file path=xl/sharedStrings.xml><?xml version="1.0" encoding="utf-8"?>
<sst xmlns="http://schemas.openxmlformats.org/spreadsheetml/2006/main" count="486" uniqueCount="67">
  <si>
    <r>
      <t>CANADA/</t>
    </r>
    <r>
      <rPr>
        <b/>
        <i/>
        <sz val="10"/>
        <rFont val="Trebuchet MS"/>
        <family val="2"/>
      </rPr>
      <t>CANADA</t>
    </r>
  </si>
  <si>
    <r>
      <t>AUTOVETTURE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CARS</t>
    </r>
  </si>
  <si>
    <t>CHRYSLER 300M</t>
  </si>
  <si>
    <t>-</t>
  </si>
  <si>
    <t>CHRYSLER 300 WAGON</t>
  </si>
  <si>
    <t>CHRYSLER CONCORDE</t>
  </si>
  <si>
    <t>CHRYSLER LHS</t>
  </si>
  <si>
    <t>DODGE INTREPID</t>
  </si>
  <si>
    <t>DODGE CHALLENGER</t>
  </si>
  <si>
    <t>DODGE CHARGER</t>
  </si>
  <si>
    <t>DODGE MAGNUM</t>
  </si>
  <si>
    <t>EAGLE VISION</t>
  </si>
  <si>
    <t>LANCIA THEMA</t>
  </si>
  <si>
    <t xml:space="preserve">FORD </t>
  </si>
  <si>
    <t>CROWN VICTORIA</t>
  </si>
  <si>
    <t>LINCOLN TOWN CAR</t>
  </si>
  <si>
    <t>MERCURY GRAND MARQUIS</t>
  </si>
  <si>
    <t>MERCURY MARAUDER</t>
  </si>
  <si>
    <t>GENERAL MOTORS</t>
  </si>
  <si>
    <t>CHEVROLET CAMARO</t>
  </si>
  <si>
    <t>CHEVROLET IMPALA</t>
  </si>
  <si>
    <t>CHEVROLET LUMINA/MONTE CARLO</t>
  </si>
  <si>
    <t>PONTIAC FIREBIRD</t>
  </si>
  <si>
    <t>BUICK LACROSSE</t>
  </si>
  <si>
    <t>BUICK REGAL</t>
  </si>
  <si>
    <t xml:space="preserve">PONTIAC GRAND PRIX </t>
  </si>
  <si>
    <t>CAMI</t>
  </si>
  <si>
    <t>CHEVROLET METRO</t>
  </si>
  <si>
    <t>SUZUKI SWIFT</t>
  </si>
  <si>
    <t>HONDA</t>
  </si>
  <si>
    <t>ACURA EL</t>
  </si>
  <si>
    <t>CIVIC</t>
  </si>
  <si>
    <t>TOYOTA COROLLA</t>
  </si>
  <si>
    <t>COROLLA</t>
  </si>
  <si>
    <t>MATRIX</t>
  </si>
  <si>
    <t>SOLARA</t>
  </si>
  <si>
    <t>TOTALE (A)</t>
  </si>
  <si>
    <t>LIGHT TRUCK</t>
  </si>
  <si>
    <t>CHRYSLER</t>
  </si>
  <si>
    <t>FORD</t>
  </si>
  <si>
    <t>TOYOTA</t>
  </si>
  <si>
    <t>TOTALE (B)</t>
  </si>
  <si>
    <t>TOT. VEICOLI LEGGERI (A+B)</t>
  </si>
  <si>
    <t>AUTOCARRI/TRUCK (C)</t>
  </si>
  <si>
    <r>
      <t>TOTALE AUTOVEICOLI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MOTOR VEHICLE TOTAL</t>
    </r>
  </si>
  <si>
    <t>ALTRI</t>
  </si>
  <si>
    <t>TOTALE (A+B+C)</t>
  </si>
  <si>
    <t>CHRYSLER 300 Series</t>
  </si>
  <si>
    <t>CADILLAC XTS</t>
  </si>
  <si>
    <t>PRODUZIONE (migliaia di autoveicoli)</t>
  </si>
  <si>
    <t>PRODUCTION (000's)</t>
  </si>
  <si>
    <t>Anno</t>
  </si>
  <si>
    <t>Autovetture</t>
  </si>
  <si>
    <t>Veicoli industriali</t>
  </si>
  <si>
    <t>Totale</t>
  </si>
  <si>
    <t>Year</t>
  </si>
  <si>
    <t>Pass. Cars</t>
  </si>
  <si>
    <t>Commercial Vehicles</t>
  </si>
  <si>
    <t>Total</t>
  </si>
  <si>
    <t>1939-45</t>
  </si>
  <si>
    <t xml:space="preserve">. . . </t>
  </si>
  <si>
    <t>. . .</t>
  </si>
  <si>
    <t>Fonte: WARD'S AUTOMOTIVE</t>
  </si>
  <si>
    <r>
      <t xml:space="preserve">PRODUZIONE PER MARCHE / </t>
    </r>
    <r>
      <rPr>
        <b/>
        <i/>
        <sz val="10"/>
        <rFont val="Trebuchet MS"/>
        <family val="2"/>
      </rPr>
      <t>PRODUCTION BY MAKE</t>
    </r>
  </si>
  <si>
    <t>Fonte: Dal 2000 dati WARD'S AUTOMOTIVE</t>
  </si>
  <si>
    <t>FORD GT</t>
  </si>
  <si>
    <t>FCA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</si>
</sst>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#,###,##0"/>
    <numFmt numFmtId="166" formatCode="_-* #,##0.00\ _F_-;\-* #,##0.00\ _F_-;_-* &quot;-&quot;??\ _F_-;_-@_-"/>
    <numFmt numFmtId="167" formatCode="#,##0.0_);\(#,##0.0\)"/>
    <numFmt numFmtId="168" formatCode="0.000"/>
  </numFmts>
  <fonts count="20">
    <font>
      <sz val="11"/>
      <color theme="1"/>
      <name val="Calibri"/>
      <family val="2"/>
      <scheme val="minor"/>
    </font>
    <font>
      <sz val="10"/>
      <name val="Gill Sans"/>
    </font>
    <font>
      <b/>
      <sz val="10"/>
      <name val="Trebuchet MS"/>
      <family val="2"/>
    </font>
    <font>
      <b/>
      <i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sz val="10"/>
      <name val="Courier"/>
      <family val="3"/>
    </font>
    <font>
      <b/>
      <i/>
      <sz val="9"/>
      <name val="Trebuchet MS"/>
      <family val="2"/>
    </font>
    <font>
      <i/>
      <sz val="9"/>
      <name val="Trebuchet MS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8"/>
      <name val="Trebuchet MS"/>
      <family val="2"/>
    </font>
    <font>
      <sz val="8"/>
      <name val="Calibri"/>
      <family val="2"/>
    </font>
    <font>
      <sz val="11"/>
      <name val="Trebuchet MS"/>
      <family val="2"/>
    </font>
    <font>
      <sz val="9"/>
      <color indexed="9"/>
      <name val="Trebuchet MS"/>
      <family val="2"/>
    </font>
    <font>
      <sz val="11"/>
      <color indexed="9"/>
      <name val="Trebuchet MS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165" fontId="11" fillId="2" borderId="0" applyNumberFormat="0" applyBorder="0">
      <alignment horizontal="right"/>
      <protection locked="0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4" fillId="0" borderId="0"/>
    <xf numFmtId="0" fontId="1" fillId="0" borderId="0"/>
    <xf numFmtId="0" fontId="13" fillId="0" borderId="0"/>
    <xf numFmtId="0" fontId="12" fillId="0" borderId="0"/>
    <xf numFmtId="0" fontId="12" fillId="0" borderId="0"/>
    <xf numFmtId="0" fontId="8" fillId="0" borderId="0"/>
    <xf numFmtId="165" fontId="11" fillId="2" borderId="0" applyNumberFormat="0" applyBorder="0">
      <alignment horizontal="left"/>
      <protection locked="0"/>
    </xf>
  </cellStyleXfs>
  <cellXfs count="88">
    <xf numFmtId="0" fontId="0" fillId="0" borderId="0" xfId="0"/>
    <xf numFmtId="0" fontId="2" fillId="0" borderId="0" xfId="7" applyFont="1"/>
    <xf numFmtId="0" fontId="4" fillId="0" borderId="0" xfId="7" applyFont="1"/>
    <xf numFmtId="0" fontId="6" fillId="0" borderId="0" xfId="7" applyFont="1"/>
    <xf numFmtId="0" fontId="2" fillId="0" borderId="1" xfId="7" applyFont="1" applyBorder="1"/>
    <xf numFmtId="0" fontId="7" fillId="0" borderId="1" xfId="7" applyFont="1" applyFill="1" applyBorder="1"/>
    <xf numFmtId="0" fontId="6" fillId="0" borderId="1" xfId="7" applyFont="1" applyBorder="1"/>
    <xf numFmtId="41" fontId="6" fillId="0" borderId="1" xfId="2" applyFont="1" applyBorder="1"/>
    <xf numFmtId="0" fontId="4" fillId="0" borderId="1" xfId="7" applyFont="1" applyBorder="1" applyAlignment="1">
      <alignment horizontal="right"/>
    </xf>
    <xf numFmtId="164" fontId="4" fillId="0" borderId="1" xfId="7" applyNumberFormat="1" applyFont="1" applyBorder="1"/>
    <xf numFmtId="164" fontId="4" fillId="0" borderId="1" xfId="7" applyNumberFormat="1" applyFont="1" applyBorder="1" applyAlignment="1">
      <alignment horizontal="right"/>
    </xf>
    <xf numFmtId="0" fontId="7" fillId="0" borderId="2" xfId="7" applyFont="1" applyFill="1" applyBorder="1" applyAlignment="1">
      <alignment horizontal="left"/>
    </xf>
    <xf numFmtId="41" fontId="7" fillId="0" borderId="2" xfId="7" applyNumberFormat="1" applyFont="1" applyFill="1" applyBorder="1"/>
    <xf numFmtId="164" fontId="7" fillId="0" borderId="2" xfId="7" applyNumberFormat="1" applyFont="1" applyFill="1" applyBorder="1"/>
    <xf numFmtId="41" fontId="7" fillId="0" borderId="2" xfId="2" applyFont="1" applyFill="1" applyBorder="1"/>
    <xf numFmtId="164" fontId="7" fillId="0" borderId="2" xfId="2" applyNumberFormat="1" applyFont="1" applyFill="1" applyBorder="1"/>
    <xf numFmtId="164" fontId="7" fillId="0" borderId="2" xfId="2" applyNumberFormat="1" applyFont="1" applyFill="1" applyBorder="1" applyAlignment="1">
      <alignment horizontal="right"/>
    </xf>
    <xf numFmtId="0" fontId="7" fillId="0" borderId="0" xfId="7" applyFont="1"/>
    <xf numFmtId="41" fontId="6" fillId="0" borderId="2" xfId="2" applyFont="1" applyFill="1" applyBorder="1" applyAlignment="1">
      <alignment horizontal="left"/>
    </xf>
    <xf numFmtId="41" fontId="6" fillId="0" borderId="2" xfId="7" applyNumberFormat="1" applyFont="1" applyFill="1" applyBorder="1"/>
    <xf numFmtId="164" fontId="6" fillId="0" borderId="2" xfId="7" applyNumberFormat="1" applyFont="1" applyFill="1" applyBorder="1" applyAlignment="1">
      <alignment horizontal="right"/>
    </xf>
    <xf numFmtId="41" fontId="6" fillId="0" borderId="2" xfId="2" applyFont="1" applyFill="1" applyBorder="1" applyAlignment="1">
      <alignment horizontal="right"/>
    </xf>
    <xf numFmtId="41" fontId="6" fillId="3" borderId="2" xfId="2" applyFont="1" applyFill="1" applyBorder="1" applyAlignment="1">
      <alignment horizontal="right"/>
    </xf>
    <xf numFmtId="41" fontId="6" fillId="0" borderId="2" xfId="7" applyNumberFormat="1" applyFont="1" applyFill="1" applyBorder="1" applyAlignment="1">
      <alignment horizontal="right"/>
    </xf>
    <xf numFmtId="41" fontId="6" fillId="0" borderId="2" xfId="2" applyFont="1" applyFill="1" applyBorder="1"/>
    <xf numFmtId="164" fontId="6" fillId="0" borderId="2" xfId="7" applyNumberFormat="1" applyFont="1" applyFill="1" applyBorder="1"/>
    <xf numFmtId="164" fontId="6" fillId="3" borderId="2" xfId="7" applyNumberFormat="1" applyFont="1" applyFill="1" applyBorder="1" applyAlignment="1">
      <alignment horizontal="right"/>
    </xf>
    <xf numFmtId="41" fontId="7" fillId="0" borderId="2" xfId="2" applyFont="1" applyFill="1" applyBorder="1" applyAlignment="1">
      <alignment horizontal="left"/>
    </xf>
    <xf numFmtId="41" fontId="7" fillId="0" borderId="2" xfId="2" applyFont="1" applyFill="1" applyBorder="1" applyAlignment="1">
      <alignment horizontal="right"/>
    </xf>
    <xf numFmtId="164" fontId="7" fillId="3" borderId="2" xfId="2" applyNumberFormat="1" applyFont="1" applyFill="1" applyBorder="1" applyAlignment="1">
      <alignment horizontal="right"/>
    </xf>
    <xf numFmtId="41" fontId="6" fillId="0" borderId="2" xfId="2" applyFont="1" applyBorder="1"/>
    <xf numFmtId="164" fontId="6" fillId="0" borderId="2" xfId="7" applyNumberFormat="1" applyFont="1" applyBorder="1" applyAlignment="1">
      <alignment horizontal="right"/>
    </xf>
    <xf numFmtId="41" fontId="6" fillId="0" borderId="2" xfId="2" applyFont="1" applyBorder="1" applyAlignment="1">
      <alignment horizontal="right"/>
    </xf>
    <xf numFmtId="164" fontId="6" fillId="0" borderId="2" xfId="7" applyNumberFormat="1" applyFont="1" applyBorder="1"/>
    <xf numFmtId="41" fontId="7" fillId="0" borderId="2" xfId="2" applyFont="1" applyBorder="1"/>
    <xf numFmtId="41" fontId="7" fillId="0" borderId="2" xfId="2" applyFont="1" applyBorder="1" applyAlignment="1">
      <alignment horizontal="right"/>
    </xf>
    <xf numFmtId="164" fontId="7" fillId="0" borderId="2" xfId="2" applyNumberFormat="1" applyFont="1" applyBorder="1" applyAlignment="1">
      <alignment horizontal="right"/>
    </xf>
    <xf numFmtId="41" fontId="7" fillId="3" borderId="2" xfId="2" applyFont="1" applyFill="1" applyBorder="1" applyAlignment="1">
      <alignment horizontal="right"/>
    </xf>
    <xf numFmtId="0" fontId="2" fillId="0" borderId="2" xfId="7" applyFont="1" applyBorder="1"/>
    <xf numFmtId="0" fontId="6" fillId="0" borderId="2" xfId="7" applyFont="1" applyBorder="1"/>
    <xf numFmtId="41" fontId="6" fillId="0" borderId="2" xfId="11" applyNumberFormat="1" applyFont="1" applyBorder="1" applyAlignment="1">
      <alignment horizontal="right"/>
    </xf>
    <xf numFmtId="41" fontId="6" fillId="3" borderId="2" xfId="11" applyNumberFormat="1" applyFont="1" applyFill="1" applyBorder="1" applyAlignment="1">
      <alignment horizontal="right"/>
    </xf>
    <xf numFmtId="0" fontId="7" fillId="4" borderId="3" xfId="7" applyFont="1" applyFill="1" applyBorder="1" applyAlignment="1">
      <alignment horizontal="left" vertical="center"/>
    </xf>
    <xf numFmtId="41" fontId="7" fillId="4" borderId="3" xfId="2" applyFont="1" applyFill="1" applyBorder="1"/>
    <xf numFmtId="41" fontId="7" fillId="4" borderId="3" xfId="2" applyFont="1" applyFill="1" applyBorder="1" applyAlignment="1">
      <alignment horizontal="right"/>
    </xf>
    <xf numFmtId="0" fontId="9" fillId="4" borderId="3" xfId="7" applyFont="1" applyFill="1" applyBorder="1" applyAlignment="1">
      <alignment horizontal="left" vertical="center"/>
    </xf>
    <xf numFmtId="41" fontId="9" fillId="4" borderId="3" xfId="2" applyFont="1" applyFill="1" applyBorder="1"/>
    <xf numFmtId="0" fontId="9" fillId="3" borderId="3" xfId="7" applyFont="1" applyFill="1" applyBorder="1" applyAlignment="1">
      <alignment horizontal="left" vertical="center"/>
    </xf>
    <xf numFmtId="41" fontId="9" fillId="3" borderId="3" xfId="2" applyFont="1" applyFill="1" applyBorder="1"/>
    <xf numFmtId="0" fontId="2" fillId="4" borderId="3" xfId="7" applyFont="1" applyFill="1" applyBorder="1"/>
    <xf numFmtId="41" fontId="2" fillId="4" borderId="3" xfId="2" applyFont="1" applyFill="1" applyBorder="1" applyAlignment="1">
      <alignment horizontal="right"/>
    </xf>
    <xf numFmtId="164" fontId="2" fillId="4" borderId="3" xfId="7" applyNumberFormat="1" applyFont="1" applyFill="1" applyBorder="1"/>
    <xf numFmtId="0" fontId="6" fillId="3" borderId="2" xfId="7" applyFont="1" applyFill="1" applyBorder="1"/>
    <xf numFmtId="41" fontId="6" fillId="3" borderId="2" xfId="2" applyFont="1" applyFill="1" applyBorder="1"/>
    <xf numFmtId="0" fontId="10" fillId="0" borderId="0" xfId="7" applyFont="1" applyAlignment="1">
      <alignment horizontal="right"/>
    </xf>
    <xf numFmtId="0" fontId="2" fillId="0" borderId="0" xfId="7" applyFont="1" applyAlignment="1">
      <alignment horizontal="left"/>
    </xf>
    <xf numFmtId="0" fontId="15" fillId="0" borderId="0" xfId="0" applyFont="1"/>
    <xf numFmtId="0" fontId="5" fillId="0" borderId="0" xfId="7" applyFont="1" applyAlignment="1">
      <alignment horizontal="left"/>
    </xf>
    <xf numFmtId="0" fontId="4" fillId="0" borderId="0" xfId="7" applyFont="1" applyAlignment="1">
      <alignment horizontal="left"/>
    </xf>
    <xf numFmtId="167" fontId="6" fillId="0" borderId="1" xfId="7" applyNumberFormat="1" applyFont="1" applyBorder="1" applyProtection="1"/>
    <xf numFmtId="167" fontId="6" fillId="0" borderId="2" xfId="7" applyNumberFormat="1" applyFont="1" applyBorder="1" applyAlignment="1" applyProtection="1">
      <alignment horizontal="right"/>
    </xf>
    <xf numFmtId="167" fontId="6" fillId="0" borderId="2" xfId="7" applyNumberFormat="1" applyFont="1" applyBorder="1" applyProtection="1"/>
    <xf numFmtId="0" fontId="10" fillId="0" borderId="0" xfId="7" applyFont="1" applyAlignment="1">
      <alignment horizontal="left"/>
    </xf>
    <xf numFmtId="0" fontId="10" fillId="0" borderId="0" xfId="7" applyFont="1"/>
    <xf numFmtId="0" fontId="7" fillId="5" borderId="3" xfId="7" applyFont="1" applyFill="1" applyBorder="1" applyAlignment="1">
      <alignment horizontal="left"/>
    </xf>
    <xf numFmtId="0" fontId="7" fillId="5" borderId="3" xfId="7" applyFont="1" applyFill="1" applyBorder="1" applyAlignment="1">
      <alignment horizontal="right"/>
    </xf>
    <xf numFmtId="0" fontId="7" fillId="5" borderId="3" xfId="7" applyFont="1" applyFill="1" applyBorder="1"/>
    <xf numFmtId="0" fontId="7" fillId="5" borderId="1" xfId="7" applyFont="1" applyFill="1" applyBorder="1" applyAlignment="1">
      <alignment horizontal="right"/>
    </xf>
    <xf numFmtId="0" fontId="9" fillId="5" borderId="5" xfId="7" applyFont="1" applyFill="1" applyBorder="1" applyAlignment="1">
      <alignment horizontal="right"/>
    </xf>
    <xf numFmtId="0" fontId="17" fillId="0" borderId="0" xfId="0" applyFont="1"/>
    <xf numFmtId="0" fontId="18" fillId="0" borderId="0" xfId="0" applyFont="1" applyBorder="1"/>
    <xf numFmtId="167" fontId="18" fillId="0" borderId="0" xfId="7" applyNumberFormat="1" applyFont="1" applyBorder="1" applyProtection="1"/>
    <xf numFmtId="0" fontId="19" fillId="0" borderId="0" xfId="0" applyFont="1" applyBorder="1"/>
    <xf numFmtId="167" fontId="18" fillId="0" borderId="0" xfId="0" applyNumberFormat="1" applyFont="1" applyBorder="1"/>
    <xf numFmtId="41" fontId="10" fillId="0" borderId="0" xfId="7" applyNumberFormat="1" applyFont="1" applyAlignment="1">
      <alignment horizontal="right"/>
    </xf>
    <xf numFmtId="41" fontId="6" fillId="0" borderId="0" xfId="7" applyNumberFormat="1" applyFont="1"/>
    <xf numFmtId="41" fontId="6" fillId="6" borderId="2" xfId="2" applyFont="1" applyFill="1" applyBorder="1"/>
    <xf numFmtId="41" fontId="6" fillId="6" borderId="2" xfId="2" applyFont="1" applyFill="1" applyBorder="1" applyAlignment="1">
      <alignment horizontal="right"/>
    </xf>
    <xf numFmtId="41" fontId="6" fillId="6" borderId="2" xfId="7" applyNumberFormat="1" applyFont="1" applyFill="1" applyBorder="1" applyAlignment="1">
      <alignment horizontal="right"/>
    </xf>
    <xf numFmtId="168" fontId="17" fillId="0" borderId="0" xfId="0" applyNumberFormat="1" applyFont="1"/>
    <xf numFmtId="167" fontId="10" fillId="0" borderId="2" xfId="7" applyNumberFormat="1" applyFont="1" applyBorder="1" applyProtection="1"/>
    <xf numFmtId="167" fontId="10" fillId="0" borderId="5" xfId="7" applyNumberFormat="1" applyFont="1" applyBorder="1" applyProtection="1"/>
    <xf numFmtId="0" fontId="7" fillId="5" borderId="1" xfId="7" applyFont="1" applyFill="1" applyBorder="1" applyAlignment="1">
      <alignment horizontal="center" vertical="center"/>
    </xf>
    <xf numFmtId="0" fontId="7" fillId="5" borderId="5" xfId="7" applyFont="1" applyFill="1" applyBorder="1" applyAlignment="1">
      <alignment horizontal="center" vertical="center"/>
    </xf>
    <xf numFmtId="0" fontId="10" fillId="0" borderId="1" xfId="7" applyFont="1" applyBorder="1" applyAlignment="1">
      <alignment horizontal="center"/>
    </xf>
    <xf numFmtId="0" fontId="10" fillId="0" borderId="2" xfId="7" applyFont="1" applyBorder="1" applyAlignment="1">
      <alignment horizontal="center"/>
    </xf>
    <xf numFmtId="0" fontId="10" fillId="0" borderId="4" xfId="7" applyFont="1" applyBorder="1" applyAlignment="1">
      <alignment horizontal="center"/>
    </xf>
    <xf numFmtId="0" fontId="10" fillId="0" borderId="5" xfId="7" applyFont="1" applyBorder="1" applyAlignment="1">
      <alignment horizontal="center"/>
    </xf>
  </cellXfs>
  <cellStyles count="13">
    <cellStyle name="Ligne détail" xfId="1" xr:uid="{00000000-0005-0000-0000-000000000000}"/>
    <cellStyle name="Migliaia [0] 2" xfId="2" xr:uid="{00000000-0005-0000-0000-000001000000}"/>
    <cellStyle name="Migliaia 2" xfId="3" xr:uid="{00000000-0005-0000-0000-000002000000}"/>
    <cellStyle name="Migliaia 3" xfId="4" xr:uid="{00000000-0005-0000-0000-000003000000}"/>
    <cellStyle name="Milliers_Classement2005-r" xfId="5" xr:uid="{00000000-0005-0000-0000-000004000000}"/>
    <cellStyle name="Normal_USTRK" xfId="6" xr:uid="{00000000-0005-0000-0000-000005000000}"/>
    <cellStyle name="Normale" xfId="0" builtinId="0"/>
    <cellStyle name="Normale 2" xfId="7" xr:uid="{00000000-0005-0000-0000-000007000000}"/>
    <cellStyle name="Normale 2 2 2" xfId="8" xr:uid="{00000000-0005-0000-0000-000008000000}"/>
    <cellStyle name="Normale 2_EXPORT_IMPORT" xfId="9" xr:uid="{00000000-0005-0000-0000-000009000000}"/>
    <cellStyle name="Normale 3" xfId="10" xr:uid="{00000000-0005-0000-0000-00000A000000}"/>
    <cellStyle name="Normale_Prod UK,Pgl,Cnd,Usa,Mx,Jp,Kr" xfId="11" xr:uid="{00000000-0005-0000-0000-00000B000000}"/>
    <cellStyle name="Titre lignes" xfId="12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00" b="1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b="1">
                <a:solidFill>
                  <a:sysClr val="windowText" lastClr="000000"/>
                </a:solidFill>
              </a:rPr>
              <a:t>CANADA - Produzione Autoveicoli - Trend 1960-2019, (.000 di unità)
ANFIA su dati WARD'S</a:t>
            </a:r>
          </a:p>
        </c:rich>
      </c:tx>
      <c:layout>
        <c:manualLayout>
          <c:xMode val="edge"/>
          <c:yMode val="edge"/>
          <c:x val="1.9504001970466766E-2"/>
          <c:y val="1.54276916157284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153526948580395E-2"/>
          <c:y val="0.16106364787934738"/>
          <c:w val="0.87085341853459619"/>
          <c:h val="0.7401745814285795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</c:spPr>
          <c:cat>
            <c:numRef>
              <c:f>'Trend anni'!$A$32:$A$91</c:f>
              <c:numCache>
                <c:formatCode>General</c:formatCode>
                <c:ptCount val="60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</c:numCache>
            </c:numRef>
          </c:cat>
          <c:val>
            <c:numRef>
              <c:f>'Trend anni'!$D$32:$D$91</c:f>
              <c:numCache>
                <c:formatCode>#,##0.0_);\(#,##0.0\)</c:formatCode>
                <c:ptCount val="60"/>
                <c:pt idx="0">
                  <c:v>397.7</c:v>
                </c:pt>
                <c:pt idx="1">
                  <c:v>386.9</c:v>
                </c:pt>
                <c:pt idx="2">
                  <c:v>505.2</c:v>
                </c:pt>
                <c:pt idx="3">
                  <c:v>631.4</c:v>
                </c:pt>
                <c:pt idx="4">
                  <c:v>671</c:v>
                </c:pt>
                <c:pt idx="5">
                  <c:v>846.6</c:v>
                </c:pt>
                <c:pt idx="6">
                  <c:v>872.2</c:v>
                </c:pt>
                <c:pt idx="7">
                  <c:v>919.5</c:v>
                </c:pt>
                <c:pt idx="8">
                  <c:v>1150.2</c:v>
                </c:pt>
                <c:pt idx="9">
                  <c:v>1326.5</c:v>
                </c:pt>
                <c:pt idx="10">
                  <c:v>1159.5</c:v>
                </c:pt>
                <c:pt idx="11">
                  <c:v>1346.8</c:v>
                </c:pt>
                <c:pt idx="12">
                  <c:v>1430.1</c:v>
                </c:pt>
                <c:pt idx="13">
                  <c:v>1587</c:v>
                </c:pt>
                <c:pt idx="14">
                  <c:v>1562.9</c:v>
                </c:pt>
                <c:pt idx="15">
                  <c:v>1442.9</c:v>
                </c:pt>
                <c:pt idx="16">
                  <c:v>1648.9</c:v>
                </c:pt>
                <c:pt idx="17">
                  <c:v>1775.4</c:v>
                </c:pt>
                <c:pt idx="18">
                  <c:v>1818.5</c:v>
                </c:pt>
                <c:pt idx="19">
                  <c:v>1631.7</c:v>
                </c:pt>
                <c:pt idx="20">
                  <c:v>1374.3</c:v>
                </c:pt>
                <c:pt idx="21">
                  <c:v>1299.9000000000001</c:v>
                </c:pt>
                <c:pt idx="22">
                  <c:v>1276.4000000000001</c:v>
                </c:pt>
                <c:pt idx="23">
                  <c:v>1524.4</c:v>
                </c:pt>
                <c:pt idx="24">
                  <c:v>1829.3</c:v>
                </c:pt>
                <c:pt idx="25">
                  <c:v>1932.7</c:v>
                </c:pt>
                <c:pt idx="26">
                  <c:v>1854.2</c:v>
                </c:pt>
                <c:pt idx="27">
                  <c:v>1635</c:v>
                </c:pt>
                <c:pt idx="28">
                  <c:v>1949.4</c:v>
                </c:pt>
                <c:pt idx="29">
                  <c:v>1996.8000000000002</c:v>
                </c:pt>
                <c:pt idx="30">
                  <c:v>1920.3</c:v>
                </c:pt>
                <c:pt idx="31">
                  <c:v>1887.5</c:v>
                </c:pt>
                <c:pt idx="32">
                  <c:v>1970.7</c:v>
                </c:pt>
                <c:pt idx="33">
                  <c:v>2246.6999999999998</c:v>
                </c:pt>
                <c:pt idx="34">
                  <c:v>2321.6</c:v>
                </c:pt>
                <c:pt idx="35">
                  <c:v>2407.1000000000004</c:v>
                </c:pt>
                <c:pt idx="36">
                  <c:v>2397.3000000000002</c:v>
                </c:pt>
                <c:pt idx="37">
                  <c:v>2570.3999999999996</c:v>
                </c:pt>
                <c:pt idx="38">
                  <c:v>2570.3000000000002</c:v>
                </c:pt>
                <c:pt idx="39">
                  <c:v>3056.616</c:v>
                </c:pt>
                <c:pt idx="40">
                  <c:v>2963.0969999999998</c:v>
                </c:pt>
                <c:pt idx="41">
                  <c:v>2534.8510000000001</c:v>
                </c:pt>
                <c:pt idx="42">
                  <c:v>2633.3009999999999</c:v>
                </c:pt>
                <c:pt idx="43">
                  <c:v>2552.8620000000001</c:v>
                </c:pt>
                <c:pt idx="44">
                  <c:v>2711.5360000000001</c:v>
                </c:pt>
                <c:pt idx="45">
                  <c:v>2687.8919999999998</c:v>
                </c:pt>
                <c:pt idx="46">
                  <c:v>2571.366</c:v>
                </c:pt>
                <c:pt idx="47">
                  <c:v>2578.79</c:v>
                </c:pt>
                <c:pt idx="48">
                  <c:v>2083.5410000000002</c:v>
                </c:pt>
                <c:pt idx="49">
                  <c:v>1491.5820000000001</c:v>
                </c:pt>
                <c:pt idx="50">
                  <c:v>2069.2889999999998</c:v>
                </c:pt>
                <c:pt idx="51">
                  <c:v>2136.5209999999997</c:v>
                </c:pt>
                <c:pt idx="52">
                  <c:v>2465.1639999999998</c:v>
                </c:pt>
                <c:pt idx="53">
                  <c:v>2381.634</c:v>
                </c:pt>
                <c:pt idx="54">
                  <c:v>2396.154</c:v>
                </c:pt>
                <c:pt idx="55">
                  <c:v>2285.7070000000003</c:v>
                </c:pt>
                <c:pt idx="56">
                  <c:v>2370.6559999999999</c:v>
                </c:pt>
                <c:pt idx="57">
                  <c:v>2194.0029999999997</c:v>
                </c:pt>
                <c:pt idx="58">
                  <c:v>2025.7939999999999</c:v>
                </c:pt>
                <c:pt idx="59">
                  <c:v>1916.585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A1-4588-A409-A4D7084E05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2"/>
              </a:solidFill>
            </a:ln>
          </c:spPr>
        </c:dropLines>
        <c:axId val="433135712"/>
        <c:axId val="1"/>
      </c:areaChart>
      <c:catAx>
        <c:axId val="43313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#,##0.0_);\(#,##0.0\)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433135712"/>
        <c:crosses val="autoZero"/>
        <c:crossBetween val="midCat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  <c:showDLblsOverMax val="0"/>
  </c:chart>
  <c:spPr>
    <a:ln w="15875">
      <a:noFill/>
    </a:ln>
  </c:spPr>
  <c:txPr>
    <a:bodyPr/>
    <a:lstStyle/>
    <a:p>
      <a:pPr>
        <a:defRPr sz="1000" b="0" i="0" u="none" strike="noStrike" baseline="0">
          <a:solidFill>
            <a:srgbClr val="333399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69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101600</xdr:colOff>
      <xdr:row>0</xdr:row>
      <xdr:rowOff>101600</xdr:rowOff>
    </xdr:from>
    <xdr:to>
      <xdr:col>0</xdr:col>
      <xdr:colOff>920750</xdr:colOff>
      <xdr:row>3</xdr:row>
      <xdr:rowOff>112121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70EE12DF-BA81-4418-9039-2D48F63DE4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600" y="101600"/>
          <a:ext cx="819150" cy="5248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0</xdr:row>
      <xdr:rowOff>63500</xdr:rowOff>
    </xdr:from>
    <xdr:to>
      <xdr:col>0</xdr:col>
      <xdr:colOff>837956</xdr:colOff>
      <xdr:row>2</xdr:row>
      <xdr:rowOff>186500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E7F2532-0DA7-4E7E-A369-F66E71C94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199" y="63500"/>
          <a:ext cx="761757" cy="50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58116" cy="606471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E5CB4F7-9670-40C4-95C7-F1CEDCDD218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0.62527</cdr:x>
      <cdr:y>0.14824</cdr:y>
    </cdr:from>
    <cdr:to>
      <cdr:x>0.81206</cdr:x>
      <cdr:y>0.23922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5772527" y="1016578"/>
          <a:ext cx="1725110" cy="492329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</a:rPr>
            <a:t>anno record 1999:  3.056.616</a:t>
          </a:r>
          <a:r>
            <a:rPr lang="it-IT" sz="1100" b="1" baseline="0">
              <a:solidFill>
                <a:schemeClr val="bg1"/>
              </a:solidFill>
              <a:latin typeface="Trebuchet MS" panose="020B0603020202020204" pitchFamily="34" charset="0"/>
            </a:rPr>
            <a:t> </a:t>
          </a:r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</a:rPr>
            <a:t> unità</a:t>
          </a:r>
        </a:p>
      </cdr:txBody>
    </cdr:sp>
  </cdr:relSizeAnchor>
  <cdr:relSizeAnchor xmlns:cdr="http://schemas.openxmlformats.org/drawingml/2006/chartDrawing">
    <cdr:from>
      <cdr:x>0.85911</cdr:x>
      <cdr:y>0.02167</cdr:y>
    </cdr:from>
    <cdr:to>
      <cdr:x>0.9624</cdr:x>
      <cdr:y>0.10433</cdr:y>
    </cdr:to>
    <cdr:pic>
      <cdr:nvPicPr>
        <cdr:cNvPr id="3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9EECF316-6850-4C14-8D59-33D7C38B5055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917646" y="158124"/>
          <a:ext cx="960104" cy="5931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0"/>
  <sheetViews>
    <sheetView showGridLines="0" tabSelected="1" zoomScaleNormal="100" zoomScaleSheetLayoutView="40" workbookViewId="0">
      <pane ySplit="5" topLeftCell="A6" activePane="bottomLeft" state="frozen"/>
      <selection pane="bottomLeft" activeCell="U1" sqref="U1"/>
    </sheetView>
  </sheetViews>
  <sheetFormatPr defaultColWidth="9.1796875" defaultRowHeight="12"/>
  <cols>
    <col min="1" max="1" width="27.54296875" style="3" customWidth="1"/>
    <col min="2" max="2" width="10.81640625" style="3" hidden="1" customWidth="1"/>
    <col min="3" max="6" width="11.26953125" style="3" hidden="1" customWidth="1"/>
    <col min="7" max="7" width="10.81640625" style="3" hidden="1" customWidth="1"/>
    <col min="8" max="8" width="11.26953125" style="3" hidden="1" customWidth="1"/>
    <col min="9" max="11" width="11.453125" style="3" hidden="1" customWidth="1"/>
    <col min="12" max="21" width="11.453125" style="3" customWidth="1"/>
    <col min="22" max="16384" width="9.1796875" style="3"/>
  </cols>
  <sheetData>
    <row r="1" spans="1:21" s="2" customFormat="1" ht="13.5"/>
    <row r="2" spans="1:21" s="2" customFormat="1" ht="13.5">
      <c r="B2" s="1" t="s">
        <v>0</v>
      </c>
      <c r="L2" s="1" t="s">
        <v>0</v>
      </c>
    </row>
    <row r="3" spans="1:21" s="2" customFormat="1" ht="13.5">
      <c r="B3" s="1" t="s">
        <v>63</v>
      </c>
      <c r="L3" s="1" t="s">
        <v>63</v>
      </c>
    </row>
    <row r="5" spans="1:21">
      <c r="A5" s="64"/>
      <c r="B5" s="65">
        <v>2000</v>
      </c>
      <c r="C5" s="65">
        <v>2001</v>
      </c>
      <c r="D5" s="65">
        <v>2002</v>
      </c>
      <c r="E5" s="65">
        <v>2003</v>
      </c>
      <c r="F5" s="65">
        <v>2004</v>
      </c>
      <c r="G5" s="65">
        <v>2005</v>
      </c>
      <c r="H5" s="65">
        <v>2006</v>
      </c>
      <c r="I5" s="65">
        <v>2007</v>
      </c>
      <c r="J5" s="66">
        <v>2008</v>
      </c>
      <c r="K5" s="65">
        <v>2009</v>
      </c>
      <c r="L5" s="65">
        <v>2010</v>
      </c>
      <c r="M5" s="65">
        <v>2011</v>
      </c>
      <c r="N5" s="65">
        <v>2012</v>
      </c>
      <c r="O5" s="65">
        <v>2013</v>
      </c>
      <c r="P5" s="65">
        <v>2014</v>
      </c>
      <c r="Q5" s="65">
        <v>2015</v>
      </c>
      <c r="R5" s="65">
        <v>2016</v>
      </c>
      <c r="S5" s="65">
        <v>2017</v>
      </c>
      <c r="T5" s="65">
        <v>2018</v>
      </c>
      <c r="U5" s="65">
        <v>2019</v>
      </c>
    </row>
    <row r="6" spans="1:21" ht="13.5">
      <c r="A6" s="4" t="s">
        <v>1</v>
      </c>
      <c r="B6" s="5"/>
      <c r="C6" s="5"/>
      <c r="D6" s="5"/>
      <c r="E6" s="6"/>
      <c r="F6" s="7"/>
      <c r="G6" s="7"/>
      <c r="H6" s="6"/>
      <c r="I6" s="8"/>
      <c r="J6" s="9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</row>
    <row r="7" spans="1:21" s="17" customFormat="1">
      <c r="A7" s="11" t="s">
        <v>66</v>
      </c>
      <c r="B7" s="12">
        <f t="shared" ref="B7:J7" si="0">SUM(B8:B17)</f>
        <v>291884</v>
      </c>
      <c r="C7" s="12">
        <f t="shared" si="0"/>
        <v>198965</v>
      </c>
      <c r="D7" s="12">
        <f t="shared" si="0"/>
        <v>201723</v>
      </c>
      <c r="E7" s="13">
        <f t="shared" si="0"/>
        <v>140349</v>
      </c>
      <c r="F7" s="13">
        <f>+F9+F10+F15+F16</f>
        <v>209045</v>
      </c>
      <c r="G7" s="13">
        <f>+G9+G10+G15+G16</f>
        <v>318389</v>
      </c>
      <c r="H7" s="14">
        <f t="shared" si="0"/>
        <v>314161</v>
      </c>
      <c r="I7" s="14">
        <f t="shared" si="0"/>
        <v>273203</v>
      </c>
      <c r="J7" s="15">
        <f t="shared" si="0"/>
        <v>210704</v>
      </c>
      <c r="K7" s="16">
        <f>SUM(K8:K17)</f>
        <v>121715</v>
      </c>
      <c r="L7" s="16">
        <f>SUM(L8:L17)</f>
        <v>163257</v>
      </c>
      <c r="M7" s="16">
        <f t="shared" ref="M7:S7" si="1">SUM(M8:M18)</f>
        <v>194631</v>
      </c>
      <c r="N7" s="16">
        <f t="shared" si="1"/>
        <v>240193</v>
      </c>
      <c r="O7" s="16">
        <f t="shared" si="1"/>
        <v>244720</v>
      </c>
      <c r="P7" s="16">
        <f t="shared" si="1"/>
        <v>224803</v>
      </c>
      <c r="Q7" s="16">
        <f t="shared" si="1"/>
        <v>254192</v>
      </c>
      <c r="R7" s="16">
        <f t="shared" si="1"/>
        <v>237463</v>
      </c>
      <c r="S7" s="16">
        <f t="shared" si="1"/>
        <v>231713</v>
      </c>
      <c r="T7" s="16">
        <f>SUM(T8:T18)</f>
        <v>199090</v>
      </c>
      <c r="U7" s="16">
        <f>SUM(U8:U18)</f>
        <v>202392</v>
      </c>
    </row>
    <row r="8" spans="1:21" hidden="1">
      <c r="A8" s="18" t="s">
        <v>2</v>
      </c>
      <c r="B8" s="19">
        <v>57933</v>
      </c>
      <c r="C8" s="19">
        <v>37098</v>
      </c>
      <c r="D8" s="19">
        <v>40522</v>
      </c>
      <c r="E8" s="20">
        <v>27130</v>
      </c>
      <c r="F8" s="21" t="s">
        <v>3</v>
      </c>
      <c r="G8" s="21" t="s">
        <v>3</v>
      </c>
      <c r="H8" s="21" t="s">
        <v>3</v>
      </c>
      <c r="I8" s="21" t="s">
        <v>3</v>
      </c>
      <c r="J8" s="21" t="s">
        <v>3</v>
      </c>
      <c r="K8" s="22" t="s">
        <v>3</v>
      </c>
      <c r="L8" s="22" t="s">
        <v>3</v>
      </c>
      <c r="M8" s="22" t="s">
        <v>3</v>
      </c>
      <c r="N8" s="22" t="s">
        <v>3</v>
      </c>
      <c r="O8" s="22"/>
      <c r="P8" s="22"/>
      <c r="Q8" s="22" t="s">
        <v>3</v>
      </c>
      <c r="R8" s="22" t="s">
        <v>3</v>
      </c>
      <c r="S8" s="22" t="s">
        <v>3</v>
      </c>
      <c r="T8" s="22" t="s">
        <v>3</v>
      </c>
      <c r="U8" s="22"/>
    </row>
    <row r="9" spans="1:21">
      <c r="A9" s="18" t="s">
        <v>47</v>
      </c>
      <c r="B9" s="23" t="s">
        <v>3</v>
      </c>
      <c r="C9" s="23" t="s">
        <v>3</v>
      </c>
      <c r="D9" s="23" t="s">
        <v>3</v>
      </c>
      <c r="E9" s="23" t="s">
        <v>3</v>
      </c>
      <c r="F9" s="76">
        <v>142504</v>
      </c>
      <c r="G9" s="77">
        <v>189477</v>
      </c>
      <c r="H9" s="21">
        <v>150178</v>
      </c>
      <c r="I9" s="21">
        <v>123004</v>
      </c>
      <c r="J9" s="25">
        <v>62201</v>
      </c>
      <c r="K9" s="26">
        <v>36154</v>
      </c>
      <c r="L9" s="26">
        <v>39688</v>
      </c>
      <c r="M9" s="22">
        <v>55072</v>
      </c>
      <c r="N9" s="22">
        <v>92422</v>
      </c>
      <c r="O9" s="22">
        <v>70807</v>
      </c>
      <c r="P9" s="22">
        <v>60300</v>
      </c>
      <c r="Q9" s="22">
        <v>68214</v>
      </c>
      <c r="R9" s="22">
        <v>58322</v>
      </c>
      <c r="S9" s="22">
        <v>55082</v>
      </c>
      <c r="T9" s="22">
        <v>47047</v>
      </c>
      <c r="U9" s="22">
        <v>35237</v>
      </c>
    </row>
    <row r="10" spans="1:21" hidden="1">
      <c r="A10" s="18" t="s">
        <v>4</v>
      </c>
      <c r="B10" s="23" t="s">
        <v>3</v>
      </c>
      <c r="C10" s="23" t="s">
        <v>3</v>
      </c>
      <c r="D10" s="23" t="s">
        <v>3</v>
      </c>
      <c r="E10" s="23" t="s">
        <v>3</v>
      </c>
      <c r="F10" s="76">
        <v>1872</v>
      </c>
      <c r="G10" s="77">
        <v>1068</v>
      </c>
      <c r="H10" s="22" t="s">
        <v>3</v>
      </c>
      <c r="I10" s="22" t="s">
        <v>3</v>
      </c>
      <c r="J10" s="22" t="s">
        <v>3</v>
      </c>
      <c r="K10" s="22" t="s">
        <v>3</v>
      </c>
      <c r="L10" s="22" t="s">
        <v>3</v>
      </c>
      <c r="M10" s="22" t="s">
        <v>3</v>
      </c>
      <c r="N10" s="22" t="s">
        <v>3</v>
      </c>
      <c r="O10" s="22" t="s">
        <v>3</v>
      </c>
      <c r="P10" s="22" t="s">
        <v>3</v>
      </c>
      <c r="Q10" s="22" t="s">
        <v>3</v>
      </c>
      <c r="R10" s="22" t="s">
        <v>3</v>
      </c>
      <c r="S10" s="22" t="s">
        <v>3</v>
      </c>
      <c r="T10" s="22" t="s">
        <v>3</v>
      </c>
      <c r="U10" s="22"/>
    </row>
    <row r="11" spans="1:21" hidden="1">
      <c r="A11" s="18" t="s">
        <v>5</v>
      </c>
      <c r="B11" s="21">
        <v>52768</v>
      </c>
      <c r="C11" s="21">
        <v>35869</v>
      </c>
      <c r="D11" s="21">
        <v>36118</v>
      </c>
      <c r="E11" s="20">
        <v>29303</v>
      </c>
      <c r="F11" s="77" t="s">
        <v>3</v>
      </c>
      <c r="G11" s="77" t="s">
        <v>3</v>
      </c>
      <c r="H11" s="22" t="s">
        <v>3</v>
      </c>
      <c r="I11" s="22" t="s">
        <v>3</v>
      </c>
      <c r="J11" s="22" t="s">
        <v>3</v>
      </c>
      <c r="K11" s="22" t="s">
        <v>3</v>
      </c>
      <c r="L11" s="22" t="s">
        <v>3</v>
      </c>
      <c r="M11" s="22" t="s">
        <v>3</v>
      </c>
      <c r="N11" s="22" t="s">
        <v>3</v>
      </c>
      <c r="O11" s="22" t="s">
        <v>3</v>
      </c>
      <c r="P11" s="22" t="s">
        <v>3</v>
      </c>
      <c r="Q11" s="22" t="s">
        <v>3</v>
      </c>
      <c r="R11" s="22" t="s">
        <v>3</v>
      </c>
      <c r="S11" s="22" t="s">
        <v>3</v>
      </c>
      <c r="T11" s="22" t="s">
        <v>3</v>
      </c>
      <c r="U11" s="22"/>
    </row>
    <row r="12" spans="1:21" hidden="1">
      <c r="A12" s="18" t="s">
        <v>6</v>
      </c>
      <c r="B12" s="21">
        <v>19584</v>
      </c>
      <c r="C12" s="21">
        <v>5212</v>
      </c>
      <c r="D12" s="22" t="s">
        <v>3</v>
      </c>
      <c r="E12" s="22" t="s">
        <v>3</v>
      </c>
      <c r="F12" s="22" t="s">
        <v>3</v>
      </c>
      <c r="G12" s="22" t="s">
        <v>3</v>
      </c>
      <c r="H12" s="22" t="s">
        <v>3</v>
      </c>
      <c r="I12" s="22" t="s">
        <v>3</v>
      </c>
      <c r="J12" s="22" t="s">
        <v>3</v>
      </c>
      <c r="K12" s="22" t="s">
        <v>3</v>
      </c>
      <c r="L12" s="22" t="s">
        <v>3</v>
      </c>
      <c r="M12" s="22" t="s">
        <v>3</v>
      </c>
      <c r="N12" s="22" t="s">
        <v>3</v>
      </c>
      <c r="O12" s="22" t="s">
        <v>3</v>
      </c>
      <c r="P12" s="22" t="s">
        <v>3</v>
      </c>
      <c r="Q12" s="22" t="s">
        <v>3</v>
      </c>
      <c r="R12" s="22" t="s">
        <v>3</v>
      </c>
      <c r="S12" s="22" t="s">
        <v>3</v>
      </c>
      <c r="T12" s="22" t="s">
        <v>3</v>
      </c>
      <c r="U12" s="22"/>
    </row>
    <row r="13" spans="1:21" hidden="1">
      <c r="A13" s="18" t="s">
        <v>7</v>
      </c>
      <c r="B13" s="21">
        <v>161599</v>
      </c>
      <c r="C13" s="21">
        <v>120786</v>
      </c>
      <c r="D13" s="21">
        <v>125083</v>
      </c>
      <c r="E13" s="20">
        <v>83916</v>
      </c>
      <c r="F13" s="22" t="s">
        <v>3</v>
      </c>
      <c r="G13" s="22" t="s">
        <v>3</v>
      </c>
      <c r="H13" s="22" t="s">
        <v>3</v>
      </c>
      <c r="I13" s="22" t="s">
        <v>3</v>
      </c>
      <c r="J13" s="22" t="s">
        <v>3</v>
      </c>
      <c r="K13" s="22" t="s">
        <v>3</v>
      </c>
      <c r="L13" s="22" t="s">
        <v>3</v>
      </c>
      <c r="M13" s="22" t="s">
        <v>3</v>
      </c>
      <c r="N13" s="22" t="s">
        <v>3</v>
      </c>
      <c r="O13" s="22" t="s">
        <v>3</v>
      </c>
      <c r="P13" s="22" t="s">
        <v>3</v>
      </c>
      <c r="Q13" s="22" t="s">
        <v>3</v>
      </c>
      <c r="R13" s="22" t="s">
        <v>3</v>
      </c>
      <c r="S13" s="22" t="s">
        <v>3</v>
      </c>
      <c r="T13" s="22" t="s">
        <v>3</v>
      </c>
      <c r="U13" s="22"/>
    </row>
    <row r="14" spans="1:21">
      <c r="A14" s="18" t="s">
        <v>8</v>
      </c>
      <c r="B14" s="23" t="s">
        <v>3</v>
      </c>
      <c r="C14" s="23" t="s">
        <v>3</v>
      </c>
      <c r="D14" s="23" t="s">
        <v>3</v>
      </c>
      <c r="E14" s="23" t="s">
        <v>3</v>
      </c>
      <c r="F14" s="22" t="s">
        <v>3</v>
      </c>
      <c r="G14" s="22" t="s">
        <v>3</v>
      </c>
      <c r="H14" s="22" t="s">
        <v>3</v>
      </c>
      <c r="I14" s="22" t="s">
        <v>3</v>
      </c>
      <c r="J14" s="25">
        <v>27665</v>
      </c>
      <c r="K14" s="26">
        <v>32600</v>
      </c>
      <c r="L14" s="26">
        <v>40042</v>
      </c>
      <c r="M14" s="22">
        <v>44068</v>
      </c>
      <c r="N14" s="22">
        <v>48335</v>
      </c>
      <c r="O14" s="22">
        <v>56101</v>
      </c>
      <c r="P14" s="22">
        <v>59134</v>
      </c>
      <c r="Q14" s="22">
        <v>70400</v>
      </c>
      <c r="R14" s="22">
        <v>76035</v>
      </c>
      <c r="S14" s="22">
        <v>69735</v>
      </c>
      <c r="T14" s="22">
        <v>67256</v>
      </c>
      <c r="U14" s="22">
        <v>65052</v>
      </c>
    </row>
    <row r="15" spans="1:21">
      <c r="A15" s="18" t="s">
        <v>9</v>
      </c>
      <c r="B15" s="23" t="s">
        <v>3</v>
      </c>
      <c r="C15" s="23" t="s">
        <v>3</v>
      </c>
      <c r="D15" s="23" t="s">
        <v>3</v>
      </c>
      <c r="E15" s="23" t="s">
        <v>3</v>
      </c>
      <c r="F15" s="78">
        <v>56</v>
      </c>
      <c r="G15" s="77">
        <v>77338</v>
      </c>
      <c r="H15" s="21">
        <v>125937</v>
      </c>
      <c r="I15" s="21">
        <v>123848</v>
      </c>
      <c r="J15" s="25">
        <v>116105</v>
      </c>
      <c r="K15" s="26">
        <v>52961</v>
      </c>
      <c r="L15" s="26">
        <v>83527</v>
      </c>
      <c r="M15" s="22">
        <v>91523</v>
      </c>
      <c r="N15" s="22">
        <v>98280</v>
      </c>
      <c r="O15" s="22">
        <v>115908</v>
      </c>
      <c r="P15" s="22">
        <v>105183</v>
      </c>
      <c r="Q15" s="22">
        <v>115578</v>
      </c>
      <c r="R15" s="22">
        <v>103106</v>
      </c>
      <c r="S15" s="22">
        <v>106896</v>
      </c>
      <c r="T15" s="22">
        <v>84787</v>
      </c>
      <c r="U15" s="22">
        <v>102103</v>
      </c>
    </row>
    <row r="16" spans="1:21">
      <c r="A16" s="18" t="s">
        <v>10</v>
      </c>
      <c r="B16" s="23" t="s">
        <v>3</v>
      </c>
      <c r="C16" s="23" t="s">
        <v>3</v>
      </c>
      <c r="D16" s="23" t="s">
        <v>3</v>
      </c>
      <c r="E16" s="23" t="s">
        <v>3</v>
      </c>
      <c r="F16" s="78">
        <v>64613</v>
      </c>
      <c r="G16" s="78">
        <v>50506</v>
      </c>
      <c r="H16" s="23">
        <v>38046</v>
      </c>
      <c r="I16" s="21">
        <v>26351</v>
      </c>
      <c r="J16" s="25">
        <v>4733</v>
      </c>
      <c r="K16" s="21" t="s">
        <v>3</v>
      </c>
      <c r="L16" s="21" t="s">
        <v>3</v>
      </c>
      <c r="M16" s="21" t="s">
        <v>3</v>
      </c>
      <c r="N16" s="21" t="s">
        <v>3</v>
      </c>
      <c r="O16" s="21" t="s">
        <v>3</v>
      </c>
      <c r="P16" s="21" t="s">
        <v>3</v>
      </c>
      <c r="Q16" s="21" t="s">
        <v>3</v>
      </c>
      <c r="R16" s="21" t="s">
        <v>3</v>
      </c>
      <c r="S16" s="21" t="s">
        <v>3</v>
      </c>
      <c r="T16" s="21" t="s">
        <v>3</v>
      </c>
      <c r="U16" s="21" t="s">
        <v>3</v>
      </c>
    </row>
    <row r="17" spans="1:21" hidden="1">
      <c r="A17" s="18" t="s">
        <v>11</v>
      </c>
      <c r="B17" s="21" t="s">
        <v>3</v>
      </c>
      <c r="C17" s="21" t="s">
        <v>3</v>
      </c>
      <c r="D17" s="21" t="s">
        <v>3</v>
      </c>
      <c r="E17" s="21" t="s">
        <v>3</v>
      </c>
      <c r="F17" s="21" t="s">
        <v>3</v>
      </c>
      <c r="G17" s="21" t="s">
        <v>3</v>
      </c>
      <c r="H17" s="21" t="s">
        <v>3</v>
      </c>
      <c r="I17" s="21" t="s">
        <v>3</v>
      </c>
      <c r="J17" s="21" t="s">
        <v>3</v>
      </c>
      <c r="K17" s="21" t="s">
        <v>3</v>
      </c>
      <c r="L17" s="21" t="s">
        <v>3</v>
      </c>
      <c r="M17" s="21" t="s">
        <v>3</v>
      </c>
      <c r="N17" s="21" t="s">
        <v>3</v>
      </c>
      <c r="O17" s="21" t="s">
        <v>3</v>
      </c>
      <c r="P17" s="21" t="s">
        <v>3</v>
      </c>
      <c r="Q17" s="21" t="s">
        <v>3</v>
      </c>
      <c r="R17" s="21" t="s">
        <v>3</v>
      </c>
      <c r="S17" s="21" t="s">
        <v>3</v>
      </c>
      <c r="T17" s="21" t="s">
        <v>3</v>
      </c>
      <c r="U17" s="21" t="s">
        <v>3</v>
      </c>
    </row>
    <row r="18" spans="1:21">
      <c r="A18" s="18" t="s">
        <v>12</v>
      </c>
      <c r="B18" s="21" t="s">
        <v>3</v>
      </c>
      <c r="C18" s="21" t="s">
        <v>3</v>
      </c>
      <c r="D18" s="21" t="s">
        <v>3</v>
      </c>
      <c r="E18" s="21" t="s">
        <v>3</v>
      </c>
      <c r="F18" s="21" t="s">
        <v>3</v>
      </c>
      <c r="G18" s="21" t="s">
        <v>3</v>
      </c>
      <c r="H18" s="21" t="s">
        <v>3</v>
      </c>
      <c r="I18" s="21" t="s">
        <v>3</v>
      </c>
      <c r="J18" s="21" t="s">
        <v>3</v>
      </c>
      <c r="K18" s="21" t="s">
        <v>3</v>
      </c>
      <c r="L18" s="21" t="s">
        <v>3</v>
      </c>
      <c r="M18" s="22">
        <v>3968</v>
      </c>
      <c r="N18" s="22">
        <v>1156</v>
      </c>
      <c r="O18" s="22">
        <v>1904</v>
      </c>
      <c r="P18" s="22">
        <v>186</v>
      </c>
      <c r="Q18" s="21" t="s">
        <v>3</v>
      </c>
      <c r="R18" s="21" t="s">
        <v>3</v>
      </c>
      <c r="S18" s="21" t="s">
        <v>3</v>
      </c>
      <c r="T18" s="21" t="s">
        <v>3</v>
      </c>
      <c r="U18" s="21" t="s">
        <v>3</v>
      </c>
    </row>
    <row r="19" spans="1:21">
      <c r="A19" s="18"/>
      <c r="B19" s="24"/>
      <c r="C19" s="24"/>
      <c r="D19" s="24"/>
      <c r="E19" s="20"/>
      <c r="F19" s="24"/>
      <c r="G19" s="21"/>
      <c r="H19" s="21"/>
      <c r="I19" s="14"/>
      <c r="J19" s="25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</row>
    <row r="20" spans="1:21">
      <c r="A20" s="27" t="s">
        <v>13</v>
      </c>
      <c r="B20" s="14">
        <f>SUM(B21:B24)</f>
        <v>235681</v>
      </c>
      <c r="C20" s="14">
        <f>SUM(C21:C24)</f>
        <v>202255</v>
      </c>
      <c r="D20" s="14">
        <f t="shared" ref="D20:K20" si="2">SUM(D21:D25)</f>
        <v>196226</v>
      </c>
      <c r="E20" s="16">
        <f t="shared" si="2"/>
        <v>174681</v>
      </c>
      <c r="F20" s="28">
        <f t="shared" si="2"/>
        <v>170409</v>
      </c>
      <c r="G20" s="28">
        <f t="shared" si="2"/>
        <v>137453</v>
      </c>
      <c r="H20" s="28">
        <f t="shared" si="2"/>
        <v>129482</v>
      </c>
      <c r="I20" s="14">
        <f t="shared" si="2"/>
        <v>124382</v>
      </c>
      <c r="J20" s="15">
        <f t="shared" si="2"/>
        <v>109388</v>
      </c>
      <c r="K20" s="29">
        <f t="shared" si="2"/>
        <v>80468</v>
      </c>
      <c r="L20" s="29">
        <f>SUM(L21:L25)</f>
        <v>96001</v>
      </c>
      <c r="M20" s="29">
        <f>SUM(M21:M25)</f>
        <v>76453</v>
      </c>
      <c r="N20" s="28" t="s">
        <v>3</v>
      </c>
      <c r="O20" s="28" t="s">
        <v>3</v>
      </c>
      <c r="P20" s="28" t="s">
        <v>3</v>
      </c>
      <c r="Q20" s="28" t="s">
        <v>3</v>
      </c>
      <c r="R20" s="28" t="s">
        <v>3</v>
      </c>
      <c r="S20" s="29">
        <f>SUM(S21:S25)</f>
        <v>129</v>
      </c>
      <c r="T20" s="29">
        <f>SUM(T21:T25)</f>
        <v>252</v>
      </c>
      <c r="U20" s="29">
        <f>SUM(U21:U25)</f>
        <v>251</v>
      </c>
    </row>
    <row r="21" spans="1:21">
      <c r="A21" s="18" t="s">
        <v>14</v>
      </c>
      <c r="B21" s="24">
        <v>104798</v>
      </c>
      <c r="C21" s="24">
        <v>101280</v>
      </c>
      <c r="D21" s="24">
        <v>100192</v>
      </c>
      <c r="E21" s="20">
        <v>82541</v>
      </c>
      <c r="F21" s="24">
        <v>82826</v>
      </c>
      <c r="G21" s="21">
        <v>71320</v>
      </c>
      <c r="H21" s="21">
        <v>76689</v>
      </c>
      <c r="I21" s="21">
        <v>70476</v>
      </c>
      <c r="J21" s="25">
        <v>61421</v>
      </c>
      <c r="K21" s="26">
        <v>43507</v>
      </c>
      <c r="L21" s="26">
        <v>52148</v>
      </c>
      <c r="M21" s="26">
        <v>66096</v>
      </c>
      <c r="N21" s="21" t="s">
        <v>3</v>
      </c>
      <c r="O21" s="21" t="s">
        <v>3</v>
      </c>
      <c r="P21" s="21" t="s">
        <v>3</v>
      </c>
      <c r="Q21" s="21" t="s">
        <v>3</v>
      </c>
      <c r="R21" s="21" t="s">
        <v>3</v>
      </c>
      <c r="S21" s="21" t="s">
        <v>3</v>
      </c>
      <c r="T21" s="21" t="s">
        <v>3</v>
      </c>
      <c r="U21" s="21" t="s">
        <v>3</v>
      </c>
    </row>
    <row r="22" spans="1:21">
      <c r="A22" s="18" t="s">
        <v>65</v>
      </c>
      <c r="B22" s="21" t="s">
        <v>3</v>
      </c>
      <c r="C22" s="21" t="s">
        <v>3</v>
      </c>
      <c r="D22" s="21" t="s">
        <v>3</v>
      </c>
      <c r="E22" s="21" t="s">
        <v>3</v>
      </c>
      <c r="F22" s="21" t="s">
        <v>3</v>
      </c>
      <c r="G22" s="21" t="s">
        <v>3</v>
      </c>
      <c r="H22" s="21" t="s">
        <v>3</v>
      </c>
      <c r="I22" s="21" t="s">
        <v>3</v>
      </c>
      <c r="J22" s="21" t="s">
        <v>3</v>
      </c>
      <c r="K22" s="21" t="s">
        <v>3</v>
      </c>
      <c r="L22" s="21" t="s">
        <v>3</v>
      </c>
      <c r="M22" s="21" t="s">
        <v>3</v>
      </c>
      <c r="N22" s="21" t="s">
        <v>3</v>
      </c>
      <c r="O22" s="21" t="s">
        <v>3</v>
      </c>
      <c r="P22" s="21" t="s">
        <v>3</v>
      </c>
      <c r="Q22" s="21" t="s">
        <v>3</v>
      </c>
      <c r="R22" s="21" t="s">
        <v>3</v>
      </c>
      <c r="S22" s="26">
        <v>129</v>
      </c>
      <c r="T22" s="26">
        <v>252</v>
      </c>
      <c r="U22" s="21">
        <v>251</v>
      </c>
    </row>
    <row r="23" spans="1:21">
      <c r="A23" s="18" t="s">
        <v>15</v>
      </c>
      <c r="B23" s="21" t="s">
        <v>3</v>
      </c>
      <c r="C23" s="21" t="s">
        <v>3</v>
      </c>
      <c r="D23" s="21" t="s">
        <v>3</v>
      </c>
      <c r="E23" s="21" t="s">
        <v>3</v>
      </c>
      <c r="F23" s="21" t="s">
        <v>3</v>
      </c>
      <c r="G23" s="21" t="s">
        <v>3</v>
      </c>
      <c r="H23" s="21" t="s">
        <v>3</v>
      </c>
      <c r="I23" s="21">
        <v>152</v>
      </c>
      <c r="J23" s="25">
        <v>18574</v>
      </c>
      <c r="K23" s="26">
        <v>10221</v>
      </c>
      <c r="L23" s="26">
        <v>12088</v>
      </c>
      <c r="M23" s="26">
        <v>10192</v>
      </c>
      <c r="N23" s="21" t="s">
        <v>3</v>
      </c>
      <c r="O23" s="21" t="s">
        <v>3</v>
      </c>
      <c r="P23" s="21" t="s">
        <v>3</v>
      </c>
      <c r="Q23" s="21" t="s">
        <v>3</v>
      </c>
      <c r="R23" s="21" t="s">
        <v>3</v>
      </c>
      <c r="S23" s="21" t="s">
        <v>3</v>
      </c>
      <c r="T23" s="21" t="s">
        <v>3</v>
      </c>
      <c r="U23" s="21" t="s">
        <v>3</v>
      </c>
    </row>
    <row r="24" spans="1:21">
      <c r="A24" s="18" t="s">
        <v>16</v>
      </c>
      <c r="B24" s="21">
        <v>130883</v>
      </c>
      <c r="C24" s="21">
        <v>100975</v>
      </c>
      <c r="D24" s="21">
        <v>89805</v>
      </c>
      <c r="E24" s="20">
        <v>89932</v>
      </c>
      <c r="F24" s="24">
        <v>85619</v>
      </c>
      <c r="G24" s="21">
        <v>66133</v>
      </c>
      <c r="H24" s="21">
        <v>52793</v>
      </c>
      <c r="I24" s="21">
        <v>53754</v>
      </c>
      <c r="J24" s="25">
        <v>29393</v>
      </c>
      <c r="K24" s="26">
        <v>26740</v>
      </c>
      <c r="L24" s="26">
        <v>31765</v>
      </c>
      <c r="M24" s="26">
        <v>165</v>
      </c>
      <c r="N24" s="21" t="s">
        <v>3</v>
      </c>
      <c r="O24" s="21" t="s">
        <v>3</v>
      </c>
      <c r="P24" s="21" t="s">
        <v>3</v>
      </c>
      <c r="Q24" s="21" t="s">
        <v>3</v>
      </c>
      <c r="R24" s="21" t="s">
        <v>3</v>
      </c>
      <c r="S24" s="21" t="s">
        <v>3</v>
      </c>
      <c r="T24" s="21" t="s">
        <v>3</v>
      </c>
      <c r="U24" s="21" t="s">
        <v>3</v>
      </c>
    </row>
    <row r="25" spans="1:21" hidden="1">
      <c r="A25" s="18" t="s">
        <v>17</v>
      </c>
      <c r="B25" s="21" t="s">
        <v>3</v>
      </c>
      <c r="C25" s="21" t="s">
        <v>3</v>
      </c>
      <c r="D25" s="21">
        <v>6229</v>
      </c>
      <c r="E25" s="20">
        <v>2208</v>
      </c>
      <c r="F25" s="24">
        <v>1964</v>
      </c>
      <c r="G25" s="21" t="s">
        <v>3</v>
      </c>
      <c r="H25" s="21" t="s">
        <v>3</v>
      </c>
      <c r="I25" s="21" t="s">
        <v>3</v>
      </c>
      <c r="J25" s="21" t="s">
        <v>3</v>
      </c>
      <c r="K25" s="21" t="s">
        <v>3</v>
      </c>
      <c r="L25" s="21" t="s">
        <v>3</v>
      </c>
      <c r="M25" s="21" t="s">
        <v>3</v>
      </c>
      <c r="N25" s="21" t="s">
        <v>3</v>
      </c>
      <c r="O25" s="21" t="s">
        <v>3</v>
      </c>
      <c r="P25" s="21" t="s">
        <v>3</v>
      </c>
      <c r="Q25" s="21" t="s">
        <v>3</v>
      </c>
      <c r="R25" s="21" t="s">
        <v>3</v>
      </c>
      <c r="S25" s="21" t="s">
        <v>3</v>
      </c>
      <c r="T25" s="21" t="s">
        <v>3</v>
      </c>
      <c r="U25" s="21"/>
    </row>
    <row r="26" spans="1:21">
      <c r="A26" s="30"/>
      <c r="B26" s="21"/>
      <c r="C26" s="21"/>
      <c r="D26" s="21"/>
      <c r="E26" s="31"/>
      <c r="F26" s="30"/>
      <c r="G26" s="32"/>
      <c r="H26" s="21"/>
      <c r="I26" s="14"/>
      <c r="J26" s="33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</row>
    <row r="27" spans="1:21">
      <c r="A27" s="34" t="s">
        <v>18</v>
      </c>
      <c r="B27" s="35">
        <f>SUM(B28:B33)</f>
        <v>640375</v>
      </c>
      <c r="C27" s="35">
        <f>SUM(C28:C33)</f>
        <v>521300</v>
      </c>
      <c r="D27" s="35">
        <f>SUM(D28:D33)</f>
        <v>583818</v>
      </c>
      <c r="E27" s="36">
        <f t="shared" ref="E27:K27" si="3">SUM(E28:E34)</f>
        <v>618149</v>
      </c>
      <c r="F27" s="35">
        <f t="shared" si="3"/>
        <v>603652</v>
      </c>
      <c r="G27" s="35">
        <f t="shared" si="3"/>
        <v>526425</v>
      </c>
      <c r="H27" s="28">
        <f t="shared" si="3"/>
        <v>543496</v>
      </c>
      <c r="I27" s="14">
        <f t="shared" si="3"/>
        <v>470016</v>
      </c>
      <c r="J27" s="15">
        <f t="shared" si="3"/>
        <v>359448</v>
      </c>
      <c r="K27" s="29">
        <f t="shared" si="3"/>
        <v>216479</v>
      </c>
      <c r="L27" s="29">
        <f>SUM(L28:L34)</f>
        <v>272205</v>
      </c>
      <c r="M27" s="29">
        <f>SUM(M28:M34)</f>
        <v>317940</v>
      </c>
      <c r="N27" s="29">
        <f>+N28+N29+N33+N35</f>
        <v>319556</v>
      </c>
      <c r="O27" s="29">
        <f>+O28+O29+O33+O35</f>
        <v>297853</v>
      </c>
      <c r="P27" s="29">
        <f>+P28+P29+P33+P35</f>
        <v>247298</v>
      </c>
      <c r="Q27" s="29">
        <f>+Q28+Q29+Q33+Q35</f>
        <v>203183</v>
      </c>
      <c r="R27" s="29">
        <f>SUM(R35,R33,R29)</f>
        <v>122452</v>
      </c>
      <c r="S27" s="29">
        <f>SUM(S35,S33,S29)</f>
        <v>98933</v>
      </c>
      <c r="T27" s="29">
        <f>SUM(T35,T33,T29)</f>
        <v>58101</v>
      </c>
      <c r="U27" s="29">
        <f>SUM(U35,U33,U29)</f>
        <v>41980</v>
      </c>
    </row>
    <row r="28" spans="1:21">
      <c r="A28" s="30" t="s">
        <v>19</v>
      </c>
      <c r="B28" s="32">
        <v>44136</v>
      </c>
      <c r="C28" s="32">
        <v>27108</v>
      </c>
      <c r="D28" s="32">
        <v>23012</v>
      </c>
      <c r="E28" s="31" t="s">
        <v>3</v>
      </c>
      <c r="F28" s="32" t="s">
        <v>3</v>
      </c>
      <c r="G28" s="32" t="s">
        <v>3</v>
      </c>
      <c r="H28" s="21" t="s">
        <v>3</v>
      </c>
      <c r="I28" s="21" t="s">
        <v>3</v>
      </c>
      <c r="J28" s="21" t="s">
        <v>3</v>
      </c>
      <c r="K28" s="22">
        <v>82188</v>
      </c>
      <c r="L28" s="22">
        <v>94433</v>
      </c>
      <c r="M28" s="22">
        <v>105387</v>
      </c>
      <c r="N28" s="22">
        <v>99883</v>
      </c>
      <c r="O28" s="22">
        <v>92068</v>
      </c>
      <c r="P28" s="22">
        <v>84499</v>
      </c>
      <c r="Q28" s="22">
        <v>63631</v>
      </c>
      <c r="R28" s="22" t="s">
        <v>3</v>
      </c>
      <c r="S28" s="22" t="s">
        <v>3</v>
      </c>
      <c r="T28" s="22" t="s">
        <v>3</v>
      </c>
      <c r="U28" s="22" t="s">
        <v>3</v>
      </c>
    </row>
    <row r="29" spans="1:21">
      <c r="A29" s="30" t="s">
        <v>20</v>
      </c>
      <c r="B29" s="32">
        <v>209780</v>
      </c>
      <c r="C29" s="32">
        <v>200761</v>
      </c>
      <c r="D29" s="32">
        <v>254888</v>
      </c>
      <c r="E29" s="31">
        <v>300121</v>
      </c>
      <c r="F29" s="32">
        <v>296594</v>
      </c>
      <c r="G29" s="32">
        <v>258524</v>
      </c>
      <c r="H29" s="21">
        <v>322863</v>
      </c>
      <c r="I29" s="21">
        <v>315114</v>
      </c>
      <c r="J29" s="33">
        <v>308783</v>
      </c>
      <c r="K29" s="26">
        <v>134280</v>
      </c>
      <c r="L29" s="26">
        <v>177772</v>
      </c>
      <c r="M29" s="22">
        <v>188838</v>
      </c>
      <c r="N29" s="22">
        <v>169804</v>
      </c>
      <c r="O29" s="22">
        <v>149352</v>
      </c>
      <c r="P29" s="22">
        <v>119754</v>
      </c>
      <c r="Q29" s="22">
        <v>99921</v>
      </c>
      <c r="R29" s="22">
        <v>76826</v>
      </c>
      <c r="S29" s="22">
        <v>76811</v>
      </c>
      <c r="T29" s="22">
        <v>40757</v>
      </c>
      <c r="U29" s="22">
        <v>31372</v>
      </c>
    </row>
    <row r="30" spans="1:21">
      <c r="A30" s="30" t="s">
        <v>21</v>
      </c>
      <c r="B30" s="32">
        <f>45871+75994</f>
        <v>121865</v>
      </c>
      <c r="C30" s="32">
        <f>17147+65293</f>
        <v>82440</v>
      </c>
      <c r="D30" s="32">
        <v>73067</v>
      </c>
      <c r="E30" s="31">
        <v>71173</v>
      </c>
      <c r="F30" s="32">
        <v>57820</v>
      </c>
      <c r="G30" s="32">
        <v>28241</v>
      </c>
      <c r="H30" s="21">
        <v>32567</v>
      </c>
      <c r="I30" s="21">
        <v>10889</v>
      </c>
      <c r="J30" s="21" t="s">
        <v>3</v>
      </c>
      <c r="K30" s="22" t="s">
        <v>3</v>
      </c>
      <c r="L30" s="22" t="s">
        <v>3</v>
      </c>
      <c r="M30" s="22" t="s">
        <v>3</v>
      </c>
      <c r="N30" s="22" t="s">
        <v>3</v>
      </c>
      <c r="O30" s="22" t="s">
        <v>3</v>
      </c>
      <c r="P30" s="22" t="s">
        <v>3</v>
      </c>
      <c r="Q30" s="22" t="s">
        <v>3</v>
      </c>
      <c r="R30" s="22" t="s">
        <v>3</v>
      </c>
      <c r="S30" s="22" t="s">
        <v>3</v>
      </c>
      <c r="T30" s="22" t="s">
        <v>3</v>
      </c>
      <c r="U30" s="22" t="s">
        <v>3</v>
      </c>
    </row>
    <row r="31" spans="1:21" hidden="1">
      <c r="A31" s="30" t="s">
        <v>22</v>
      </c>
      <c r="B31" s="32">
        <v>30831</v>
      </c>
      <c r="C31" s="32">
        <v>20281</v>
      </c>
      <c r="D31" s="32">
        <v>17124</v>
      </c>
      <c r="E31" s="31" t="s">
        <v>3</v>
      </c>
      <c r="F31" s="32" t="s">
        <v>3</v>
      </c>
      <c r="G31" s="32" t="s">
        <v>3</v>
      </c>
      <c r="H31" s="21" t="s">
        <v>3</v>
      </c>
      <c r="I31" s="21" t="s">
        <v>3</v>
      </c>
      <c r="J31" s="21" t="s">
        <v>3</v>
      </c>
      <c r="K31" s="22" t="s">
        <v>3</v>
      </c>
      <c r="L31" s="22" t="s">
        <v>3</v>
      </c>
      <c r="M31" s="22" t="s">
        <v>3</v>
      </c>
      <c r="N31" s="22" t="s">
        <v>3</v>
      </c>
      <c r="O31" s="22" t="s">
        <v>3</v>
      </c>
      <c r="P31" s="22" t="s">
        <v>3</v>
      </c>
      <c r="Q31" s="22" t="s">
        <v>3</v>
      </c>
      <c r="R31" s="22" t="s">
        <v>3</v>
      </c>
      <c r="S31" s="22" t="s">
        <v>3</v>
      </c>
      <c r="T31" s="22" t="s">
        <v>3</v>
      </c>
      <c r="U31" s="22" t="s">
        <v>3</v>
      </c>
    </row>
    <row r="32" spans="1:21">
      <c r="A32" s="30" t="s">
        <v>23</v>
      </c>
      <c r="B32" s="32" t="s">
        <v>3</v>
      </c>
      <c r="C32" s="32" t="s">
        <v>3</v>
      </c>
      <c r="D32" s="32" t="s">
        <v>3</v>
      </c>
      <c r="E32" s="31" t="s">
        <v>3</v>
      </c>
      <c r="F32" s="30">
        <v>32277</v>
      </c>
      <c r="G32" s="32">
        <v>115370</v>
      </c>
      <c r="H32" s="21">
        <v>76183</v>
      </c>
      <c r="I32" s="21">
        <v>47889</v>
      </c>
      <c r="J32" s="33">
        <v>50665</v>
      </c>
      <c r="K32" s="26">
        <v>11</v>
      </c>
      <c r="L32" s="22" t="s">
        <v>3</v>
      </c>
      <c r="M32" s="22" t="s">
        <v>3</v>
      </c>
      <c r="N32" s="22" t="s">
        <v>3</v>
      </c>
      <c r="O32" s="22" t="s">
        <v>3</v>
      </c>
      <c r="P32" s="22" t="s">
        <v>3</v>
      </c>
      <c r="Q32" s="22" t="s">
        <v>3</v>
      </c>
      <c r="R32" s="22" t="s">
        <v>3</v>
      </c>
      <c r="S32" s="22" t="s">
        <v>3</v>
      </c>
      <c r="T32" s="22" t="s">
        <v>3</v>
      </c>
      <c r="U32" s="22" t="s">
        <v>3</v>
      </c>
    </row>
    <row r="33" spans="1:21">
      <c r="A33" s="30" t="s">
        <v>24</v>
      </c>
      <c r="B33" s="32">
        <v>233763</v>
      </c>
      <c r="C33" s="32">
        <v>190710</v>
      </c>
      <c r="D33" s="32">
        <v>215727</v>
      </c>
      <c r="E33" s="31">
        <v>127154</v>
      </c>
      <c r="F33" s="30">
        <v>73094</v>
      </c>
      <c r="G33" s="32" t="s">
        <v>3</v>
      </c>
      <c r="H33" s="21" t="s">
        <v>3</v>
      </c>
      <c r="I33" s="21" t="s">
        <v>3</v>
      </c>
      <c r="J33" s="21" t="s">
        <v>3</v>
      </c>
      <c r="K33" s="22" t="s">
        <v>3</v>
      </c>
      <c r="L33" s="22" t="s">
        <v>3</v>
      </c>
      <c r="M33" s="22">
        <v>23715</v>
      </c>
      <c r="N33" s="22">
        <v>21394</v>
      </c>
      <c r="O33" s="22">
        <v>20225</v>
      </c>
      <c r="P33" s="22">
        <v>22479</v>
      </c>
      <c r="Q33" s="22">
        <v>19288</v>
      </c>
      <c r="R33" s="22">
        <v>24821</v>
      </c>
      <c r="S33" s="22">
        <v>5680</v>
      </c>
      <c r="T33" s="22">
        <v>0</v>
      </c>
      <c r="U33" s="22" t="s">
        <v>3</v>
      </c>
    </row>
    <row r="34" spans="1:21">
      <c r="A34" s="30" t="s">
        <v>25</v>
      </c>
      <c r="B34" s="32" t="s">
        <v>3</v>
      </c>
      <c r="C34" s="32" t="s">
        <v>3</v>
      </c>
      <c r="D34" s="32" t="s">
        <v>3</v>
      </c>
      <c r="E34" s="31">
        <v>119701</v>
      </c>
      <c r="F34" s="30">
        <v>143867</v>
      </c>
      <c r="G34" s="32">
        <v>124290</v>
      </c>
      <c r="H34" s="21">
        <v>111883</v>
      </c>
      <c r="I34" s="21">
        <v>96124</v>
      </c>
      <c r="J34" s="21" t="s">
        <v>3</v>
      </c>
      <c r="K34" s="22" t="s">
        <v>3</v>
      </c>
      <c r="L34" s="22" t="s">
        <v>3</v>
      </c>
      <c r="M34" s="22" t="s">
        <v>3</v>
      </c>
      <c r="N34" s="22" t="s">
        <v>3</v>
      </c>
      <c r="O34" s="22" t="s">
        <v>3</v>
      </c>
      <c r="P34" s="22" t="s">
        <v>3</v>
      </c>
      <c r="Q34" s="22" t="s">
        <v>3</v>
      </c>
      <c r="R34" s="22" t="s">
        <v>3</v>
      </c>
      <c r="S34" s="22" t="s">
        <v>3</v>
      </c>
      <c r="T34" s="22" t="s">
        <v>3</v>
      </c>
      <c r="U34" s="22" t="s">
        <v>3</v>
      </c>
    </row>
    <row r="35" spans="1:21">
      <c r="A35" s="30" t="s">
        <v>48</v>
      </c>
      <c r="B35" s="32"/>
      <c r="C35" s="22" t="s">
        <v>3</v>
      </c>
      <c r="D35" s="22" t="s">
        <v>3</v>
      </c>
      <c r="E35" s="22" t="s">
        <v>3</v>
      </c>
      <c r="F35" s="22" t="s">
        <v>3</v>
      </c>
      <c r="G35" s="22" t="s">
        <v>3</v>
      </c>
      <c r="H35" s="22" t="s">
        <v>3</v>
      </c>
      <c r="I35" s="22" t="s">
        <v>3</v>
      </c>
      <c r="J35" s="22" t="s">
        <v>3</v>
      </c>
      <c r="K35" s="22" t="s">
        <v>3</v>
      </c>
      <c r="L35" s="22" t="s">
        <v>3</v>
      </c>
      <c r="M35" s="22" t="s">
        <v>3</v>
      </c>
      <c r="N35" s="22">
        <v>28475</v>
      </c>
      <c r="O35" s="22">
        <v>36208</v>
      </c>
      <c r="P35" s="22">
        <v>20566</v>
      </c>
      <c r="Q35" s="22">
        <v>20343</v>
      </c>
      <c r="R35" s="22">
        <v>20805</v>
      </c>
      <c r="S35" s="22">
        <v>16442</v>
      </c>
      <c r="T35" s="22">
        <v>17344</v>
      </c>
      <c r="U35" s="22">
        <v>10608</v>
      </c>
    </row>
    <row r="36" spans="1:21">
      <c r="A36" s="34"/>
      <c r="B36" s="35"/>
      <c r="C36" s="35"/>
      <c r="D36" s="35"/>
      <c r="E36" s="31"/>
      <c r="F36" s="30"/>
      <c r="G36" s="32"/>
      <c r="H36" s="21"/>
      <c r="I36" s="14"/>
      <c r="J36" s="21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</row>
    <row r="37" spans="1:21">
      <c r="A37" s="34" t="s">
        <v>26</v>
      </c>
      <c r="B37" s="35">
        <f>+B38+B39</f>
        <v>31906</v>
      </c>
      <c r="C37" s="35">
        <f>+C38+C39</f>
        <v>9163</v>
      </c>
      <c r="D37" s="37" t="s">
        <v>3</v>
      </c>
      <c r="E37" s="37" t="s">
        <v>3</v>
      </c>
      <c r="F37" s="37" t="s">
        <v>3</v>
      </c>
      <c r="G37" s="37" t="s">
        <v>3</v>
      </c>
      <c r="H37" s="37" t="s">
        <v>3</v>
      </c>
      <c r="I37" s="37" t="s">
        <v>3</v>
      </c>
      <c r="J37" s="37" t="s">
        <v>3</v>
      </c>
      <c r="K37" s="37" t="s">
        <v>3</v>
      </c>
      <c r="L37" s="37" t="s">
        <v>3</v>
      </c>
      <c r="M37" s="37" t="s">
        <v>3</v>
      </c>
      <c r="N37" s="37" t="s">
        <v>3</v>
      </c>
      <c r="O37" s="37" t="s">
        <v>3</v>
      </c>
      <c r="P37" s="37" t="s">
        <v>3</v>
      </c>
      <c r="Q37" s="37" t="s">
        <v>3</v>
      </c>
      <c r="R37" s="37" t="s">
        <v>3</v>
      </c>
      <c r="S37" s="37" t="s">
        <v>3</v>
      </c>
      <c r="T37" s="37" t="s">
        <v>3</v>
      </c>
      <c r="U37" s="37" t="s">
        <v>3</v>
      </c>
    </row>
    <row r="38" spans="1:21">
      <c r="A38" s="30" t="s">
        <v>27</v>
      </c>
      <c r="B38" s="32">
        <v>27032</v>
      </c>
      <c r="C38" s="32">
        <v>5950</v>
      </c>
      <c r="D38" s="22" t="s">
        <v>3</v>
      </c>
      <c r="E38" s="22" t="s">
        <v>3</v>
      </c>
      <c r="F38" s="22" t="s">
        <v>3</v>
      </c>
      <c r="G38" s="22" t="s">
        <v>3</v>
      </c>
      <c r="H38" s="22" t="s">
        <v>3</v>
      </c>
      <c r="I38" s="22" t="s">
        <v>3</v>
      </c>
      <c r="J38" s="22" t="s">
        <v>3</v>
      </c>
      <c r="K38" s="22" t="s">
        <v>3</v>
      </c>
      <c r="L38" s="22" t="s">
        <v>3</v>
      </c>
      <c r="M38" s="22" t="s">
        <v>3</v>
      </c>
      <c r="N38" s="22" t="s">
        <v>3</v>
      </c>
      <c r="O38" s="22" t="s">
        <v>3</v>
      </c>
      <c r="P38" s="22" t="s">
        <v>3</v>
      </c>
      <c r="Q38" s="22" t="s">
        <v>3</v>
      </c>
      <c r="R38" s="22" t="s">
        <v>3</v>
      </c>
      <c r="S38" s="22" t="s">
        <v>3</v>
      </c>
      <c r="T38" s="22" t="s">
        <v>3</v>
      </c>
      <c r="U38" s="22" t="s">
        <v>3</v>
      </c>
    </row>
    <row r="39" spans="1:21">
      <c r="A39" s="30" t="s">
        <v>28</v>
      </c>
      <c r="B39" s="32">
        <v>4874</v>
      </c>
      <c r="C39" s="32">
        <v>3213</v>
      </c>
      <c r="D39" s="22" t="s">
        <v>3</v>
      </c>
      <c r="E39" s="22" t="s">
        <v>3</v>
      </c>
      <c r="F39" s="22" t="s">
        <v>3</v>
      </c>
      <c r="G39" s="22" t="s">
        <v>3</v>
      </c>
      <c r="H39" s="22" t="s">
        <v>3</v>
      </c>
      <c r="I39" s="22" t="s">
        <v>3</v>
      </c>
      <c r="J39" s="22" t="s">
        <v>3</v>
      </c>
      <c r="K39" s="22" t="s">
        <v>3</v>
      </c>
      <c r="L39" s="22" t="s">
        <v>3</v>
      </c>
      <c r="M39" s="22" t="s">
        <v>3</v>
      </c>
      <c r="N39" s="22" t="s">
        <v>3</v>
      </c>
      <c r="O39" s="22" t="s">
        <v>3</v>
      </c>
      <c r="P39" s="22" t="s">
        <v>3</v>
      </c>
      <c r="Q39" s="22" t="s">
        <v>3</v>
      </c>
      <c r="R39" s="22" t="s">
        <v>3</v>
      </c>
      <c r="S39" s="22" t="s">
        <v>3</v>
      </c>
      <c r="T39" s="22" t="s">
        <v>3</v>
      </c>
      <c r="U39" s="22" t="s">
        <v>3</v>
      </c>
    </row>
    <row r="40" spans="1:21">
      <c r="A40" s="34"/>
      <c r="B40" s="35"/>
      <c r="C40" s="35"/>
      <c r="D40" s="35"/>
      <c r="E40" s="31"/>
      <c r="F40" s="30"/>
      <c r="G40" s="32"/>
      <c r="H40" s="21"/>
      <c r="I40" s="14"/>
      <c r="J40" s="33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</row>
    <row r="41" spans="1:21">
      <c r="A41" s="34" t="s">
        <v>29</v>
      </c>
      <c r="B41" s="35">
        <f t="shared" ref="B41:K41" si="4">+B42+B43</f>
        <v>166915</v>
      </c>
      <c r="C41" s="35">
        <f t="shared" si="4"/>
        <v>177040</v>
      </c>
      <c r="D41" s="35">
        <f t="shared" si="4"/>
        <v>169264</v>
      </c>
      <c r="E41" s="36">
        <f t="shared" si="4"/>
        <v>192787</v>
      </c>
      <c r="F41" s="35">
        <f t="shared" si="4"/>
        <v>194514</v>
      </c>
      <c r="G41" s="35">
        <f t="shared" si="4"/>
        <v>191643</v>
      </c>
      <c r="H41" s="28">
        <f t="shared" si="4"/>
        <v>199949</v>
      </c>
      <c r="I41" s="14">
        <f t="shared" si="4"/>
        <v>249857</v>
      </c>
      <c r="J41" s="15">
        <f t="shared" si="4"/>
        <v>301984</v>
      </c>
      <c r="K41" s="29">
        <f t="shared" si="4"/>
        <v>226417</v>
      </c>
      <c r="L41" s="29">
        <f>+L42+L43</f>
        <v>209534</v>
      </c>
      <c r="M41" s="29">
        <f>+M42+M43</f>
        <v>179902</v>
      </c>
      <c r="N41" s="29">
        <f>+N43</f>
        <v>226390</v>
      </c>
      <c r="O41" s="29">
        <f>+O43</f>
        <v>215048</v>
      </c>
      <c r="P41" s="29">
        <f>+P43</f>
        <v>194054</v>
      </c>
      <c r="Q41" s="29">
        <f>+Q43</f>
        <v>178828</v>
      </c>
      <c r="R41" s="29">
        <f>R43</f>
        <v>205762</v>
      </c>
      <c r="S41" s="29">
        <f>S43</f>
        <v>210198</v>
      </c>
      <c r="T41" s="29">
        <f>T43</f>
        <v>209543</v>
      </c>
      <c r="U41" s="29">
        <f>U43</f>
        <v>196569</v>
      </c>
    </row>
    <row r="42" spans="1:21">
      <c r="A42" s="30" t="s">
        <v>30</v>
      </c>
      <c r="B42" s="32">
        <v>8097</v>
      </c>
      <c r="C42" s="32">
        <v>9398</v>
      </c>
      <c r="D42" s="32">
        <v>8163</v>
      </c>
      <c r="E42" s="31">
        <v>5620</v>
      </c>
      <c r="F42" s="30">
        <v>3719</v>
      </c>
      <c r="G42" s="32">
        <v>5788</v>
      </c>
      <c r="H42" s="21">
        <v>5640</v>
      </c>
      <c r="I42" s="24">
        <v>3483</v>
      </c>
      <c r="J42" s="33">
        <v>2738</v>
      </c>
      <c r="K42" s="26">
        <v>1890</v>
      </c>
      <c r="L42" s="26">
        <v>1979</v>
      </c>
      <c r="M42" s="26">
        <v>1170</v>
      </c>
      <c r="N42" s="26" t="s">
        <v>3</v>
      </c>
      <c r="O42" s="26" t="s">
        <v>3</v>
      </c>
      <c r="P42" s="26" t="s">
        <v>3</v>
      </c>
      <c r="Q42" s="26" t="s">
        <v>3</v>
      </c>
      <c r="R42" s="26" t="s">
        <v>3</v>
      </c>
      <c r="S42" s="26" t="s">
        <v>3</v>
      </c>
      <c r="T42" s="26" t="s">
        <v>3</v>
      </c>
      <c r="U42" s="26" t="s">
        <v>3</v>
      </c>
    </row>
    <row r="43" spans="1:21">
      <c r="A43" s="30" t="s">
        <v>31</v>
      </c>
      <c r="B43" s="32">
        <v>158818</v>
      </c>
      <c r="C43" s="32">
        <v>167642</v>
      </c>
      <c r="D43" s="32">
        <v>161101</v>
      </c>
      <c r="E43" s="31">
        <v>187167</v>
      </c>
      <c r="F43" s="30">
        <v>190795</v>
      </c>
      <c r="G43" s="32">
        <v>185855</v>
      </c>
      <c r="H43" s="21">
        <v>194309</v>
      </c>
      <c r="I43" s="24">
        <v>246374</v>
      </c>
      <c r="J43" s="33">
        <v>299246</v>
      </c>
      <c r="K43" s="26">
        <v>224527</v>
      </c>
      <c r="L43" s="26">
        <v>207555</v>
      </c>
      <c r="M43" s="26">
        <v>178732</v>
      </c>
      <c r="N43" s="26">
        <v>226390</v>
      </c>
      <c r="O43" s="26">
        <v>215048</v>
      </c>
      <c r="P43" s="26">
        <v>194054</v>
      </c>
      <c r="Q43" s="26">
        <v>178828</v>
      </c>
      <c r="R43" s="26">
        <v>205762</v>
      </c>
      <c r="S43" s="26">
        <v>210198</v>
      </c>
      <c r="T43" s="26">
        <v>209543</v>
      </c>
      <c r="U43" s="26">
        <v>196569</v>
      </c>
    </row>
    <row r="44" spans="1:21">
      <c r="A44" s="30"/>
      <c r="B44" s="32"/>
      <c r="C44" s="32"/>
      <c r="D44" s="32"/>
      <c r="E44" s="31"/>
      <c r="F44" s="30"/>
      <c r="G44" s="32"/>
      <c r="H44" s="21"/>
      <c r="I44" s="14"/>
      <c r="J44" s="33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</row>
    <row r="45" spans="1:21">
      <c r="A45" s="34" t="s">
        <v>32</v>
      </c>
      <c r="B45" s="35">
        <f t="shared" ref="B45:K45" si="5">SUM(B46:B48)</f>
        <v>183739</v>
      </c>
      <c r="C45" s="35">
        <f t="shared" si="5"/>
        <v>166130</v>
      </c>
      <c r="D45" s="35">
        <f t="shared" si="5"/>
        <v>218011</v>
      </c>
      <c r="E45" s="36">
        <f t="shared" si="5"/>
        <v>214209</v>
      </c>
      <c r="F45" s="35">
        <f t="shared" si="5"/>
        <v>222509</v>
      </c>
      <c r="G45" s="35">
        <f t="shared" si="5"/>
        <v>232867</v>
      </c>
      <c r="H45" s="28">
        <f t="shared" si="5"/>
        <v>240494</v>
      </c>
      <c r="I45" s="14">
        <f t="shared" si="5"/>
        <v>224675</v>
      </c>
      <c r="J45" s="15">
        <f t="shared" si="5"/>
        <v>213912</v>
      </c>
      <c r="K45" s="29">
        <f t="shared" si="5"/>
        <v>177188</v>
      </c>
      <c r="L45" s="29">
        <f t="shared" ref="L45:S45" si="6">SUM(L46:L48)</f>
        <v>226080</v>
      </c>
      <c r="M45" s="29">
        <f t="shared" si="6"/>
        <v>221556</v>
      </c>
      <c r="N45" s="29">
        <f t="shared" si="6"/>
        <v>254159</v>
      </c>
      <c r="O45" s="29">
        <f t="shared" si="6"/>
        <v>207570</v>
      </c>
      <c r="P45" s="29">
        <f t="shared" si="6"/>
        <v>247378</v>
      </c>
      <c r="Q45" s="29">
        <f t="shared" si="6"/>
        <v>252362</v>
      </c>
      <c r="R45" s="29">
        <f t="shared" si="6"/>
        <v>237553</v>
      </c>
      <c r="S45" s="29">
        <f t="shared" si="6"/>
        <v>210075</v>
      </c>
      <c r="T45" s="29">
        <f>SUM(T46:T48)</f>
        <v>188910</v>
      </c>
      <c r="U45" s="29">
        <f>SUM(U46:U48)</f>
        <v>20178</v>
      </c>
    </row>
    <row r="46" spans="1:21">
      <c r="A46" s="30" t="s">
        <v>33</v>
      </c>
      <c r="B46" s="32">
        <v>133043</v>
      </c>
      <c r="C46" s="32">
        <v>126437</v>
      </c>
      <c r="D46" s="32">
        <v>95028</v>
      </c>
      <c r="E46" s="31">
        <v>135428</v>
      </c>
      <c r="F46" s="30">
        <v>141445</v>
      </c>
      <c r="G46" s="32">
        <v>152464</v>
      </c>
      <c r="H46" s="21">
        <v>161555</v>
      </c>
      <c r="I46" s="21">
        <v>159297</v>
      </c>
      <c r="J46" s="33">
        <v>132543</v>
      </c>
      <c r="K46" s="26">
        <v>138650</v>
      </c>
      <c r="L46" s="26">
        <v>192271</v>
      </c>
      <c r="M46" s="26">
        <v>204276</v>
      </c>
      <c r="N46" s="26">
        <v>235733</v>
      </c>
      <c r="O46" s="26">
        <v>195900</v>
      </c>
      <c r="P46" s="26">
        <v>242465</v>
      </c>
      <c r="Q46" s="26">
        <v>252362</v>
      </c>
      <c r="R46" s="26">
        <v>237553</v>
      </c>
      <c r="S46" s="26">
        <v>210075</v>
      </c>
      <c r="T46" s="26">
        <v>188910</v>
      </c>
      <c r="U46" s="26">
        <v>20178</v>
      </c>
    </row>
    <row r="47" spans="1:21">
      <c r="A47" s="30" t="s">
        <v>34</v>
      </c>
      <c r="B47" s="32" t="s">
        <v>3</v>
      </c>
      <c r="C47" s="32" t="s">
        <v>3</v>
      </c>
      <c r="D47" s="32">
        <v>80579</v>
      </c>
      <c r="E47" s="31">
        <v>78781</v>
      </c>
      <c r="F47" s="30">
        <v>81064</v>
      </c>
      <c r="G47" s="32">
        <v>80403</v>
      </c>
      <c r="H47" s="21">
        <v>78939</v>
      </c>
      <c r="I47" s="21">
        <v>65378</v>
      </c>
      <c r="J47" s="33">
        <v>81369</v>
      </c>
      <c r="K47" s="26">
        <v>38538</v>
      </c>
      <c r="L47" s="26">
        <v>33809</v>
      </c>
      <c r="M47" s="26">
        <v>17280</v>
      </c>
      <c r="N47" s="26">
        <v>18426</v>
      </c>
      <c r="O47" s="26">
        <v>11670</v>
      </c>
      <c r="P47" s="26">
        <v>4913</v>
      </c>
      <c r="Q47" s="37" t="s">
        <v>3</v>
      </c>
      <c r="R47" s="37" t="s">
        <v>3</v>
      </c>
      <c r="S47" s="37" t="s">
        <v>3</v>
      </c>
      <c r="T47" s="37" t="s">
        <v>3</v>
      </c>
      <c r="U47" s="37" t="s">
        <v>3</v>
      </c>
    </row>
    <row r="48" spans="1:21" hidden="1">
      <c r="A48" s="30" t="s">
        <v>35</v>
      </c>
      <c r="B48" s="32">
        <v>50696</v>
      </c>
      <c r="C48" s="32">
        <v>39693</v>
      </c>
      <c r="D48" s="32">
        <v>42404</v>
      </c>
      <c r="E48" s="37" t="s">
        <v>3</v>
      </c>
      <c r="F48" s="37" t="s">
        <v>3</v>
      </c>
      <c r="G48" s="37" t="s">
        <v>3</v>
      </c>
      <c r="H48" s="37" t="s">
        <v>3</v>
      </c>
      <c r="I48" s="37" t="s">
        <v>3</v>
      </c>
      <c r="J48" s="37" t="s">
        <v>3</v>
      </c>
      <c r="K48" s="37" t="s">
        <v>3</v>
      </c>
      <c r="L48" s="37" t="s">
        <v>3</v>
      </c>
      <c r="M48" s="37" t="s">
        <v>3</v>
      </c>
      <c r="N48" s="37" t="s">
        <v>3</v>
      </c>
      <c r="O48" s="37" t="s">
        <v>3</v>
      </c>
      <c r="P48" s="37" t="s">
        <v>3</v>
      </c>
      <c r="Q48" s="37" t="s">
        <v>3</v>
      </c>
      <c r="R48" s="37" t="s">
        <v>3</v>
      </c>
      <c r="S48" s="37" t="s">
        <v>3</v>
      </c>
      <c r="T48" s="37" t="s">
        <v>3</v>
      </c>
      <c r="U48" s="37"/>
    </row>
    <row r="49" spans="1:21">
      <c r="A49" s="30"/>
      <c r="B49" s="32"/>
      <c r="C49" s="32"/>
      <c r="D49" s="32"/>
      <c r="E49" s="31"/>
      <c r="F49" s="32"/>
      <c r="G49" s="30"/>
      <c r="H49" s="21"/>
      <c r="I49" s="21"/>
      <c r="J49" s="21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</row>
    <row r="50" spans="1:21">
      <c r="A50" s="43" t="s">
        <v>36</v>
      </c>
      <c r="B50" s="44">
        <f>+B45+B41+B37+B27+B20+B7</f>
        <v>1550500</v>
      </c>
      <c r="C50" s="44">
        <f>+C45+C41+C37+C27+C20+C7</f>
        <v>1274853</v>
      </c>
      <c r="D50" s="44">
        <f>+D45+D41+D27+D20+D7</f>
        <v>1369042</v>
      </c>
      <c r="E50" s="44">
        <f t="shared" ref="E50:M50" si="7">+E45+E41+E27+E20+E7</f>
        <v>1340175</v>
      </c>
      <c r="F50" s="44">
        <f>+F45+F41+F27+F20+F7</f>
        <v>1400129</v>
      </c>
      <c r="G50" s="44">
        <f t="shared" si="7"/>
        <v>1406777</v>
      </c>
      <c r="H50" s="44">
        <f t="shared" si="7"/>
        <v>1427582</v>
      </c>
      <c r="I50" s="44">
        <f t="shared" si="7"/>
        <v>1342133</v>
      </c>
      <c r="J50" s="44">
        <f t="shared" si="7"/>
        <v>1195436</v>
      </c>
      <c r="K50" s="44">
        <f t="shared" si="7"/>
        <v>822267</v>
      </c>
      <c r="L50" s="44">
        <f t="shared" si="7"/>
        <v>967077</v>
      </c>
      <c r="M50" s="44">
        <f t="shared" si="7"/>
        <v>990482</v>
      </c>
      <c r="N50" s="44">
        <f>+N45+N41+N27+N7</f>
        <v>1040298</v>
      </c>
      <c r="O50" s="44">
        <f>+O45+O41+O27+O7</f>
        <v>965191</v>
      </c>
      <c r="P50" s="44">
        <f>+P45+P41+P27+P7</f>
        <v>913533</v>
      </c>
      <c r="Q50" s="44">
        <f>+Q45+Q41+Q27+Q7</f>
        <v>888565</v>
      </c>
      <c r="R50" s="44">
        <f>+R45+R41+R27+R7</f>
        <v>803230</v>
      </c>
      <c r="S50" s="44">
        <f>+S45+S41+S27+S20+S7</f>
        <v>751048</v>
      </c>
      <c r="T50" s="44">
        <f>+T45+T41+T27+T20+T7</f>
        <v>655896</v>
      </c>
      <c r="U50" s="44">
        <f>+U45+U41+U27+U20+U7</f>
        <v>461370</v>
      </c>
    </row>
    <row r="51" spans="1:21" ht="13.5">
      <c r="A51" s="38" t="s">
        <v>37</v>
      </c>
      <c r="B51" s="39"/>
      <c r="C51" s="39"/>
      <c r="D51" s="39"/>
      <c r="E51" s="39"/>
      <c r="F51" s="39"/>
      <c r="G51" s="39"/>
      <c r="H51" s="33"/>
      <c r="I51" s="33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>
      <c r="A52" s="39" t="s">
        <v>26</v>
      </c>
      <c r="B52" s="30">
        <v>75745</v>
      </c>
      <c r="C52" s="30">
        <v>68069</v>
      </c>
      <c r="D52" s="30">
        <v>62746</v>
      </c>
      <c r="E52" s="32">
        <v>50964</v>
      </c>
      <c r="F52" s="30">
        <v>131190</v>
      </c>
      <c r="G52" s="30">
        <v>189997</v>
      </c>
      <c r="H52" s="33">
        <v>196328</v>
      </c>
      <c r="I52" s="33">
        <v>178141</v>
      </c>
      <c r="J52" s="40">
        <v>125454</v>
      </c>
      <c r="K52" s="41">
        <v>103782</v>
      </c>
      <c r="L52" s="41" t="s">
        <v>3</v>
      </c>
      <c r="M52" s="41" t="s">
        <v>3</v>
      </c>
      <c r="N52" s="41" t="s">
        <v>3</v>
      </c>
      <c r="O52" s="41"/>
      <c r="P52" s="41" t="s">
        <v>3</v>
      </c>
      <c r="Q52" s="41" t="s">
        <v>3</v>
      </c>
      <c r="R52" s="41" t="s">
        <v>3</v>
      </c>
      <c r="S52" s="41" t="s">
        <v>3</v>
      </c>
      <c r="T52" s="41" t="s">
        <v>3</v>
      </c>
      <c r="U52" s="41"/>
    </row>
    <row r="53" spans="1:21">
      <c r="A53" s="39" t="s">
        <v>66</v>
      </c>
      <c r="B53" s="32">
        <v>412197</v>
      </c>
      <c r="C53" s="32">
        <v>358422</v>
      </c>
      <c r="D53" s="32">
        <v>334155</v>
      </c>
      <c r="E53" s="32">
        <v>307177</v>
      </c>
      <c r="F53" s="30">
        <v>346233</v>
      </c>
      <c r="G53" s="30">
        <v>359993</v>
      </c>
      <c r="H53" s="33">
        <v>291572</v>
      </c>
      <c r="I53" s="33">
        <v>261571</v>
      </c>
      <c r="J53" s="40">
        <v>268342</v>
      </c>
      <c r="K53" s="41">
        <v>192789</v>
      </c>
      <c r="L53" s="41">
        <v>312125</v>
      </c>
      <c r="M53" s="41">
        <v>301450</v>
      </c>
      <c r="N53" s="41">
        <v>345725</v>
      </c>
      <c r="O53" s="41">
        <v>326877</v>
      </c>
      <c r="P53" s="41">
        <v>374394</v>
      </c>
      <c r="Q53" s="41">
        <v>260777</v>
      </c>
      <c r="R53" s="41">
        <v>309274</v>
      </c>
      <c r="S53" s="41">
        <v>296020</v>
      </c>
      <c r="T53" s="41">
        <v>300062</v>
      </c>
      <c r="U53" s="41">
        <v>242167</v>
      </c>
    </row>
    <row r="54" spans="1:21">
      <c r="A54" s="39" t="s">
        <v>39</v>
      </c>
      <c r="B54" s="32">
        <v>393965</v>
      </c>
      <c r="C54" s="32">
        <v>298914</v>
      </c>
      <c r="D54" s="32">
        <v>318486</v>
      </c>
      <c r="E54" s="32">
        <v>286748</v>
      </c>
      <c r="F54" s="30">
        <v>201832</v>
      </c>
      <c r="G54" s="30">
        <v>84356</v>
      </c>
      <c r="H54" s="33">
        <v>66892</v>
      </c>
      <c r="I54" s="33">
        <v>225426</v>
      </c>
      <c r="J54" s="40">
        <v>198860</v>
      </c>
      <c r="K54" s="41">
        <v>157484</v>
      </c>
      <c r="L54" s="41">
        <v>224607</v>
      </c>
      <c r="M54" s="41">
        <v>243943</v>
      </c>
      <c r="N54" s="41">
        <v>255924</v>
      </c>
      <c r="O54" s="41">
        <v>258358</v>
      </c>
      <c r="P54" s="41">
        <v>225296</v>
      </c>
      <c r="Q54" s="41">
        <v>200689</v>
      </c>
      <c r="R54" s="41">
        <v>271494</v>
      </c>
      <c r="S54" s="41">
        <v>254025</v>
      </c>
      <c r="T54" s="41">
        <v>237446</v>
      </c>
      <c r="U54" s="41">
        <v>253699</v>
      </c>
    </row>
    <row r="55" spans="1:21">
      <c r="A55" s="39" t="s">
        <v>18</v>
      </c>
      <c r="B55" s="30">
        <v>323034</v>
      </c>
      <c r="C55" s="30">
        <v>309426</v>
      </c>
      <c r="D55" s="30">
        <v>322473</v>
      </c>
      <c r="E55" s="32">
        <v>321895</v>
      </c>
      <c r="F55" s="30">
        <v>320210</v>
      </c>
      <c r="G55" s="30">
        <v>314810</v>
      </c>
      <c r="H55" s="33">
        <v>250925</v>
      </c>
      <c r="I55" s="33">
        <v>316082</v>
      </c>
      <c r="J55" s="40">
        <v>104421</v>
      </c>
      <c r="K55" s="41">
        <v>27101</v>
      </c>
      <c r="L55" s="41">
        <v>257363</v>
      </c>
      <c r="M55" s="41">
        <v>343944</v>
      </c>
      <c r="N55" s="41">
        <v>363502</v>
      </c>
      <c r="O55" s="41">
        <v>328694</v>
      </c>
      <c r="P55" s="41">
        <v>338009</v>
      </c>
      <c r="Q55" s="41">
        <v>374450</v>
      </c>
      <c r="R55" s="41">
        <v>401999</v>
      </c>
      <c r="S55" s="41">
        <v>293051</v>
      </c>
      <c r="T55" s="41">
        <v>279752</v>
      </c>
      <c r="U55" s="41">
        <v>277019</v>
      </c>
    </row>
    <row r="56" spans="1:21">
      <c r="A56" s="39" t="s">
        <v>29</v>
      </c>
      <c r="B56" s="30">
        <v>159908</v>
      </c>
      <c r="C56" s="30">
        <v>193954</v>
      </c>
      <c r="D56" s="30">
        <v>191754</v>
      </c>
      <c r="E56" s="32">
        <v>199443</v>
      </c>
      <c r="F56" s="30">
        <v>198014</v>
      </c>
      <c r="G56" s="30">
        <v>193848</v>
      </c>
      <c r="H56" s="33">
        <v>187129</v>
      </c>
      <c r="I56" s="33">
        <v>140723</v>
      </c>
      <c r="J56" s="40">
        <v>81027</v>
      </c>
      <c r="K56" s="41">
        <v>33379</v>
      </c>
      <c r="L56" s="41">
        <v>68738</v>
      </c>
      <c r="M56" s="41">
        <v>54149</v>
      </c>
      <c r="N56" s="41">
        <v>183559</v>
      </c>
      <c r="O56" s="41">
        <v>193076</v>
      </c>
      <c r="P56" s="41">
        <v>198953</v>
      </c>
      <c r="Q56" s="41">
        <v>206154</v>
      </c>
      <c r="R56" s="41">
        <v>205400</v>
      </c>
      <c r="S56" s="41">
        <v>219966</v>
      </c>
      <c r="T56" s="41">
        <v>223228</v>
      </c>
      <c r="U56" s="41">
        <v>211195</v>
      </c>
    </row>
    <row r="57" spans="1:21">
      <c r="A57" s="39" t="s">
        <v>40</v>
      </c>
      <c r="B57" s="32" t="s">
        <v>3</v>
      </c>
      <c r="C57" s="32" t="s">
        <v>3</v>
      </c>
      <c r="D57" s="32" t="s">
        <v>3</v>
      </c>
      <c r="E57" s="32">
        <v>13334</v>
      </c>
      <c r="F57" s="30">
        <v>65350</v>
      </c>
      <c r="G57" s="30">
        <v>73099</v>
      </c>
      <c r="H57" s="33">
        <v>76939</v>
      </c>
      <c r="I57" s="33">
        <v>78074</v>
      </c>
      <c r="J57" s="40">
        <v>73482</v>
      </c>
      <c r="K57" s="41">
        <v>142359</v>
      </c>
      <c r="L57" s="41">
        <v>232649</v>
      </c>
      <c r="M57" s="41">
        <v>191272</v>
      </c>
      <c r="N57" s="41">
        <v>265056</v>
      </c>
      <c r="O57" s="41">
        <v>297765</v>
      </c>
      <c r="P57" s="41">
        <v>332033</v>
      </c>
      <c r="Q57" s="41">
        <v>338361</v>
      </c>
      <c r="R57" s="41">
        <v>364163</v>
      </c>
      <c r="S57" s="41">
        <v>361462</v>
      </c>
      <c r="T57" s="41">
        <v>308444</v>
      </c>
      <c r="U57" s="41">
        <v>447824</v>
      </c>
    </row>
    <row r="58" spans="1:21">
      <c r="A58" s="39" t="s">
        <v>45</v>
      </c>
      <c r="B58" s="32"/>
      <c r="C58" s="32"/>
      <c r="D58" s="32"/>
      <c r="E58" s="32"/>
      <c r="F58" s="30"/>
      <c r="G58" s="30"/>
      <c r="H58" s="33"/>
      <c r="I58" s="33"/>
      <c r="J58" s="40"/>
      <c r="K58" s="41"/>
      <c r="L58" s="41">
        <v>1100</v>
      </c>
      <c r="M58" s="41">
        <v>1400</v>
      </c>
      <c r="N58" s="41">
        <v>1800</v>
      </c>
      <c r="O58" s="41">
        <v>1800</v>
      </c>
      <c r="P58" s="41">
        <v>2000</v>
      </c>
      <c r="Q58" s="41" t="s">
        <v>3</v>
      </c>
      <c r="R58" s="41" t="s">
        <v>3</v>
      </c>
      <c r="S58" s="41" t="s">
        <v>3</v>
      </c>
      <c r="T58" s="41" t="s">
        <v>3</v>
      </c>
      <c r="U58" s="41" t="s">
        <v>3</v>
      </c>
    </row>
    <row r="59" spans="1:21">
      <c r="A59" s="42" t="s">
        <v>41</v>
      </c>
      <c r="B59" s="43">
        <f>SUM(B52:B56)</f>
        <v>1364849</v>
      </c>
      <c r="C59" s="43">
        <f>SUM(C52:C56)</f>
        <v>1228785</v>
      </c>
      <c r="D59" s="43">
        <f>SUM(D52:D56)</f>
        <v>1229614</v>
      </c>
      <c r="E59" s="44">
        <f t="shared" ref="E59:K59" si="8">SUM(E52:E57)</f>
        <v>1179561</v>
      </c>
      <c r="F59" s="44">
        <f t="shared" si="8"/>
        <v>1262829</v>
      </c>
      <c r="G59" s="44">
        <f t="shared" si="8"/>
        <v>1216103</v>
      </c>
      <c r="H59" s="44">
        <f t="shared" si="8"/>
        <v>1069785</v>
      </c>
      <c r="I59" s="44">
        <f t="shared" si="8"/>
        <v>1200017</v>
      </c>
      <c r="J59" s="44">
        <f>SUM(J52:J57)</f>
        <v>851586</v>
      </c>
      <c r="K59" s="44">
        <f t="shared" si="8"/>
        <v>656894</v>
      </c>
      <c r="L59" s="44">
        <f>SUM(L52:L58)</f>
        <v>1096582</v>
      </c>
      <c r="M59" s="44">
        <f>SUM(M52:M58)</f>
        <v>1136158</v>
      </c>
      <c r="N59" s="44">
        <f>SUM(N52:N58)</f>
        <v>1415566</v>
      </c>
      <c r="O59" s="44">
        <f>SUM(O52:O58)</f>
        <v>1406570</v>
      </c>
      <c r="P59" s="44">
        <f>SUM(P52:P58)</f>
        <v>1470685</v>
      </c>
      <c r="Q59" s="44">
        <f t="shared" ref="Q59:T59" si="9">SUM(Q52:Q57)</f>
        <v>1380431</v>
      </c>
      <c r="R59" s="44">
        <f t="shared" si="9"/>
        <v>1552330</v>
      </c>
      <c r="S59" s="44">
        <f t="shared" si="9"/>
        <v>1424524</v>
      </c>
      <c r="T59" s="44">
        <f t="shared" si="9"/>
        <v>1348932</v>
      </c>
      <c r="U59" s="44">
        <f t="shared" ref="U59" si="10">SUM(U52:U57)</f>
        <v>1431904</v>
      </c>
    </row>
    <row r="60" spans="1:21">
      <c r="A60" s="45" t="s">
        <v>42</v>
      </c>
      <c r="B60" s="46">
        <f>+B50+B59</f>
        <v>2915349</v>
      </c>
      <c r="C60" s="46">
        <f>+C50+C59</f>
        <v>2503638</v>
      </c>
      <c r="D60" s="46">
        <f>+D50+D59</f>
        <v>2598656</v>
      </c>
      <c r="E60" s="46">
        <f>+E50+E59</f>
        <v>2519736</v>
      </c>
      <c r="F60" s="46">
        <f>+F59+F50</f>
        <v>2662958</v>
      </c>
      <c r="G60" s="46">
        <f>+G59+G50</f>
        <v>2622880</v>
      </c>
      <c r="H60" s="46">
        <f t="shared" ref="H60:N60" si="11">+H50+H59</f>
        <v>2497367</v>
      </c>
      <c r="I60" s="46">
        <f t="shared" si="11"/>
        <v>2542150</v>
      </c>
      <c r="J60" s="46">
        <f t="shared" si="11"/>
        <v>2047022</v>
      </c>
      <c r="K60" s="46">
        <f t="shared" si="11"/>
        <v>1479161</v>
      </c>
      <c r="L60" s="46">
        <f t="shared" si="11"/>
        <v>2063659</v>
      </c>
      <c r="M60" s="46">
        <f t="shared" si="11"/>
        <v>2126640</v>
      </c>
      <c r="N60" s="46">
        <f t="shared" si="11"/>
        <v>2455864</v>
      </c>
      <c r="O60" s="46">
        <f t="shared" ref="O60:T60" si="12">+O59+O50</f>
        <v>2371761</v>
      </c>
      <c r="P60" s="46">
        <f t="shared" si="12"/>
        <v>2384218</v>
      </c>
      <c r="Q60" s="46">
        <f t="shared" si="12"/>
        <v>2268996</v>
      </c>
      <c r="R60" s="46">
        <f t="shared" si="12"/>
        <v>2355560</v>
      </c>
      <c r="S60" s="46">
        <f t="shared" si="12"/>
        <v>2175572</v>
      </c>
      <c r="T60" s="46">
        <f t="shared" si="12"/>
        <v>2004828</v>
      </c>
      <c r="U60" s="46">
        <f t="shared" ref="U60" si="13">+U59+U50</f>
        <v>1893274</v>
      </c>
    </row>
    <row r="61" spans="1:21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</row>
    <row r="62" spans="1:21" s="2" customFormat="1" ht="13.5">
      <c r="A62" s="49" t="s">
        <v>43</v>
      </c>
      <c r="B62" s="50">
        <v>47748</v>
      </c>
      <c r="C62" s="50">
        <v>31213</v>
      </c>
      <c r="D62" s="50">
        <v>34645</v>
      </c>
      <c r="E62" s="50">
        <v>33126</v>
      </c>
      <c r="F62" s="50">
        <v>48578</v>
      </c>
      <c r="G62" s="50">
        <v>65012</v>
      </c>
      <c r="H62" s="50">
        <v>73999</v>
      </c>
      <c r="I62" s="51">
        <v>36640</v>
      </c>
      <c r="J62" s="51">
        <v>35219</v>
      </c>
      <c r="K62" s="51">
        <v>11321</v>
      </c>
      <c r="L62" s="51">
        <v>5630</v>
      </c>
      <c r="M62" s="51">
        <v>9881</v>
      </c>
      <c r="N62" s="51">
        <v>9300</v>
      </c>
      <c r="O62" s="51">
        <v>9873</v>
      </c>
      <c r="P62" s="51">
        <v>11936</v>
      </c>
      <c r="Q62" s="51">
        <v>16711</v>
      </c>
      <c r="R62" s="51">
        <v>15096</v>
      </c>
      <c r="S62" s="51">
        <v>18431</v>
      </c>
      <c r="T62" s="51">
        <v>20966</v>
      </c>
      <c r="U62" s="51">
        <v>23311</v>
      </c>
    </row>
    <row r="63" spans="1:21" ht="13.5">
      <c r="A63" s="38" t="s">
        <v>44</v>
      </c>
      <c r="B63" s="39"/>
      <c r="C63" s="39"/>
      <c r="D63" s="39"/>
      <c r="E63" s="39"/>
      <c r="F63" s="39"/>
      <c r="G63" s="39"/>
      <c r="H63" s="39"/>
      <c r="I63" s="39"/>
      <c r="J63" s="39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</row>
    <row r="64" spans="1:21">
      <c r="A64" s="39" t="s">
        <v>26</v>
      </c>
      <c r="B64" s="30">
        <f t="shared" ref="B64:O64" si="14">SUM(B52,B37)</f>
        <v>107651</v>
      </c>
      <c r="C64" s="30">
        <f t="shared" si="14"/>
        <v>77232</v>
      </c>
      <c r="D64" s="30">
        <f t="shared" si="14"/>
        <v>62746</v>
      </c>
      <c r="E64" s="30">
        <f t="shared" si="14"/>
        <v>50964</v>
      </c>
      <c r="F64" s="76">
        <f t="shared" si="14"/>
        <v>131190</v>
      </c>
      <c r="G64" s="76">
        <f t="shared" si="14"/>
        <v>189997</v>
      </c>
      <c r="H64" s="30">
        <f t="shared" si="14"/>
        <v>196328</v>
      </c>
      <c r="I64" s="30">
        <f t="shared" si="14"/>
        <v>178141</v>
      </c>
      <c r="J64" s="30">
        <f t="shared" si="14"/>
        <v>125454</v>
      </c>
      <c r="K64" s="53">
        <f t="shared" si="14"/>
        <v>103782</v>
      </c>
      <c r="L64" s="22">
        <f t="shared" si="14"/>
        <v>0</v>
      </c>
      <c r="M64" s="22">
        <f t="shared" si="14"/>
        <v>0</v>
      </c>
      <c r="N64" s="22">
        <f t="shared" si="14"/>
        <v>0</v>
      </c>
      <c r="O64" s="22">
        <f t="shared" si="14"/>
        <v>0</v>
      </c>
      <c r="P64" s="22" t="s">
        <v>3</v>
      </c>
      <c r="Q64" s="22" t="s">
        <v>3</v>
      </c>
      <c r="R64" s="22" t="s">
        <v>3</v>
      </c>
      <c r="S64" s="22" t="s">
        <v>3</v>
      </c>
      <c r="T64" s="22" t="s">
        <v>3</v>
      </c>
      <c r="U64" s="22" t="s">
        <v>3</v>
      </c>
    </row>
    <row r="65" spans="1:21">
      <c r="A65" s="39" t="s">
        <v>38</v>
      </c>
      <c r="B65" s="30">
        <f t="shared" ref="B65:T65" si="15">SUM(B53,B7)</f>
        <v>704081</v>
      </c>
      <c r="C65" s="30">
        <f t="shared" si="15"/>
        <v>557387</v>
      </c>
      <c r="D65" s="30">
        <f t="shared" si="15"/>
        <v>535878</v>
      </c>
      <c r="E65" s="30">
        <f t="shared" si="15"/>
        <v>447526</v>
      </c>
      <c r="F65" s="76">
        <f t="shared" si="15"/>
        <v>555278</v>
      </c>
      <c r="G65" s="76">
        <f t="shared" si="15"/>
        <v>678382</v>
      </c>
      <c r="H65" s="30">
        <f t="shared" si="15"/>
        <v>605733</v>
      </c>
      <c r="I65" s="30">
        <f t="shared" si="15"/>
        <v>534774</v>
      </c>
      <c r="J65" s="30">
        <f t="shared" si="15"/>
        <v>479046</v>
      </c>
      <c r="K65" s="53">
        <f t="shared" si="15"/>
        <v>314504</v>
      </c>
      <c r="L65" s="53">
        <f t="shared" si="15"/>
        <v>475382</v>
      </c>
      <c r="M65" s="53">
        <f t="shared" si="15"/>
        <v>496081</v>
      </c>
      <c r="N65" s="53">
        <f t="shared" si="15"/>
        <v>585918</v>
      </c>
      <c r="O65" s="53">
        <f t="shared" si="15"/>
        <v>571597</v>
      </c>
      <c r="P65" s="53">
        <f t="shared" si="15"/>
        <v>599197</v>
      </c>
      <c r="Q65" s="53">
        <f t="shared" si="15"/>
        <v>514969</v>
      </c>
      <c r="R65" s="53">
        <f t="shared" si="15"/>
        <v>546737</v>
      </c>
      <c r="S65" s="53">
        <f t="shared" si="15"/>
        <v>527733</v>
      </c>
      <c r="T65" s="53">
        <f t="shared" si="15"/>
        <v>499152</v>
      </c>
      <c r="U65" s="53">
        <f t="shared" ref="U65" si="16">SUM(U53,U7)</f>
        <v>444559</v>
      </c>
    </row>
    <row r="66" spans="1:21">
      <c r="A66" s="39" t="s">
        <v>39</v>
      </c>
      <c r="B66" s="30">
        <f t="shared" ref="B66:T66" si="17">SUM(B54,B20)</f>
        <v>629646</v>
      </c>
      <c r="C66" s="30">
        <f t="shared" si="17"/>
        <v>501169</v>
      </c>
      <c r="D66" s="30">
        <f t="shared" si="17"/>
        <v>514712</v>
      </c>
      <c r="E66" s="30">
        <f t="shared" si="17"/>
        <v>461429</v>
      </c>
      <c r="F66" s="76">
        <f t="shared" si="17"/>
        <v>372241</v>
      </c>
      <c r="G66" s="76">
        <f t="shared" si="17"/>
        <v>221809</v>
      </c>
      <c r="H66" s="30">
        <f t="shared" si="17"/>
        <v>196374</v>
      </c>
      <c r="I66" s="30">
        <f t="shared" si="17"/>
        <v>349808</v>
      </c>
      <c r="J66" s="30">
        <f t="shared" si="17"/>
        <v>308248</v>
      </c>
      <c r="K66" s="53">
        <f t="shared" si="17"/>
        <v>237952</v>
      </c>
      <c r="L66" s="53">
        <f t="shared" si="17"/>
        <v>320608</v>
      </c>
      <c r="M66" s="53">
        <f t="shared" si="17"/>
        <v>320396</v>
      </c>
      <c r="N66" s="53">
        <f t="shared" si="17"/>
        <v>255924</v>
      </c>
      <c r="O66" s="53">
        <f t="shared" si="17"/>
        <v>258358</v>
      </c>
      <c r="P66" s="53">
        <f t="shared" si="17"/>
        <v>225296</v>
      </c>
      <c r="Q66" s="53">
        <f t="shared" si="17"/>
        <v>200689</v>
      </c>
      <c r="R66" s="53">
        <f t="shared" si="17"/>
        <v>271494</v>
      </c>
      <c r="S66" s="53">
        <f t="shared" si="17"/>
        <v>254154</v>
      </c>
      <c r="T66" s="53">
        <f t="shared" si="17"/>
        <v>237698</v>
      </c>
      <c r="U66" s="53">
        <f t="shared" ref="U66" si="18">SUM(U54,U20)</f>
        <v>253950</v>
      </c>
    </row>
    <row r="67" spans="1:21">
      <c r="A67" s="39" t="s">
        <v>18</v>
      </c>
      <c r="B67" s="30">
        <f t="shared" ref="B67:T67" si="19">SUM(B55,B27)</f>
        <v>963409</v>
      </c>
      <c r="C67" s="30">
        <f t="shared" si="19"/>
        <v>830726</v>
      </c>
      <c r="D67" s="30">
        <f t="shared" si="19"/>
        <v>906291</v>
      </c>
      <c r="E67" s="30">
        <f t="shared" si="19"/>
        <v>940044</v>
      </c>
      <c r="F67" s="76">
        <f t="shared" si="19"/>
        <v>923862</v>
      </c>
      <c r="G67" s="76">
        <f t="shared" si="19"/>
        <v>841235</v>
      </c>
      <c r="H67" s="30">
        <f t="shared" si="19"/>
        <v>794421</v>
      </c>
      <c r="I67" s="30">
        <f t="shared" si="19"/>
        <v>786098</v>
      </c>
      <c r="J67" s="30">
        <f t="shared" si="19"/>
        <v>463869</v>
      </c>
      <c r="K67" s="53">
        <f t="shared" si="19"/>
        <v>243580</v>
      </c>
      <c r="L67" s="53">
        <f t="shared" si="19"/>
        <v>529568</v>
      </c>
      <c r="M67" s="53">
        <f t="shared" si="19"/>
        <v>661884</v>
      </c>
      <c r="N67" s="53">
        <f t="shared" si="19"/>
        <v>683058</v>
      </c>
      <c r="O67" s="53">
        <f t="shared" si="19"/>
        <v>626547</v>
      </c>
      <c r="P67" s="53">
        <f t="shared" si="19"/>
        <v>585307</v>
      </c>
      <c r="Q67" s="53">
        <f t="shared" si="19"/>
        <v>577633</v>
      </c>
      <c r="R67" s="53">
        <f t="shared" si="19"/>
        <v>524451</v>
      </c>
      <c r="S67" s="53">
        <f t="shared" si="19"/>
        <v>391984</v>
      </c>
      <c r="T67" s="53">
        <f t="shared" si="19"/>
        <v>337853</v>
      </c>
      <c r="U67" s="53">
        <f t="shared" ref="U67" si="20">SUM(U55,U27)</f>
        <v>318999</v>
      </c>
    </row>
    <row r="68" spans="1:21">
      <c r="A68" s="39" t="s">
        <v>29</v>
      </c>
      <c r="B68" s="30">
        <f t="shared" ref="B68:T68" si="21">SUM(B56,B41)</f>
        <v>326823</v>
      </c>
      <c r="C68" s="30">
        <f t="shared" si="21"/>
        <v>370994</v>
      </c>
      <c r="D68" s="30">
        <f t="shared" si="21"/>
        <v>361018</v>
      </c>
      <c r="E68" s="30">
        <f t="shared" si="21"/>
        <v>392230</v>
      </c>
      <c r="F68" s="76">
        <f t="shared" si="21"/>
        <v>392528</v>
      </c>
      <c r="G68" s="76">
        <f t="shared" si="21"/>
        <v>385491</v>
      </c>
      <c r="H68" s="30">
        <f t="shared" si="21"/>
        <v>387078</v>
      </c>
      <c r="I68" s="30">
        <f t="shared" si="21"/>
        <v>390580</v>
      </c>
      <c r="J68" s="30">
        <f t="shared" si="21"/>
        <v>383011</v>
      </c>
      <c r="K68" s="53">
        <f t="shared" si="21"/>
        <v>259796</v>
      </c>
      <c r="L68" s="53">
        <f t="shared" si="21"/>
        <v>278272</v>
      </c>
      <c r="M68" s="53">
        <f t="shared" si="21"/>
        <v>234051</v>
      </c>
      <c r="N68" s="53">
        <f t="shared" si="21"/>
        <v>409949</v>
      </c>
      <c r="O68" s="53">
        <f t="shared" si="21"/>
        <v>408124</v>
      </c>
      <c r="P68" s="53">
        <f t="shared" si="21"/>
        <v>393007</v>
      </c>
      <c r="Q68" s="53">
        <f t="shared" si="21"/>
        <v>384982</v>
      </c>
      <c r="R68" s="53">
        <f t="shared" si="21"/>
        <v>411162</v>
      </c>
      <c r="S68" s="53">
        <f t="shared" si="21"/>
        <v>430164</v>
      </c>
      <c r="T68" s="53">
        <f t="shared" si="21"/>
        <v>432771</v>
      </c>
      <c r="U68" s="53">
        <f t="shared" ref="U68" si="22">SUM(U56,U41)</f>
        <v>407764</v>
      </c>
    </row>
    <row r="69" spans="1:21">
      <c r="A69" s="39" t="s">
        <v>40</v>
      </c>
      <c r="B69" s="32">
        <f t="shared" ref="B69:T69" si="23">SUM(B57,B45)</f>
        <v>183739</v>
      </c>
      <c r="C69" s="32">
        <f t="shared" si="23"/>
        <v>166130</v>
      </c>
      <c r="D69" s="32">
        <f t="shared" si="23"/>
        <v>218011</v>
      </c>
      <c r="E69" s="32">
        <f t="shared" si="23"/>
        <v>227543</v>
      </c>
      <c r="F69" s="77">
        <f t="shared" si="23"/>
        <v>287859</v>
      </c>
      <c r="G69" s="77">
        <f t="shared" si="23"/>
        <v>305966</v>
      </c>
      <c r="H69" s="32">
        <f t="shared" si="23"/>
        <v>317433</v>
      </c>
      <c r="I69" s="32">
        <f t="shared" si="23"/>
        <v>302749</v>
      </c>
      <c r="J69" s="32">
        <f t="shared" si="23"/>
        <v>287394</v>
      </c>
      <c r="K69" s="22">
        <f t="shared" si="23"/>
        <v>319547</v>
      </c>
      <c r="L69" s="22">
        <f t="shared" si="23"/>
        <v>458729</v>
      </c>
      <c r="M69" s="22">
        <f t="shared" si="23"/>
        <v>412828</v>
      </c>
      <c r="N69" s="22">
        <f t="shared" si="23"/>
        <v>519215</v>
      </c>
      <c r="O69" s="22">
        <f t="shared" si="23"/>
        <v>505335</v>
      </c>
      <c r="P69" s="22">
        <f t="shared" si="23"/>
        <v>579411</v>
      </c>
      <c r="Q69" s="22">
        <f t="shared" si="23"/>
        <v>590723</v>
      </c>
      <c r="R69" s="22">
        <f t="shared" si="23"/>
        <v>601716</v>
      </c>
      <c r="S69" s="22">
        <f t="shared" si="23"/>
        <v>571537</v>
      </c>
      <c r="T69" s="22">
        <f t="shared" si="23"/>
        <v>497354</v>
      </c>
      <c r="U69" s="22">
        <f t="shared" ref="U69" si="24">SUM(U57,U45)</f>
        <v>468002</v>
      </c>
    </row>
    <row r="70" spans="1:21">
      <c r="A70" s="39" t="s">
        <v>45</v>
      </c>
      <c r="B70" s="32">
        <f>+B62</f>
        <v>47748</v>
      </c>
      <c r="C70" s="32">
        <f>+C62</f>
        <v>31213</v>
      </c>
      <c r="D70" s="32">
        <f>+D62</f>
        <v>34645</v>
      </c>
      <c r="E70" s="32">
        <f t="shared" ref="E70:J70" si="25">+E62</f>
        <v>33126</v>
      </c>
      <c r="F70" s="77">
        <f t="shared" si="25"/>
        <v>48578</v>
      </c>
      <c r="G70" s="77">
        <f t="shared" si="25"/>
        <v>65012</v>
      </c>
      <c r="H70" s="32">
        <f t="shared" si="25"/>
        <v>73999</v>
      </c>
      <c r="I70" s="32">
        <f t="shared" si="25"/>
        <v>36640</v>
      </c>
      <c r="J70" s="32">
        <f t="shared" si="25"/>
        <v>35219</v>
      </c>
      <c r="K70" s="22">
        <f t="shared" ref="K70" si="26">+K62</f>
        <v>11321</v>
      </c>
      <c r="L70" s="22">
        <f>+L62+L58</f>
        <v>6730</v>
      </c>
      <c r="M70" s="22">
        <f t="shared" ref="M70:P70" si="27">+M62+M58</f>
        <v>11281</v>
      </c>
      <c r="N70" s="22">
        <f t="shared" si="27"/>
        <v>11100</v>
      </c>
      <c r="O70" s="22">
        <f t="shared" si="27"/>
        <v>11673</v>
      </c>
      <c r="P70" s="22">
        <f t="shared" si="27"/>
        <v>13936</v>
      </c>
      <c r="Q70" s="22">
        <f>+Q62</f>
        <v>16711</v>
      </c>
      <c r="R70" s="22">
        <f t="shared" ref="R70:U70" si="28">+R62</f>
        <v>15096</v>
      </c>
      <c r="S70" s="22">
        <f t="shared" si="28"/>
        <v>18431</v>
      </c>
      <c r="T70" s="22">
        <f t="shared" si="28"/>
        <v>20966</v>
      </c>
      <c r="U70" s="22">
        <f t="shared" si="28"/>
        <v>23311</v>
      </c>
    </row>
    <row r="71" spans="1:21">
      <c r="A71" s="42" t="s">
        <v>46</v>
      </c>
      <c r="B71" s="43">
        <f t="shared" ref="B71:U71" si="29">SUM(B64:B70)</f>
        <v>2963097</v>
      </c>
      <c r="C71" s="43">
        <f t="shared" si="29"/>
        <v>2534851</v>
      </c>
      <c r="D71" s="43">
        <f t="shared" si="29"/>
        <v>2633301</v>
      </c>
      <c r="E71" s="43">
        <f t="shared" si="29"/>
        <v>2552862</v>
      </c>
      <c r="F71" s="43">
        <f t="shared" si="29"/>
        <v>2711536</v>
      </c>
      <c r="G71" s="43">
        <f t="shared" si="29"/>
        <v>2687892</v>
      </c>
      <c r="H71" s="43">
        <f t="shared" si="29"/>
        <v>2571366</v>
      </c>
      <c r="I71" s="43">
        <f t="shared" si="29"/>
        <v>2578790</v>
      </c>
      <c r="J71" s="43">
        <f t="shared" si="29"/>
        <v>2082241</v>
      </c>
      <c r="K71" s="43">
        <f t="shared" si="29"/>
        <v>1490482</v>
      </c>
      <c r="L71" s="43">
        <f t="shared" si="29"/>
        <v>2069289</v>
      </c>
      <c r="M71" s="43">
        <f t="shared" si="29"/>
        <v>2136521</v>
      </c>
      <c r="N71" s="43">
        <f t="shared" si="29"/>
        <v>2465164</v>
      </c>
      <c r="O71" s="43">
        <f t="shared" si="29"/>
        <v>2381634</v>
      </c>
      <c r="P71" s="43">
        <f t="shared" si="29"/>
        <v>2396154</v>
      </c>
      <c r="Q71" s="43">
        <f t="shared" si="29"/>
        <v>2285707</v>
      </c>
      <c r="R71" s="43">
        <f t="shared" si="29"/>
        <v>2370656</v>
      </c>
      <c r="S71" s="43">
        <f t="shared" si="29"/>
        <v>2194003</v>
      </c>
      <c r="T71" s="43">
        <f t="shared" si="29"/>
        <v>2025794</v>
      </c>
      <c r="U71" s="43">
        <f t="shared" si="29"/>
        <v>1916585</v>
      </c>
    </row>
    <row r="72" spans="1:21"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54"/>
      <c r="Q72" s="54"/>
      <c r="R72" s="54"/>
      <c r="S72" s="54"/>
      <c r="T72" s="54"/>
      <c r="U72" s="54" t="s">
        <v>62</v>
      </c>
    </row>
    <row r="73" spans="1:21">
      <c r="B73" s="75"/>
      <c r="C73" s="75"/>
      <c r="D73" s="7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</row>
    <row r="74" spans="1:21"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</row>
    <row r="76" spans="1:21">
      <c r="L76" s="75"/>
      <c r="M76" s="75"/>
      <c r="N76" s="75"/>
      <c r="O76" s="75"/>
      <c r="P76" s="75"/>
      <c r="Q76" s="75"/>
      <c r="R76" s="75"/>
      <c r="S76" s="75"/>
      <c r="T76" s="75"/>
      <c r="U76" s="75"/>
    </row>
    <row r="80" spans="1:21">
      <c r="L80" s="75"/>
      <c r="M80" s="75"/>
      <c r="N80" s="75"/>
      <c r="O80" s="75"/>
      <c r="P80" s="75"/>
    </row>
  </sheetData>
  <phoneticPr fontId="16" type="noConversion"/>
  <pageMargins left="0.62992125984251968" right="0.31496062992125984" top="0.47244094488188981" bottom="0.70866141732283472" header="0.31496062992125984" footer="0.31496062992125984"/>
  <pageSetup paperSize="9" scale="70" fitToHeight="0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1" manualBreakCount="1">
    <brk id="5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93"/>
  <sheetViews>
    <sheetView showGridLines="0" zoomScaleNormal="100" workbookViewId="0">
      <pane ySplit="7" topLeftCell="A8" activePane="bottomLeft" state="frozen"/>
      <selection pane="bottomLeft" activeCell="D1" sqref="D1"/>
    </sheetView>
  </sheetViews>
  <sheetFormatPr defaultColWidth="8.7265625" defaultRowHeight="14.5"/>
  <cols>
    <col min="1" max="1" width="13.7265625" style="56" customWidth="1"/>
    <col min="2" max="4" width="18.1796875" style="56" customWidth="1"/>
    <col min="5" max="16384" width="8.7265625" style="56"/>
  </cols>
  <sheetData>
    <row r="1" spans="1:8" ht="15" customHeight="1">
      <c r="B1" s="55" t="s">
        <v>49</v>
      </c>
      <c r="C1" s="2"/>
      <c r="D1" s="2"/>
    </row>
    <row r="2" spans="1:8" ht="15" customHeight="1">
      <c r="B2" s="57" t="s">
        <v>50</v>
      </c>
      <c r="C2" s="2"/>
      <c r="D2" s="2"/>
    </row>
    <row r="3" spans="1:8" ht="15" customHeight="1">
      <c r="B3" s="58"/>
      <c r="C3" s="1"/>
      <c r="D3" s="1"/>
    </row>
    <row r="4" spans="1:8" ht="15" customHeight="1">
      <c r="B4" s="55" t="s">
        <v>0</v>
      </c>
      <c r="C4" s="1"/>
      <c r="D4" s="1"/>
    </row>
    <row r="5" spans="1:8" ht="15" customHeight="1">
      <c r="A5" s="2"/>
      <c r="B5" s="17"/>
      <c r="C5" s="17"/>
      <c r="D5" s="17"/>
    </row>
    <row r="6" spans="1:8" ht="15" customHeight="1">
      <c r="A6" s="82" t="s">
        <v>51</v>
      </c>
      <c r="B6" s="67" t="s">
        <v>52</v>
      </c>
      <c r="C6" s="67" t="s">
        <v>53</v>
      </c>
      <c r="D6" s="67" t="s">
        <v>54</v>
      </c>
    </row>
    <row r="7" spans="1:8" ht="15" customHeight="1">
      <c r="A7" s="83" t="s">
        <v>55</v>
      </c>
      <c r="B7" s="68" t="s">
        <v>56</v>
      </c>
      <c r="C7" s="68" t="s">
        <v>57</v>
      </c>
      <c r="D7" s="68" t="s">
        <v>58</v>
      </c>
    </row>
    <row r="8" spans="1:8" ht="13.5" customHeight="1">
      <c r="A8" s="84">
        <v>1930</v>
      </c>
      <c r="B8" s="59">
        <v>121.4</v>
      </c>
      <c r="C8" s="59">
        <v>32</v>
      </c>
      <c r="D8" s="59">
        <v>153.4</v>
      </c>
    </row>
    <row r="9" spans="1:8" ht="13.5" customHeight="1">
      <c r="A9" s="85">
        <v>1931</v>
      </c>
      <c r="B9" s="60">
        <v>65.099999999999994</v>
      </c>
      <c r="C9" s="60">
        <v>17.5</v>
      </c>
      <c r="D9" s="61">
        <v>82.6</v>
      </c>
    </row>
    <row r="10" spans="1:8" ht="13.5" customHeight="1">
      <c r="A10" s="85">
        <v>1932</v>
      </c>
      <c r="B10" s="61">
        <v>50.7</v>
      </c>
      <c r="C10" s="61">
        <v>10.1</v>
      </c>
      <c r="D10" s="61">
        <v>60.8</v>
      </c>
      <c r="E10" s="69"/>
      <c r="F10" s="69"/>
      <c r="G10" s="69"/>
      <c r="H10" s="69"/>
    </row>
    <row r="11" spans="1:8" ht="13.5" customHeight="1">
      <c r="A11" s="85">
        <v>1933</v>
      </c>
      <c r="B11" s="61">
        <v>53.9</v>
      </c>
      <c r="C11" s="61">
        <v>12</v>
      </c>
      <c r="D11" s="61">
        <v>65.900000000000006</v>
      </c>
      <c r="E11" s="69"/>
      <c r="F11" s="69"/>
      <c r="G11" s="69"/>
      <c r="H11" s="69"/>
    </row>
    <row r="12" spans="1:8" ht="13.5" customHeight="1">
      <c r="A12" s="85">
        <v>1934</v>
      </c>
      <c r="B12" s="61">
        <v>92.7</v>
      </c>
      <c r="C12" s="61">
        <v>24.2</v>
      </c>
      <c r="D12" s="61">
        <v>116.9</v>
      </c>
      <c r="E12" s="69"/>
      <c r="F12" s="69"/>
      <c r="G12" s="69"/>
      <c r="H12" s="69"/>
    </row>
    <row r="13" spans="1:8" ht="13.5" customHeight="1">
      <c r="A13" s="85">
        <v>1935</v>
      </c>
      <c r="B13" s="61">
        <v>135.6</v>
      </c>
      <c r="C13" s="61">
        <v>37.299999999999997</v>
      </c>
      <c r="D13" s="61">
        <v>172.9</v>
      </c>
      <c r="E13" s="69"/>
      <c r="F13" s="69"/>
      <c r="G13" s="69"/>
      <c r="H13" s="69"/>
    </row>
    <row r="14" spans="1:8" ht="13.5" customHeight="1">
      <c r="A14" s="85">
        <v>1936</v>
      </c>
      <c r="B14" s="61">
        <v>128.4</v>
      </c>
      <c r="C14" s="61">
        <v>33.799999999999997</v>
      </c>
      <c r="D14" s="61">
        <v>162.19999999999999</v>
      </c>
      <c r="E14" s="69"/>
      <c r="F14" s="69"/>
      <c r="G14" s="69"/>
      <c r="H14" s="69"/>
    </row>
    <row r="15" spans="1:8" ht="13.5" customHeight="1">
      <c r="A15" s="85">
        <v>1937</v>
      </c>
      <c r="B15" s="61">
        <v>153.1</v>
      </c>
      <c r="C15" s="61">
        <v>54.4</v>
      </c>
      <c r="D15" s="61">
        <v>207.5</v>
      </c>
      <c r="E15" s="69"/>
      <c r="F15" s="69"/>
      <c r="G15" s="69"/>
      <c r="H15" s="69"/>
    </row>
    <row r="16" spans="1:8" ht="13.5" customHeight="1">
      <c r="A16" s="85">
        <v>1938</v>
      </c>
      <c r="B16" s="61">
        <v>123.8</v>
      </c>
      <c r="C16" s="61">
        <v>42.3</v>
      </c>
      <c r="D16" s="61">
        <v>166.1</v>
      </c>
      <c r="E16" s="69"/>
      <c r="F16" s="69"/>
      <c r="G16" s="69"/>
      <c r="H16" s="69"/>
    </row>
    <row r="17" spans="1:11" ht="13.5" customHeight="1">
      <c r="A17" s="85" t="s">
        <v>59</v>
      </c>
      <c r="B17" s="60" t="s">
        <v>60</v>
      </c>
      <c r="C17" s="60" t="s">
        <v>60</v>
      </c>
      <c r="D17" s="60" t="s">
        <v>61</v>
      </c>
      <c r="E17" s="69"/>
      <c r="F17" s="69"/>
      <c r="G17" s="69"/>
      <c r="H17" s="69"/>
      <c r="I17" s="69"/>
      <c r="J17" s="69"/>
      <c r="K17" s="69"/>
    </row>
    <row r="18" spans="1:11" ht="13.5" customHeight="1">
      <c r="A18" s="85">
        <v>1946</v>
      </c>
      <c r="B18" s="61">
        <v>91.9</v>
      </c>
      <c r="C18" s="61">
        <v>79.599999999999994</v>
      </c>
      <c r="D18" s="61">
        <v>171.5</v>
      </c>
      <c r="E18" s="69"/>
      <c r="F18" s="69"/>
      <c r="G18" s="69"/>
      <c r="H18" s="69"/>
      <c r="I18" s="69"/>
      <c r="J18" s="69"/>
      <c r="K18" s="69"/>
    </row>
    <row r="19" spans="1:11" ht="13.5" customHeight="1">
      <c r="A19" s="85">
        <v>1947</v>
      </c>
      <c r="B19" s="61">
        <v>167.2</v>
      </c>
      <c r="C19" s="61">
        <v>90.8</v>
      </c>
      <c r="D19" s="61">
        <v>258</v>
      </c>
      <c r="E19" s="69"/>
      <c r="F19" s="69"/>
      <c r="G19" s="69"/>
      <c r="H19" s="69"/>
      <c r="I19" s="69"/>
      <c r="J19" s="69"/>
      <c r="K19" s="69"/>
    </row>
    <row r="20" spans="1:11" ht="13.5" customHeight="1">
      <c r="A20" s="85">
        <v>1948</v>
      </c>
      <c r="B20" s="61">
        <v>166.8</v>
      </c>
      <c r="C20" s="61">
        <v>97</v>
      </c>
      <c r="D20" s="61">
        <v>263.8</v>
      </c>
      <c r="E20" s="69"/>
      <c r="F20" s="69"/>
      <c r="G20" s="69"/>
      <c r="H20" s="69"/>
      <c r="I20" s="69"/>
      <c r="J20" s="69"/>
      <c r="K20" s="69"/>
    </row>
    <row r="21" spans="1:11" ht="13.5" customHeight="1">
      <c r="A21" s="85">
        <v>1949</v>
      </c>
      <c r="B21" s="61">
        <v>193.6</v>
      </c>
      <c r="C21" s="61">
        <v>99</v>
      </c>
      <c r="D21" s="61">
        <v>292.60000000000002</v>
      </c>
      <c r="E21" s="69"/>
      <c r="F21" s="69"/>
      <c r="G21" s="69"/>
      <c r="H21" s="69"/>
      <c r="I21" s="69"/>
      <c r="J21" s="69"/>
      <c r="K21" s="69"/>
    </row>
    <row r="22" spans="1:11" ht="13.5" customHeight="1">
      <c r="A22" s="85">
        <v>1950</v>
      </c>
      <c r="B22" s="61">
        <v>284.10000000000002</v>
      </c>
      <c r="C22" s="61">
        <v>106</v>
      </c>
      <c r="D22" s="61">
        <v>390.1</v>
      </c>
      <c r="E22" s="69"/>
      <c r="F22" s="69"/>
      <c r="G22" s="69"/>
      <c r="H22" s="69"/>
      <c r="I22" s="69"/>
      <c r="J22" s="69"/>
      <c r="K22" s="69"/>
    </row>
    <row r="23" spans="1:11" ht="13.5" customHeight="1">
      <c r="A23" s="85">
        <v>1951</v>
      </c>
      <c r="B23" s="61">
        <v>282.7</v>
      </c>
      <c r="C23" s="61">
        <v>132.69999999999999</v>
      </c>
      <c r="D23" s="61">
        <v>415.4</v>
      </c>
      <c r="E23" s="69"/>
      <c r="F23" s="69"/>
      <c r="G23" s="69"/>
      <c r="H23" s="69"/>
      <c r="I23" s="69"/>
      <c r="J23" s="69"/>
      <c r="K23" s="69"/>
    </row>
    <row r="24" spans="1:11" ht="13.5" customHeight="1">
      <c r="A24" s="85">
        <v>1952</v>
      </c>
      <c r="B24" s="61">
        <v>283.3</v>
      </c>
      <c r="C24" s="61">
        <v>150.80000000000001</v>
      </c>
      <c r="D24" s="61">
        <v>434.1</v>
      </c>
      <c r="E24" s="69"/>
      <c r="F24" s="69"/>
      <c r="G24" s="69"/>
      <c r="H24" s="69"/>
      <c r="I24" s="69"/>
      <c r="J24" s="69"/>
      <c r="K24" s="69"/>
    </row>
    <row r="25" spans="1:11" ht="13.5" customHeight="1">
      <c r="A25" s="85">
        <v>1953</v>
      </c>
      <c r="B25" s="61">
        <v>365</v>
      </c>
      <c r="C25" s="61">
        <v>121</v>
      </c>
      <c r="D25" s="61">
        <v>486</v>
      </c>
      <c r="E25" s="69"/>
      <c r="F25" s="69"/>
      <c r="G25" s="69"/>
      <c r="H25" s="69"/>
      <c r="I25" s="69"/>
      <c r="J25" s="69"/>
      <c r="K25" s="69"/>
    </row>
    <row r="26" spans="1:11" ht="13.5" customHeight="1">
      <c r="A26" s="85">
        <v>1954</v>
      </c>
      <c r="B26" s="61">
        <v>283.89999999999998</v>
      </c>
      <c r="C26" s="61">
        <v>68.2</v>
      </c>
      <c r="D26" s="61">
        <v>352.1</v>
      </c>
      <c r="E26" s="69"/>
      <c r="F26" s="69"/>
      <c r="G26" s="69"/>
      <c r="H26" s="69"/>
      <c r="I26" s="69"/>
      <c r="J26" s="69"/>
      <c r="K26" s="69"/>
    </row>
    <row r="27" spans="1:11" ht="13.5" customHeight="1">
      <c r="A27" s="85">
        <v>1955</v>
      </c>
      <c r="B27" s="61">
        <v>374.6</v>
      </c>
      <c r="C27" s="61">
        <v>77.5</v>
      </c>
      <c r="D27" s="61">
        <v>452.1</v>
      </c>
      <c r="E27" s="69"/>
      <c r="F27" s="69"/>
      <c r="G27" s="69"/>
      <c r="H27" s="69"/>
      <c r="I27" s="69"/>
      <c r="J27" s="69"/>
      <c r="K27" s="69"/>
    </row>
    <row r="28" spans="1:11" ht="13.5" customHeight="1">
      <c r="A28" s="85">
        <v>1956</v>
      </c>
      <c r="B28" s="61">
        <v>374.8</v>
      </c>
      <c r="C28" s="61">
        <v>96.6</v>
      </c>
      <c r="D28" s="61">
        <v>471.4</v>
      </c>
      <c r="E28" s="69"/>
      <c r="F28" s="70">
        <v>1960</v>
      </c>
      <c r="G28" s="71">
        <v>397.7</v>
      </c>
      <c r="H28" s="72"/>
      <c r="I28" s="69"/>
      <c r="J28" s="69"/>
      <c r="K28" s="69"/>
    </row>
    <row r="29" spans="1:11" ht="13.5" customHeight="1">
      <c r="A29" s="85">
        <v>1957</v>
      </c>
      <c r="B29" s="61">
        <v>340.4</v>
      </c>
      <c r="C29" s="61">
        <v>73.2</v>
      </c>
      <c r="D29" s="61">
        <v>413.6</v>
      </c>
      <c r="E29" s="69"/>
      <c r="F29" s="70">
        <v>1970</v>
      </c>
      <c r="G29" s="71">
        <v>1159.5</v>
      </c>
      <c r="H29" s="72"/>
      <c r="I29" s="69"/>
      <c r="J29" s="69"/>
      <c r="K29" s="69"/>
    </row>
    <row r="30" spans="1:11" ht="13.5" customHeight="1">
      <c r="A30" s="85">
        <v>1958</v>
      </c>
      <c r="B30" s="61">
        <v>297.39999999999998</v>
      </c>
      <c r="C30" s="61">
        <v>59</v>
      </c>
      <c r="D30" s="61">
        <v>356.4</v>
      </c>
      <c r="E30" s="69"/>
      <c r="F30" s="70">
        <v>1980</v>
      </c>
      <c r="G30" s="71">
        <v>1374.3</v>
      </c>
      <c r="H30" s="72"/>
      <c r="I30" s="69"/>
      <c r="J30" s="69"/>
      <c r="K30" s="69"/>
    </row>
    <row r="31" spans="1:11" ht="13.5" customHeight="1">
      <c r="A31" s="85">
        <v>1959</v>
      </c>
      <c r="B31" s="61">
        <v>301.39999999999998</v>
      </c>
      <c r="C31" s="61">
        <v>66.5</v>
      </c>
      <c r="D31" s="61">
        <v>367.9</v>
      </c>
      <c r="E31" s="69"/>
      <c r="F31" s="70">
        <v>1990</v>
      </c>
      <c r="G31" s="71">
        <v>1920.3</v>
      </c>
      <c r="H31" s="72"/>
      <c r="I31" s="69"/>
      <c r="J31" s="69"/>
      <c r="K31" s="69"/>
    </row>
    <row r="32" spans="1:11" ht="13.5" customHeight="1">
      <c r="A32" s="85">
        <v>1960</v>
      </c>
      <c r="B32" s="61">
        <v>325.8</v>
      </c>
      <c r="C32" s="61">
        <v>71.900000000000006</v>
      </c>
      <c r="D32" s="61">
        <v>397.7</v>
      </c>
      <c r="E32" s="69"/>
      <c r="F32" s="70">
        <v>2000</v>
      </c>
      <c r="G32" s="73">
        <f>D72</f>
        <v>2963.0969999999998</v>
      </c>
      <c r="H32" s="72"/>
      <c r="I32" s="69"/>
      <c r="J32" s="69"/>
      <c r="K32" s="69"/>
    </row>
    <row r="33" spans="1:11" ht="13.5" customHeight="1">
      <c r="A33" s="85">
        <v>1961</v>
      </c>
      <c r="B33" s="61">
        <v>323.60000000000002</v>
      </c>
      <c r="C33" s="61">
        <v>63.3</v>
      </c>
      <c r="D33" s="61">
        <v>386.9</v>
      </c>
      <c r="E33" s="69"/>
      <c r="F33" s="70">
        <v>2005</v>
      </c>
      <c r="G33" s="71">
        <v>2687.8190000000004</v>
      </c>
      <c r="H33" s="72"/>
      <c r="I33" s="69"/>
      <c r="J33" s="69"/>
      <c r="K33" s="69"/>
    </row>
    <row r="34" spans="1:11" ht="13.5" customHeight="1">
      <c r="A34" s="85">
        <v>1962</v>
      </c>
      <c r="B34" s="61">
        <v>424.6</v>
      </c>
      <c r="C34" s="61">
        <v>80.599999999999994</v>
      </c>
      <c r="D34" s="61">
        <v>505.2</v>
      </c>
      <c r="E34" s="69"/>
      <c r="F34" s="70">
        <v>2007</v>
      </c>
      <c r="G34" s="70">
        <v>2578.79</v>
      </c>
      <c r="H34" s="72"/>
      <c r="I34" s="69"/>
      <c r="J34" s="69"/>
      <c r="K34" s="69"/>
    </row>
    <row r="35" spans="1:11" ht="13.5" customHeight="1">
      <c r="A35" s="85">
        <v>1963</v>
      </c>
      <c r="B35" s="61">
        <v>532.29999999999995</v>
      </c>
      <c r="C35" s="61">
        <v>99.1</v>
      </c>
      <c r="D35" s="61">
        <v>631.4</v>
      </c>
      <c r="E35" s="69"/>
      <c r="F35" s="70">
        <v>2008</v>
      </c>
      <c r="G35" s="70">
        <v>2082.241</v>
      </c>
      <c r="H35" s="72"/>
      <c r="I35" s="69"/>
      <c r="J35" s="69"/>
      <c r="K35" s="69"/>
    </row>
    <row r="36" spans="1:11" ht="13.5" customHeight="1">
      <c r="A36" s="85">
        <v>1964</v>
      </c>
      <c r="B36" s="61">
        <v>559.6</v>
      </c>
      <c r="C36" s="61">
        <v>111.4</v>
      </c>
      <c r="D36" s="61">
        <v>671</v>
      </c>
      <c r="E36" s="69"/>
      <c r="F36" s="70">
        <v>2009</v>
      </c>
      <c r="G36" s="70">
        <v>1490.482</v>
      </c>
      <c r="H36" s="72"/>
      <c r="I36" s="69"/>
      <c r="J36" s="69"/>
      <c r="K36" s="69"/>
    </row>
    <row r="37" spans="1:11" ht="13.5" customHeight="1">
      <c r="A37" s="85">
        <v>1965</v>
      </c>
      <c r="B37" s="61">
        <v>706.8</v>
      </c>
      <c r="C37" s="61">
        <v>139.80000000000001</v>
      </c>
      <c r="D37" s="61">
        <v>846.6</v>
      </c>
      <c r="E37" s="69"/>
      <c r="F37" s="70">
        <v>2010</v>
      </c>
      <c r="G37" s="70">
        <v>2068.1890000000003</v>
      </c>
      <c r="H37" s="72"/>
      <c r="I37" s="69"/>
      <c r="J37" s="69"/>
      <c r="K37" s="69"/>
    </row>
    <row r="38" spans="1:11" ht="13.5" customHeight="1">
      <c r="A38" s="85">
        <v>1966</v>
      </c>
      <c r="B38" s="61">
        <v>684.5</v>
      </c>
      <c r="C38" s="61">
        <v>187.7</v>
      </c>
      <c r="D38" s="61">
        <v>872.2</v>
      </c>
      <c r="E38" s="69"/>
      <c r="F38" s="70">
        <v>2011</v>
      </c>
      <c r="G38" s="70">
        <v>2135.1210000000001</v>
      </c>
      <c r="H38" s="72"/>
      <c r="I38" s="69"/>
      <c r="J38" s="69"/>
      <c r="K38" s="69"/>
    </row>
    <row r="39" spans="1:11" ht="13.5" customHeight="1">
      <c r="A39" s="85">
        <v>1967</v>
      </c>
      <c r="B39" s="61">
        <v>708.3</v>
      </c>
      <c r="C39" s="61">
        <v>211.2</v>
      </c>
      <c r="D39" s="61">
        <v>919.5</v>
      </c>
      <c r="E39" s="69"/>
      <c r="F39" s="70">
        <v>2012</v>
      </c>
      <c r="G39" s="70">
        <v>2463.364</v>
      </c>
      <c r="H39" s="72"/>
      <c r="I39" s="69"/>
      <c r="J39" s="69"/>
      <c r="K39" s="69"/>
    </row>
    <row r="40" spans="1:11" ht="13.5" customHeight="1">
      <c r="A40" s="85">
        <v>1968</v>
      </c>
      <c r="B40" s="61">
        <v>889.4</v>
      </c>
      <c r="C40" s="61">
        <v>260.8</v>
      </c>
      <c r="D40" s="61">
        <v>1150.2</v>
      </c>
      <c r="E40" s="69"/>
      <c r="F40" s="70">
        <v>2013</v>
      </c>
      <c r="G40" s="70">
        <v>2379.8339999999998</v>
      </c>
      <c r="H40" s="72"/>
      <c r="I40" s="69"/>
      <c r="J40" s="69"/>
      <c r="K40" s="69"/>
    </row>
    <row r="41" spans="1:11" ht="13.5" customHeight="1">
      <c r="A41" s="85">
        <v>1969</v>
      </c>
      <c r="B41" s="61">
        <v>1026</v>
      </c>
      <c r="C41" s="61">
        <v>300.5</v>
      </c>
      <c r="D41" s="61">
        <v>1326.5</v>
      </c>
      <c r="E41" s="69"/>
      <c r="F41" s="70">
        <v>2014</v>
      </c>
      <c r="G41" s="70">
        <v>2393.89</v>
      </c>
      <c r="H41" s="72"/>
      <c r="I41" s="69"/>
      <c r="J41" s="69"/>
      <c r="K41" s="69"/>
    </row>
    <row r="42" spans="1:11" ht="13.5" customHeight="1">
      <c r="A42" s="85">
        <v>1970</v>
      </c>
      <c r="B42" s="61">
        <v>923.4</v>
      </c>
      <c r="C42" s="61">
        <v>236.1</v>
      </c>
      <c r="D42" s="61">
        <v>1159.5</v>
      </c>
      <c r="E42" s="69"/>
      <c r="F42" s="69"/>
      <c r="G42" s="69"/>
      <c r="H42" s="69"/>
      <c r="I42" s="69"/>
      <c r="J42" s="69"/>
      <c r="K42" s="69"/>
    </row>
    <row r="43" spans="1:11" ht="13.5" customHeight="1">
      <c r="A43" s="85">
        <v>1971</v>
      </c>
      <c r="B43" s="61">
        <v>1083.2</v>
      </c>
      <c r="C43" s="61">
        <v>263.60000000000002</v>
      </c>
      <c r="D43" s="61">
        <v>1346.8</v>
      </c>
      <c r="E43" s="69"/>
      <c r="F43" s="69"/>
      <c r="G43" s="69"/>
      <c r="H43" s="69"/>
      <c r="I43" s="69"/>
      <c r="J43" s="69"/>
      <c r="K43" s="69"/>
    </row>
    <row r="44" spans="1:11" ht="13.5" customHeight="1">
      <c r="A44" s="85">
        <v>1972</v>
      </c>
      <c r="B44" s="61">
        <v>1135.7</v>
      </c>
      <c r="C44" s="61">
        <v>294.39999999999998</v>
      </c>
      <c r="D44" s="61">
        <v>1430.1</v>
      </c>
      <c r="E44" s="69"/>
      <c r="F44" s="69"/>
      <c r="G44" s="69"/>
      <c r="H44" s="69"/>
      <c r="I44" s="69"/>
      <c r="J44" s="69"/>
      <c r="K44" s="69"/>
    </row>
    <row r="45" spans="1:11" ht="13.5" customHeight="1">
      <c r="A45" s="85">
        <v>1973</v>
      </c>
      <c r="B45" s="61">
        <v>1234.5</v>
      </c>
      <c r="C45" s="61">
        <v>352.5</v>
      </c>
      <c r="D45" s="61">
        <v>1587</v>
      </c>
      <c r="E45" s="69"/>
      <c r="F45" s="69"/>
      <c r="G45" s="69"/>
      <c r="H45" s="69"/>
      <c r="I45" s="69"/>
      <c r="J45" s="69"/>
      <c r="K45" s="69"/>
    </row>
    <row r="46" spans="1:11" ht="13.5" customHeight="1">
      <c r="A46" s="85">
        <v>1974</v>
      </c>
      <c r="B46" s="61">
        <v>1186.5</v>
      </c>
      <c r="C46" s="61">
        <v>376.4</v>
      </c>
      <c r="D46" s="61">
        <v>1562.9</v>
      </c>
      <c r="E46" s="69"/>
      <c r="F46" s="69"/>
      <c r="G46" s="69"/>
      <c r="H46" s="69"/>
      <c r="I46" s="69"/>
      <c r="J46" s="69"/>
      <c r="K46" s="69"/>
    </row>
    <row r="47" spans="1:11" ht="13.5" customHeight="1">
      <c r="A47" s="85">
        <v>1975</v>
      </c>
      <c r="B47" s="61">
        <v>1053.8</v>
      </c>
      <c r="C47" s="61">
        <v>389.1</v>
      </c>
      <c r="D47" s="61">
        <v>1442.9</v>
      </c>
      <c r="E47" s="69"/>
      <c r="F47" s="69"/>
      <c r="G47" s="69"/>
      <c r="H47" s="69"/>
      <c r="I47" s="69"/>
      <c r="J47" s="69"/>
      <c r="K47" s="69"/>
    </row>
    <row r="48" spans="1:11" ht="13.5" customHeight="1">
      <c r="A48" s="85">
        <v>1976</v>
      </c>
      <c r="B48" s="61">
        <v>1137.3</v>
      </c>
      <c r="C48" s="61">
        <v>511.6</v>
      </c>
      <c r="D48" s="61">
        <v>1648.9</v>
      </c>
      <c r="E48" s="69"/>
      <c r="F48" s="69"/>
      <c r="G48" s="69"/>
      <c r="H48" s="69"/>
      <c r="I48" s="69"/>
      <c r="J48" s="69"/>
      <c r="K48" s="69"/>
    </row>
    <row r="49" spans="1:11" ht="13.5" customHeight="1">
      <c r="A49" s="85">
        <v>1977</v>
      </c>
      <c r="B49" s="61">
        <v>1162.5</v>
      </c>
      <c r="C49" s="61">
        <v>612.9</v>
      </c>
      <c r="D49" s="61">
        <v>1775.4</v>
      </c>
      <c r="E49" s="69"/>
      <c r="F49" s="69"/>
      <c r="G49" s="69"/>
      <c r="H49" s="69"/>
      <c r="I49" s="69"/>
      <c r="J49" s="69"/>
      <c r="K49" s="69"/>
    </row>
    <row r="50" spans="1:11" ht="13.5" customHeight="1">
      <c r="A50" s="85">
        <v>1978</v>
      </c>
      <c r="B50" s="61">
        <v>1143.4000000000001</v>
      </c>
      <c r="C50" s="61">
        <v>675.1</v>
      </c>
      <c r="D50" s="61">
        <v>1818.5</v>
      </c>
      <c r="E50" s="69"/>
      <c r="F50" s="69"/>
      <c r="G50" s="69"/>
      <c r="H50" s="69"/>
    </row>
    <row r="51" spans="1:11" ht="13.5" customHeight="1">
      <c r="A51" s="85">
        <v>1979</v>
      </c>
      <c r="B51" s="61">
        <v>987.7</v>
      </c>
      <c r="C51" s="61">
        <v>644</v>
      </c>
      <c r="D51" s="61">
        <v>1631.7</v>
      </c>
      <c r="E51" s="69"/>
      <c r="F51" s="69"/>
      <c r="G51" s="69"/>
      <c r="H51" s="69"/>
    </row>
    <row r="52" spans="1:11" ht="13.5" customHeight="1">
      <c r="A52" s="85">
        <v>1980</v>
      </c>
      <c r="B52" s="61">
        <v>846.8</v>
      </c>
      <c r="C52" s="61">
        <v>527.5</v>
      </c>
      <c r="D52" s="61">
        <v>1374.3</v>
      </c>
      <c r="E52" s="69"/>
      <c r="F52" s="69"/>
      <c r="G52" s="69"/>
      <c r="H52" s="69"/>
    </row>
    <row r="53" spans="1:11" ht="13.5" customHeight="1">
      <c r="A53" s="85">
        <v>1981</v>
      </c>
      <c r="B53" s="61">
        <v>803.1</v>
      </c>
      <c r="C53" s="61">
        <v>496.8</v>
      </c>
      <c r="D53" s="61">
        <v>1299.9000000000001</v>
      </c>
      <c r="E53" s="69"/>
      <c r="F53" s="69"/>
      <c r="G53" s="69"/>
      <c r="H53" s="69"/>
    </row>
    <row r="54" spans="1:11" ht="13.5" customHeight="1">
      <c r="A54" s="85">
        <v>1982</v>
      </c>
      <c r="B54" s="61">
        <v>807.6</v>
      </c>
      <c r="C54" s="61">
        <v>468.8</v>
      </c>
      <c r="D54" s="61">
        <v>1276.4000000000001</v>
      </c>
      <c r="E54" s="69"/>
      <c r="F54" s="69"/>
      <c r="G54" s="69"/>
      <c r="H54" s="69"/>
    </row>
    <row r="55" spans="1:11" ht="13.5" customHeight="1">
      <c r="A55" s="85">
        <v>1983</v>
      </c>
      <c r="B55" s="61">
        <v>968.9</v>
      </c>
      <c r="C55" s="61">
        <v>555.5</v>
      </c>
      <c r="D55" s="61">
        <v>1524.4</v>
      </c>
      <c r="E55" s="69"/>
      <c r="F55" s="69"/>
      <c r="G55" s="69"/>
      <c r="H55" s="69"/>
    </row>
    <row r="56" spans="1:11" ht="13.5" customHeight="1">
      <c r="A56" s="85">
        <v>1984</v>
      </c>
      <c r="B56" s="61">
        <v>1021.5</v>
      </c>
      <c r="C56" s="61">
        <v>807.8</v>
      </c>
      <c r="D56" s="61">
        <v>1829.3</v>
      </c>
      <c r="E56" s="69"/>
      <c r="F56" s="69"/>
      <c r="G56" s="69"/>
      <c r="H56" s="69"/>
    </row>
    <row r="57" spans="1:11" ht="13.5" customHeight="1">
      <c r="A57" s="85">
        <v>1985</v>
      </c>
      <c r="B57" s="61">
        <v>1077.9000000000001</v>
      </c>
      <c r="C57" s="61">
        <v>854.8</v>
      </c>
      <c r="D57" s="61">
        <v>1932.7</v>
      </c>
      <c r="E57" s="69"/>
      <c r="F57" s="69"/>
      <c r="G57" s="69"/>
      <c r="H57" s="69"/>
    </row>
    <row r="58" spans="1:11" ht="13.5" customHeight="1">
      <c r="A58" s="85">
        <v>1986</v>
      </c>
      <c r="B58" s="61">
        <v>1061.4000000000001</v>
      </c>
      <c r="C58" s="61">
        <v>792.8</v>
      </c>
      <c r="D58" s="61">
        <v>1854.2</v>
      </c>
      <c r="E58" s="69"/>
      <c r="F58" s="69"/>
      <c r="G58" s="69"/>
      <c r="H58" s="69"/>
    </row>
    <row r="59" spans="1:11" ht="13.5" customHeight="1">
      <c r="A59" s="85">
        <v>1987</v>
      </c>
      <c r="B59" s="61">
        <v>809.8</v>
      </c>
      <c r="C59" s="61">
        <v>825.2</v>
      </c>
      <c r="D59" s="61">
        <v>1635</v>
      </c>
      <c r="E59" s="69"/>
      <c r="F59" s="69"/>
      <c r="G59" s="69"/>
      <c r="H59" s="69"/>
    </row>
    <row r="60" spans="1:11" ht="13.5" customHeight="1">
      <c r="A60" s="85">
        <v>1988</v>
      </c>
      <c r="B60" s="61">
        <v>1025</v>
      </c>
      <c r="C60" s="61">
        <v>924.4</v>
      </c>
      <c r="D60" s="61">
        <v>1949.4</v>
      </c>
      <c r="E60" s="69"/>
      <c r="F60" s="69"/>
      <c r="G60" s="69"/>
      <c r="H60" s="69"/>
    </row>
    <row r="61" spans="1:11" ht="13.5" customHeight="1">
      <c r="A61" s="85">
        <v>1989</v>
      </c>
      <c r="B61" s="61">
        <v>1048.7</v>
      </c>
      <c r="C61" s="61">
        <v>948.1</v>
      </c>
      <c r="D61" s="61">
        <v>1996.8000000000002</v>
      </c>
      <c r="E61" s="69"/>
      <c r="F61" s="69"/>
      <c r="G61" s="69"/>
      <c r="H61" s="69"/>
    </row>
    <row r="62" spans="1:11" ht="13.5" customHeight="1">
      <c r="A62" s="85">
        <v>1990</v>
      </c>
      <c r="B62" s="61">
        <v>1070</v>
      </c>
      <c r="C62" s="61">
        <v>850.3</v>
      </c>
      <c r="D62" s="61">
        <v>1920.3</v>
      </c>
      <c r="E62" s="69"/>
      <c r="F62" s="69"/>
      <c r="G62" s="69"/>
      <c r="H62" s="69"/>
    </row>
    <row r="63" spans="1:11" ht="13.5" customHeight="1">
      <c r="A63" s="85">
        <v>1991</v>
      </c>
      <c r="B63" s="61">
        <v>1059.5999999999999</v>
      </c>
      <c r="C63" s="61">
        <v>827.9</v>
      </c>
      <c r="D63" s="61">
        <v>1887.5</v>
      </c>
      <c r="E63" s="69"/>
      <c r="F63" s="69"/>
      <c r="G63" s="69"/>
      <c r="H63" s="69"/>
    </row>
    <row r="64" spans="1:11" ht="13.5" customHeight="1">
      <c r="A64" s="85">
        <v>1992</v>
      </c>
      <c r="B64" s="61">
        <v>1027.9000000000001</v>
      </c>
      <c r="C64" s="61">
        <v>942.8</v>
      </c>
      <c r="D64" s="61">
        <v>1970.7</v>
      </c>
      <c r="E64" s="69"/>
      <c r="F64" s="69"/>
      <c r="G64" s="69"/>
      <c r="H64" s="69"/>
    </row>
    <row r="65" spans="1:8" ht="13.5" customHeight="1">
      <c r="A65" s="85">
        <v>1993</v>
      </c>
      <c r="B65" s="61">
        <v>1352.8</v>
      </c>
      <c r="C65" s="61">
        <v>893.9</v>
      </c>
      <c r="D65" s="61">
        <v>2246.6999999999998</v>
      </c>
      <c r="E65" s="69"/>
      <c r="F65" s="69"/>
      <c r="G65" s="69"/>
      <c r="H65" s="69"/>
    </row>
    <row r="66" spans="1:8" ht="13.5" customHeight="1">
      <c r="A66" s="85">
        <v>1994</v>
      </c>
      <c r="B66" s="61">
        <v>1215.8</v>
      </c>
      <c r="C66" s="61">
        <v>1105.8</v>
      </c>
      <c r="D66" s="61">
        <v>2321.6</v>
      </c>
      <c r="E66" s="69"/>
      <c r="F66" s="69"/>
      <c r="G66" s="69"/>
      <c r="H66" s="69"/>
    </row>
    <row r="67" spans="1:8" ht="13.5" customHeight="1">
      <c r="A67" s="85">
        <v>1995</v>
      </c>
      <c r="B67" s="61">
        <v>1336.7</v>
      </c>
      <c r="C67" s="61">
        <v>1070.4000000000001</v>
      </c>
      <c r="D67" s="61">
        <v>2407.1000000000004</v>
      </c>
      <c r="E67" s="69"/>
      <c r="F67" s="69"/>
      <c r="G67" s="69"/>
      <c r="H67" s="69"/>
    </row>
    <row r="68" spans="1:8" ht="13.5" customHeight="1">
      <c r="A68" s="85">
        <v>1996</v>
      </c>
      <c r="B68" s="61">
        <v>1279.9000000000001</v>
      </c>
      <c r="C68" s="61">
        <v>1117.4000000000001</v>
      </c>
      <c r="D68" s="61">
        <v>2397.3000000000002</v>
      </c>
      <c r="E68" s="69"/>
      <c r="F68" s="69"/>
      <c r="G68" s="69"/>
      <c r="H68" s="69"/>
    </row>
    <row r="69" spans="1:8" ht="13.5" customHeight="1">
      <c r="A69" s="85">
        <v>1997</v>
      </c>
      <c r="B69" s="61">
        <v>1372.6</v>
      </c>
      <c r="C69" s="61">
        <v>1197.8</v>
      </c>
      <c r="D69" s="61">
        <v>2570.3999999999996</v>
      </c>
      <c r="E69" s="69"/>
      <c r="F69" s="69"/>
      <c r="G69" s="69"/>
      <c r="H69" s="69"/>
    </row>
    <row r="70" spans="1:8" ht="13.5" customHeight="1">
      <c r="A70" s="85">
        <v>1998</v>
      </c>
      <c r="B70" s="61">
        <v>1481.1</v>
      </c>
      <c r="C70" s="61">
        <v>1089.2</v>
      </c>
      <c r="D70" s="61">
        <v>2570.3000000000002</v>
      </c>
      <c r="E70" s="69"/>
      <c r="F70" s="69"/>
      <c r="G70" s="69"/>
      <c r="H70" s="69"/>
    </row>
    <row r="71" spans="1:8" ht="13.5" customHeight="1">
      <c r="A71" s="85">
        <v>1999</v>
      </c>
      <c r="B71" s="61">
        <v>1626.316</v>
      </c>
      <c r="C71" s="61">
        <v>1430.3</v>
      </c>
      <c r="D71" s="61">
        <v>3056.616</v>
      </c>
      <c r="E71" s="69"/>
      <c r="F71" s="69"/>
      <c r="G71" s="69"/>
      <c r="H71" s="69"/>
    </row>
    <row r="72" spans="1:8" ht="13.5" customHeight="1">
      <c r="A72" s="85">
        <v>2000</v>
      </c>
      <c r="B72" s="80">
        <v>1550.5</v>
      </c>
      <c r="C72" s="80">
        <v>1412.597</v>
      </c>
      <c r="D72" s="80">
        <f>+C72+B72</f>
        <v>2963.0969999999998</v>
      </c>
      <c r="E72" s="69"/>
      <c r="F72" s="79"/>
      <c r="G72" s="69"/>
      <c r="H72" s="69"/>
    </row>
    <row r="73" spans="1:8" ht="13.5" customHeight="1">
      <c r="A73" s="85">
        <v>2001</v>
      </c>
      <c r="B73" s="80">
        <v>1274.8530000000001</v>
      </c>
      <c r="C73" s="80">
        <v>1259.998</v>
      </c>
      <c r="D73" s="80">
        <f t="shared" ref="D73:D88" si="0">+C73+B73</f>
        <v>2534.8510000000001</v>
      </c>
      <c r="E73" s="69"/>
      <c r="F73" s="79"/>
      <c r="G73" s="69"/>
      <c r="H73" s="69"/>
    </row>
    <row r="74" spans="1:8" ht="13.5" customHeight="1">
      <c r="A74" s="85">
        <v>2002</v>
      </c>
      <c r="B74" s="80">
        <v>1369.0419999999999</v>
      </c>
      <c r="C74" s="80">
        <v>1264.259</v>
      </c>
      <c r="D74" s="80">
        <f t="shared" si="0"/>
        <v>2633.3009999999999</v>
      </c>
      <c r="E74" s="69"/>
      <c r="F74" s="79"/>
      <c r="G74" s="69"/>
      <c r="H74" s="69"/>
    </row>
    <row r="75" spans="1:8" ht="13.5" customHeight="1">
      <c r="A75" s="86">
        <v>2003</v>
      </c>
      <c r="B75" s="80">
        <v>1340.175</v>
      </c>
      <c r="C75" s="80">
        <v>1212.6869999999999</v>
      </c>
      <c r="D75" s="80">
        <f t="shared" si="0"/>
        <v>2552.8620000000001</v>
      </c>
      <c r="E75" s="69"/>
      <c r="F75" s="79"/>
      <c r="G75" s="69"/>
      <c r="H75" s="69"/>
    </row>
    <row r="76" spans="1:8" ht="13.5" customHeight="1">
      <c r="A76" s="86">
        <v>2004</v>
      </c>
      <c r="B76" s="80">
        <v>1400.1289999999999</v>
      </c>
      <c r="C76" s="80">
        <v>1311.4069999999999</v>
      </c>
      <c r="D76" s="80">
        <f t="shared" si="0"/>
        <v>2711.5360000000001</v>
      </c>
      <c r="E76" s="69"/>
      <c r="F76" s="79"/>
      <c r="G76" s="69"/>
      <c r="H76" s="69"/>
    </row>
    <row r="77" spans="1:8" ht="13.5" customHeight="1">
      <c r="A77" s="85">
        <v>2005</v>
      </c>
      <c r="B77" s="80">
        <v>1406.777</v>
      </c>
      <c r="C77" s="80">
        <v>1281.115</v>
      </c>
      <c r="D77" s="80">
        <f t="shared" si="0"/>
        <v>2687.8919999999998</v>
      </c>
      <c r="E77" s="69"/>
      <c r="F77" s="79"/>
      <c r="G77" s="69"/>
      <c r="H77" s="69"/>
    </row>
    <row r="78" spans="1:8" ht="13.5" customHeight="1">
      <c r="A78" s="85">
        <v>2006</v>
      </c>
      <c r="B78" s="80">
        <v>1427.5820000000001</v>
      </c>
      <c r="C78" s="80">
        <v>1143.7840000000001</v>
      </c>
      <c r="D78" s="80">
        <f t="shared" si="0"/>
        <v>2571.366</v>
      </c>
      <c r="E78" s="69"/>
      <c r="F78" s="79"/>
      <c r="G78" s="69"/>
      <c r="H78" s="69"/>
    </row>
    <row r="79" spans="1:8" ht="13.5" customHeight="1">
      <c r="A79" s="86">
        <v>2007</v>
      </c>
      <c r="B79" s="80">
        <v>1342.133</v>
      </c>
      <c r="C79" s="80">
        <v>1236.6569999999999</v>
      </c>
      <c r="D79" s="80">
        <f t="shared" si="0"/>
        <v>2578.79</v>
      </c>
      <c r="E79" s="69"/>
      <c r="F79" s="79"/>
      <c r="G79" s="69"/>
      <c r="H79" s="69"/>
    </row>
    <row r="80" spans="1:8" ht="13.5" customHeight="1">
      <c r="A80" s="85">
        <v>2008</v>
      </c>
      <c r="B80" s="80">
        <v>1195.4359999999999</v>
      </c>
      <c r="C80" s="80">
        <v>888.10500000000002</v>
      </c>
      <c r="D80" s="80">
        <f t="shared" si="0"/>
        <v>2083.5410000000002</v>
      </c>
      <c r="E80" s="69"/>
      <c r="F80" s="79"/>
      <c r="G80" s="69"/>
      <c r="H80" s="69"/>
    </row>
    <row r="81" spans="1:8" ht="13.5" customHeight="1">
      <c r="A81" s="85">
        <v>2009</v>
      </c>
      <c r="B81" s="80">
        <v>822.26700000000005</v>
      </c>
      <c r="C81" s="80">
        <v>669.31500000000005</v>
      </c>
      <c r="D81" s="80">
        <f t="shared" si="0"/>
        <v>1491.5820000000001</v>
      </c>
      <c r="E81" s="69"/>
      <c r="F81" s="79"/>
      <c r="G81" s="69"/>
      <c r="H81" s="69"/>
    </row>
    <row r="82" spans="1:8" ht="13.5" customHeight="1">
      <c r="A82" s="85">
        <v>2010</v>
      </c>
      <c r="B82" s="80">
        <v>967.077</v>
      </c>
      <c r="C82" s="80">
        <v>1102.212</v>
      </c>
      <c r="D82" s="80">
        <f t="shared" si="0"/>
        <v>2069.2889999999998</v>
      </c>
      <c r="E82" s="69"/>
      <c r="F82" s="79"/>
      <c r="G82" s="69"/>
      <c r="H82" s="69"/>
    </row>
    <row r="83" spans="1:8" ht="13.5" customHeight="1">
      <c r="A83" s="85">
        <v>2011</v>
      </c>
      <c r="B83" s="80">
        <v>990.48199999999997</v>
      </c>
      <c r="C83" s="80">
        <v>1146.039</v>
      </c>
      <c r="D83" s="80">
        <f t="shared" si="0"/>
        <v>2136.5209999999997</v>
      </c>
      <c r="E83" s="69"/>
      <c r="F83" s="79"/>
      <c r="G83" s="69"/>
      <c r="H83" s="69"/>
    </row>
    <row r="84" spans="1:8" ht="13.5" customHeight="1">
      <c r="A84" s="85">
        <v>2012</v>
      </c>
      <c r="B84" s="80">
        <v>1040.298</v>
      </c>
      <c r="C84" s="80">
        <v>1424.866</v>
      </c>
      <c r="D84" s="80">
        <f t="shared" si="0"/>
        <v>2465.1639999999998</v>
      </c>
      <c r="E84" s="69"/>
      <c r="F84" s="79"/>
      <c r="G84" s="69"/>
      <c r="H84" s="69"/>
    </row>
    <row r="85" spans="1:8" ht="13.5" customHeight="1">
      <c r="A85" s="85">
        <v>2013</v>
      </c>
      <c r="B85" s="80">
        <v>965.19100000000003</v>
      </c>
      <c r="C85" s="80">
        <v>1416.443</v>
      </c>
      <c r="D85" s="80">
        <f t="shared" si="0"/>
        <v>2381.634</v>
      </c>
      <c r="E85" s="69"/>
      <c r="F85" s="79"/>
      <c r="G85" s="69"/>
      <c r="H85" s="69"/>
    </row>
    <row r="86" spans="1:8" ht="13.5" customHeight="1">
      <c r="A86" s="85">
        <v>2014</v>
      </c>
      <c r="B86" s="80">
        <v>913.53300000000002</v>
      </c>
      <c r="C86" s="80">
        <v>1482.6210000000001</v>
      </c>
      <c r="D86" s="80">
        <f t="shared" si="0"/>
        <v>2396.154</v>
      </c>
      <c r="F86" s="79"/>
    </row>
    <row r="87" spans="1:8" ht="13.5" customHeight="1">
      <c r="A87" s="85">
        <v>2015</v>
      </c>
      <c r="B87" s="80">
        <v>888.56500000000005</v>
      </c>
      <c r="C87" s="80">
        <v>1397.1420000000001</v>
      </c>
      <c r="D87" s="80">
        <f t="shared" si="0"/>
        <v>2285.7070000000003</v>
      </c>
      <c r="F87" s="79"/>
    </row>
    <row r="88" spans="1:8" ht="13.5" customHeight="1">
      <c r="A88" s="85">
        <v>2016</v>
      </c>
      <c r="B88" s="80">
        <v>803.23</v>
      </c>
      <c r="C88" s="80">
        <v>1567.4259999999999</v>
      </c>
      <c r="D88" s="80">
        <f t="shared" si="0"/>
        <v>2370.6559999999999</v>
      </c>
      <c r="F88" s="79"/>
    </row>
    <row r="89" spans="1:8" ht="13.5" customHeight="1">
      <c r="A89" s="85">
        <v>2017</v>
      </c>
      <c r="B89" s="80">
        <v>751.048</v>
      </c>
      <c r="C89" s="80">
        <v>1442.9549999999999</v>
      </c>
      <c r="D89" s="80">
        <f>+C89+B89</f>
        <v>2194.0029999999997</v>
      </c>
      <c r="F89" s="79"/>
    </row>
    <row r="90" spans="1:8" ht="13.5" customHeight="1">
      <c r="A90" s="85">
        <v>2018</v>
      </c>
      <c r="B90" s="80">
        <v>655.89599999999996</v>
      </c>
      <c r="C90" s="80">
        <v>1369.8979999999999</v>
      </c>
      <c r="D90" s="80">
        <f>+C90+B90</f>
        <v>2025.7939999999999</v>
      </c>
    </row>
    <row r="91" spans="1:8" ht="13.5" customHeight="1">
      <c r="A91" s="87">
        <v>2019</v>
      </c>
      <c r="B91" s="81">
        <v>461.37</v>
      </c>
      <c r="C91" s="81">
        <v>1455.2149999999999</v>
      </c>
      <c r="D91" s="81">
        <f>+C91+B91</f>
        <v>1916.585</v>
      </c>
    </row>
    <row r="92" spans="1:8">
      <c r="A92" s="2"/>
      <c r="B92" s="2"/>
      <c r="C92" s="2"/>
      <c r="D92" s="54" t="s">
        <v>64</v>
      </c>
    </row>
    <row r="93" spans="1:8">
      <c r="A93" s="62"/>
      <c r="B93" s="2"/>
      <c r="C93" s="63"/>
      <c r="D93" s="2"/>
    </row>
  </sheetData>
  <phoneticPr fontId="16" type="noConversion"/>
  <pageMargins left="0.62992125984251968" right="0.62992125984251968" top="0.47244094488188981" bottom="0.70866141732283472" header="0.31496062992125984" footer="0.31496062992125984"/>
  <pageSetup paperSize="9" fitToHeight="2" orientation="portrait" r:id="rId1"/>
  <headerFooter>
    <oddFooter>&amp;L&amp;"Trebuchet MS,Grassetto"&amp;10Statistiche estere - PRODUZIONE MONDIALE
Automobile in cifre&amp;C&amp;"Trebuchet MS,Normale"&amp;8&amp;P/&amp;N&amp;R&amp;"Trebuchet MS,Grassetto"&amp;10ANFIA - 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22.Canada</vt:lpstr>
      <vt:lpstr>Trend anni</vt:lpstr>
      <vt:lpstr>Grafico1</vt:lpstr>
      <vt:lpstr>'22.Canada'!Area_stampa</vt:lpstr>
      <vt:lpstr>'Trend anni'!Area_stampa</vt:lpstr>
      <vt:lpstr>'22.Canada'!Titoli_stampa</vt:lpstr>
      <vt:lpstr>'Trend anni'!Titoli_stampa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ANFIA </cp:lastModifiedBy>
  <cp:lastPrinted>2020-08-26T07:54:55Z</cp:lastPrinted>
  <dcterms:created xsi:type="dcterms:W3CDTF">2012-11-26T15:22:20Z</dcterms:created>
  <dcterms:modified xsi:type="dcterms:W3CDTF">2020-08-26T07:55:03Z</dcterms:modified>
</cp:coreProperties>
</file>