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defaultThemeVersion="124226"/>
  <mc:AlternateContent xmlns:mc="http://schemas.openxmlformats.org/markup-compatibility/2006">
    <mc:Choice Requires="x15">
      <x15ac:absPath xmlns:x15ac="http://schemas.microsoft.com/office/spreadsheetml/2010/11/ac" url="L:\MINI PORTALE AUTO IN CIFRE 2020\StatisticheEstere\ProdMondo\Aggiornati\"/>
    </mc:Choice>
  </mc:AlternateContent>
  <xr:revisionPtr revIDLastSave="0" documentId="13_ncr:1_{FD7DA313-6113-49DF-85F1-E32C4E76CFB7}" xr6:coauthVersionLast="45" xr6:coauthVersionMax="45" xr10:uidLastSave="{00000000-0000-0000-0000-000000000000}"/>
  <bookViews>
    <workbookView xWindow="-110" yWindow="-110" windowWidth="19420" windowHeight="10420" xr2:uid="{00000000-000D-0000-FFFF-FFFF00000000}"/>
  </bookViews>
  <sheets>
    <sheet name="21.Turchia" sheetId="1" r:id="rId1"/>
    <sheet name="Trend anni" sheetId="2" r:id="rId2"/>
    <sheet name="Grafico1" sheetId="3" r:id="rId3"/>
  </sheets>
  <externalReferences>
    <externalReference r:id="rId4"/>
  </externalReferences>
  <definedNames>
    <definedName name="_xlnm.Print_Area" localSheetId="0">'21.Turchia'!$A$1:$U$75</definedName>
    <definedName name="_xlnm.Print_Area" localSheetId="1">'Trend anni'!$A$1:$D$59</definedName>
    <definedName name="Excel_BuiltIn_Print_Titles_12">'[1]12.autocaravan'!#REF!</definedName>
    <definedName name="Excel_BuiltIn_Print_Titles_13">#REF!</definedName>
    <definedName name="Excel_BuiltIn_Print_Titles_9">'[1]9.autovetture usate'!#REF!</definedName>
    <definedName name="_xlnm.Print_Titles" localSheetId="0">'21.Turchia'!$2:$5</definedName>
    <definedName name="_xlnm.Print_Titles" localSheetId="1">'Trend anni'!$1:$7</definedName>
  </definedNames>
  <calcPr calcId="181029"/>
</workbook>
</file>

<file path=xl/calcChain.xml><?xml version="1.0" encoding="utf-8"?>
<calcChain xmlns="http://schemas.openxmlformats.org/spreadsheetml/2006/main">
  <c r="D58" i="2" l="1"/>
  <c r="U73" i="1"/>
  <c r="U74" i="1" s="1"/>
  <c r="U41" i="1"/>
  <c r="U66" i="1"/>
  <c r="U46" i="1"/>
  <c r="U47" i="1"/>
  <c r="U48" i="1"/>
  <c r="U49" i="1"/>
  <c r="U50" i="1"/>
  <c r="U51" i="1"/>
  <c r="U52" i="1"/>
  <c r="U53" i="1"/>
  <c r="U54" i="1"/>
  <c r="U55" i="1"/>
  <c r="U56" i="1"/>
  <c r="U57" i="1"/>
  <c r="U58" i="1"/>
  <c r="U59" i="1"/>
  <c r="U43" i="1"/>
  <c r="U44" i="1"/>
  <c r="P45" i="1"/>
  <c r="Q45" i="1"/>
  <c r="R45" i="1"/>
  <c r="S45" i="1"/>
  <c r="T45" i="1"/>
  <c r="U45" i="1"/>
  <c r="U29" i="1"/>
  <c r="U60" i="1" s="1"/>
  <c r="U40" i="1"/>
  <c r="U14" i="1"/>
  <c r="D57" i="2" l="1"/>
  <c r="T73" i="1"/>
  <c r="T66" i="1"/>
  <c r="T59" i="1"/>
  <c r="T58" i="1"/>
  <c r="T57" i="1"/>
  <c r="T56" i="1"/>
  <c r="T55" i="1"/>
  <c r="T54" i="1"/>
  <c r="T53" i="1"/>
  <c r="T52" i="1"/>
  <c r="T51" i="1"/>
  <c r="T50" i="1"/>
  <c r="T49" i="1"/>
  <c r="T48" i="1"/>
  <c r="T47" i="1"/>
  <c r="T46" i="1"/>
  <c r="T44" i="1"/>
  <c r="T43" i="1"/>
  <c r="T40" i="1"/>
  <c r="T29" i="1"/>
  <c r="T14" i="1"/>
  <c r="S55" i="1"/>
  <c r="S40" i="1"/>
  <c r="S60" i="1" s="1"/>
  <c r="S29" i="1"/>
  <c r="S14" i="1"/>
  <c r="D56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B14" i="1"/>
  <c r="C14" i="1"/>
  <c r="D14" i="1"/>
  <c r="E14" i="1"/>
  <c r="F14" i="1"/>
  <c r="G14" i="1"/>
  <c r="H14" i="1"/>
  <c r="I14" i="1"/>
  <c r="J14" i="1"/>
  <c r="K14" i="1"/>
  <c r="L14" i="1"/>
  <c r="M14" i="1"/>
  <c r="N14" i="1"/>
  <c r="O14" i="1"/>
  <c r="O60" i="1" s="1"/>
  <c r="P14" i="1"/>
  <c r="Q14" i="1"/>
  <c r="R14" i="1"/>
  <c r="B29" i="1"/>
  <c r="B41" i="1" s="1"/>
  <c r="C29" i="1"/>
  <c r="D29" i="1"/>
  <c r="E29" i="1"/>
  <c r="F29" i="1"/>
  <c r="F41" i="1" s="1"/>
  <c r="G29" i="1"/>
  <c r="H29" i="1"/>
  <c r="I29" i="1"/>
  <c r="J29" i="1"/>
  <c r="K29" i="1"/>
  <c r="L29" i="1"/>
  <c r="L41" i="1" s="1"/>
  <c r="M29" i="1"/>
  <c r="M41" i="1" s="1"/>
  <c r="N29" i="1"/>
  <c r="N41" i="1" s="1"/>
  <c r="O29" i="1"/>
  <c r="P29" i="1"/>
  <c r="Q29" i="1"/>
  <c r="R29" i="1"/>
  <c r="B40" i="1"/>
  <c r="C40" i="1"/>
  <c r="D40" i="1"/>
  <c r="E40" i="1"/>
  <c r="E41" i="1" s="1"/>
  <c r="F40" i="1"/>
  <c r="G40" i="1"/>
  <c r="G41" i="1" s="1"/>
  <c r="H40" i="1"/>
  <c r="I40" i="1"/>
  <c r="J40" i="1"/>
  <c r="K40" i="1"/>
  <c r="L40" i="1"/>
  <c r="M40" i="1"/>
  <c r="N40" i="1"/>
  <c r="O40" i="1"/>
  <c r="P40" i="1"/>
  <c r="Q40" i="1"/>
  <c r="Q41" i="1" s="1"/>
  <c r="R40" i="1"/>
  <c r="H41" i="1"/>
  <c r="C43" i="1"/>
  <c r="D43" i="1"/>
  <c r="E43" i="1"/>
  <c r="F43" i="1"/>
  <c r="G43" i="1"/>
  <c r="H43" i="1"/>
  <c r="I43" i="1"/>
  <c r="J43" i="1"/>
  <c r="K43" i="1"/>
  <c r="L43" i="1"/>
  <c r="M43" i="1"/>
  <c r="N43" i="1"/>
  <c r="O43" i="1"/>
  <c r="P43" i="1"/>
  <c r="Q43" i="1"/>
  <c r="R43" i="1"/>
  <c r="S43" i="1"/>
  <c r="B44" i="1"/>
  <c r="C44" i="1"/>
  <c r="D44" i="1"/>
  <c r="E44" i="1"/>
  <c r="F44" i="1"/>
  <c r="G44" i="1"/>
  <c r="H44" i="1"/>
  <c r="I44" i="1"/>
  <c r="J44" i="1"/>
  <c r="K44" i="1"/>
  <c r="L44" i="1"/>
  <c r="M44" i="1"/>
  <c r="N44" i="1"/>
  <c r="O44" i="1"/>
  <c r="P44" i="1"/>
  <c r="Q44" i="1"/>
  <c r="R44" i="1"/>
  <c r="S44" i="1"/>
  <c r="B45" i="1"/>
  <c r="C45" i="1"/>
  <c r="D45" i="1"/>
  <c r="E45" i="1"/>
  <c r="F45" i="1"/>
  <c r="G45" i="1"/>
  <c r="H45" i="1"/>
  <c r="I45" i="1"/>
  <c r="J45" i="1"/>
  <c r="K45" i="1"/>
  <c r="L45" i="1"/>
  <c r="M45" i="1"/>
  <c r="N45" i="1"/>
  <c r="O45" i="1"/>
  <c r="B46" i="1"/>
  <c r="C46" i="1"/>
  <c r="D46" i="1"/>
  <c r="E46" i="1"/>
  <c r="F46" i="1"/>
  <c r="G46" i="1"/>
  <c r="H46" i="1"/>
  <c r="I46" i="1"/>
  <c r="J46" i="1"/>
  <c r="K46" i="1"/>
  <c r="L46" i="1"/>
  <c r="M46" i="1"/>
  <c r="N46" i="1"/>
  <c r="O46" i="1"/>
  <c r="P46" i="1"/>
  <c r="Q46" i="1"/>
  <c r="R46" i="1"/>
  <c r="S46" i="1"/>
  <c r="B47" i="1"/>
  <c r="C47" i="1"/>
  <c r="D47" i="1"/>
  <c r="E47" i="1"/>
  <c r="F47" i="1"/>
  <c r="G47" i="1"/>
  <c r="H47" i="1"/>
  <c r="I47" i="1"/>
  <c r="J47" i="1"/>
  <c r="K47" i="1"/>
  <c r="L47" i="1"/>
  <c r="M47" i="1"/>
  <c r="N47" i="1"/>
  <c r="O47" i="1"/>
  <c r="P47" i="1"/>
  <c r="Q47" i="1"/>
  <c r="R47" i="1"/>
  <c r="S47" i="1"/>
  <c r="B48" i="1"/>
  <c r="C48" i="1"/>
  <c r="D48" i="1"/>
  <c r="E48" i="1"/>
  <c r="F48" i="1"/>
  <c r="G48" i="1"/>
  <c r="H48" i="1"/>
  <c r="I48" i="1"/>
  <c r="J48" i="1"/>
  <c r="K48" i="1"/>
  <c r="L48" i="1"/>
  <c r="M48" i="1"/>
  <c r="N48" i="1"/>
  <c r="O48" i="1"/>
  <c r="P48" i="1"/>
  <c r="Q48" i="1"/>
  <c r="R48" i="1"/>
  <c r="S48" i="1"/>
  <c r="B49" i="1"/>
  <c r="C49" i="1"/>
  <c r="D49" i="1"/>
  <c r="E49" i="1"/>
  <c r="F49" i="1"/>
  <c r="G49" i="1"/>
  <c r="H49" i="1"/>
  <c r="I49" i="1"/>
  <c r="J49" i="1"/>
  <c r="K49" i="1"/>
  <c r="L49" i="1"/>
  <c r="M49" i="1"/>
  <c r="N49" i="1"/>
  <c r="O49" i="1"/>
  <c r="P49" i="1"/>
  <c r="Q49" i="1"/>
  <c r="R49" i="1"/>
  <c r="S49" i="1"/>
  <c r="B50" i="1"/>
  <c r="C50" i="1"/>
  <c r="D50" i="1"/>
  <c r="E50" i="1"/>
  <c r="F50" i="1"/>
  <c r="G50" i="1"/>
  <c r="H50" i="1"/>
  <c r="I50" i="1"/>
  <c r="J50" i="1"/>
  <c r="K50" i="1"/>
  <c r="L50" i="1"/>
  <c r="M50" i="1"/>
  <c r="N50" i="1"/>
  <c r="O50" i="1"/>
  <c r="P50" i="1"/>
  <c r="Q50" i="1"/>
  <c r="R50" i="1"/>
  <c r="S50" i="1"/>
  <c r="B51" i="1"/>
  <c r="C51" i="1"/>
  <c r="D51" i="1"/>
  <c r="E51" i="1"/>
  <c r="F51" i="1"/>
  <c r="G51" i="1"/>
  <c r="H51" i="1"/>
  <c r="I51" i="1"/>
  <c r="J51" i="1"/>
  <c r="K51" i="1"/>
  <c r="L51" i="1"/>
  <c r="M51" i="1"/>
  <c r="N51" i="1"/>
  <c r="O51" i="1"/>
  <c r="P51" i="1"/>
  <c r="Q51" i="1"/>
  <c r="R51" i="1"/>
  <c r="S51" i="1"/>
  <c r="B52" i="1"/>
  <c r="C52" i="1"/>
  <c r="D52" i="1"/>
  <c r="E52" i="1"/>
  <c r="F52" i="1"/>
  <c r="G52" i="1"/>
  <c r="H52" i="1"/>
  <c r="I52" i="1"/>
  <c r="J52" i="1"/>
  <c r="K52" i="1"/>
  <c r="L52" i="1"/>
  <c r="M52" i="1"/>
  <c r="N52" i="1"/>
  <c r="O52" i="1"/>
  <c r="P52" i="1"/>
  <c r="Q52" i="1"/>
  <c r="R52" i="1"/>
  <c r="S52" i="1"/>
  <c r="B53" i="1"/>
  <c r="C53" i="1"/>
  <c r="D53" i="1"/>
  <c r="E53" i="1"/>
  <c r="F53" i="1"/>
  <c r="G53" i="1"/>
  <c r="H53" i="1"/>
  <c r="I53" i="1"/>
  <c r="J53" i="1"/>
  <c r="K53" i="1"/>
  <c r="L53" i="1"/>
  <c r="M53" i="1"/>
  <c r="N53" i="1"/>
  <c r="O53" i="1"/>
  <c r="P53" i="1"/>
  <c r="Q53" i="1"/>
  <c r="R53" i="1"/>
  <c r="S53" i="1"/>
  <c r="B54" i="1"/>
  <c r="C54" i="1"/>
  <c r="D54" i="1"/>
  <c r="E54" i="1"/>
  <c r="F54" i="1"/>
  <c r="G54" i="1"/>
  <c r="H54" i="1"/>
  <c r="I54" i="1"/>
  <c r="J54" i="1"/>
  <c r="K54" i="1"/>
  <c r="L54" i="1"/>
  <c r="M54" i="1"/>
  <c r="N54" i="1"/>
  <c r="O54" i="1"/>
  <c r="P54" i="1"/>
  <c r="Q54" i="1"/>
  <c r="R54" i="1"/>
  <c r="S54" i="1"/>
  <c r="B55" i="1"/>
  <c r="C55" i="1"/>
  <c r="D55" i="1"/>
  <c r="E55" i="1"/>
  <c r="F55" i="1"/>
  <c r="G55" i="1"/>
  <c r="H55" i="1"/>
  <c r="I55" i="1"/>
  <c r="J55" i="1"/>
  <c r="K55" i="1"/>
  <c r="L55" i="1"/>
  <c r="M55" i="1"/>
  <c r="N55" i="1"/>
  <c r="O55" i="1"/>
  <c r="P55" i="1"/>
  <c r="Q55" i="1"/>
  <c r="R55" i="1"/>
  <c r="B56" i="1"/>
  <c r="C56" i="1"/>
  <c r="D56" i="1"/>
  <c r="E56" i="1"/>
  <c r="F56" i="1"/>
  <c r="G56" i="1"/>
  <c r="H56" i="1"/>
  <c r="I56" i="1"/>
  <c r="J56" i="1"/>
  <c r="K56" i="1"/>
  <c r="L56" i="1"/>
  <c r="M56" i="1"/>
  <c r="N56" i="1"/>
  <c r="O56" i="1"/>
  <c r="P56" i="1"/>
  <c r="Q56" i="1"/>
  <c r="R56" i="1"/>
  <c r="S56" i="1"/>
  <c r="B57" i="1"/>
  <c r="C57" i="1"/>
  <c r="D57" i="1"/>
  <c r="E57" i="1"/>
  <c r="F57" i="1"/>
  <c r="G57" i="1"/>
  <c r="H57" i="1"/>
  <c r="I57" i="1"/>
  <c r="J57" i="1"/>
  <c r="K57" i="1"/>
  <c r="L57" i="1"/>
  <c r="M57" i="1"/>
  <c r="N57" i="1"/>
  <c r="O57" i="1"/>
  <c r="P57" i="1"/>
  <c r="Q57" i="1"/>
  <c r="R57" i="1"/>
  <c r="S57" i="1"/>
  <c r="B58" i="1"/>
  <c r="C58" i="1"/>
  <c r="D58" i="1"/>
  <c r="E58" i="1"/>
  <c r="F58" i="1"/>
  <c r="G58" i="1"/>
  <c r="H58" i="1"/>
  <c r="I58" i="1"/>
  <c r="J58" i="1"/>
  <c r="K58" i="1"/>
  <c r="L58" i="1"/>
  <c r="M58" i="1"/>
  <c r="N58" i="1"/>
  <c r="O58" i="1"/>
  <c r="P58" i="1"/>
  <c r="Q58" i="1"/>
  <c r="R58" i="1"/>
  <c r="S58" i="1"/>
  <c r="B59" i="1"/>
  <c r="C59" i="1"/>
  <c r="D59" i="1"/>
  <c r="E59" i="1"/>
  <c r="F59" i="1"/>
  <c r="G59" i="1"/>
  <c r="H59" i="1"/>
  <c r="I59" i="1"/>
  <c r="J59" i="1"/>
  <c r="K59" i="1"/>
  <c r="L59" i="1"/>
  <c r="M59" i="1"/>
  <c r="N59" i="1"/>
  <c r="O59" i="1"/>
  <c r="P59" i="1"/>
  <c r="Q59" i="1"/>
  <c r="R59" i="1"/>
  <c r="S59" i="1"/>
  <c r="B66" i="1"/>
  <c r="C66" i="1"/>
  <c r="D66" i="1"/>
  <c r="E66" i="1"/>
  <c r="F66" i="1"/>
  <c r="G66" i="1"/>
  <c r="H66" i="1"/>
  <c r="I66" i="1"/>
  <c r="J66" i="1"/>
  <c r="K66" i="1"/>
  <c r="L66" i="1"/>
  <c r="M66" i="1"/>
  <c r="N66" i="1"/>
  <c r="O66" i="1"/>
  <c r="P66" i="1"/>
  <c r="Q66" i="1"/>
  <c r="R66" i="1"/>
  <c r="S66" i="1"/>
  <c r="I73" i="1"/>
  <c r="J73" i="1"/>
  <c r="K73" i="1"/>
  <c r="L73" i="1"/>
  <c r="M73" i="1"/>
  <c r="N73" i="1"/>
  <c r="O73" i="1"/>
  <c r="P73" i="1"/>
  <c r="Q73" i="1"/>
  <c r="R73" i="1"/>
  <c r="S73" i="1"/>
  <c r="P60" i="1" l="1"/>
  <c r="S41" i="1"/>
  <c r="I60" i="1"/>
  <c r="J41" i="1"/>
  <c r="T60" i="1"/>
  <c r="Q60" i="1"/>
  <c r="Q74" i="1" s="1"/>
  <c r="O74" i="1"/>
  <c r="N60" i="1"/>
  <c r="N74" i="1" s="1"/>
  <c r="J60" i="1"/>
  <c r="J74" i="1" s="1"/>
  <c r="F60" i="1"/>
  <c r="S74" i="1"/>
  <c r="T41" i="1"/>
  <c r="G60" i="1"/>
  <c r="M60" i="1"/>
  <c r="M74" i="1" s="1"/>
  <c r="E60" i="1"/>
  <c r="I41" i="1"/>
  <c r="I74" i="1"/>
  <c r="B60" i="1"/>
  <c r="L60" i="1"/>
  <c r="L74" i="1" s="1"/>
  <c r="D60" i="1"/>
  <c r="R60" i="1"/>
  <c r="R74" i="1" s="1"/>
  <c r="D41" i="1"/>
  <c r="P74" i="1"/>
  <c r="K74" i="1"/>
  <c r="H60" i="1"/>
  <c r="C60" i="1"/>
  <c r="K60" i="1"/>
  <c r="O41" i="1"/>
  <c r="K41" i="1"/>
  <c r="C41" i="1"/>
  <c r="T74" i="1"/>
  <c r="P41" i="1"/>
  <c r="R41" i="1"/>
</calcChain>
</file>

<file path=xl/sharedStrings.xml><?xml version="1.0" encoding="utf-8"?>
<sst xmlns="http://schemas.openxmlformats.org/spreadsheetml/2006/main" count="226" uniqueCount="51">
  <si>
    <r>
      <t>TURCHIA/</t>
    </r>
    <r>
      <rPr>
        <b/>
        <i/>
        <sz val="10"/>
        <rFont val="Trebuchet MS"/>
        <family val="2"/>
      </rPr>
      <t>TURKEY</t>
    </r>
  </si>
  <si>
    <r>
      <t>AUTOVETTURE</t>
    </r>
    <r>
      <rPr>
        <b/>
        <i/>
        <sz val="10"/>
        <rFont val="Trebuchet MS"/>
        <family val="2"/>
      </rPr>
      <t>/</t>
    </r>
    <r>
      <rPr>
        <i/>
        <sz val="10"/>
        <rFont val="Trebuchet MS"/>
        <family val="2"/>
      </rPr>
      <t>CARS</t>
    </r>
  </si>
  <si>
    <t>HYUNDAI</t>
  </si>
  <si>
    <t>HONDA</t>
  </si>
  <si>
    <t>OPEL</t>
  </si>
  <si>
    <t>-</t>
  </si>
  <si>
    <t>O-RENAULT</t>
  </si>
  <si>
    <t>TOFAS</t>
  </si>
  <si>
    <t>TOYOTA</t>
  </si>
  <si>
    <t>TOTALE</t>
  </si>
  <si>
    <r>
      <t>AUTOCARRI</t>
    </r>
    <r>
      <rPr>
        <b/>
        <i/>
        <sz val="10"/>
        <rFont val="Trebuchet MS"/>
        <family val="2"/>
      </rPr>
      <t>/</t>
    </r>
    <r>
      <rPr>
        <i/>
        <sz val="10"/>
        <rFont val="Trebuchet MS"/>
        <family val="2"/>
      </rPr>
      <t>TRUCKS</t>
    </r>
  </si>
  <si>
    <t>ASKAM</t>
  </si>
  <si>
    <t>CHRYSLER</t>
  </si>
  <si>
    <t>BMC</t>
  </si>
  <si>
    <t>A.I.O.S. /ISUZU</t>
  </si>
  <si>
    <t>KARSAN</t>
  </si>
  <si>
    <t>MAN</t>
  </si>
  <si>
    <t>MERCEDES BENZ</t>
  </si>
  <si>
    <t>OTOKAR</t>
  </si>
  <si>
    <t xml:space="preserve">FORD OTOSAN </t>
  </si>
  <si>
    <t>OTOYOL</t>
  </si>
  <si>
    <t>TEMSA</t>
  </si>
  <si>
    <r>
      <t>AUTOBUS</t>
    </r>
    <r>
      <rPr>
        <b/>
        <i/>
        <sz val="10"/>
        <rFont val="Trebuchet MS"/>
        <family val="2"/>
      </rPr>
      <t>/</t>
    </r>
    <r>
      <rPr>
        <i/>
        <sz val="10"/>
        <rFont val="Trebuchet MS"/>
        <family val="2"/>
      </rPr>
      <t>BUSES</t>
    </r>
  </si>
  <si>
    <t>A.I.O.S.</t>
  </si>
  <si>
    <t xml:space="preserve">MERCEDES BENZ </t>
  </si>
  <si>
    <r>
      <t>TOTALE AUTOVEICOLI</t>
    </r>
    <r>
      <rPr>
        <b/>
        <i/>
        <sz val="10"/>
        <rFont val="Trebuchet MS"/>
        <family val="2"/>
      </rPr>
      <t>/</t>
    </r>
    <r>
      <rPr>
        <i/>
        <sz val="10"/>
        <rFont val="Trebuchet MS"/>
        <family val="2"/>
      </rPr>
      <t>MOTOR VEHICLE TOTAL</t>
    </r>
  </si>
  <si>
    <t>Fonte: OSD</t>
  </si>
  <si>
    <t>PRODUZIONE (migliaia di autoveicoli)</t>
  </si>
  <si>
    <t>PRODUCTION (000's)</t>
  </si>
  <si>
    <t>Anno</t>
  </si>
  <si>
    <t>Autovetture</t>
  </si>
  <si>
    <t>Veicoli industriali</t>
  </si>
  <si>
    <t>Totale</t>
  </si>
  <si>
    <t>Year</t>
  </si>
  <si>
    <t>Pass. Cars</t>
  </si>
  <si>
    <t>Commercial Vehicles</t>
  </si>
  <si>
    <t>Total</t>
  </si>
  <si>
    <t>VLC / LCV &lt;=3500 kg</t>
  </si>
  <si>
    <t>Autocarri / Trucks &gt;3500 kg</t>
  </si>
  <si>
    <t>Autobus/Buses &gt;3500kg</t>
  </si>
  <si>
    <r>
      <t xml:space="preserve">EXPORT PER TIPO VEICOLO / </t>
    </r>
    <r>
      <rPr>
        <b/>
        <i/>
        <sz val="10"/>
        <rFont val="Trebuchet MS"/>
        <family val="2"/>
      </rPr>
      <t>EXPORTS BY TYPE OF VEHICLE</t>
    </r>
  </si>
  <si>
    <t>Autovetture/Cars</t>
  </si>
  <si>
    <t>Autocarri/Trucks</t>
  </si>
  <si>
    <t>Autobus/Autobus</t>
  </si>
  <si>
    <t>TOTALE/Total</t>
  </si>
  <si>
    <t>% Export su produzione / Sh % Export on Production</t>
  </si>
  <si>
    <t>Fonte: OICA</t>
  </si>
  <si>
    <r>
      <t xml:space="preserve">PRODUZIONE PER MARCHE / </t>
    </r>
    <r>
      <rPr>
        <b/>
        <i/>
        <sz val="10"/>
        <rFont val="Trebuchet MS"/>
        <family val="2"/>
      </rPr>
      <t>PRODUCTION BY MAKES</t>
    </r>
  </si>
  <si>
    <r>
      <t>Dettaglio per peso autocarri e bus/</t>
    </r>
    <r>
      <rPr>
        <sz val="9"/>
        <rFont val="Trebuchet MS"/>
        <family val="2"/>
      </rPr>
      <t xml:space="preserve"> </t>
    </r>
    <r>
      <rPr>
        <b/>
        <i/>
        <sz val="9"/>
        <rFont val="Trebuchet MS"/>
        <family val="2"/>
      </rPr>
      <t>Detail for GVW of trucks and buses</t>
    </r>
  </si>
  <si>
    <r>
      <t>TOTALE V.I. /</t>
    </r>
    <r>
      <rPr>
        <b/>
        <i/>
        <sz val="9"/>
        <rFont val="Trebuchet MS"/>
        <family val="2"/>
      </rPr>
      <t xml:space="preserve"> CV TOTAL</t>
    </r>
  </si>
  <si>
    <t>TOTALE/TOTAL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</si>
</sst>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-* #,##0_-;\-* #,##0_-;_-* &quot;-&quot;_-;_-@_-"/>
    <numFmt numFmtId="43" formatCode="_-* #,##0.00_-;\-* #,##0.00_-;_-* &quot;-&quot;??_-;_-@_-"/>
    <numFmt numFmtId="164" formatCode="#,##0_ ;\-#,##0\ "/>
    <numFmt numFmtId="165" formatCode="#,##0_ ;[Red]\-#,##0\ "/>
    <numFmt numFmtId="166" formatCode="#,###,##0"/>
    <numFmt numFmtId="167" formatCode="_-* #,##0.00\ _F_-;\-* #,##0.00\ _F_-;_-* &quot;-&quot;??\ _F_-;_-@_-"/>
    <numFmt numFmtId="168" formatCode="0.0"/>
    <numFmt numFmtId="169" formatCode="#,##0.0_);\(#,##0.0\)"/>
    <numFmt numFmtId="170" formatCode="#,##0.0"/>
    <numFmt numFmtId="171" formatCode="_-* #,##0_-;\-* #,##0_-;_-* &quot;-&quot;??_-;_-@_-"/>
  </numFmts>
  <fonts count="19">
    <font>
      <sz val="11"/>
      <color theme="1"/>
      <name val="Calibri"/>
      <family val="2"/>
      <scheme val="minor"/>
    </font>
    <font>
      <sz val="10"/>
      <name val="Gill Sans"/>
    </font>
    <font>
      <b/>
      <sz val="10"/>
      <name val="Trebuchet MS"/>
      <family val="2"/>
    </font>
    <font>
      <b/>
      <i/>
      <sz val="10"/>
      <name val="Trebuchet MS"/>
      <family val="2"/>
    </font>
    <font>
      <sz val="10"/>
      <name val="Trebuchet MS"/>
      <family val="2"/>
    </font>
    <font>
      <i/>
      <sz val="10"/>
      <name val="Trebuchet MS"/>
      <family val="2"/>
    </font>
    <font>
      <b/>
      <sz val="9"/>
      <name val="Trebuchet MS"/>
      <family val="2"/>
    </font>
    <font>
      <sz val="9"/>
      <name val="Trebuchet MS"/>
      <family val="2"/>
    </font>
    <font>
      <i/>
      <sz val="9"/>
      <name val="Trebuchet MS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MS Sans Serif"/>
      <family val="2"/>
    </font>
    <font>
      <b/>
      <i/>
      <sz val="9"/>
      <name val="Trebuchet MS"/>
      <family val="2"/>
    </font>
    <font>
      <sz val="11"/>
      <color indexed="8"/>
      <name val="Calibri"/>
      <family val="2"/>
    </font>
    <font>
      <sz val="9"/>
      <color indexed="9"/>
      <name val="Trebuchet MS"/>
      <family val="2"/>
    </font>
    <font>
      <sz val="8"/>
      <name val="Calibri"/>
      <family val="2"/>
    </font>
    <font>
      <sz val="9"/>
      <color indexed="8"/>
      <name val="Trebuchet MS"/>
      <family val="2"/>
    </font>
    <font>
      <sz val="9"/>
      <color indexed="9"/>
      <name val="Trebuchet MS"/>
      <family val="2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4">
    <xf numFmtId="0" fontId="0" fillId="0" borderId="0"/>
    <xf numFmtId="166" fontId="9" fillId="2" borderId="0" applyNumberFormat="0" applyBorder="0">
      <alignment horizontal="right"/>
      <protection locked="0"/>
    </xf>
    <xf numFmtId="43" fontId="14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11" fillId="0" borderId="0" applyFont="0" applyFill="0" applyBorder="0" applyAlignment="0" applyProtection="0"/>
    <xf numFmtId="0" fontId="12" fillId="0" borderId="0"/>
    <xf numFmtId="0" fontId="1" fillId="0" borderId="0"/>
    <xf numFmtId="0" fontId="11" fillId="0" borderId="0"/>
    <xf numFmtId="0" fontId="10" fillId="0" borderId="0"/>
    <xf numFmtId="0" fontId="10" fillId="0" borderId="0"/>
    <xf numFmtId="9" fontId="14" fillId="0" borderId="0" applyFont="0" applyFill="0" applyBorder="0" applyAlignment="0" applyProtection="0"/>
    <xf numFmtId="166" fontId="9" fillId="2" borderId="0" applyNumberFormat="0" applyBorder="0">
      <alignment horizontal="left"/>
      <protection locked="0"/>
    </xf>
  </cellStyleXfs>
  <cellXfs count="91">
    <xf numFmtId="0" fontId="0" fillId="0" borderId="0" xfId="0"/>
    <xf numFmtId="0" fontId="2" fillId="0" borderId="0" xfId="8" applyFont="1"/>
    <xf numFmtId="0" fontId="4" fillId="0" borderId="0" xfId="8" applyFont="1"/>
    <xf numFmtId="0" fontId="5" fillId="0" borderId="0" xfId="8" applyFont="1"/>
    <xf numFmtId="0" fontId="6" fillId="0" borderId="0" xfId="8" applyFont="1"/>
    <xf numFmtId="0" fontId="2" fillId="0" borderId="1" xfId="8" applyFont="1" applyBorder="1"/>
    <xf numFmtId="0" fontId="7" fillId="0" borderId="1" xfId="8" applyFont="1" applyBorder="1"/>
    <xf numFmtId="0" fontId="7" fillId="0" borderId="0" xfId="8" applyFont="1"/>
    <xf numFmtId="0" fontId="7" fillId="0" borderId="1" xfId="8" applyFont="1" applyBorder="1" applyAlignment="1">
      <alignment horizontal="left"/>
    </xf>
    <xf numFmtId="41" fontId="7" fillId="0" borderId="1" xfId="3" applyFont="1" applyBorder="1"/>
    <xf numFmtId="41" fontId="7" fillId="0" borderId="1" xfId="3" applyFont="1" applyBorder="1" applyAlignment="1">
      <alignment horizontal="right"/>
    </xf>
    <xf numFmtId="164" fontId="7" fillId="0" borderId="1" xfId="8" applyNumberFormat="1" applyFont="1" applyBorder="1"/>
    <xf numFmtId="164" fontId="7" fillId="3" borderId="1" xfId="8" applyNumberFormat="1" applyFont="1" applyFill="1" applyBorder="1"/>
    <xf numFmtId="41" fontId="7" fillId="0" borderId="1" xfId="8" applyNumberFormat="1" applyFont="1" applyBorder="1" applyAlignment="1">
      <alignment horizontal="right"/>
    </xf>
    <xf numFmtId="41" fontId="7" fillId="3" borderId="1" xfId="8" applyNumberFormat="1" applyFont="1" applyFill="1" applyBorder="1" applyAlignment="1">
      <alignment horizontal="right"/>
    </xf>
    <xf numFmtId="0" fontId="6" fillId="4" borderId="2" xfId="8" applyFont="1" applyFill="1" applyBorder="1" applyAlignment="1">
      <alignment horizontal="left" vertical="center"/>
    </xf>
    <xf numFmtId="41" fontId="6" fillId="4" borderId="2" xfId="3" applyFont="1" applyFill="1" applyBorder="1"/>
    <xf numFmtId="3" fontId="6" fillId="4" borderId="2" xfId="3" applyNumberFormat="1" applyFont="1" applyFill="1" applyBorder="1"/>
    <xf numFmtId="164" fontId="6" fillId="4" borderId="2" xfId="3" applyNumberFormat="1" applyFont="1" applyFill="1" applyBorder="1"/>
    <xf numFmtId="3" fontId="7" fillId="0" borderId="1" xfId="8" applyNumberFormat="1" applyFont="1" applyBorder="1"/>
    <xf numFmtId="41" fontId="7" fillId="3" borderId="1" xfId="3" applyFont="1" applyFill="1" applyBorder="1" applyAlignment="1">
      <alignment horizontal="right"/>
    </xf>
    <xf numFmtId="41" fontId="7" fillId="3" borderId="1" xfId="3" applyFont="1" applyFill="1" applyBorder="1"/>
    <xf numFmtId="0" fontId="8" fillId="0" borderId="0" xfId="8" applyFont="1"/>
    <xf numFmtId="165" fontId="7" fillId="0" borderId="1" xfId="8" applyNumberFormat="1" applyFont="1" applyBorder="1"/>
    <xf numFmtId="165" fontId="7" fillId="3" borderId="1" xfId="8" applyNumberFormat="1" applyFont="1" applyFill="1" applyBorder="1"/>
    <xf numFmtId="165" fontId="7" fillId="0" borderId="1" xfId="3" applyNumberFormat="1" applyFont="1" applyBorder="1" applyAlignment="1">
      <alignment horizontal="right"/>
    </xf>
    <xf numFmtId="165" fontId="7" fillId="0" borderId="1" xfId="3" applyNumberFormat="1" applyFont="1" applyBorder="1"/>
    <xf numFmtId="165" fontId="7" fillId="0" borderId="1" xfId="8" applyNumberFormat="1" applyFont="1" applyBorder="1" applyAlignment="1">
      <alignment horizontal="right"/>
    </xf>
    <xf numFmtId="0" fontId="8" fillId="0" borderId="0" xfId="8" applyFont="1" applyAlignment="1">
      <alignment horizontal="right"/>
    </xf>
    <xf numFmtId="0" fontId="2" fillId="0" borderId="0" xfId="8" applyFont="1" applyAlignment="1">
      <alignment horizontal="left"/>
    </xf>
    <xf numFmtId="0" fontId="5" fillId="0" borderId="0" xfId="8" applyFont="1" applyAlignment="1">
      <alignment horizontal="left"/>
    </xf>
    <xf numFmtId="0" fontId="4" fillId="0" borderId="0" xfId="8" applyFont="1" applyAlignment="1">
      <alignment horizontal="left"/>
    </xf>
    <xf numFmtId="0" fontId="7" fillId="0" borderId="0" xfId="8" applyFont="1" applyAlignment="1">
      <alignment horizontal="left"/>
    </xf>
    <xf numFmtId="0" fontId="7" fillId="0" borderId="0" xfId="8" applyFont="1" applyFill="1"/>
    <xf numFmtId="168" fontId="7" fillId="0" borderId="1" xfId="8" applyNumberFormat="1" applyFont="1" applyFill="1" applyBorder="1"/>
    <xf numFmtId="168" fontId="7" fillId="0" borderId="4" xfId="8" applyNumberFormat="1" applyFont="1" applyFill="1" applyBorder="1"/>
    <xf numFmtId="0" fontId="6" fillId="5" borderId="2" xfId="8" applyFont="1" applyFill="1" applyBorder="1" applyAlignment="1">
      <alignment horizontal="left"/>
    </xf>
    <xf numFmtId="0" fontId="6" fillId="5" borderId="2" xfId="8" applyFont="1" applyFill="1" applyBorder="1"/>
    <xf numFmtId="0" fontId="6" fillId="5" borderId="6" xfId="8" applyFont="1" applyFill="1" applyBorder="1" applyAlignment="1">
      <alignment horizontal="right"/>
    </xf>
    <xf numFmtId="170" fontId="7" fillId="0" borderId="1" xfId="8" applyNumberFormat="1" applyFont="1" applyFill="1" applyBorder="1"/>
    <xf numFmtId="170" fontId="7" fillId="0" borderId="4" xfId="8" applyNumberFormat="1" applyFont="1" applyFill="1" applyBorder="1"/>
    <xf numFmtId="0" fontId="15" fillId="0" borderId="0" xfId="8" applyFont="1"/>
    <xf numFmtId="0" fontId="7" fillId="0" borderId="0" xfId="8" applyFont="1" applyBorder="1"/>
    <xf numFmtId="0" fontId="17" fillId="0" borderId="0" xfId="8" applyFont="1"/>
    <xf numFmtId="0" fontId="18" fillId="0" borderId="0" xfId="8" applyFont="1" applyBorder="1"/>
    <xf numFmtId="168" fontId="18" fillId="0" borderId="0" xfId="8" applyNumberFormat="1" applyFont="1" applyBorder="1"/>
    <xf numFmtId="170" fontId="18" fillId="0" borderId="0" xfId="8" applyNumberFormat="1" applyFont="1" applyBorder="1"/>
    <xf numFmtId="170" fontId="18" fillId="0" borderId="0" xfId="8" applyNumberFormat="1" applyFont="1" applyFill="1" applyBorder="1"/>
    <xf numFmtId="170" fontId="7" fillId="0" borderId="0" xfId="8" applyNumberFormat="1" applyFont="1" applyFill="1" applyBorder="1"/>
    <xf numFmtId="41" fontId="8" fillId="0" borderId="2" xfId="8" applyNumberFormat="1" applyFont="1" applyFill="1" applyBorder="1" applyAlignment="1">
      <alignment horizontal="center"/>
    </xf>
    <xf numFmtId="171" fontId="8" fillId="0" borderId="2" xfId="2" applyNumberFormat="1" applyFont="1" applyFill="1" applyBorder="1"/>
    <xf numFmtId="0" fontId="6" fillId="5" borderId="7" xfId="8" applyFont="1" applyFill="1" applyBorder="1" applyAlignment="1">
      <alignment horizontal="center"/>
    </xf>
    <xf numFmtId="0" fontId="6" fillId="5" borderId="2" xfId="8" applyFont="1" applyFill="1" applyBorder="1" applyAlignment="1">
      <alignment horizontal="center"/>
    </xf>
    <xf numFmtId="164" fontId="7" fillId="0" borderId="2" xfId="3" applyNumberFormat="1" applyFont="1" applyBorder="1" applyAlignment="1">
      <alignment horizontal="right"/>
    </xf>
    <xf numFmtId="164" fontId="6" fillId="0" borderId="2" xfId="3" applyNumberFormat="1" applyFont="1" applyBorder="1" applyAlignment="1">
      <alignment horizontal="right"/>
    </xf>
    <xf numFmtId="9" fontId="6" fillId="0" borderId="2" xfId="12" applyFont="1" applyBorder="1" applyAlignment="1">
      <alignment horizontal="center"/>
    </xf>
    <xf numFmtId="0" fontId="6" fillId="5" borderId="7" xfId="8" applyFont="1" applyFill="1" applyBorder="1" applyAlignment="1">
      <alignment horizontal="left"/>
    </xf>
    <xf numFmtId="0" fontId="6" fillId="5" borderId="8" xfId="8" applyFont="1" applyFill="1" applyBorder="1" applyAlignment="1">
      <alignment horizontal="center"/>
    </xf>
    <xf numFmtId="0" fontId="6" fillId="5" borderId="9" xfId="8" applyFont="1" applyFill="1" applyBorder="1" applyAlignment="1">
      <alignment horizontal="center"/>
    </xf>
    <xf numFmtId="0" fontId="7" fillId="0" borderId="7" xfId="8" applyFont="1" applyBorder="1"/>
    <xf numFmtId="164" fontId="7" fillId="0" borderId="8" xfId="3" applyNumberFormat="1" applyFont="1" applyBorder="1" applyAlignment="1">
      <alignment horizontal="right"/>
    </xf>
    <xf numFmtId="164" fontId="7" fillId="0" borderId="9" xfId="3" applyNumberFormat="1" applyFont="1" applyBorder="1" applyAlignment="1">
      <alignment horizontal="right"/>
    </xf>
    <xf numFmtId="0" fontId="6" fillId="0" borderId="7" xfId="8" applyFont="1" applyBorder="1"/>
    <xf numFmtId="164" fontId="6" fillId="0" borderId="8" xfId="3" applyNumberFormat="1" applyFont="1" applyBorder="1" applyAlignment="1">
      <alignment horizontal="right"/>
    </xf>
    <xf numFmtId="164" fontId="6" fillId="0" borderId="9" xfId="3" applyNumberFormat="1" applyFont="1" applyBorder="1" applyAlignment="1">
      <alignment horizontal="right"/>
    </xf>
    <xf numFmtId="9" fontId="6" fillId="0" borderId="8" xfId="12" applyFont="1" applyBorder="1" applyAlignment="1">
      <alignment horizontal="center"/>
    </xf>
    <xf numFmtId="9" fontId="6" fillId="0" borderId="9" xfId="12" applyFont="1" applyBorder="1" applyAlignment="1">
      <alignment horizontal="center"/>
    </xf>
    <xf numFmtId="0" fontId="13" fillId="0" borderId="2" xfId="8" applyFont="1" applyFill="1" applyBorder="1" applyAlignment="1">
      <alignment horizontal="left" indent="2"/>
    </xf>
    <xf numFmtId="171" fontId="13" fillId="0" borderId="2" xfId="2" applyNumberFormat="1" applyFont="1" applyFill="1" applyBorder="1"/>
    <xf numFmtId="171" fontId="8" fillId="6" borderId="2" xfId="2" applyNumberFormat="1" applyFont="1" applyFill="1" applyBorder="1" applyAlignment="1">
      <alignment horizontal="center"/>
    </xf>
    <xf numFmtId="171" fontId="13" fillId="6" borderId="2" xfId="2" applyNumberFormat="1" applyFont="1" applyFill="1" applyBorder="1"/>
    <xf numFmtId="164" fontId="7" fillId="6" borderId="1" xfId="8" applyNumberFormat="1" applyFont="1" applyFill="1" applyBorder="1"/>
    <xf numFmtId="41" fontId="7" fillId="6" borderId="1" xfId="8" applyNumberFormat="1" applyFont="1" applyFill="1" applyBorder="1" applyAlignment="1">
      <alignment horizontal="right"/>
    </xf>
    <xf numFmtId="41" fontId="7" fillId="6" borderId="1" xfId="3" applyFont="1" applyFill="1" applyBorder="1" applyAlignment="1">
      <alignment horizontal="right"/>
    </xf>
    <xf numFmtId="41" fontId="7" fillId="6" borderId="1" xfId="3" applyFont="1" applyFill="1" applyBorder="1"/>
    <xf numFmtId="164" fontId="6" fillId="7" borderId="2" xfId="3" applyNumberFormat="1" applyFont="1" applyFill="1" applyBorder="1"/>
    <xf numFmtId="41" fontId="8" fillId="6" borderId="2" xfId="8" applyNumberFormat="1" applyFont="1" applyFill="1" applyBorder="1" applyAlignment="1">
      <alignment horizontal="center"/>
    </xf>
    <xf numFmtId="0" fontId="2" fillId="0" borderId="6" xfId="8" applyFont="1" applyBorder="1"/>
    <xf numFmtId="0" fontId="7" fillId="0" borderId="6" xfId="8" applyFont="1" applyBorder="1"/>
    <xf numFmtId="168" fontId="7" fillId="0" borderId="0" xfId="8" applyNumberFormat="1" applyFont="1" applyFill="1" applyBorder="1"/>
    <xf numFmtId="168" fontId="8" fillId="0" borderId="6" xfId="8" applyNumberFormat="1" applyFont="1" applyFill="1" applyBorder="1" applyAlignment="1">
      <alignment horizontal="right"/>
    </xf>
    <xf numFmtId="169" fontId="7" fillId="0" borderId="6" xfId="8" applyNumberFormat="1" applyFont="1" applyBorder="1" applyProtection="1"/>
    <xf numFmtId="0" fontId="13" fillId="5" borderId="1" xfId="8" applyFont="1" applyFill="1" applyBorder="1" applyAlignment="1">
      <alignment horizontal="right"/>
    </xf>
    <xf numFmtId="168" fontId="8" fillId="0" borderId="10" xfId="8" applyNumberFormat="1" applyFont="1" applyFill="1" applyBorder="1" applyAlignment="1">
      <alignment horizontal="right"/>
    </xf>
    <xf numFmtId="0" fontId="8" fillId="0" borderId="0" xfId="8" applyFont="1" applyFill="1"/>
    <xf numFmtId="0" fontId="6" fillId="5" borderId="5" xfId="8" applyFont="1" applyFill="1" applyBorder="1" applyAlignment="1">
      <alignment horizontal="center"/>
    </xf>
    <xf numFmtId="0" fontId="13" fillId="5" borderId="3" xfId="8" applyFont="1" applyFill="1" applyBorder="1" applyAlignment="1">
      <alignment horizontal="center"/>
    </xf>
    <xf numFmtId="0" fontId="8" fillId="0" borderId="5" xfId="8" applyFont="1" applyFill="1" applyBorder="1" applyAlignment="1">
      <alignment horizontal="center" vertical="center"/>
    </xf>
    <xf numFmtId="0" fontId="8" fillId="0" borderId="3" xfId="8" applyFont="1" applyBorder="1" applyAlignment="1">
      <alignment horizontal="center"/>
    </xf>
    <xf numFmtId="41" fontId="8" fillId="0" borderId="0" xfId="8" applyNumberFormat="1" applyFont="1"/>
    <xf numFmtId="0" fontId="8" fillId="0" borderId="4" xfId="8" applyFont="1" applyBorder="1" applyAlignment="1">
      <alignment horizontal="center"/>
    </xf>
  </cellXfs>
  <cellStyles count="14">
    <cellStyle name="Ligne détail" xfId="1" xr:uid="{00000000-0005-0000-0000-000000000000}"/>
    <cellStyle name="Migliaia" xfId="2" builtinId="3"/>
    <cellStyle name="Migliaia [0] 2" xfId="3" xr:uid="{00000000-0005-0000-0000-000002000000}"/>
    <cellStyle name="Migliaia 2" xfId="4" xr:uid="{00000000-0005-0000-0000-000003000000}"/>
    <cellStyle name="Migliaia 3" xfId="5" xr:uid="{00000000-0005-0000-0000-000004000000}"/>
    <cellStyle name="Milliers_Classement2005-r" xfId="6" xr:uid="{00000000-0005-0000-0000-000005000000}"/>
    <cellStyle name="Normal_USTRK" xfId="7" xr:uid="{00000000-0005-0000-0000-000006000000}"/>
    <cellStyle name="Normale" xfId="0" builtinId="0"/>
    <cellStyle name="Normale 2" xfId="8" xr:uid="{00000000-0005-0000-0000-000008000000}"/>
    <cellStyle name="Normale 2 2 2" xfId="9" xr:uid="{00000000-0005-0000-0000-000009000000}"/>
    <cellStyle name="Normale 2_EXPORT_IMPORT" xfId="10" xr:uid="{00000000-0005-0000-0000-00000A000000}"/>
    <cellStyle name="Normale 3" xfId="11" xr:uid="{00000000-0005-0000-0000-00000B000000}"/>
    <cellStyle name="Percentuale" xfId="12" builtinId="5"/>
    <cellStyle name="Titre lignes" xfId="13" xr:uid="{00000000-0005-0000-0000-00000D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chartsheet" Target="chartsheets/sheet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000" b="0" i="0" u="none" strike="noStrike" baseline="0">
                <a:solidFill>
                  <a:sysClr val="windowText" lastClr="000000"/>
                </a:solidFill>
                <a:latin typeface="Trebuchet MS"/>
                <a:ea typeface="Trebuchet MS"/>
                <a:cs typeface="Trebuchet MS"/>
              </a:defRPr>
            </a:pPr>
            <a:r>
              <a:rPr lang="it-IT" sz="1400" b="1" i="0" u="none" strike="noStrike" baseline="0">
                <a:solidFill>
                  <a:sysClr val="windowText" lastClr="000000"/>
                </a:solidFill>
                <a:latin typeface="Trebuchet MS"/>
              </a:rPr>
              <a:t>TURCHIA - Produzione Autoveicoli - Trend 1970-2019, (.000 di unità)</a:t>
            </a:r>
          </a:p>
          <a:p>
            <a:pPr algn="l">
              <a:defRPr sz="1000" b="0" i="0" u="none" strike="noStrike" baseline="0">
                <a:solidFill>
                  <a:sysClr val="windowText" lastClr="000000"/>
                </a:solidFill>
                <a:latin typeface="Trebuchet MS"/>
                <a:ea typeface="Trebuchet MS"/>
                <a:cs typeface="Trebuchet MS"/>
              </a:defRPr>
            </a:pPr>
            <a:r>
              <a:rPr lang="it-IT" sz="1400" b="1" i="0" u="none" strike="noStrike" baseline="0">
                <a:solidFill>
                  <a:sysClr val="windowText" lastClr="000000"/>
                </a:solidFill>
                <a:latin typeface="Trebuchet MS"/>
              </a:rPr>
              <a:t>ANFIA su dati OSD</a:t>
            </a:r>
          </a:p>
        </c:rich>
      </c:tx>
      <c:layout>
        <c:manualLayout>
          <c:xMode val="edge"/>
          <c:yMode val="edge"/>
          <c:x val="1.9369585855458532E-2"/>
          <c:y val="1.055756063008061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1258508092872592E-2"/>
          <c:y val="0.16316548329471142"/>
          <c:w val="0.87353093012253391"/>
          <c:h val="0.69787853642083575"/>
        </c:manualLayout>
      </c:layout>
      <c:areaChart>
        <c:grouping val="standard"/>
        <c:varyColors val="0"/>
        <c:ser>
          <c:idx val="0"/>
          <c:order val="0"/>
          <c:spPr>
            <a:solidFill>
              <a:schemeClr val="accent1"/>
            </a:solidFill>
          </c:spPr>
          <c:cat>
            <c:numRef>
              <c:f>'Trend anni'!$A$9:$A$58</c:f>
              <c:numCache>
                <c:formatCode>General</c:formatCode>
                <c:ptCount val="50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</c:numCache>
            </c:numRef>
          </c:cat>
          <c:val>
            <c:numRef>
              <c:f>'Trend anni'!$D$9:$D$58</c:f>
              <c:numCache>
                <c:formatCode>0.0</c:formatCode>
                <c:ptCount val="50"/>
                <c:pt idx="0">
                  <c:v>16.005000000000003</c:v>
                </c:pt>
                <c:pt idx="1">
                  <c:v>24.672000000000001</c:v>
                </c:pt>
                <c:pt idx="2">
                  <c:v>49.004000000000005</c:v>
                </c:pt>
                <c:pt idx="3">
                  <c:v>73.073999999999998</c:v>
                </c:pt>
                <c:pt idx="4">
                  <c:v>88.203000000000003</c:v>
                </c:pt>
                <c:pt idx="5">
                  <c:v>107.19499999999999</c:v>
                </c:pt>
                <c:pt idx="6">
                  <c:v>109.49299999999999</c:v>
                </c:pt>
                <c:pt idx="7">
                  <c:v>99.656999999999996</c:v>
                </c:pt>
                <c:pt idx="8">
                  <c:v>78.686999999999998</c:v>
                </c:pt>
                <c:pt idx="9">
                  <c:v>72.478999999999999</c:v>
                </c:pt>
                <c:pt idx="10">
                  <c:v>50.881</c:v>
                </c:pt>
                <c:pt idx="11">
                  <c:v>47.248000000000005</c:v>
                </c:pt>
                <c:pt idx="12">
                  <c:v>58.457000000000001</c:v>
                </c:pt>
                <c:pt idx="13">
                  <c:v>76.902999999999992</c:v>
                </c:pt>
                <c:pt idx="14">
                  <c:v>91.605000000000004</c:v>
                </c:pt>
                <c:pt idx="15">
                  <c:v>97.628</c:v>
                </c:pt>
                <c:pt idx="16">
                  <c:v>112.922</c:v>
                </c:pt>
                <c:pt idx="17">
                  <c:v>138.90700000000001</c:v>
                </c:pt>
                <c:pt idx="18">
                  <c:v>149.762</c:v>
                </c:pt>
                <c:pt idx="19">
                  <c:v>146.27799999999999</c:v>
                </c:pt>
                <c:pt idx="20">
                  <c:v>208.917</c:v>
                </c:pt>
                <c:pt idx="21">
                  <c:v>241.42100000000002</c:v>
                </c:pt>
                <c:pt idx="22">
                  <c:v>322.75900000000001</c:v>
                </c:pt>
                <c:pt idx="23">
                  <c:v>420.65600000000006</c:v>
                </c:pt>
                <c:pt idx="24">
                  <c:v>243.17400000000001</c:v>
                </c:pt>
                <c:pt idx="25">
                  <c:v>282.44</c:v>
                </c:pt>
                <c:pt idx="26">
                  <c:v>276.74700000000001</c:v>
                </c:pt>
                <c:pt idx="27">
                  <c:v>344.35199999999998</c:v>
                </c:pt>
                <c:pt idx="28">
                  <c:v>344.50200000000001</c:v>
                </c:pt>
                <c:pt idx="29">
                  <c:v>297.86199999999997</c:v>
                </c:pt>
                <c:pt idx="30">
                  <c:v>430.947</c:v>
                </c:pt>
                <c:pt idx="31" formatCode="#,##0.0">
                  <c:v>270.685</c:v>
                </c:pt>
                <c:pt idx="32" formatCode="#,##0.0">
                  <c:v>346.565</c:v>
                </c:pt>
                <c:pt idx="33" formatCode="#,##0.0">
                  <c:v>533.67200000000003</c:v>
                </c:pt>
                <c:pt idx="34" formatCode="#,##0.0">
                  <c:v>823.4079999999999</c:v>
                </c:pt>
                <c:pt idx="35" formatCode="#,##0.0">
                  <c:v>879.452</c:v>
                </c:pt>
                <c:pt idx="36" formatCode="#,##0.0">
                  <c:v>987.58</c:v>
                </c:pt>
                <c:pt idx="37" formatCode="#,##0.0">
                  <c:v>1099.413</c:v>
                </c:pt>
                <c:pt idx="38" formatCode="#,##0.0">
                  <c:v>1147.1100000000001</c:v>
                </c:pt>
                <c:pt idx="39" formatCode="#,##0.0">
                  <c:v>869.60500000000002</c:v>
                </c:pt>
                <c:pt idx="40" formatCode="#,##0.0">
                  <c:v>1094.557</c:v>
                </c:pt>
                <c:pt idx="41" formatCode="#,##0.0">
                  <c:v>1189.1310000000001</c:v>
                </c:pt>
                <c:pt idx="42" formatCode="#,##0.0">
                  <c:v>1072.9749999999999</c:v>
                </c:pt>
                <c:pt idx="43" formatCode="#,##0.0">
                  <c:v>1125.5340000000001</c:v>
                </c:pt>
                <c:pt idx="44" formatCode="#,##0.0">
                  <c:v>1170.4449999999999</c:v>
                </c:pt>
                <c:pt idx="45" formatCode="#,##0.0">
                  <c:v>1358.796</c:v>
                </c:pt>
                <c:pt idx="46" formatCode="#,##0.0">
                  <c:v>1485.9270000000001</c:v>
                </c:pt>
                <c:pt idx="47" formatCode="#,##0.0">
                  <c:v>1695.731</c:v>
                </c:pt>
                <c:pt idx="48" formatCode="#,##0.0">
                  <c:v>1550.15</c:v>
                </c:pt>
                <c:pt idx="49" formatCode="#,##0.0">
                  <c:v>1461.2440000000001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99C-4261-B2C6-D851616651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>
              <a:solidFill>
                <a:schemeClr val="bg2"/>
              </a:solidFill>
            </a:ln>
          </c:spPr>
        </c:dropLines>
        <c:axId val="680588968"/>
        <c:axId val="1"/>
      </c:areaChart>
      <c:catAx>
        <c:axId val="680588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1000" b="0" i="0" u="none" strike="noStrike" baseline="0">
                <a:solidFill>
                  <a:sysClr val="windowText" lastClr="000000"/>
                </a:solidFill>
                <a:latin typeface="Trebuchet MS"/>
                <a:ea typeface="Trebuchet MS"/>
                <a:cs typeface="Trebuchet MS"/>
              </a:defRPr>
            </a:pPr>
            <a:endParaRPr lang="it-IT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750"/>
          <c:min val="0"/>
        </c:scaling>
        <c:delete val="0"/>
        <c:axPos val="l"/>
        <c:majorGridlines/>
        <c:numFmt formatCode="0.0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ysClr val="windowText" lastClr="000000"/>
                </a:solidFill>
                <a:latin typeface="Trebuchet MS"/>
                <a:ea typeface="Trebuchet MS"/>
                <a:cs typeface="Trebuchet MS"/>
              </a:defRPr>
            </a:pPr>
            <a:endParaRPr lang="it-IT"/>
          </a:p>
        </c:txPr>
        <c:crossAx val="680588968"/>
        <c:crosses val="autoZero"/>
        <c:crossBetween val="midCat"/>
      </c:valAx>
      <c:spPr>
        <a:ln>
          <a:solidFill>
            <a:schemeClr val="bg1">
              <a:lumMod val="50000"/>
            </a:schemeClr>
          </a:solidFill>
        </a:ln>
      </c:spPr>
    </c:plotArea>
    <c:plotVisOnly val="1"/>
    <c:dispBlanksAs val="gap"/>
    <c:showDLblsOverMax val="0"/>
  </c:chart>
  <c:spPr>
    <a:ln w="15875">
      <a:noFill/>
    </a:ln>
  </c:spPr>
  <c:txPr>
    <a:bodyPr/>
    <a:lstStyle/>
    <a:p>
      <a:pPr>
        <a:defRPr sz="1000" b="0" i="0" u="none" strike="noStrike" baseline="0">
          <a:solidFill>
            <a:srgbClr val="333399"/>
          </a:solidFill>
          <a:latin typeface="Trebuchet MS"/>
          <a:ea typeface="Trebuchet MS"/>
          <a:cs typeface="Trebuchet MS"/>
        </a:defRPr>
      </a:pPr>
      <a:endParaRPr lang="it-IT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200-000000000000}">
  <sheetPr/>
  <sheetViews>
    <sheetView zoomScale="82" workbookViewId="0" zoomToFit="1"/>
  </sheetViews>
  <pageMargins left="0.23622047244094491" right="0.23622047244094491" top="0.74803149606299213" bottom="0.74803149606299213" header="0.31496062992125984" footer="0.31496062992125984"/>
  <pageSetup paperSize="9" orientation="landscape" r:id="rId1"/>
  <headerFooter>
    <oddFooter>&amp;L&amp;"Trebuchet MS,Grassetto"&amp;10Statistiche estere - PRODUZIONE MONDIALE
Automobile in cifre&amp;C&amp;"Trebuchet MS,Normale"&amp;8&amp;P/&amp;N&amp;R&amp;"Trebuchet MS,Grassetto"&amp;10ANFIA - Studi e statistiche</oddFooter>
  </headerFooter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82550</xdr:rowOff>
    </xdr:from>
    <xdr:to>
      <xdr:col>0</xdr:col>
      <xdr:colOff>857250</xdr:colOff>
      <xdr:row>3</xdr:row>
      <xdr:rowOff>112121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13ED77A8-602B-428B-8EE1-B58927BF73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82550"/>
          <a:ext cx="819150" cy="52487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25399</xdr:colOff>
      <xdr:row>0</xdr:row>
      <xdr:rowOff>50800</xdr:rowOff>
    </xdr:from>
    <xdr:to>
      <xdr:col>0</xdr:col>
      <xdr:colOff>768418</xdr:colOff>
      <xdr:row>2</xdr:row>
      <xdr:rowOff>126175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DC04B5F7-F9BF-4190-A5D1-5882A0F139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399" y="50800"/>
          <a:ext cx="743019" cy="504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10129024" cy="6047988"/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E40F7807-D49B-4FF9-A736-7AB3C0CEEA51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0.84273</cdr:x>
      <cdr:y>0.11332</cdr:y>
    </cdr:from>
    <cdr:to>
      <cdr:x>0.99576</cdr:x>
      <cdr:y>0.17081</cdr:y>
    </cdr:to>
    <cdr:sp macro="" textlink="">
      <cdr:nvSpPr>
        <cdr:cNvPr id="2" name="CasellaDiTesto 1"/>
        <cdr:cNvSpPr txBox="1"/>
      </cdr:nvSpPr>
      <cdr:spPr>
        <a:xfrm xmlns:a="http://schemas.openxmlformats.org/drawingml/2006/main">
          <a:off x="7796695" y="753737"/>
          <a:ext cx="1423999" cy="356134"/>
        </a:xfrm>
        <a:prstGeom xmlns:a="http://schemas.openxmlformats.org/drawingml/2006/main" prst="rect">
          <a:avLst/>
        </a:prstGeom>
        <a:solidFill xmlns:a="http://schemas.openxmlformats.org/drawingml/2006/main">
          <a:srgbClr val="C00000"/>
        </a:solidFill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it-IT" sz="1000" b="1">
              <a:solidFill>
                <a:schemeClr val="bg1"/>
              </a:solidFill>
              <a:latin typeface="Trebuchet MS" panose="020B0603020202020204" pitchFamily="34" charset="0"/>
            </a:rPr>
            <a:t>anno record 2017  1.695.731 unità</a:t>
          </a:r>
        </a:p>
      </cdr:txBody>
    </cdr:sp>
  </cdr:relSizeAnchor>
  <cdr:relSizeAnchor xmlns:cdr="http://schemas.openxmlformats.org/drawingml/2006/chartDrawing">
    <cdr:from>
      <cdr:x>0.88785</cdr:x>
      <cdr:y>0.00486</cdr:y>
    </cdr:from>
    <cdr:to>
      <cdr:x>0.98889</cdr:x>
      <cdr:y>0.10027</cdr:y>
    </cdr:to>
    <cdr:pic>
      <cdr:nvPicPr>
        <cdr:cNvPr id="4" name="Picture 5" descr="Logo ANFIA PANTONE">
          <a:extLst xmlns:a="http://schemas.openxmlformats.org/drawingml/2006/main">
            <a:ext uri="{FF2B5EF4-FFF2-40B4-BE49-F238E27FC236}">
              <a16:creationId xmlns:a16="http://schemas.microsoft.com/office/drawing/2014/main" id="{7E552735-2DB0-4573-8AB2-A03F913850F0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8207389" y="29336"/>
          <a:ext cx="960105" cy="5931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</cdr:pic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INI%20PORTALE%20AUTO%20IN%20CIFRE%202012/area%20riservata/statistiche%20italia/EXPORT_IMPOR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Indice"/>
      <sheetName val="2.anno"/>
      <sheetName val="3.mese"/>
      <sheetName val="4.marca"/>
      <sheetName val="5.paesi di destinazione"/>
      <sheetName val="6.DATI DOGANALI"/>
      <sheetName val="7.settore automotive"/>
      <sheetName val="8.autovetture nuove"/>
      <sheetName val="9.autovetture usate"/>
      <sheetName val="10.veicoli industriali nuovi"/>
      <sheetName val="11.veicoli industriali usati"/>
      <sheetName val="12.autocaravan"/>
      <sheetName val="13.rimorchi"/>
      <sheetName val="14.anni_import"/>
      <sheetName val="15.anno_parti"/>
      <sheetName val="16.parti_paesi"/>
      <sheetName val="17.parti_macro famiglie merci"/>
      <sheetName val="18.parti_prodotti"/>
      <sheetName val="19.Natura dei dat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W75"/>
  <sheetViews>
    <sheetView showGridLines="0" tabSelected="1" zoomScaleNormal="100" zoomScaleSheetLayoutView="70" workbookViewId="0">
      <pane ySplit="5" topLeftCell="A6" activePane="bottomLeft" state="frozen"/>
      <selection pane="bottomLeft" activeCell="U1" sqref="U1"/>
    </sheetView>
  </sheetViews>
  <sheetFormatPr defaultColWidth="9.1796875" defaultRowHeight="12"/>
  <cols>
    <col min="1" max="1" width="25.81640625" style="7" customWidth="1"/>
    <col min="2" max="11" width="10.81640625" style="7" hidden="1" customWidth="1"/>
    <col min="12" max="18" width="10.81640625" style="7" customWidth="1"/>
    <col min="19" max="21" width="10.54296875" style="7" bestFit="1" customWidth="1"/>
    <col min="22" max="22" width="9.1796875" style="7"/>
    <col min="23" max="23" width="9.6328125" style="7" bestFit="1" customWidth="1"/>
    <col min="24" max="16384" width="9.1796875" style="7"/>
  </cols>
  <sheetData>
    <row r="2" spans="1:23" s="2" customFormat="1" ht="13.5">
      <c r="B2" s="1" t="s">
        <v>0</v>
      </c>
      <c r="L2" s="1" t="s">
        <v>0</v>
      </c>
    </row>
    <row r="3" spans="1:23" s="2" customFormat="1" ht="13.5">
      <c r="B3" s="1" t="s">
        <v>47</v>
      </c>
      <c r="L3" s="1" t="s">
        <v>47</v>
      </c>
    </row>
    <row r="4" spans="1:23" s="2" customFormat="1" ht="13.5">
      <c r="A4" s="3"/>
    </row>
    <row r="5" spans="1:23" s="4" customFormat="1">
      <c r="A5" s="36"/>
      <c r="B5" s="37">
        <v>2000</v>
      </c>
      <c r="C5" s="37">
        <v>2001</v>
      </c>
      <c r="D5" s="37">
        <v>2002</v>
      </c>
      <c r="E5" s="37">
        <v>2003</v>
      </c>
      <c r="F5" s="37">
        <v>2004</v>
      </c>
      <c r="G5" s="37">
        <v>2005</v>
      </c>
      <c r="H5" s="37">
        <v>2006</v>
      </c>
      <c r="I5" s="37">
        <v>2007</v>
      </c>
      <c r="J5" s="37">
        <v>2008</v>
      </c>
      <c r="K5" s="37">
        <v>2009</v>
      </c>
      <c r="L5" s="37">
        <v>2010</v>
      </c>
      <c r="M5" s="37">
        <v>2011</v>
      </c>
      <c r="N5" s="37">
        <v>2012</v>
      </c>
      <c r="O5" s="37">
        <v>2013</v>
      </c>
      <c r="P5" s="37">
        <v>2014</v>
      </c>
      <c r="Q5" s="37">
        <v>2015</v>
      </c>
      <c r="R5" s="37">
        <v>2016</v>
      </c>
      <c r="S5" s="37">
        <v>2017</v>
      </c>
      <c r="T5" s="37">
        <v>2018</v>
      </c>
      <c r="U5" s="37">
        <v>2019</v>
      </c>
    </row>
    <row r="6" spans="1:23" ht="13.5">
      <c r="A6" s="5" t="s">
        <v>1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33"/>
      <c r="W6" s="33"/>
    </row>
    <row r="7" spans="1:23">
      <c r="A7" s="8" t="s">
        <v>19</v>
      </c>
      <c r="B7" s="20" t="s">
        <v>5</v>
      </c>
      <c r="C7" s="20" t="s">
        <v>5</v>
      </c>
      <c r="D7" s="20" t="s">
        <v>5</v>
      </c>
      <c r="E7" s="20" t="s">
        <v>5</v>
      </c>
      <c r="F7" s="20" t="s">
        <v>5</v>
      </c>
      <c r="G7" s="20" t="s">
        <v>5</v>
      </c>
      <c r="H7" s="20" t="s">
        <v>5</v>
      </c>
      <c r="I7" s="20" t="s">
        <v>5</v>
      </c>
      <c r="J7" s="20" t="s">
        <v>5</v>
      </c>
      <c r="K7" s="20" t="s">
        <v>5</v>
      </c>
      <c r="L7" s="20" t="s">
        <v>5</v>
      </c>
      <c r="M7" s="20" t="s">
        <v>5</v>
      </c>
      <c r="N7" s="20" t="s">
        <v>5</v>
      </c>
      <c r="O7" s="20" t="s">
        <v>5</v>
      </c>
      <c r="P7" s="12">
        <v>9790</v>
      </c>
      <c r="Q7" s="12">
        <v>21083</v>
      </c>
      <c r="R7" s="12">
        <v>24514</v>
      </c>
      <c r="S7" s="12">
        <v>25844</v>
      </c>
      <c r="T7" s="12">
        <v>22916</v>
      </c>
      <c r="U7" s="12">
        <v>25013</v>
      </c>
      <c r="V7" s="33"/>
      <c r="W7" s="33"/>
    </row>
    <row r="8" spans="1:23">
      <c r="A8" s="8" t="s">
        <v>2</v>
      </c>
      <c r="B8" s="9">
        <v>19967</v>
      </c>
      <c r="C8" s="9">
        <v>2717</v>
      </c>
      <c r="D8" s="9">
        <v>8401</v>
      </c>
      <c r="E8" s="10">
        <v>13957</v>
      </c>
      <c r="F8" s="9">
        <v>29277</v>
      </c>
      <c r="G8" s="9">
        <v>31402</v>
      </c>
      <c r="H8" s="11">
        <v>42350</v>
      </c>
      <c r="I8" s="11">
        <v>83691</v>
      </c>
      <c r="J8" s="11">
        <v>81590</v>
      </c>
      <c r="K8" s="11">
        <v>48652</v>
      </c>
      <c r="L8" s="12">
        <v>77000</v>
      </c>
      <c r="M8" s="12">
        <v>90231</v>
      </c>
      <c r="N8" s="12">
        <v>86976</v>
      </c>
      <c r="O8" s="12">
        <v>102020</v>
      </c>
      <c r="P8" s="12">
        <v>203157</v>
      </c>
      <c r="Q8" s="12">
        <v>226500</v>
      </c>
      <c r="R8" s="12">
        <v>230010</v>
      </c>
      <c r="S8" s="12">
        <v>226979</v>
      </c>
      <c r="T8" s="12">
        <v>203000</v>
      </c>
      <c r="U8" s="12">
        <v>177993</v>
      </c>
      <c r="V8" s="33"/>
      <c r="W8" s="33"/>
    </row>
    <row r="9" spans="1:23">
      <c r="A9" s="8" t="s">
        <v>3</v>
      </c>
      <c r="B9" s="9">
        <v>9821</v>
      </c>
      <c r="C9" s="9">
        <v>5134</v>
      </c>
      <c r="D9" s="9">
        <v>5384</v>
      </c>
      <c r="E9" s="10">
        <v>10970</v>
      </c>
      <c r="F9" s="9">
        <v>15581</v>
      </c>
      <c r="G9" s="9">
        <v>11236</v>
      </c>
      <c r="H9" s="11">
        <v>18322</v>
      </c>
      <c r="I9" s="11">
        <v>23663</v>
      </c>
      <c r="J9" s="11">
        <v>50073</v>
      </c>
      <c r="K9" s="11">
        <v>18264</v>
      </c>
      <c r="L9" s="12">
        <v>20305</v>
      </c>
      <c r="M9" s="12">
        <v>12341</v>
      </c>
      <c r="N9" s="12">
        <v>21850</v>
      </c>
      <c r="O9" s="12">
        <v>14813</v>
      </c>
      <c r="P9" s="12">
        <v>11633</v>
      </c>
      <c r="Q9" s="12">
        <v>12667</v>
      </c>
      <c r="R9" s="12">
        <v>15163</v>
      </c>
      <c r="S9" s="12">
        <v>28742</v>
      </c>
      <c r="T9" s="12">
        <v>38319</v>
      </c>
      <c r="U9" s="12">
        <v>24236</v>
      </c>
      <c r="V9" s="33"/>
      <c r="W9" s="33"/>
    </row>
    <row r="10" spans="1:23">
      <c r="A10" s="8" t="s">
        <v>4</v>
      </c>
      <c r="B10" s="9">
        <v>7039</v>
      </c>
      <c r="C10" s="9">
        <v>2080</v>
      </c>
      <c r="D10" s="10" t="s">
        <v>5</v>
      </c>
      <c r="E10" s="10" t="s">
        <v>5</v>
      </c>
      <c r="F10" s="10" t="s">
        <v>5</v>
      </c>
      <c r="G10" s="10" t="s">
        <v>5</v>
      </c>
      <c r="H10" s="13" t="s">
        <v>5</v>
      </c>
      <c r="I10" s="13" t="s">
        <v>5</v>
      </c>
      <c r="J10" s="13" t="s">
        <v>5</v>
      </c>
      <c r="K10" s="13" t="s">
        <v>5</v>
      </c>
      <c r="L10" s="14" t="s">
        <v>5</v>
      </c>
      <c r="M10" s="14" t="s">
        <v>5</v>
      </c>
      <c r="N10" s="14" t="s">
        <v>5</v>
      </c>
      <c r="O10" s="14" t="s">
        <v>5</v>
      </c>
      <c r="P10" s="14"/>
      <c r="Q10" s="14"/>
      <c r="R10" s="14"/>
      <c r="S10" s="14"/>
      <c r="T10" s="14"/>
      <c r="U10" s="14"/>
      <c r="V10" s="33"/>
      <c r="W10" s="33"/>
    </row>
    <row r="11" spans="1:23">
      <c r="A11" s="8" t="s">
        <v>6</v>
      </c>
      <c r="B11" s="9">
        <v>140159</v>
      </c>
      <c r="C11" s="9">
        <v>96860</v>
      </c>
      <c r="D11" s="9">
        <v>100131</v>
      </c>
      <c r="E11" s="10">
        <v>132257</v>
      </c>
      <c r="F11" s="9">
        <v>197353</v>
      </c>
      <c r="G11" s="9">
        <v>179669</v>
      </c>
      <c r="H11" s="11">
        <v>228593</v>
      </c>
      <c r="I11" s="11">
        <v>263656</v>
      </c>
      <c r="J11" s="11">
        <v>286695</v>
      </c>
      <c r="K11" s="11">
        <v>277572</v>
      </c>
      <c r="L11" s="12">
        <v>307083</v>
      </c>
      <c r="M11" s="12">
        <v>330994</v>
      </c>
      <c r="N11" s="12">
        <v>310602</v>
      </c>
      <c r="O11" s="12">
        <v>331694</v>
      </c>
      <c r="P11" s="12">
        <v>318246</v>
      </c>
      <c r="Q11" s="12">
        <v>339240</v>
      </c>
      <c r="R11" s="12">
        <v>340000</v>
      </c>
      <c r="S11" s="12">
        <v>365002</v>
      </c>
      <c r="T11" s="12">
        <v>336778</v>
      </c>
      <c r="U11" s="12">
        <v>342777</v>
      </c>
      <c r="V11" s="33"/>
      <c r="W11" s="33"/>
    </row>
    <row r="12" spans="1:23">
      <c r="A12" s="8" t="s">
        <v>7</v>
      </c>
      <c r="B12" s="9">
        <v>105775</v>
      </c>
      <c r="C12" s="9">
        <v>65690</v>
      </c>
      <c r="D12" s="9">
        <v>51383</v>
      </c>
      <c r="E12" s="10">
        <v>66093</v>
      </c>
      <c r="F12" s="9">
        <v>70564</v>
      </c>
      <c r="G12" s="9">
        <v>72790</v>
      </c>
      <c r="H12" s="11">
        <v>79729</v>
      </c>
      <c r="I12" s="11">
        <v>102357</v>
      </c>
      <c r="J12" s="11">
        <v>76688</v>
      </c>
      <c r="K12" s="11">
        <v>94179</v>
      </c>
      <c r="L12" s="12">
        <v>115720</v>
      </c>
      <c r="M12" s="12">
        <v>114529</v>
      </c>
      <c r="N12" s="12">
        <v>80943</v>
      </c>
      <c r="O12" s="12">
        <v>82817</v>
      </c>
      <c r="P12" s="12">
        <v>59109</v>
      </c>
      <c r="Q12" s="12">
        <v>75644</v>
      </c>
      <c r="R12" s="12">
        <v>189965</v>
      </c>
      <c r="S12" s="12">
        <v>216437</v>
      </c>
      <c r="T12" s="12">
        <v>168364</v>
      </c>
      <c r="U12" s="12">
        <v>160674</v>
      </c>
      <c r="V12" s="33"/>
      <c r="W12" s="33"/>
    </row>
    <row r="13" spans="1:23">
      <c r="A13" s="8" t="s">
        <v>8</v>
      </c>
      <c r="B13" s="9">
        <v>14715</v>
      </c>
      <c r="C13" s="9">
        <v>2862</v>
      </c>
      <c r="D13" s="9">
        <v>38899</v>
      </c>
      <c r="E13" s="10">
        <v>70839</v>
      </c>
      <c r="F13" s="9">
        <v>134377</v>
      </c>
      <c r="G13" s="9">
        <v>158566</v>
      </c>
      <c r="H13" s="11">
        <v>176688</v>
      </c>
      <c r="I13" s="11">
        <v>161516</v>
      </c>
      <c r="J13" s="11">
        <v>126521</v>
      </c>
      <c r="K13" s="11">
        <v>72264</v>
      </c>
      <c r="L13" s="12">
        <v>83286</v>
      </c>
      <c r="M13" s="12">
        <v>91639</v>
      </c>
      <c r="N13" s="12">
        <v>76925</v>
      </c>
      <c r="O13" s="12">
        <v>102260</v>
      </c>
      <c r="P13" s="12">
        <v>131504</v>
      </c>
      <c r="Q13" s="12">
        <v>115893</v>
      </c>
      <c r="R13" s="12">
        <v>151236</v>
      </c>
      <c r="S13" s="12">
        <v>279902</v>
      </c>
      <c r="T13" s="12">
        <v>257084</v>
      </c>
      <c r="U13" s="12">
        <v>251949</v>
      </c>
      <c r="V13" s="33"/>
      <c r="W13" s="33"/>
    </row>
    <row r="14" spans="1:23">
      <c r="A14" s="15" t="s">
        <v>9</v>
      </c>
      <c r="B14" s="16">
        <f t="shared" ref="B14:L14" si="0">SUM(B8:B13)</f>
        <v>297476</v>
      </c>
      <c r="C14" s="16">
        <f t="shared" si="0"/>
        <v>175343</v>
      </c>
      <c r="D14" s="16">
        <f t="shared" si="0"/>
        <v>204198</v>
      </c>
      <c r="E14" s="16">
        <f t="shared" si="0"/>
        <v>294116</v>
      </c>
      <c r="F14" s="16">
        <f t="shared" si="0"/>
        <v>447152</v>
      </c>
      <c r="G14" s="17">
        <f t="shared" si="0"/>
        <v>453663</v>
      </c>
      <c r="H14" s="18">
        <f t="shared" si="0"/>
        <v>545682</v>
      </c>
      <c r="I14" s="18">
        <f t="shared" si="0"/>
        <v>634883</v>
      </c>
      <c r="J14" s="18">
        <f t="shared" si="0"/>
        <v>621567</v>
      </c>
      <c r="K14" s="18">
        <f t="shared" si="0"/>
        <v>510931</v>
      </c>
      <c r="L14" s="18">
        <f t="shared" si="0"/>
        <v>603394</v>
      </c>
      <c r="M14" s="18">
        <f>SUM(M8:M13)</f>
        <v>639734</v>
      </c>
      <c r="N14" s="18">
        <f>SUM(N8:N13)</f>
        <v>577296</v>
      </c>
      <c r="O14" s="18">
        <f>SUM(O8:O13)</f>
        <v>633604</v>
      </c>
      <c r="P14" s="18">
        <f t="shared" ref="P14:U14" si="1">SUM(P7:P13)</f>
        <v>733439</v>
      </c>
      <c r="Q14" s="18">
        <f t="shared" si="1"/>
        <v>791027</v>
      </c>
      <c r="R14" s="18">
        <f t="shared" si="1"/>
        <v>950888</v>
      </c>
      <c r="S14" s="18">
        <f t="shared" si="1"/>
        <v>1142906</v>
      </c>
      <c r="T14" s="18">
        <f t="shared" si="1"/>
        <v>1026461</v>
      </c>
      <c r="U14" s="18">
        <f t="shared" si="1"/>
        <v>982642</v>
      </c>
      <c r="V14" s="33"/>
      <c r="W14" s="33"/>
    </row>
    <row r="15" spans="1:23" ht="13.5">
      <c r="A15" s="5" t="s">
        <v>10</v>
      </c>
      <c r="B15" s="6"/>
      <c r="C15" s="6"/>
      <c r="D15" s="6"/>
      <c r="E15" s="6"/>
      <c r="F15" s="6"/>
      <c r="G15" s="19"/>
      <c r="H15" s="11"/>
      <c r="I15" s="11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33"/>
      <c r="W15" s="33"/>
    </row>
    <row r="16" spans="1:23">
      <c r="A16" s="6" t="s">
        <v>11</v>
      </c>
      <c r="B16" s="10" t="s">
        <v>5</v>
      </c>
      <c r="C16" s="10">
        <v>649</v>
      </c>
      <c r="D16" s="10">
        <v>226</v>
      </c>
      <c r="E16" s="73">
        <v>1768</v>
      </c>
      <c r="F16" s="9">
        <v>1878</v>
      </c>
      <c r="G16" s="9">
        <v>2439</v>
      </c>
      <c r="H16" s="71">
        <v>1309</v>
      </c>
      <c r="I16" s="11">
        <v>79</v>
      </c>
      <c r="J16" s="13" t="s">
        <v>5</v>
      </c>
      <c r="K16" s="13" t="s">
        <v>5</v>
      </c>
      <c r="L16" s="14" t="s">
        <v>5</v>
      </c>
      <c r="M16" s="14" t="s">
        <v>5</v>
      </c>
      <c r="N16" s="14" t="s">
        <v>5</v>
      </c>
      <c r="O16" s="14" t="s">
        <v>5</v>
      </c>
      <c r="P16" s="14" t="s">
        <v>5</v>
      </c>
      <c r="Q16" s="14" t="s">
        <v>5</v>
      </c>
      <c r="R16" s="14" t="s">
        <v>5</v>
      </c>
      <c r="S16" s="14" t="s">
        <v>5</v>
      </c>
      <c r="T16" s="14" t="s">
        <v>5</v>
      </c>
      <c r="U16" s="14" t="s">
        <v>5</v>
      </c>
      <c r="V16" s="33"/>
      <c r="W16" s="33"/>
    </row>
    <row r="17" spans="1:23">
      <c r="A17" s="6" t="s">
        <v>12</v>
      </c>
      <c r="B17" s="9">
        <v>6382</v>
      </c>
      <c r="C17" s="10" t="s">
        <v>5</v>
      </c>
      <c r="D17" s="10" t="s">
        <v>5</v>
      </c>
      <c r="E17" s="73" t="s">
        <v>5</v>
      </c>
      <c r="F17" s="10" t="s">
        <v>5</v>
      </c>
      <c r="G17" s="10" t="s">
        <v>5</v>
      </c>
      <c r="H17" s="72" t="s">
        <v>5</v>
      </c>
      <c r="I17" s="13" t="s">
        <v>5</v>
      </c>
      <c r="J17" s="13" t="s">
        <v>5</v>
      </c>
      <c r="K17" s="13" t="s">
        <v>5</v>
      </c>
      <c r="L17" s="14" t="s">
        <v>5</v>
      </c>
      <c r="M17" s="14" t="s">
        <v>5</v>
      </c>
      <c r="N17" s="14"/>
      <c r="O17" s="14" t="s">
        <v>5</v>
      </c>
      <c r="P17" s="14" t="s">
        <v>5</v>
      </c>
      <c r="Q17" s="14" t="s">
        <v>5</v>
      </c>
      <c r="R17" s="14" t="s">
        <v>5</v>
      </c>
      <c r="S17" s="14" t="s">
        <v>5</v>
      </c>
      <c r="T17" s="14" t="s">
        <v>5</v>
      </c>
      <c r="U17" s="14" t="s">
        <v>5</v>
      </c>
    </row>
    <row r="18" spans="1:23">
      <c r="A18" s="6" t="s">
        <v>13</v>
      </c>
      <c r="B18" s="10">
        <v>10594</v>
      </c>
      <c r="C18" s="10">
        <v>3331</v>
      </c>
      <c r="D18" s="10">
        <v>4540</v>
      </c>
      <c r="E18" s="73">
        <v>9124</v>
      </c>
      <c r="F18" s="10">
        <v>11669</v>
      </c>
      <c r="G18" s="10">
        <v>11625</v>
      </c>
      <c r="H18" s="73">
        <v>10823</v>
      </c>
      <c r="I18" s="10">
        <v>9226</v>
      </c>
      <c r="J18" s="10">
        <v>7587</v>
      </c>
      <c r="K18" s="10">
        <v>2554</v>
      </c>
      <c r="L18" s="20">
        <v>2767</v>
      </c>
      <c r="M18" s="20">
        <v>3234</v>
      </c>
      <c r="N18" s="20">
        <v>1241</v>
      </c>
      <c r="O18" s="14" t="s">
        <v>5</v>
      </c>
      <c r="P18" s="14" t="s">
        <v>5</v>
      </c>
      <c r="Q18" s="14" t="s">
        <v>5</v>
      </c>
      <c r="R18" s="14" t="s">
        <v>5</v>
      </c>
      <c r="S18" s="14" t="s">
        <v>5</v>
      </c>
      <c r="T18" s="14" t="s">
        <v>5</v>
      </c>
      <c r="U18" s="14" t="s">
        <v>5</v>
      </c>
    </row>
    <row r="19" spans="1:23">
      <c r="A19" s="6" t="s">
        <v>2</v>
      </c>
      <c r="B19" s="10">
        <v>11707</v>
      </c>
      <c r="C19" s="10">
        <v>1115</v>
      </c>
      <c r="D19" s="10">
        <v>2919</v>
      </c>
      <c r="E19" s="73">
        <v>21773</v>
      </c>
      <c r="F19" s="9">
        <v>28463</v>
      </c>
      <c r="G19" s="9">
        <v>28618</v>
      </c>
      <c r="H19" s="71">
        <v>18545</v>
      </c>
      <c r="I19" s="11">
        <v>6499</v>
      </c>
      <c r="J19" s="13" t="s">
        <v>5</v>
      </c>
      <c r="K19" s="13" t="s">
        <v>5</v>
      </c>
      <c r="L19" s="14" t="s">
        <v>5</v>
      </c>
      <c r="M19" s="14" t="s">
        <v>5</v>
      </c>
      <c r="N19" s="14" t="s">
        <v>5</v>
      </c>
      <c r="O19" s="14" t="s">
        <v>5</v>
      </c>
      <c r="P19" s="14" t="s">
        <v>5</v>
      </c>
      <c r="Q19" s="14" t="s">
        <v>5</v>
      </c>
      <c r="R19" s="14" t="s">
        <v>5</v>
      </c>
      <c r="S19" s="14" t="s">
        <v>5</v>
      </c>
      <c r="T19" s="14" t="s">
        <v>5</v>
      </c>
      <c r="U19" s="14" t="s">
        <v>5</v>
      </c>
    </row>
    <row r="20" spans="1:23">
      <c r="A20" s="6" t="s">
        <v>14</v>
      </c>
      <c r="B20" s="10">
        <v>6202</v>
      </c>
      <c r="C20" s="10">
        <v>1283</v>
      </c>
      <c r="D20" s="10">
        <v>2264</v>
      </c>
      <c r="E20" s="73">
        <v>2813</v>
      </c>
      <c r="F20" s="10">
        <v>4005</v>
      </c>
      <c r="G20" s="10">
        <v>4497</v>
      </c>
      <c r="H20" s="73">
        <v>5453</v>
      </c>
      <c r="I20" s="10">
        <v>5914</v>
      </c>
      <c r="J20" s="10">
        <v>7265</v>
      </c>
      <c r="K20" s="10">
        <v>612</v>
      </c>
      <c r="L20" s="20">
        <v>2202</v>
      </c>
      <c r="M20" s="20">
        <v>3149</v>
      </c>
      <c r="N20" s="20">
        <v>2779</v>
      </c>
      <c r="O20" s="20">
        <v>2868</v>
      </c>
      <c r="P20" s="20">
        <v>5765</v>
      </c>
      <c r="Q20" s="20">
        <v>8675</v>
      </c>
      <c r="R20" s="20">
        <v>3887</v>
      </c>
      <c r="S20" s="20">
        <v>5111</v>
      </c>
      <c r="T20" s="20">
        <v>2968</v>
      </c>
      <c r="U20" s="20">
        <v>1885</v>
      </c>
    </row>
    <row r="21" spans="1:23">
      <c r="A21" s="6" t="s">
        <v>15</v>
      </c>
      <c r="B21" s="9">
        <v>14545</v>
      </c>
      <c r="C21" s="9">
        <v>6266</v>
      </c>
      <c r="D21" s="9">
        <v>10384</v>
      </c>
      <c r="E21" s="74">
        <v>5644</v>
      </c>
      <c r="F21" s="9">
        <v>13540</v>
      </c>
      <c r="G21" s="9">
        <v>12256</v>
      </c>
      <c r="H21" s="74">
        <v>10689</v>
      </c>
      <c r="I21" s="9">
        <v>5467</v>
      </c>
      <c r="J21" s="9">
        <v>6877</v>
      </c>
      <c r="K21" s="9">
        <v>8313</v>
      </c>
      <c r="L21" s="21">
        <v>24719</v>
      </c>
      <c r="M21" s="21">
        <v>22070</v>
      </c>
      <c r="N21" s="21">
        <v>15440</v>
      </c>
      <c r="O21" s="21">
        <v>11910</v>
      </c>
      <c r="P21" s="21">
        <v>1572</v>
      </c>
      <c r="Q21" s="21">
        <v>6253</v>
      </c>
      <c r="R21" s="21">
        <v>5404</v>
      </c>
      <c r="S21" s="21">
        <v>5520</v>
      </c>
      <c r="T21" s="21">
        <v>6172</v>
      </c>
      <c r="U21" s="21">
        <v>4371</v>
      </c>
    </row>
    <row r="22" spans="1:23">
      <c r="A22" s="6" t="s">
        <v>16</v>
      </c>
      <c r="B22" s="9">
        <v>952</v>
      </c>
      <c r="C22" s="9">
        <v>494</v>
      </c>
      <c r="D22" s="9">
        <v>989</v>
      </c>
      <c r="E22" s="73">
        <v>822</v>
      </c>
      <c r="F22" s="9">
        <v>690</v>
      </c>
      <c r="G22" s="9">
        <v>421</v>
      </c>
      <c r="H22" s="71">
        <v>150</v>
      </c>
      <c r="I22" s="14" t="s">
        <v>5</v>
      </c>
      <c r="J22" s="14" t="s">
        <v>5</v>
      </c>
      <c r="K22" s="14" t="s">
        <v>5</v>
      </c>
      <c r="L22" s="14" t="s">
        <v>5</v>
      </c>
      <c r="M22" s="14" t="s">
        <v>5</v>
      </c>
      <c r="N22" s="14" t="s">
        <v>5</v>
      </c>
      <c r="O22" s="14" t="s">
        <v>5</v>
      </c>
      <c r="P22" s="14" t="s">
        <v>5</v>
      </c>
      <c r="Q22" s="14" t="s">
        <v>5</v>
      </c>
      <c r="R22" s="14" t="s">
        <v>5</v>
      </c>
      <c r="S22" s="14" t="s">
        <v>5</v>
      </c>
      <c r="T22" s="14" t="s">
        <v>5</v>
      </c>
      <c r="U22" s="14" t="s">
        <v>5</v>
      </c>
    </row>
    <row r="23" spans="1:23">
      <c r="A23" s="6" t="s">
        <v>17</v>
      </c>
      <c r="B23" s="10">
        <v>3995</v>
      </c>
      <c r="C23" s="10">
        <v>1113</v>
      </c>
      <c r="D23" s="10">
        <v>2915</v>
      </c>
      <c r="E23" s="73">
        <v>4368</v>
      </c>
      <c r="F23" s="9">
        <v>9647</v>
      </c>
      <c r="G23" s="9">
        <v>11618</v>
      </c>
      <c r="H23" s="71">
        <v>13009</v>
      </c>
      <c r="I23" s="11">
        <v>16008</v>
      </c>
      <c r="J23" s="11">
        <v>17290</v>
      </c>
      <c r="K23" s="11">
        <v>3719</v>
      </c>
      <c r="L23" s="12">
        <v>12018</v>
      </c>
      <c r="M23" s="12">
        <v>18344</v>
      </c>
      <c r="N23" s="12">
        <v>16666</v>
      </c>
      <c r="O23" s="12">
        <v>18394</v>
      </c>
      <c r="P23" s="12">
        <v>18519</v>
      </c>
      <c r="Q23" s="12">
        <v>19688</v>
      </c>
      <c r="R23" s="12">
        <v>9885</v>
      </c>
      <c r="S23" s="12">
        <v>13351</v>
      </c>
      <c r="T23" s="12">
        <v>17148</v>
      </c>
      <c r="U23" s="12">
        <v>12497</v>
      </c>
    </row>
    <row r="24" spans="1:23">
      <c r="A24" s="6" t="s">
        <v>18</v>
      </c>
      <c r="B24" s="9">
        <v>4025</v>
      </c>
      <c r="C24" s="9">
        <v>2160</v>
      </c>
      <c r="D24" s="9">
        <v>1456</v>
      </c>
      <c r="E24" s="74">
        <v>1901</v>
      </c>
      <c r="F24" s="9">
        <v>2137</v>
      </c>
      <c r="G24" s="9">
        <v>1797</v>
      </c>
      <c r="H24" s="74">
        <v>1840</v>
      </c>
      <c r="I24" s="9">
        <v>1264</v>
      </c>
      <c r="J24" s="9">
        <v>1203</v>
      </c>
      <c r="K24" s="9">
        <v>1262</v>
      </c>
      <c r="L24" s="21">
        <v>868</v>
      </c>
      <c r="M24" s="21">
        <v>843</v>
      </c>
      <c r="N24" s="21">
        <v>420</v>
      </c>
      <c r="O24" s="21">
        <v>957</v>
      </c>
      <c r="P24" s="21">
        <v>794</v>
      </c>
      <c r="Q24" s="21">
        <v>1084</v>
      </c>
      <c r="R24" s="21">
        <v>706</v>
      </c>
      <c r="S24" s="21">
        <v>895</v>
      </c>
      <c r="T24" s="21">
        <v>652</v>
      </c>
      <c r="U24" s="21">
        <v>351</v>
      </c>
    </row>
    <row r="25" spans="1:23">
      <c r="A25" s="8" t="s">
        <v>19</v>
      </c>
      <c r="B25" s="9">
        <v>41065</v>
      </c>
      <c r="C25" s="9">
        <v>19604</v>
      </c>
      <c r="D25" s="9">
        <v>48565</v>
      </c>
      <c r="E25" s="73">
        <v>114516</v>
      </c>
      <c r="F25" s="9">
        <v>206760</v>
      </c>
      <c r="G25" s="9">
        <v>243423</v>
      </c>
      <c r="H25" s="71">
        <v>258126</v>
      </c>
      <c r="I25" s="11">
        <v>286356</v>
      </c>
      <c r="J25" s="11">
        <v>268761</v>
      </c>
      <c r="K25" s="11">
        <v>173456</v>
      </c>
      <c r="L25" s="12">
        <v>242070</v>
      </c>
      <c r="M25" s="12">
        <v>295850</v>
      </c>
      <c r="N25" s="12">
        <v>272097</v>
      </c>
      <c r="O25" s="12">
        <v>281287</v>
      </c>
      <c r="P25" s="12">
        <v>234892</v>
      </c>
      <c r="Q25" s="12">
        <v>313539</v>
      </c>
      <c r="R25" s="12">
        <v>309235</v>
      </c>
      <c r="S25" s="12">
        <v>347161</v>
      </c>
      <c r="T25" s="12">
        <v>350786</v>
      </c>
      <c r="U25" s="12">
        <v>344022</v>
      </c>
    </row>
    <row r="26" spans="1:23" s="22" customFormat="1">
      <c r="A26" s="6" t="s">
        <v>20</v>
      </c>
      <c r="B26" s="10">
        <v>4816</v>
      </c>
      <c r="C26" s="10">
        <v>1928</v>
      </c>
      <c r="D26" s="10">
        <v>2331</v>
      </c>
      <c r="E26" s="73">
        <v>2469</v>
      </c>
      <c r="F26" s="10">
        <v>2572</v>
      </c>
      <c r="G26" s="10">
        <v>1802</v>
      </c>
      <c r="H26" s="73">
        <v>2256</v>
      </c>
      <c r="I26" s="10">
        <v>235</v>
      </c>
      <c r="J26" s="10" t="s">
        <v>5</v>
      </c>
      <c r="K26" s="14" t="s">
        <v>5</v>
      </c>
      <c r="L26" s="14" t="s">
        <v>5</v>
      </c>
      <c r="M26" s="14" t="s">
        <v>5</v>
      </c>
      <c r="N26" s="14" t="s">
        <v>5</v>
      </c>
      <c r="O26" s="14" t="s">
        <v>5</v>
      </c>
      <c r="P26" s="14" t="s">
        <v>5</v>
      </c>
      <c r="Q26" s="14" t="s">
        <v>5</v>
      </c>
      <c r="R26" s="14" t="s">
        <v>5</v>
      </c>
      <c r="S26" s="14" t="s">
        <v>5</v>
      </c>
      <c r="T26" s="14" t="s">
        <v>5</v>
      </c>
      <c r="U26" s="14" t="s">
        <v>5</v>
      </c>
    </row>
    <row r="27" spans="1:23" s="22" customFormat="1">
      <c r="A27" s="6" t="s">
        <v>7</v>
      </c>
      <c r="B27" s="10">
        <v>9397</v>
      </c>
      <c r="C27" s="10">
        <v>51670</v>
      </c>
      <c r="D27" s="10">
        <v>56953</v>
      </c>
      <c r="E27" s="73">
        <v>61175</v>
      </c>
      <c r="F27" s="9">
        <v>75484</v>
      </c>
      <c r="G27" s="9">
        <v>88570</v>
      </c>
      <c r="H27" s="71">
        <v>98705</v>
      </c>
      <c r="I27" s="11">
        <v>110136</v>
      </c>
      <c r="J27" s="11">
        <v>190748</v>
      </c>
      <c r="K27" s="11">
        <v>158911</v>
      </c>
      <c r="L27" s="12">
        <v>196525</v>
      </c>
      <c r="M27" s="12">
        <v>193259</v>
      </c>
      <c r="N27" s="12">
        <v>175485</v>
      </c>
      <c r="O27" s="12">
        <v>161797</v>
      </c>
      <c r="P27" s="12">
        <v>163698</v>
      </c>
      <c r="Q27" s="12">
        <v>202610</v>
      </c>
      <c r="R27" s="12">
        <v>193530</v>
      </c>
      <c r="S27" s="14">
        <v>167737</v>
      </c>
      <c r="T27" s="14">
        <v>133386</v>
      </c>
      <c r="U27" s="14">
        <v>103522</v>
      </c>
    </row>
    <row r="28" spans="1:23" s="22" customFormat="1">
      <c r="A28" s="6" t="s">
        <v>21</v>
      </c>
      <c r="B28" s="9">
        <v>4072</v>
      </c>
      <c r="C28" s="9">
        <v>228</v>
      </c>
      <c r="D28" s="9">
        <v>1764</v>
      </c>
      <c r="E28" s="74">
        <v>1899</v>
      </c>
      <c r="F28" s="9">
        <v>4669</v>
      </c>
      <c r="G28" s="9">
        <v>6208</v>
      </c>
      <c r="H28" s="74">
        <v>6711</v>
      </c>
      <c r="I28" s="9">
        <v>7096</v>
      </c>
      <c r="J28" s="9">
        <v>7626</v>
      </c>
      <c r="K28" s="9">
        <v>1292</v>
      </c>
      <c r="L28" s="21">
        <v>2068</v>
      </c>
      <c r="M28" s="21">
        <v>2232</v>
      </c>
      <c r="N28" s="21">
        <v>969</v>
      </c>
      <c r="O28" s="21">
        <v>1175</v>
      </c>
      <c r="P28" s="20">
        <v>0</v>
      </c>
      <c r="Q28" s="20">
        <v>0</v>
      </c>
      <c r="R28" s="20">
        <v>979</v>
      </c>
      <c r="S28" s="20">
        <v>1152</v>
      </c>
      <c r="T28" s="20">
        <v>720</v>
      </c>
      <c r="U28" s="20">
        <v>229</v>
      </c>
      <c r="V28" s="84"/>
      <c r="W28" s="84"/>
    </row>
    <row r="29" spans="1:23">
      <c r="A29" s="15" t="s">
        <v>9</v>
      </c>
      <c r="B29" s="16">
        <f>SUM(B17:B28)</f>
        <v>117752</v>
      </c>
      <c r="C29" s="16">
        <f>SUM(C16:C28)</f>
        <v>89841</v>
      </c>
      <c r="D29" s="16">
        <f>SUM(D16:D28)</f>
        <v>135306</v>
      </c>
      <c r="E29" s="16">
        <f t="shared" ref="E29:L29" si="2">SUM(E16:E28)</f>
        <v>228272</v>
      </c>
      <c r="F29" s="16">
        <f t="shared" si="2"/>
        <v>361514</v>
      </c>
      <c r="G29" s="16">
        <f t="shared" si="2"/>
        <v>413274</v>
      </c>
      <c r="H29" s="75">
        <f t="shared" si="2"/>
        <v>427616</v>
      </c>
      <c r="I29" s="18">
        <f t="shared" si="2"/>
        <v>448280</v>
      </c>
      <c r="J29" s="18">
        <f t="shared" si="2"/>
        <v>507357</v>
      </c>
      <c r="K29" s="18">
        <f t="shared" si="2"/>
        <v>350119</v>
      </c>
      <c r="L29" s="18">
        <f t="shared" si="2"/>
        <v>483237</v>
      </c>
      <c r="M29" s="18">
        <f t="shared" ref="M29:R29" si="3">SUM(M16:M28)</f>
        <v>538981</v>
      </c>
      <c r="N29" s="18">
        <f t="shared" si="3"/>
        <v>485097</v>
      </c>
      <c r="O29" s="18">
        <f t="shared" si="3"/>
        <v>478388</v>
      </c>
      <c r="P29" s="18">
        <f t="shared" si="3"/>
        <v>425240</v>
      </c>
      <c r="Q29" s="18">
        <f t="shared" si="3"/>
        <v>551849</v>
      </c>
      <c r="R29" s="18">
        <f t="shared" si="3"/>
        <v>523626</v>
      </c>
      <c r="S29" s="18">
        <f>SUM(S16:S28)</f>
        <v>540927</v>
      </c>
      <c r="T29" s="18">
        <f>SUM(T16:T28)</f>
        <v>511832</v>
      </c>
      <c r="U29" s="18">
        <f>SUM(U16:U28)</f>
        <v>466877</v>
      </c>
      <c r="V29" s="33"/>
      <c r="W29" s="33"/>
    </row>
    <row r="30" spans="1:23" ht="13.5">
      <c r="A30" s="5" t="s">
        <v>22</v>
      </c>
      <c r="B30" s="23"/>
      <c r="C30" s="6"/>
      <c r="D30" s="6"/>
      <c r="E30" s="6"/>
      <c r="F30" s="6"/>
      <c r="G30" s="19"/>
      <c r="H30" s="11"/>
      <c r="I30" s="11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33"/>
      <c r="W30" s="33"/>
    </row>
    <row r="31" spans="1:23">
      <c r="A31" s="6" t="s">
        <v>13</v>
      </c>
      <c r="B31" s="23">
        <v>793</v>
      </c>
      <c r="C31" s="23">
        <v>122</v>
      </c>
      <c r="D31" s="23">
        <v>243</v>
      </c>
      <c r="E31" s="23">
        <v>796</v>
      </c>
      <c r="F31" s="23">
        <v>1150</v>
      </c>
      <c r="G31" s="23">
        <v>875</v>
      </c>
      <c r="H31" s="23">
        <v>856</v>
      </c>
      <c r="I31" s="23">
        <v>1143</v>
      </c>
      <c r="J31" s="23">
        <v>1149</v>
      </c>
      <c r="K31" s="23">
        <v>613</v>
      </c>
      <c r="L31" s="24">
        <v>575</v>
      </c>
      <c r="M31" s="24">
        <v>490</v>
      </c>
      <c r="N31" s="24">
        <v>307</v>
      </c>
      <c r="O31" s="14" t="s">
        <v>5</v>
      </c>
      <c r="P31" s="14" t="s">
        <v>5</v>
      </c>
      <c r="Q31" s="14" t="s">
        <v>5</v>
      </c>
      <c r="R31" s="14" t="s">
        <v>5</v>
      </c>
      <c r="S31" s="14" t="s">
        <v>5</v>
      </c>
      <c r="T31" s="14" t="s">
        <v>5</v>
      </c>
      <c r="U31" s="14" t="s">
        <v>5</v>
      </c>
    </row>
    <row r="32" spans="1:23">
      <c r="A32" s="6" t="s">
        <v>23</v>
      </c>
      <c r="B32" s="23">
        <v>2111</v>
      </c>
      <c r="C32" s="23">
        <v>629</v>
      </c>
      <c r="D32" s="23">
        <v>1057</v>
      </c>
      <c r="E32" s="23">
        <v>1157</v>
      </c>
      <c r="F32" s="23">
        <v>2006</v>
      </c>
      <c r="G32" s="23">
        <v>2265</v>
      </c>
      <c r="H32" s="23">
        <v>1992</v>
      </c>
      <c r="I32" s="23">
        <v>1928</v>
      </c>
      <c r="J32" s="23">
        <v>2742</v>
      </c>
      <c r="K32" s="10">
        <v>1205</v>
      </c>
      <c r="L32" s="20">
        <v>1090</v>
      </c>
      <c r="M32" s="20">
        <v>1175</v>
      </c>
      <c r="N32" s="20">
        <v>1984</v>
      </c>
      <c r="O32" s="20">
        <v>2039</v>
      </c>
      <c r="P32" s="20">
        <v>1915</v>
      </c>
      <c r="Q32" s="20">
        <v>2487</v>
      </c>
      <c r="R32" s="20">
        <v>1353</v>
      </c>
      <c r="S32" s="20">
        <v>1255</v>
      </c>
      <c r="T32" s="20">
        <v>1493</v>
      </c>
      <c r="U32" s="20">
        <v>1495</v>
      </c>
    </row>
    <row r="33" spans="1:21">
      <c r="A33" s="6" t="s">
        <v>16</v>
      </c>
      <c r="B33" s="23">
        <v>719</v>
      </c>
      <c r="C33" s="23">
        <v>681</v>
      </c>
      <c r="D33" s="23">
        <v>800</v>
      </c>
      <c r="E33" s="23">
        <v>1112</v>
      </c>
      <c r="F33" s="23">
        <v>1296</v>
      </c>
      <c r="G33" s="23">
        <v>1609</v>
      </c>
      <c r="H33" s="23">
        <v>2351</v>
      </c>
      <c r="I33" s="23">
        <v>2069</v>
      </c>
      <c r="J33" s="23">
        <v>1696</v>
      </c>
      <c r="K33" s="23">
        <v>1544</v>
      </c>
      <c r="L33" s="24">
        <v>1132</v>
      </c>
      <c r="M33" s="24">
        <v>1610</v>
      </c>
      <c r="N33" s="24">
        <v>1134</v>
      </c>
      <c r="O33" s="24">
        <v>1300</v>
      </c>
      <c r="P33" s="24">
        <v>1051</v>
      </c>
      <c r="Q33" s="24">
        <v>1743</v>
      </c>
      <c r="R33" s="24">
        <v>1826</v>
      </c>
      <c r="S33" s="24">
        <v>2145</v>
      </c>
      <c r="T33" s="24">
        <v>2558</v>
      </c>
      <c r="U33" s="24">
        <v>2923</v>
      </c>
    </row>
    <row r="34" spans="1:21">
      <c r="A34" s="6" t="s">
        <v>24</v>
      </c>
      <c r="B34" s="23">
        <v>2452</v>
      </c>
      <c r="C34" s="23">
        <v>1656</v>
      </c>
      <c r="D34" s="23">
        <v>1530</v>
      </c>
      <c r="E34" s="23">
        <v>2371</v>
      </c>
      <c r="F34" s="23">
        <v>2039</v>
      </c>
      <c r="G34" s="23">
        <v>2298</v>
      </c>
      <c r="H34" s="23">
        <v>2200</v>
      </c>
      <c r="I34" s="23">
        <v>3006</v>
      </c>
      <c r="J34" s="23">
        <v>3510</v>
      </c>
      <c r="K34" s="23">
        <v>2773</v>
      </c>
      <c r="L34" s="24">
        <v>2462</v>
      </c>
      <c r="M34" s="24">
        <v>3018</v>
      </c>
      <c r="N34" s="24">
        <v>3336</v>
      </c>
      <c r="O34" s="24">
        <v>4001</v>
      </c>
      <c r="P34" s="24">
        <v>3686</v>
      </c>
      <c r="Q34" s="24">
        <v>4253</v>
      </c>
      <c r="R34" s="24">
        <v>4231</v>
      </c>
      <c r="S34" s="24">
        <v>3792</v>
      </c>
      <c r="T34" s="24">
        <v>3708</v>
      </c>
      <c r="U34" s="24">
        <v>4133</v>
      </c>
    </row>
    <row r="35" spans="1:21">
      <c r="A35" s="6" t="s">
        <v>15</v>
      </c>
      <c r="B35" s="25">
        <v>4810</v>
      </c>
      <c r="C35" s="25">
        <v>1230</v>
      </c>
      <c r="D35" s="25">
        <v>1655</v>
      </c>
      <c r="E35" s="25">
        <v>2658</v>
      </c>
      <c r="F35" s="26">
        <v>3345</v>
      </c>
      <c r="G35" s="26">
        <v>890</v>
      </c>
      <c r="H35" s="23">
        <v>1835</v>
      </c>
      <c r="I35" s="23">
        <v>4253</v>
      </c>
      <c r="J35" s="23">
        <v>4353</v>
      </c>
      <c r="K35" s="10">
        <v>0</v>
      </c>
      <c r="L35" s="20">
        <v>0</v>
      </c>
      <c r="M35" s="20">
        <v>76</v>
      </c>
      <c r="N35" s="20">
        <v>8</v>
      </c>
      <c r="O35" s="20">
        <v>576</v>
      </c>
      <c r="P35" s="20">
        <v>142</v>
      </c>
      <c r="Q35" s="20">
        <v>986</v>
      </c>
      <c r="R35" s="20">
        <v>243</v>
      </c>
      <c r="S35" s="20">
        <v>507</v>
      </c>
      <c r="T35" s="20">
        <v>552</v>
      </c>
      <c r="U35" s="20">
        <v>642</v>
      </c>
    </row>
    <row r="36" spans="1:21">
      <c r="A36" s="6" t="s">
        <v>18</v>
      </c>
      <c r="B36" s="25">
        <v>51</v>
      </c>
      <c r="C36" s="25">
        <v>16</v>
      </c>
      <c r="D36" s="25">
        <v>70</v>
      </c>
      <c r="E36" s="25">
        <v>613</v>
      </c>
      <c r="F36" s="26">
        <v>1108</v>
      </c>
      <c r="G36" s="26">
        <v>793</v>
      </c>
      <c r="H36" s="23">
        <v>935</v>
      </c>
      <c r="I36" s="23">
        <v>1270</v>
      </c>
      <c r="J36" s="23">
        <v>1820</v>
      </c>
      <c r="K36" s="23">
        <v>1298</v>
      </c>
      <c r="L36" s="24">
        <v>1368</v>
      </c>
      <c r="M36" s="24">
        <v>2219</v>
      </c>
      <c r="N36" s="24">
        <v>2431</v>
      </c>
      <c r="O36" s="24">
        <v>3883</v>
      </c>
      <c r="P36" s="24">
        <v>2472</v>
      </c>
      <c r="Q36" s="24">
        <v>3529</v>
      </c>
      <c r="R36" s="24">
        <v>1655</v>
      </c>
      <c r="S36" s="24">
        <v>1812</v>
      </c>
      <c r="T36" s="24">
        <v>1717</v>
      </c>
      <c r="U36" s="24">
        <v>1488</v>
      </c>
    </row>
    <row r="37" spans="1:21">
      <c r="A37" s="6" t="s">
        <v>19</v>
      </c>
      <c r="B37" s="14" t="s">
        <v>5</v>
      </c>
      <c r="C37" s="14" t="s">
        <v>5</v>
      </c>
      <c r="D37" s="14" t="s">
        <v>5</v>
      </c>
      <c r="E37" s="14" t="s">
        <v>5</v>
      </c>
      <c r="F37" s="14" t="s">
        <v>5</v>
      </c>
      <c r="G37" s="14" t="s">
        <v>5</v>
      </c>
      <c r="H37" s="14" t="s">
        <v>5</v>
      </c>
      <c r="I37" s="14" t="s">
        <v>5</v>
      </c>
      <c r="J37" s="14" t="s">
        <v>5</v>
      </c>
      <c r="K37" s="14" t="s">
        <v>5</v>
      </c>
      <c r="L37" s="14" t="s">
        <v>5</v>
      </c>
      <c r="M37" s="14" t="s">
        <v>5</v>
      </c>
      <c r="N37" s="14" t="s">
        <v>5</v>
      </c>
      <c r="O37" s="14" t="s">
        <v>5</v>
      </c>
      <c r="P37" s="14" t="s">
        <v>5</v>
      </c>
      <c r="Q37" s="14" t="s">
        <v>5</v>
      </c>
      <c r="R37" s="14" t="s">
        <v>5</v>
      </c>
      <c r="S37" s="14" t="s">
        <v>5</v>
      </c>
      <c r="T37" s="14" t="s">
        <v>5</v>
      </c>
      <c r="U37" s="14" t="s">
        <v>5</v>
      </c>
    </row>
    <row r="38" spans="1:21">
      <c r="A38" s="6" t="s">
        <v>20</v>
      </c>
      <c r="B38" s="25">
        <v>3532</v>
      </c>
      <c r="C38" s="25">
        <v>798</v>
      </c>
      <c r="D38" s="25">
        <v>1329</v>
      </c>
      <c r="E38" s="25">
        <v>1912</v>
      </c>
      <c r="F38" s="26">
        <v>2151</v>
      </c>
      <c r="G38" s="26">
        <v>1832</v>
      </c>
      <c r="H38" s="23">
        <v>1909</v>
      </c>
      <c r="I38" s="23">
        <v>350</v>
      </c>
      <c r="J38" s="14" t="s">
        <v>5</v>
      </c>
      <c r="K38" s="14" t="s">
        <v>5</v>
      </c>
      <c r="L38" s="14" t="s">
        <v>5</v>
      </c>
      <c r="M38" s="14" t="s">
        <v>5</v>
      </c>
      <c r="N38" s="14" t="s">
        <v>5</v>
      </c>
      <c r="O38" s="14" t="s">
        <v>5</v>
      </c>
      <c r="P38" s="14" t="s">
        <v>5</v>
      </c>
      <c r="Q38" s="14" t="s">
        <v>5</v>
      </c>
      <c r="R38" s="14" t="s">
        <v>5</v>
      </c>
      <c r="S38" s="14" t="s">
        <v>5</v>
      </c>
      <c r="T38" s="14" t="s">
        <v>5</v>
      </c>
      <c r="U38" s="14" t="s">
        <v>5</v>
      </c>
    </row>
    <row r="39" spans="1:21">
      <c r="A39" s="6" t="s">
        <v>21</v>
      </c>
      <c r="B39" s="25">
        <v>1251</v>
      </c>
      <c r="C39" s="25">
        <v>369</v>
      </c>
      <c r="D39" s="25">
        <v>377</v>
      </c>
      <c r="E39" s="25">
        <v>665</v>
      </c>
      <c r="F39" s="25">
        <v>1647</v>
      </c>
      <c r="G39" s="25">
        <v>1953</v>
      </c>
      <c r="H39" s="27">
        <v>2204</v>
      </c>
      <c r="I39" s="23">
        <v>2231</v>
      </c>
      <c r="J39" s="23">
        <v>2916</v>
      </c>
      <c r="K39" s="23">
        <v>1122</v>
      </c>
      <c r="L39" s="24">
        <v>1299</v>
      </c>
      <c r="M39" s="24">
        <v>1828</v>
      </c>
      <c r="N39" s="24">
        <v>1385</v>
      </c>
      <c r="O39" s="24">
        <v>1743</v>
      </c>
      <c r="P39" s="24">
        <v>2500</v>
      </c>
      <c r="Q39" s="24">
        <v>2922</v>
      </c>
      <c r="R39" s="24">
        <v>2105</v>
      </c>
      <c r="S39" s="24">
        <v>2387</v>
      </c>
      <c r="T39" s="24">
        <v>1829</v>
      </c>
      <c r="U39" s="24">
        <v>1044</v>
      </c>
    </row>
    <row r="40" spans="1:21">
      <c r="A40" s="15" t="s">
        <v>9</v>
      </c>
      <c r="B40" s="16">
        <f>SUM(B31:B39)</f>
        <v>15719</v>
      </c>
      <c r="C40" s="16">
        <f t="shared" ref="C40:L40" si="4">SUM(C31:C39)</f>
        <v>5501</v>
      </c>
      <c r="D40" s="16">
        <f t="shared" si="4"/>
        <v>7061</v>
      </c>
      <c r="E40" s="16">
        <f t="shared" si="4"/>
        <v>11284</v>
      </c>
      <c r="F40" s="16">
        <f t="shared" si="4"/>
        <v>14742</v>
      </c>
      <c r="G40" s="16">
        <f t="shared" si="4"/>
        <v>12515</v>
      </c>
      <c r="H40" s="16">
        <f t="shared" si="4"/>
        <v>14282</v>
      </c>
      <c r="I40" s="16">
        <f t="shared" si="4"/>
        <v>16250</v>
      </c>
      <c r="J40" s="16">
        <f t="shared" si="4"/>
        <v>18186</v>
      </c>
      <c r="K40" s="16">
        <f t="shared" si="4"/>
        <v>8555</v>
      </c>
      <c r="L40" s="16">
        <f t="shared" si="4"/>
        <v>7926</v>
      </c>
      <c r="M40" s="16">
        <f t="shared" ref="M40:S40" si="5">SUM(M31:M39)</f>
        <v>10416</v>
      </c>
      <c r="N40" s="16">
        <f t="shared" si="5"/>
        <v>10585</v>
      </c>
      <c r="O40" s="16">
        <f t="shared" si="5"/>
        <v>13542</v>
      </c>
      <c r="P40" s="16">
        <f t="shared" si="5"/>
        <v>11766</v>
      </c>
      <c r="Q40" s="16">
        <f t="shared" si="5"/>
        <v>15920</v>
      </c>
      <c r="R40" s="16">
        <f t="shared" si="5"/>
        <v>11413</v>
      </c>
      <c r="S40" s="16">
        <f t="shared" si="5"/>
        <v>11898</v>
      </c>
      <c r="T40" s="16">
        <f>SUM(T31:T39)</f>
        <v>11857</v>
      </c>
      <c r="U40" s="16">
        <f>SUM(U31:U39)</f>
        <v>11725</v>
      </c>
    </row>
    <row r="41" spans="1:21">
      <c r="A41" s="15" t="s">
        <v>49</v>
      </c>
      <c r="B41" s="16">
        <f>+B29+B40</f>
        <v>133471</v>
      </c>
      <c r="C41" s="16">
        <f t="shared" ref="C41:Q41" si="6">+C29+C40</f>
        <v>95342</v>
      </c>
      <c r="D41" s="16">
        <f t="shared" si="6"/>
        <v>142367</v>
      </c>
      <c r="E41" s="16">
        <f t="shared" si="6"/>
        <v>239556</v>
      </c>
      <c r="F41" s="16">
        <f t="shared" si="6"/>
        <v>376256</v>
      </c>
      <c r="G41" s="16">
        <f t="shared" si="6"/>
        <v>425789</v>
      </c>
      <c r="H41" s="16">
        <f t="shared" si="6"/>
        <v>441898</v>
      </c>
      <c r="I41" s="16">
        <f t="shared" si="6"/>
        <v>464530</v>
      </c>
      <c r="J41" s="16">
        <f t="shared" si="6"/>
        <v>525543</v>
      </c>
      <c r="K41" s="16">
        <f t="shared" si="6"/>
        <v>358674</v>
      </c>
      <c r="L41" s="16">
        <f t="shared" si="6"/>
        <v>491163</v>
      </c>
      <c r="M41" s="16">
        <f t="shared" si="6"/>
        <v>549397</v>
      </c>
      <c r="N41" s="16">
        <f t="shared" si="6"/>
        <v>495682</v>
      </c>
      <c r="O41" s="16">
        <f t="shared" si="6"/>
        <v>491930</v>
      </c>
      <c r="P41" s="16">
        <f t="shared" si="6"/>
        <v>437006</v>
      </c>
      <c r="Q41" s="16">
        <f t="shared" si="6"/>
        <v>567769</v>
      </c>
      <c r="R41" s="16">
        <f>+R29+R40</f>
        <v>535039</v>
      </c>
      <c r="S41" s="16">
        <f>+S29+S40</f>
        <v>552825</v>
      </c>
      <c r="T41" s="16">
        <f>+T29+T40</f>
        <v>523689</v>
      </c>
      <c r="U41" s="16">
        <f>+U29+U40</f>
        <v>478602</v>
      </c>
    </row>
    <row r="42" spans="1:21" ht="13.5">
      <c r="A42" s="77" t="s">
        <v>25</v>
      </c>
      <c r="B42" s="78"/>
      <c r="C42" s="78"/>
      <c r="D42" s="78"/>
      <c r="E42" s="78"/>
      <c r="F42" s="78"/>
      <c r="G42" s="78"/>
      <c r="H42" s="78"/>
      <c r="I42" s="78"/>
      <c r="J42" s="78"/>
      <c r="K42" s="78"/>
      <c r="L42" s="78"/>
      <c r="M42" s="78"/>
      <c r="N42" s="78"/>
      <c r="O42" s="78"/>
      <c r="P42" s="78"/>
      <c r="Q42" s="78"/>
      <c r="R42" s="78"/>
      <c r="S42" s="78"/>
      <c r="T42" s="78"/>
      <c r="U42" s="78"/>
    </row>
    <row r="43" spans="1:21">
      <c r="A43" s="6" t="s">
        <v>11</v>
      </c>
      <c r="B43" s="10" t="s">
        <v>5</v>
      </c>
      <c r="C43" s="10">
        <f t="shared" ref="C43:K43" si="7">+C16</f>
        <v>649</v>
      </c>
      <c r="D43" s="10">
        <f t="shared" si="7"/>
        <v>226</v>
      </c>
      <c r="E43" s="10">
        <f t="shared" si="7"/>
        <v>1768</v>
      </c>
      <c r="F43" s="10">
        <f t="shared" si="7"/>
        <v>1878</v>
      </c>
      <c r="G43" s="10">
        <f t="shared" si="7"/>
        <v>2439</v>
      </c>
      <c r="H43" s="10">
        <f t="shared" si="7"/>
        <v>1309</v>
      </c>
      <c r="I43" s="10">
        <f t="shared" si="7"/>
        <v>79</v>
      </c>
      <c r="J43" s="10" t="str">
        <f t="shared" si="7"/>
        <v>-</v>
      </c>
      <c r="K43" s="10" t="str">
        <f t="shared" si="7"/>
        <v>-</v>
      </c>
      <c r="L43" s="20" t="str">
        <f t="shared" ref="L43:Q43" si="8">+L16</f>
        <v>-</v>
      </c>
      <c r="M43" s="20" t="str">
        <f t="shared" si="8"/>
        <v>-</v>
      </c>
      <c r="N43" s="20" t="str">
        <f t="shared" si="8"/>
        <v>-</v>
      </c>
      <c r="O43" s="20" t="str">
        <f t="shared" si="8"/>
        <v>-</v>
      </c>
      <c r="P43" s="20" t="str">
        <f t="shared" si="8"/>
        <v>-</v>
      </c>
      <c r="Q43" s="20" t="str">
        <f t="shared" si="8"/>
        <v>-</v>
      </c>
      <c r="R43" s="20" t="str">
        <f t="shared" ref="R43:T44" si="9">+R16</f>
        <v>-</v>
      </c>
      <c r="S43" s="20" t="str">
        <f t="shared" si="9"/>
        <v>-</v>
      </c>
      <c r="T43" s="20" t="str">
        <f t="shared" si="9"/>
        <v>-</v>
      </c>
      <c r="U43" s="20" t="str">
        <f t="shared" ref="U43" si="10">+U16</f>
        <v>-</v>
      </c>
    </row>
    <row r="44" spans="1:21">
      <c r="A44" s="6" t="s">
        <v>13</v>
      </c>
      <c r="B44" s="10">
        <f>+B31+B18</f>
        <v>11387</v>
      </c>
      <c r="C44" s="10">
        <f t="shared" ref="C44:K44" si="11">+C31+C18</f>
        <v>3453</v>
      </c>
      <c r="D44" s="10">
        <f t="shared" si="11"/>
        <v>4783</v>
      </c>
      <c r="E44" s="10">
        <f t="shared" si="11"/>
        <v>9920</v>
      </c>
      <c r="F44" s="10">
        <f t="shared" si="11"/>
        <v>12819</v>
      </c>
      <c r="G44" s="10">
        <f t="shared" si="11"/>
        <v>12500</v>
      </c>
      <c r="H44" s="10">
        <f t="shared" si="11"/>
        <v>11679</v>
      </c>
      <c r="I44" s="10">
        <f t="shared" si="11"/>
        <v>10369</v>
      </c>
      <c r="J44" s="10">
        <f t="shared" si="11"/>
        <v>8736</v>
      </c>
      <c r="K44" s="10">
        <f t="shared" si="11"/>
        <v>3167</v>
      </c>
      <c r="L44" s="20">
        <f>+L31+L18</f>
        <v>3342</v>
      </c>
      <c r="M44" s="20">
        <f>+M31+M18</f>
        <v>3724</v>
      </c>
      <c r="N44" s="20">
        <f>+N31+N18</f>
        <v>1548</v>
      </c>
      <c r="O44" s="20" t="str">
        <f>+O17</f>
        <v>-</v>
      </c>
      <c r="P44" s="20" t="str">
        <f>+P17</f>
        <v>-</v>
      </c>
      <c r="Q44" s="20" t="str">
        <f>+Q17</f>
        <v>-</v>
      </c>
      <c r="R44" s="20" t="str">
        <f t="shared" si="9"/>
        <v>-</v>
      </c>
      <c r="S44" s="20" t="str">
        <f t="shared" si="9"/>
        <v>-</v>
      </c>
      <c r="T44" s="20" t="str">
        <f t="shared" si="9"/>
        <v>-</v>
      </c>
      <c r="U44" s="20" t="str">
        <f t="shared" ref="U44" si="12">+U17</f>
        <v>-</v>
      </c>
    </row>
    <row r="45" spans="1:21">
      <c r="A45" s="6" t="s">
        <v>12</v>
      </c>
      <c r="B45" s="10">
        <f>+B17</f>
        <v>6382</v>
      </c>
      <c r="C45" s="10" t="str">
        <f t="shared" ref="C45:K45" si="13">+C17</f>
        <v>-</v>
      </c>
      <c r="D45" s="10" t="str">
        <f t="shared" si="13"/>
        <v>-</v>
      </c>
      <c r="E45" s="10" t="str">
        <f t="shared" si="13"/>
        <v>-</v>
      </c>
      <c r="F45" s="10" t="str">
        <f t="shared" si="13"/>
        <v>-</v>
      </c>
      <c r="G45" s="10" t="str">
        <f t="shared" si="13"/>
        <v>-</v>
      </c>
      <c r="H45" s="10" t="str">
        <f t="shared" si="13"/>
        <v>-</v>
      </c>
      <c r="I45" s="10" t="str">
        <f t="shared" si="13"/>
        <v>-</v>
      </c>
      <c r="J45" s="10" t="str">
        <f t="shared" si="13"/>
        <v>-</v>
      </c>
      <c r="K45" s="10" t="str">
        <f t="shared" si="13"/>
        <v>-</v>
      </c>
      <c r="L45" s="20" t="str">
        <f>+L17</f>
        <v>-</v>
      </c>
      <c r="M45" s="20" t="str">
        <f>+M17</f>
        <v>-</v>
      </c>
      <c r="N45" s="20">
        <f>+N17</f>
        <v>0</v>
      </c>
      <c r="O45" s="20" t="str">
        <f>+O17</f>
        <v>-</v>
      </c>
      <c r="P45" s="20" t="str">
        <f t="shared" ref="P45:U45" si="14">+P17</f>
        <v>-</v>
      </c>
      <c r="Q45" s="20" t="str">
        <f t="shared" si="14"/>
        <v>-</v>
      </c>
      <c r="R45" s="20" t="str">
        <f t="shared" si="14"/>
        <v>-</v>
      </c>
      <c r="S45" s="20" t="str">
        <f t="shared" si="14"/>
        <v>-</v>
      </c>
      <c r="T45" s="20" t="str">
        <f t="shared" si="14"/>
        <v>-</v>
      </c>
      <c r="U45" s="20" t="str">
        <f t="shared" si="14"/>
        <v>-</v>
      </c>
    </row>
    <row r="46" spans="1:21">
      <c r="A46" s="8" t="s">
        <v>2</v>
      </c>
      <c r="B46" s="9">
        <f t="shared" ref="B46:I46" si="15">+B19+B8</f>
        <v>31674</v>
      </c>
      <c r="C46" s="9">
        <f t="shared" si="15"/>
        <v>3832</v>
      </c>
      <c r="D46" s="9">
        <f t="shared" si="15"/>
        <v>11320</v>
      </c>
      <c r="E46" s="9">
        <f t="shared" si="15"/>
        <v>35730</v>
      </c>
      <c r="F46" s="9">
        <f t="shared" si="15"/>
        <v>57740</v>
      </c>
      <c r="G46" s="9">
        <f t="shared" si="15"/>
        <v>60020</v>
      </c>
      <c r="H46" s="9">
        <f t="shared" si="15"/>
        <v>60895</v>
      </c>
      <c r="I46" s="9">
        <f t="shared" si="15"/>
        <v>90190</v>
      </c>
      <c r="J46" s="9">
        <f t="shared" ref="J46:S46" si="16">+J8</f>
        <v>81590</v>
      </c>
      <c r="K46" s="9">
        <f t="shared" si="16"/>
        <v>48652</v>
      </c>
      <c r="L46" s="21">
        <f t="shared" si="16"/>
        <v>77000</v>
      </c>
      <c r="M46" s="21">
        <f t="shared" si="16"/>
        <v>90231</v>
      </c>
      <c r="N46" s="21">
        <f t="shared" si="16"/>
        <v>86976</v>
      </c>
      <c r="O46" s="21">
        <f t="shared" si="16"/>
        <v>102020</v>
      </c>
      <c r="P46" s="21">
        <f t="shared" si="16"/>
        <v>203157</v>
      </c>
      <c r="Q46" s="21">
        <f t="shared" si="16"/>
        <v>226500</v>
      </c>
      <c r="R46" s="21">
        <f t="shared" si="16"/>
        <v>230010</v>
      </c>
      <c r="S46" s="21">
        <f t="shared" si="16"/>
        <v>226979</v>
      </c>
      <c r="T46" s="21">
        <f>+T8</f>
        <v>203000</v>
      </c>
      <c r="U46" s="21">
        <f>+U8</f>
        <v>177993</v>
      </c>
    </row>
    <row r="47" spans="1:21">
      <c r="A47" s="8" t="s">
        <v>3</v>
      </c>
      <c r="B47" s="9">
        <f t="shared" ref="B47:I47" si="17">+B9</f>
        <v>9821</v>
      </c>
      <c r="C47" s="9">
        <f t="shared" si="17"/>
        <v>5134</v>
      </c>
      <c r="D47" s="9">
        <f t="shared" si="17"/>
        <v>5384</v>
      </c>
      <c r="E47" s="9">
        <f t="shared" si="17"/>
        <v>10970</v>
      </c>
      <c r="F47" s="9">
        <f t="shared" si="17"/>
        <v>15581</v>
      </c>
      <c r="G47" s="9">
        <f t="shared" si="17"/>
        <v>11236</v>
      </c>
      <c r="H47" s="9">
        <f t="shared" si="17"/>
        <v>18322</v>
      </c>
      <c r="I47" s="9">
        <f t="shared" si="17"/>
        <v>23663</v>
      </c>
      <c r="J47" s="9">
        <f t="shared" ref="J47:S47" si="18">+J9</f>
        <v>50073</v>
      </c>
      <c r="K47" s="9">
        <f t="shared" si="18"/>
        <v>18264</v>
      </c>
      <c r="L47" s="21">
        <f t="shared" si="18"/>
        <v>20305</v>
      </c>
      <c r="M47" s="21">
        <f t="shared" si="18"/>
        <v>12341</v>
      </c>
      <c r="N47" s="21">
        <f t="shared" si="18"/>
        <v>21850</v>
      </c>
      <c r="O47" s="21">
        <f t="shared" si="18"/>
        <v>14813</v>
      </c>
      <c r="P47" s="21">
        <f t="shared" si="18"/>
        <v>11633</v>
      </c>
      <c r="Q47" s="21">
        <f t="shared" si="18"/>
        <v>12667</v>
      </c>
      <c r="R47" s="21">
        <f t="shared" si="18"/>
        <v>15163</v>
      </c>
      <c r="S47" s="21">
        <f t="shared" si="18"/>
        <v>28742</v>
      </c>
      <c r="T47" s="21">
        <f>+T9</f>
        <v>38319</v>
      </c>
      <c r="U47" s="21">
        <f>+U9</f>
        <v>24236</v>
      </c>
    </row>
    <row r="48" spans="1:21">
      <c r="A48" s="6" t="s">
        <v>14</v>
      </c>
      <c r="B48" s="9">
        <f>+B32+B20</f>
        <v>8313</v>
      </c>
      <c r="C48" s="9">
        <f t="shared" ref="C48:K48" si="19">+C32+C20</f>
        <v>1912</v>
      </c>
      <c r="D48" s="9">
        <f t="shared" si="19"/>
        <v>3321</v>
      </c>
      <c r="E48" s="9">
        <f t="shared" si="19"/>
        <v>3970</v>
      </c>
      <c r="F48" s="9">
        <f t="shared" si="19"/>
        <v>6011</v>
      </c>
      <c r="G48" s="9">
        <f t="shared" si="19"/>
        <v>6762</v>
      </c>
      <c r="H48" s="9">
        <f t="shared" si="19"/>
        <v>7445</v>
      </c>
      <c r="I48" s="9">
        <f t="shared" si="19"/>
        <v>7842</v>
      </c>
      <c r="J48" s="9">
        <f t="shared" si="19"/>
        <v>10007</v>
      </c>
      <c r="K48" s="9">
        <f t="shared" si="19"/>
        <v>1817</v>
      </c>
      <c r="L48" s="21">
        <f t="shared" ref="L48:Q48" si="20">+L32+L20</f>
        <v>3292</v>
      </c>
      <c r="M48" s="21">
        <f t="shared" si="20"/>
        <v>4324</v>
      </c>
      <c r="N48" s="21">
        <f t="shared" si="20"/>
        <v>4763</v>
      </c>
      <c r="O48" s="21">
        <f t="shared" si="20"/>
        <v>4907</v>
      </c>
      <c r="P48" s="21">
        <f t="shared" si="20"/>
        <v>7680</v>
      </c>
      <c r="Q48" s="21">
        <f t="shared" si="20"/>
        <v>11162</v>
      </c>
      <c r="R48" s="21">
        <f>+R32+R20</f>
        <v>5240</v>
      </c>
      <c r="S48" s="21">
        <f>+S32+S20</f>
        <v>6366</v>
      </c>
      <c r="T48" s="21">
        <f>+T32+T20</f>
        <v>4461</v>
      </c>
      <c r="U48" s="21">
        <f>+U32+U20</f>
        <v>3380</v>
      </c>
    </row>
    <row r="49" spans="1:23">
      <c r="A49" s="8" t="s">
        <v>15</v>
      </c>
      <c r="B49" s="9">
        <f>+B35+B21</f>
        <v>19355</v>
      </c>
      <c r="C49" s="9">
        <f t="shared" ref="C49:K49" si="21">+C35+C21</f>
        <v>7496</v>
      </c>
      <c r="D49" s="9">
        <f t="shared" si="21"/>
        <v>12039</v>
      </c>
      <c r="E49" s="9">
        <f t="shared" si="21"/>
        <v>8302</v>
      </c>
      <c r="F49" s="9">
        <f t="shared" si="21"/>
        <v>16885</v>
      </c>
      <c r="G49" s="9">
        <f t="shared" si="21"/>
        <v>13146</v>
      </c>
      <c r="H49" s="9">
        <f t="shared" si="21"/>
        <v>12524</v>
      </c>
      <c r="I49" s="9">
        <f t="shared" si="21"/>
        <v>9720</v>
      </c>
      <c r="J49" s="9">
        <f t="shared" si="21"/>
        <v>11230</v>
      </c>
      <c r="K49" s="9">
        <f t="shared" si="21"/>
        <v>8313</v>
      </c>
      <c r="L49" s="21">
        <f t="shared" ref="L49:Q49" si="22">+L35+L21</f>
        <v>24719</v>
      </c>
      <c r="M49" s="21">
        <f t="shared" si="22"/>
        <v>22146</v>
      </c>
      <c r="N49" s="21">
        <f t="shared" si="22"/>
        <v>15448</v>
      </c>
      <c r="O49" s="21">
        <f t="shared" si="22"/>
        <v>12486</v>
      </c>
      <c r="P49" s="21">
        <f t="shared" si="22"/>
        <v>1714</v>
      </c>
      <c r="Q49" s="21">
        <f t="shared" si="22"/>
        <v>7239</v>
      </c>
      <c r="R49" s="21">
        <f>+R35+R21</f>
        <v>5647</v>
      </c>
      <c r="S49" s="21">
        <f>+S35+S21</f>
        <v>6027</v>
      </c>
      <c r="T49" s="21">
        <f>+T35+T21</f>
        <v>6724</v>
      </c>
      <c r="U49" s="21">
        <f>+U35+U21</f>
        <v>5013</v>
      </c>
    </row>
    <row r="50" spans="1:23">
      <c r="A50" s="8" t="s">
        <v>16</v>
      </c>
      <c r="B50" s="9">
        <f t="shared" ref="B50:H51" si="23">+B33+B22</f>
        <v>1671</v>
      </c>
      <c r="C50" s="9">
        <f t="shared" si="23"/>
        <v>1175</v>
      </c>
      <c r="D50" s="9">
        <f t="shared" si="23"/>
        <v>1789</v>
      </c>
      <c r="E50" s="9">
        <f t="shared" si="23"/>
        <v>1934</v>
      </c>
      <c r="F50" s="9">
        <f t="shared" si="23"/>
        <v>1986</v>
      </c>
      <c r="G50" s="9">
        <f t="shared" si="23"/>
        <v>2030</v>
      </c>
      <c r="H50" s="9">
        <f t="shared" si="23"/>
        <v>2501</v>
      </c>
      <c r="I50" s="9">
        <f t="shared" ref="I50:N50" si="24">+I33</f>
        <v>2069</v>
      </c>
      <c r="J50" s="9">
        <f t="shared" si="24"/>
        <v>1696</v>
      </c>
      <c r="K50" s="9">
        <f t="shared" si="24"/>
        <v>1544</v>
      </c>
      <c r="L50" s="21">
        <f t="shared" si="24"/>
        <v>1132</v>
      </c>
      <c r="M50" s="21">
        <f t="shared" si="24"/>
        <v>1610</v>
      </c>
      <c r="N50" s="21">
        <f t="shared" si="24"/>
        <v>1134</v>
      </c>
      <c r="O50" s="21">
        <f t="shared" ref="O50:T50" si="25">+O33</f>
        <v>1300</v>
      </c>
      <c r="P50" s="21">
        <f t="shared" si="25"/>
        <v>1051</v>
      </c>
      <c r="Q50" s="21">
        <f t="shared" si="25"/>
        <v>1743</v>
      </c>
      <c r="R50" s="21">
        <f t="shared" si="25"/>
        <v>1826</v>
      </c>
      <c r="S50" s="21">
        <f t="shared" si="25"/>
        <v>2145</v>
      </c>
      <c r="T50" s="21">
        <f t="shared" si="25"/>
        <v>2558</v>
      </c>
      <c r="U50" s="21">
        <f t="shared" ref="U50" si="26">+U33</f>
        <v>2923</v>
      </c>
    </row>
    <row r="51" spans="1:23">
      <c r="A51" s="8" t="s">
        <v>24</v>
      </c>
      <c r="B51" s="9">
        <f t="shared" si="23"/>
        <v>6447</v>
      </c>
      <c r="C51" s="9">
        <f t="shared" si="23"/>
        <v>2769</v>
      </c>
      <c r="D51" s="9">
        <f t="shared" si="23"/>
        <v>4445</v>
      </c>
      <c r="E51" s="9">
        <f t="shared" si="23"/>
        <v>6739</v>
      </c>
      <c r="F51" s="9">
        <f t="shared" si="23"/>
        <v>11686</v>
      </c>
      <c r="G51" s="9">
        <f t="shared" si="23"/>
        <v>13916</v>
      </c>
      <c r="H51" s="9">
        <f t="shared" si="23"/>
        <v>15209</v>
      </c>
      <c r="I51" s="9">
        <f>+I34+I23</f>
        <v>19014</v>
      </c>
      <c r="J51" s="9">
        <f>+J34+J23</f>
        <v>20800</v>
      </c>
      <c r="K51" s="9">
        <f>+K34+K23</f>
        <v>6492</v>
      </c>
      <c r="L51" s="21">
        <f t="shared" ref="L51:Q51" si="27">+L34+L23</f>
        <v>14480</v>
      </c>
      <c r="M51" s="21">
        <f t="shared" si="27"/>
        <v>21362</v>
      </c>
      <c r="N51" s="21">
        <f t="shared" si="27"/>
        <v>20002</v>
      </c>
      <c r="O51" s="21">
        <f t="shared" si="27"/>
        <v>22395</v>
      </c>
      <c r="P51" s="21">
        <f t="shared" si="27"/>
        <v>22205</v>
      </c>
      <c r="Q51" s="21">
        <f t="shared" si="27"/>
        <v>23941</v>
      </c>
      <c r="R51" s="21">
        <f>+R34+R23</f>
        <v>14116</v>
      </c>
      <c r="S51" s="21">
        <f>+S34+S23</f>
        <v>17143</v>
      </c>
      <c r="T51" s="21">
        <f>+T34+T23</f>
        <v>20856</v>
      </c>
      <c r="U51" s="21">
        <f>+U34+U23</f>
        <v>16630</v>
      </c>
    </row>
    <row r="52" spans="1:23">
      <c r="A52" s="8" t="s">
        <v>4</v>
      </c>
      <c r="B52" s="10">
        <f t="shared" ref="B52:Q52" si="28">+B10</f>
        <v>7039</v>
      </c>
      <c r="C52" s="10">
        <f t="shared" si="28"/>
        <v>2080</v>
      </c>
      <c r="D52" s="10" t="str">
        <f t="shared" si="28"/>
        <v>-</v>
      </c>
      <c r="E52" s="10" t="str">
        <f t="shared" si="28"/>
        <v>-</v>
      </c>
      <c r="F52" s="10" t="str">
        <f t="shared" si="28"/>
        <v>-</v>
      </c>
      <c r="G52" s="10" t="str">
        <f t="shared" si="28"/>
        <v>-</v>
      </c>
      <c r="H52" s="10" t="str">
        <f t="shared" si="28"/>
        <v>-</v>
      </c>
      <c r="I52" s="10" t="str">
        <f t="shared" si="28"/>
        <v>-</v>
      </c>
      <c r="J52" s="10" t="str">
        <f t="shared" si="28"/>
        <v>-</v>
      </c>
      <c r="K52" s="10" t="str">
        <f t="shared" si="28"/>
        <v>-</v>
      </c>
      <c r="L52" s="20" t="str">
        <f t="shared" si="28"/>
        <v>-</v>
      </c>
      <c r="M52" s="20" t="str">
        <f t="shared" si="28"/>
        <v>-</v>
      </c>
      <c r="N52" s="20" t="str">
        <f t="shared" si="28"/>
        <v>-</v>
      </c>
      <c r="O52" s="20" t="str">
        <f t="shared" si="28"/>
        <v>-</v>
      </c>
      <c r="P52" s="20">
        <f t="shared" si="28"/>
        <v>0</v>
      </c>
      <c r="Q52" s="20">
        <f t="shared" si="28"/>
        <v>0</v>
      </c>
      <c r="R52" s="20">
        <f t="shared" ref="R52:T53" si="29">+R10</f>
        <v>0</v>
      </c>
      <c r="S52" s="20">
        <f t="shared" si="29"/>
        <v>0</v>
      </c>
      <c r="T52" s="20">
        <f t="shared" si="29"/>
        <v>0</v>
      </c>
      <c r="U52" s="20">
        <f t="shared" ref="U52" si="30">+U10</f>
        <v>0</v>
      </c>
    </row>
    <row r="53" spans="1:23">
      <c r="A53" s="8" t="s">
        <v>6</v>
      </c>
      <c r="B53" s="10">
        <f t="shared" ref="B53:Q53" si="31">+B11</f>
        <v>140159</v>
      </c>
      <c r="C53" s="10">
        <f t="shared" si="31"/>
        <v>96860</v>
      </c>
      <c r="D53" s="10">
        <f t="shared" si="31"/>
        <v>100131</v>
      </c>
      <c r="E53" s="10">
        <f t="shared" si="31"/>
        <v>132257</v>
      </c>
      <c r="F53" s="10">
        <f t="shared" si="31"/>
        <v>197353</v>
      </c>
      <c r="G53" s="10">
        <f t="shared" si="31"/>
        <v>179669</v>
      </c>
      <c r="H53" s="10">
        <f t="shared" si="31"/>
        <v>228593</v>
      </c>
      <c r="I53" s="10">
        <f t="shared" si="31"/>
        <v>263656</v>
      </c>
      <c r="J53" s="10">
        <f t="shared" si="31"/>
        <v>286695</v>
      </c>
      <c r="K53" s="10">
        <f t="shared" si="31"/>
        <v>277572</v>
      </c>
      <c r="L53" s="20">
        <f t="shared" si="31"/>
        <v>307083</v>
      </c>
      <c r="M53" s="20">
        <f t="shared" si="31"/>
        <v>330994</v>
      </c>
      <c r="N53" s="20">
        <f t="shared" si="31"/>
        <v>310602</v>
      </c>
      <c r="O53" s="20">
        <f t="shared" si="31"/>
        <v>331694</v>
      </c>
      <c r="P53" s="20">
        <f t="shared" si="31"/>
        <v>318246</v>
      </c>
      <c r="Q53" s="20">
        <f t="shared" si="31"/>
        <v>339240</v>
      </c>
      <c r="R53" s="20">
        <f t="shared" si="29"/>
        <v>340000</v>
      </c>
      <c r="S53" s="20">
        <f t="shared" si="29"/>
        <v>365002</v>
      </c>
      <c r="T53" s="20">
        <f t="shared" si="29"/>
        <v>336778</v>
      </c>
      <c r="U53" s="20">
        <f t="shared" ref="U53" si="32">+U11</f>
        <v>342777</v>
      </c>
    </row>
    <row r="54" spans="1:23">
      <c r="A54" s="8" t="s">
        <v>18</v>
      </c>
      <c r="B54" s="10">
        <f>+B36+B24</f>
        <v>4076</v>
      </c>
      <c r="C54" s="10">
        <f t="shared" ref="C54:K54" si="33">+C36+C24</f>
        <v>2176</v>
      </c>
      <c r="D54" s="10">
        <f t="shared" si="33"/>
        <v>1526</v>
      </c>
      <c r="E54" s="10">
        <f t="shared" si="33"/>
        <v>2514</v>
      </c>
      <c r="F54" s="10">
        <f t="shared" si="33"/>
        <v>3245</v>
      </c>
      <c r="G54" s="10">
        <f t="shared" si="33"/>
        <v>2590</v>
      </c>
      <c r="H54" s="10">
        <f t="shared" si="33"/>
        <v>2775</v>
      </c>
      <c r="I54" s="10">
        <f t="shared" si="33"/>
        <v>2534</v>
      </c>
      <c r="J54" s="10">
        <f t="shared" si="33"/>
        <v>3023</v>
      </c>
      <c r="K54" s="10">
        <f t="shared" si="33"/>
        <v>2560</v>
      </c>
      <c r="L54" s="20">
        <f t="shared" ref="L54:Q54" si="34">+L36+L24</f>
        <v>2236</v>
      </c>
      <c r="M54" s="20">
        <f t="shared" si="34"/>
        <v>3062</v>
      </c>
      <c r="N54" s="20">
        <f t="shared" si="34"/>
        <v>2851</v>
      </c>
      <c r="O54" s="20">
        <f t="shared" si="34"/>
        <v>4840</v>
      </c>
      <c r="P54" s="20">
        <f t="shared" si="34"/>
        <v>3266</v>
      </c>
      <c r="Q54" s="20">
        <f t="shared" si="34"/>
        <v>4613</v>
      </c>
      <c r="R54" s="20">
        <f>+R36+R24</f>
        <v>2361</v>
      </c>
      <c r="S54" s="20">
        <f>+S36+S24</f>
        <v>2707</v>
      </c>
      <c r="T54" s="20">
        <f>+T36+T24</f>
        <v>2369</v>
      </c>
      <c r="U54" s="20">
        <f>+U36+U24</f>
        <v>1839</v>
      </c>
    </row>
    <row r="55" spans="1:23">
      <c r="A55" s="8" t="s">
        <v>19</v>
      </c>
      <c r="B55" s="9">
        <f t="shared" ref="B55:K55" si="35">+B25</f>
        <v>41065</v>
      </c>
      <c r="C55" s="9">
        <f t="shared" si="35"/>
        <v>19604</v>
      </c>
      <c r="D55" s="9">
        <f t="shared" si="35"/>
        <v>48565</v>
      </c>
      <c r="E55" s="9">
        <f t="shared" si="35"/>
        <v>114516</v>
      </c>
      <c r="F55" s="9">
        <f t="shared" si="35"/>
        <v>206760</v>
      </c>
      <c r="G55" s="9">
        <f t="shared" si="35"/>
        <v>243423</v>
      </c>
      <c r="H55" s="9">
        <f t="shared" si="35"/>
        <v>258126</v>
      </c>
      <c r="I55" s="9">
        <f t="shared" si="35"/>
        <v>286356</v>
      </c>
      <c r="J55" s="9">
        <f t="shared" si="35"/>
        <v>268761</v>
      </c>
      <c r="K55" s="9">
        <f t="shared" si="35"/>
        <v>173456</v>
      </c>
      <c r="L55" s="21">
        <f t="shared" ref="L55:O56" si="36">+L25</f>
        <v>242070</v>
      </c>
      <c r="M55" s="21">
        <f t="shared" si="36"/>
        <v>295850</v>
      </c>
      <c r="N55" s="21">
        <f t="shared" si="36"/>
        <v>272097</v>
      </c>
      <c r="O55" s="21">
        <f t="shared" si="36"/>
        <v>281287</v>
      </c>
      <c r="P55" s="21">
        <f t="shared" ref="P55:U55" si="37">+P25+P7</f>
        <v>244682</v>
      </c>
      <c r="Q55" s="21">
        <f t="shared" si="37"/>
        <v>334622</v>
      </c>
      <c r="R55" s="21">
        <f t="shared" si="37"/>
        <v>333749</v>
      </c>
      <c r="S55" s="21">
        <f t="shared" si="37"/>
        <v>373005</v>
      </c>
      <c r="T55" s="21">
        <f t="shared" si="37"/>
        <v>373702</v>
      </c>
      <c r="U55" s="21">
        <f t="shared" si="37"/>
        <v>369035</v>
      </c>
    </row>
    <row r="56" spans="1:23">
      <c r="A56" s="8" t="s">
        <v>20</v>
      </c>
      <c r="B56" s="9">
        <f>+B38+B26</f>
        <v>8348</v>
      </c>
      <c r="C56" s="9">
        <f t="shared" ref="C56:I56" si="38">+C38+C26</f>
        <v>2726</v>
      </c>
      <c r="D56" s="9">
        <f t="shared" si="38"/>
        <v>3660</v>
      </c>
      <c r="E56" s="9">
        <f t="shared" si="38"/>
        <v>4381</v>
      </c>
      <c r="F56" s="9">
        <f t="shared" si="38"/>
        <v>4723</v>
      </c>
      <c r="G56" s="9">
        <f t="shared" si="38"/>
        <v>3634</v>
      </c>
      <c r="H56" s="9">
        <f t="shared" si="38"/>
        <v>4165</v>
      </c>
      <c r="I56" s="9">
        <f t="shared" si="38"/>
        <v>585</v>
      </c>
      <c r="J56" s="10" t="str">
        <f>+J26</f>
        <v>-</v>
      </c>
      <c r="K56" s="10" t="str">
        <f>+K26</f>
        <v>-</v>
      </c>
      <c r="L56" s="20" t="str">
        <f t="shared" si="36"/>
        <v>-</v>
      </c>
      <c r="M56" s="20" t="str">
        <f t="shared" si="36"/>
        <v>-</v>
      </c>
      <c r="N56" s="20" t="str">
        <f t="shared" si="36"/>
        <v>-</v>
      </c>
      <c r="O56" s="20" t="str">
        <f t="shared" si="36"/>
        <v>-</v>
      </c>
      <c r="P56" s="20" t="str">
        <f t="shared" ref="P56:U56" si="39">+P26</f>
        <v>-</v>
      </c>
      <c r="Q56" s="20" t="str">
        <f t="shared" si="39"/>
        <v>-</v>
      </c>
      <c r="R56" s="20" t="str">
        <f t="shared" si="39"/>
        <v>-</v>
      </c>
      <c r="S56" s="20" t="str">
        <f t="shared" si="39"/>
        <v>-</v>
      </c>
      <c r="T56" s="20" t="str">
        <f t="shared" si="39"/>
        <v>-</v>
      </c>
      <c r="U56" s="20" t="str">
        <f t="shared" si="39"/>
        <v>-</v>
      </c>
    </row>
    <row r="57" spans="1:23">
      <c r="A57" s="8" t="s">
        <v>21</v>
      </c>
      <c r="B57" s="9">
        <f>+B39+B28</f>
        <v>5323</v>
      </c>
      <c r="C57" s="9">
        <f t="shared" ref="C57:J57" si="40">+C28+C39</f>
        <v>597</v>
      </c>
      <c r="D57" s="9">
        <f t="shared" si="40"/>
        <v>2141</v>
      </c>
      <c r="E57" s="9">
        <f t="shared" si="40"/>
        <v>2564</v>
      </c>
      <c r="F57" s="9">
        <f t="shared" si="40"/>
        <v>6316</v>
      </c>
      <c r="G57" s="9">
        <f t="shared" si="40"/>
        <v>8161</v>
      </c>
      <c r="H57" s="9">
        <f t="shared" si="40"/>
        <v>8915</v>
      </c>
      <c r="I57" s="9">
        <f t="shared" si="40"/>
        <v>9327</v>
      </c>
      <c r="J57" s="9">
        <f t="shared" si="40"/>
        <v>10542</v>
      </c>
      <c r="K57" s="9">
        <f t="shared" ref="K57:P57" si="41">+K28+K39</f>
        <v>2414</v>
      </c>
      <c r="L57" s="21">
        <f t="shared" si="41"/>
        <v>3367</v>
      </c>
      <c r="M57" s="21">
        <f t="shared" si="41"/>
        <v>4060</v>
      </c>
      <c r="N57" s="21">
        <f t="shared" si="41"/>
        <v>2354</v>
      </c>
      <c r="O57" s="21">
        <f t="shared" si="41"/>
        <v>2918</v>
      </c>
      <c r="P57" s="21">
        <f t="shared" si="41"/>
        <v>2500</v>
      </c>
      <c r="Q57" s="21">
        <f>+Q28+Q39</f>
        <v>2922</v>
      </c>
      <c r="R57" s="21">
        <f>+R28+R39</f>
        <v>3084</v>
      </c>
      <c r="S57" s="21">
        <f>+S28+S39</f>
        <v>3539</v>
      </c>
      <c r="T57" s="21">
        <f>+T28+T39</f>
        <v>2549</v>
      </c>
      <c r="U57" s="21">
        <f>+U28+U39</f>
        <v>1273</v>
      </c>
    </row>
    <row r="58" spans="1:23">
      <c r="A58" s="8" t="s">
        <v>7</v>
      </c>
      <c r="B58" s="10">
        <f t="shared" ref="B58:K58" si="42">+B27+B12</f>
        <v>115172</v>
      </c>
      <c r="C58" s="10">
        <f t="shared" si="42"/>
        <v>117360</v>
      </c>
      <c r="D58" s="10">
        <f t="shared" si="42"/>
        <v>108336</v>
      </c>
      <c r="E58" s="10">
        <f t="shared" si="42"/>
        <v>127268</v>
      </c>
      <c r="F58" s="10">
        <f t="shared" si="42"/>
        <v>146048</v>
      </c>
      <c r="G58" s="10">
        <f t="shared" si="42"/>
        <v>161360</v>
      </c>
      <c r="H58" s="10">
        <f t="shared" si="42"/>
        <v>178434</v>
      </c>
      <c r="I58" s="10">
        <f t="shared" si="42"/>
        <v>212493</v>
      </c>
      <c r="J58" s="10">
        <f t="shared" si="42"/>
        <v>267436</v>
      </c>
      <c r="K58" s="10">
        <f t="shared" si="42"/>
        <v>253090</v>
      </c>
      <c r="L58" s="20">
        <f t="shared" ref="L58:Q58" si="43">+L27+L12</f>
        <v>312245</v>
      </c>
      <c r="M58" s="20">
        <f t="shared" si="43"/>
        <v>307788</v>
      </c>
      <c r="N58" s="20">
        <f t="shared" si="43"/>
        <v>256428</v>
      </c>
      <c r="O58" s="20">
        <f t="shared" si="43"/>
        <v>244614</v>
      </c>
      <c r="P58" s="20">
        <f t="shared" si="43"/>
        <v>222807</v>
      </c>
      <c r="Q58" s="20">
        <f t="shared" si="43"/>
        <v>278254</v>
      </c>
      <c r="R58" s="20">
        <f>+R27+R12</f>
        <v>383495</v>
      </c>
      <c r="S58" s="20">
        <f>+S27+S12</f>
        <v>384174</v>
      </c>
      <c r="T58" s="20">
        <f>+T27+T12</f>
        <v>301750</v>
      </c>
      <c r="U58" s="20">
        <f>+U27+U12</f>
        <v>264196</v>
      </c>
    </row>
    <row r="59" spans="1:23">
      <c r="A59" s="8" t="s">
        <v>8</v>
      </c>
      <c r="B59" s="9">
        <f t="shared" ref="B59:K59" si="44">+B13</f>
        <v>14715</v>
      </c>
      <c r="C59" s="9">
        <f t="shared" si="44"/>
        <v>2862</v>
      </c>
      <c r="D59" s="9">
        <f t="shared" si="44"/>
        <v>38899</v>
      </c>
      <c r="E59" s="9">
        <f t="shared" si="44"/>
        <v>70839</v>
      </c>
      <c r="F59" s="9">
        <f t="shared" si="44"/>
        <v>134377</v>
      </c>
      <c r="G59" s="9">
        <f t="shared" si="44"/>
        <v>158566</v>
      </c>
      <c r="H59" s="9">
        <f t="shared" si="44"/>
        <v>176688</v>
      </c>
      <c r="I59" s="9">
        <f t="shared" si="44"/>
        <v>161516</v>
      </c>
      <c r="J59" s="9">
        <f t="shared" si="44"/>
        <v>126521</v>
      </c>
      <c r="K59" s="9">
        <f t="shared" si="44"/>
        <v>72264</v>
      </c>
      <c r="L59" s="21">
        <f t="shared" ref="L59:Q59" si="45">+L13</f>
        <v>83286</v>
      </c>
      <c r="M59" s="21">
        <f t="shared" si="45"/>
        <v>91639</v>
      </c>
      <c r="N59" s="21">
        <f t="shared" si="45"/>
        <v>76925</v>
      </c>
      <c r="O59" s="21">
        <f t="shared" si="45"/>
        <v>102260</v>
      </c>
      <c r="P59" s="21">
        <f t="shared" si="45"/>
        <v>131504</v>
      </c>
      <c r="Q59" s="21">
        <f t="shared" si="45"/>
        <v>115893</v>
      </c>
      <c r="R59" s="21">
        <f>+R13</f>
        <v>151236</v>
      </c>
      <c r="S59" s="21">
        <f>+S13</f>
        <v>279902</v>
      </c>
      <c r="T59" s="21">
        <f>+T13</f>
        <v>257084</v>
      </c>
      <c r="U59" s="21">
        <f>+U13</f>
        <v>251949</v>
      </c>
    </row>
    <row r="60" spans="1:23">
      <c r="A60" s="15" t="s">
        <v>9</v>
      </c>
      <c r="B60" s="16">
        <f t="shared" ref="B60:L60" si="46">SUM(B43:B59)</f>
        <v>430947</v>
      </c>
      <c r="C60" s="16">
        <f t="shared" si="46"/>
        <v>270685</v>
      </c>
      <c r="D60" s="16">
        <f t="shared" si="46"/>
        <v>346565</v>
      </c>
      <c r="E60" s="16">
        <f t="shared" si="46"/>
        <v>533672</v>
      </c>
      <c r="F60" s="16">
        <f t="shared" si="46"/>
        <v>823408</v>
      </c>
      <c r="G60" s="16">
        <f t="shared" si="46"/>
        <v>879452</v>
      </c>
      <c r="H60" s="16">
        <f t="shared" si="46"/>
        <v>987580</v>
      </c>
      <c r="I60" s="16">
        <f t="shared" si="46"/>
        <v>1099413</v>
      </c>
      <c r="J60" s="16">
        <f t="shared" si="46"/>
        <v>1147110</v>
      </c>
      <c r="K60" s="16">
        <f t="shared" si="46"/>
        <v>869605</v>
      </c>
      <c r="L60" s="16">
        <f t="shared" si="46"/>
        <v>1094557</v>
      </c>
      <c r="M60" s="16">
        <f>SUM(M43:M59)</f>
        <v>1189131</v>
      </c>
      <c r="N60" s="16">
        <f>SUM(N43:N59)</f>
        <v>1072978</v>
      </c>
      <c r="O60" s="16">
        <f t="shared" ref="O60:T60" si="47">O40+O29+O14</f>
        <v>1125534</v>
      </c>
      <c r="P60" s="16">
        <f t="shared" si="47"/>
        <v>1170445</v>
      </c>
      <c r="Q60" s="16">
        <f t="shared" si="47"/>
        <v>1358796</v>
      </c>
      <c r="R60" s="16">
        <f t="shared" si="47"/>
        <v>1485927</v>
      </c>
      <c r="S60" s="16">
        <f t="shared" si="47"/>
        <v>1695731</v>
      </c>
      <c r="T60" s="16">
        <f t="shared" si="47"/>
        <v>1550150</v>
      </c>
      <c r="U60" s="16">
        <f t="shared" ref="U60" si="48">U40+U29+U14</f>
        <v>1461244</v>
      </c>
    </row>
    <row r="61" spans="1:23">
      <c r="B61" s="28"/>
      <c r="C61" s="28"/>
      <c r="E61" s="28"/>
      <c r="G61" s="28"/>
      <c r="H61" s="28"/>
      <c r="I61" s="28"/>
      <c r="L61" s="28"/>
      <c r="M61" s="28"/>
      <c r="N61" s="28"/>
      <c r="P61" s="28"/>
      <c r="Q61" s="28"/>
      <c r="R61" s="28"/>
      <c r="S61" s="28"/>
      <c r="T61" s="28"/>
      <c r="U61" s="28" t="s">
        <v>26</v>
      </c>
    </row>
    <row r="62" spans="1:23">
      <c r="A62" s="4" t="s">
        <v>48</v>
      </c>
    </row>
    <row r="63" spans="1:23" s="22" customFormat="1">
      <c r="A63" s="67" t="s">
        <v>37</v>
      </c>
      <c r="B63" s="50">
        <v>89404</v>
      </c>
      <c r="C63" s="50">
        <v>83158</v>
      </c>
      <c r="D63" s="50">
        <v>123011</v>
      </c>
      <c r="E63" s="69">
        <v>209231</v>
      </c>
      <c r="F63" s="49">
        <v>329724</v>
      </c>
      <c r="G63" s="49">
        <v>376047</v>
      </c>
      <c r="H63" s="76">
        <v>390590</v>
      </c>
      <c r="I63" s="49">
        <v>413736</v>
      </c>
      <c r="J63" s="49">
        <v>470557</v>
      </c>
      <c r="K63" s="49">
        <v>341873</v>
      </c>
      <c r="L63" s="49">
        <v>459386</v>
      </c>
      <c r="M63" s="49">
        <v>501585</v>
      </c>
      <c r="N63" s="49">
        <v>455968</v>
      </c>
      <c r="O63" s="49">
        <v>448306</v>
      </c>
      <c r="P63" s="49">
        <v>392639</v>
      </c>
      <c r="Q63" s="49">
        <v>516011</v>
      </c>
      <c r="R63" s="49">
        <v>506252</v>
      </c>
      <c r="S63" s="49">
        <v>517425</v>
      </c>
      <c r="T63" s="49">
        <v>486295</v>
      </c>
      <c r="U63" s="49">
        <v>447874</v>
      </c>
    </row>
    <row r="64" spans="1:23" s="22" customFormat="1">
      <c r="A64" s="67" t="s">
        <v>38</v>
      </c>
      <c r="B64" s="50">
        <v>28348</v>
      </c>
      <c r="C64" s="50">
        <v>6683</v>
      </c>
      <c r="D64" s="50">
        <v>12295</v>
      </c>
      <c r="E64" s="69">
        <v>19041</v>
      </c>
      <c r="F64" s="49">
        <v>31790</v>
      </c>
      <c r="G64" s="49">
        <v>37227</v>
      </c>
      <c r="H64" s="76">
        <v>37026</v>
      </c>
      <c r="I64" s="49">
        <v>34544</v>
      </c>
      <c r="J64" s="49">
        <v>36800</v>
      </c>
      <c r="K64" s="49">
        <v>8246</v>
      </c>
      <c r="L64" s="49">
        <v>23851</v>
      </c>
      <c r="M64" s="49">
        <v>37396</v>
      </c>
      <c r="N64" s="49">
        <v>29129</v>
      </c>
      <c r="O64" s="49">
        <v>30082</v>
      </c>
      <c r="P64" s="49">
        <v>32601</v>
      </c>
      <c r="Q64" s="49">
        <v>35838</v>
      </c>
      <c r="R64" s="49">
        <v>17374</v>
      </c>
      <c r="S64" s="49">
        <v>23502</v>
      </c>
      <c r="T64" s="49">
        <v>25537</v>
      </c>
      <c r="U64" s="49">
        <v>19003</v>
      </c>
      <c r="V64" s="84"/>
      <c r="W64" s="89"/>
    </row>
    <row r="65" spans="1:23" s="22" customFormat="1">
      <c r="A65" s="67" t="s">
        <v>39</v>
      </c>
      <c r="B65" s="50">
        <v>15719</v>
      </c>
      <c r="C65" s="50">
        <v>5501</v>
      </c>
      <c r="D65" s="50">
        <v>7061</v>
      </c>
      <c r="E65" s="69">
        <v>11284</v>
      </c>
      <c r="F65" s="49">
        <v>14742</v>
      </c>
      <c r="G65" s="49">
        <v>12515</v>
      </c>
      <c r="H65" s="76">
        <v>14282</v>
      </c>
      <c r="I65" s="49">
        <v>16250</v>
      </c>
      <c r="J65" s="49">
        <v>18186</v>
      </c>
      <c r="K65" s="49">
        <v>8555</v>
      </c>
      <c r="L65" s="49">
        <v>7926</v>
      </c>
      <c r="M65" s="49">
        <v>10416</v>
      </c>
      <c r="N65" s="49">
        <v>10585</v>
      </c>
      <c r="O65" s="49">
        <v>13542</v>
      </c>
      <c r="P65" s="49">
        <v>11766</v>
      </c>
      <c r="Q65" s="49">
        <v>15920</v>
      </c>
      <c r="R65" s="49">
        <v>11413</v>
      </c>
      <c r="S65" s="49">
        <v>11898</v>
      </c>
      <c r="T65" s="49">
        <v>11857</v>
      </c>
      <c r="U65" s="49">
        <v>11857</v>
      </c>
    </row>
    <row r="66" spans="1:23" s="22" customFormat="1">
      <c r="A66" s="67" t="s">
        <v>50</v>
      </c>
      <c r="B66" s="68">
        <f>SUM(B63:B65)</f>
        <v>133471</v>
      </c>
      <c r="C66" s="68">
        <f t="shared" ref="C66:Q66" si="49">SUM(C63:C65)</f>
        <v>95342</v>
      </c>
      <c r="D66" s="68">
        <f t="shared" si="49"/>
        <v>142367</v>
      </c>
      <c r="E66" s="70">
        <f t="shared" si="49"/>
        <v>239556</v>
      </c>
      <c r="F66" s="68">
        <f t="shared" si="49"/>
        <v>376256</v>
      </c>
      <c r="G66" s="68">
        <f t="shared" si="49"/>
        <v>425789</v>
      </c>
      <c r="H66" s="70">
        <f t="shared" si="49"/>
        <v>441898</v>
      </c>
      <c r="I66" s="68">
        <f t="shared" si="49"/>
        <v>464530</v>
      </c>
      <c r="J66" s="68">
        <f t="shared" si="49"/>
        <v>525543</v>
      </c>
      <c r="K66" s="68">
        <f t="shared" si="49"/>
        <v>358674</v>
      </c>
      <c r="L66" s="68">
        <f t="shared" si="49"/>
        <v>491163</v>
      </c>
      <c r="M66" s="68">
        <f t="shared" si="49"/>
        <v>549397</v>
      </c>
      <c r="N66" s="68">
        <f t="shared" si="49"/>
        <v>495682</v>
      </c>
      <c r="O66" s="68">
        <f t="shared" si="49"/>
        <v>491930</v>
      </c>
      <c r="P66" s="68">
        <f t="shared" si="49"/>
        <v>437006</v>
      </c>
      <c r="Q66" s="68">
        <f t="shared" si="49"/>
        <v>567769</v>
      </c>
      <c r="R66" s="68">
        <f>SUM(R63:R65)</f>
        <v>535039</v>
      </c>
      <c r="S66" s="68">
        <f>SUM(S63:S65)</f>
        <v>552825</v>
      </c>
      <c r="T66" s="68">
        <f>SUM(T63:T65)</f>
        <v>523689</v>
      </c>
      <c r="U66" s="68">
        <f>SUM(U63:U65)</f>
        <v>478734</v>
      </c>
      <c r="W66" s="89"/>
    </row>
    <row r="67" spans="1:23">
      <c r="Q67" s="28"/>
      <c r="R67" s="28"/>
      <c r="S67" s="28"/>
      <c r="T67" s="28"/>
      <c r="U67" s="28" t="s">
        <v>46</v>
      </c>
    </row>
    <row r="68" spans="1:23" ht="13.5">
      <c r="A68" s="1" t="s">
        <v>40</v>
      </c>
    </row>
    <row r="69" spans="1:23">
      <c r="A69" s="56"/>
      <c r="B69" s="57"/>
      <c r="C69" s="57"/>
      <c r="D69" s="57"/>
      <c r="E69" s="57"/>
      <c r="F69" s="57"/>
      <c r="G69" s="57"/>
      <c r="H69" s="58"/>
      <c r="I69" s="51">
        <v>2007</v>
      </c>
      <c r="J69" s="52">
        <v>2008</v>
      </c>
      <c r="K69" s="52">
        <v>2009</v>
      </c>
      <c r="L69" s="52">
        <v>2010</v>
      </c>
      <c r="M69" s="52">
        <v>2011</v>
      </c>
      <c r="N69" s="52">
        <v>2012</v>
      </c>
      <c r="O69" s="52">
        <v>2013</v>
      </c>
      <c r="P69" s="52">
        <v>2014</v>
      </c>
      <c r="Q69" s="52">
        <v>2015</v>
      </c>
      <c r="R69" s="52">
        <v>2016</v>
      </c>
      <c r="S69" s="52">
        <v>2017</v>
      </c>
      <c r="T69" s="52">
        <v>2018</v>
      </c>
      <c r="U69" s="52">
        <v>2019</v>
      </c>
    </row>
    <row r="70" spans="1:23">
      <c r="A70" s="59" t="s">
        <v>41</v>
      </c>
      <c r="B70" s="60"/>
      <c r="C70" s="60"/>
      <c r="D70" s="60"/>
      <c r="E70" s="60"/>
      <c r="F70" s="60"/>
      <c r="G70" s="60"/>
      <c r="H70" s="61"/>
      <c r="I70" s="53">
        <v>504353</v>
      </c>
      <c r="J70" s="53">
        <v>525301</v>
      </c>
      <c r="K70" s="53">
        <v>388994</v>
      </c>
      <c r="L70" s="53">
        <v>439999</v>
      </c>
      <c r="M70" s="53">
        <v>442674</v>
      </c>
      <c r="N70" s="53">
        <v>412991</v>
      </c>
      <c r="O70" s="53">
        <v>484504</v>
      </c>
      <c r="P70" s="53">
        <v>581993</v>
      </c>
      <c r="Q70" s="53">
        <v>604683</v>
      </c>
      <c r="R70" s="53">
        <v>745709</v>
      </c>
      <c r="S70" s="53">
        <v>921354</v>
      </c>
      <c r="T70" s="53">
        <v>875531</v>
      </c>
      <c r="U70" s="53">
        <v>828972</v>
      </c>
    </row>
    <row r="71" spans="1:23">
      <c r="A71" s="59" t="s">
        <v>42</v>
      </c>
      <c r="B71" s="60"/>
      <c r="C71" s="60"/>
      <c r="D71" s="60"/>
      <c r="E71" s="60"/>
      <c r="F71" s="60"/>
      <c r="G71" s="60"/>
      <c r="H71" s="61"/>
      <c r="I71" s="53">
        <v>307678</v>
      </c>
      <c r="J71" s="53">
        <v>377279</v>
      </c>
      <c r="K71" s="53">
        <v>234441</v>
      </c>
      <c r="L71" s="53">
        <v>310113</v>
      </c>
      <c r="M71" s="53">
        <v>343441</v>
      </c>
      <c r="N71" s="53">
        <v>311712</v>
      </c>
      <c r="O71" s="53">
        <v>338484</v>
      </c>
      <c r="P71" s="53">
        <v>297734</v>
      </c>
      <c r="Q71" s="53">
        <v>381497</v>
      </c>
      <c r="R71" s="53">
        <v>388260</v>
      </c>
      <c r="S71" s="53">
        <v>357908</v>
      </c>
      <c r="T71" s="53">
        <v>435167</v>
      </c>
      <c r="U71" s="53">
        <v>413598</v>
      </c>
    </row>
    <row r="72" spans="1:23">
      <c r="A72" s="59" t="s">
        <v>43</v>
      </c>
      <c r="B72" s="60"/>
      <c r="C72" s="60"/>
      <c r="D72" s="60"/>
      <c r="E72" s="60"/>
      <c r="F72" s="60"/>
      <c r="G72" s="60"/>
      <c r="H72" s="61"/>
      <c r="I72" s="53">
        <v>8339</v>
      </c>
      <c r="J72" s="53">
        <v>7690</v>
      </c>
      <c r="K72" s="53">
        <v>5535</v>
      </c>
      <c r="L72" s="53">
        <v>4357</v>
      </c>
      <c r="M72" s="53">
        <v>4851</v>
      </c>
      <c r="N72" s="53">
        <v>5220</v>
      </c>
      <c r="O72" s="53">
        <v>5483</v>
      </c>
      <c r="P72" s="53">
        <v>5453</v>
      </c>
      <c r="Q72" s="53">
        <v>6155</v>
      </c>
      <c r="R72" s="53">
        <v>7413</v>
      </c>
      <c r="S72" s="53">
        <v>53532</v>
      </c>
      <c r="T72" s="53">
        <v>8505</v>
      </c>
      <c r="U72" s="53">
        <v>10263</v>
      </c>
    </row>
    <row r="73" spans="1:23">
      <c r="A73" s="62" t="s">
        <v>44</v>
      </c>
      <c r="B73" s="63"/>
      <c r="C73" s="63"/>
      <c r="D73" s="63"/>
      <c r="E73" s="63"/>
      <c r="F73" s="63"/>
      <c r="G73" s="63"/>
      <c r="H73" s="64"/>
      <c r="I73" s="54">
        <f t="shared" ref="I73:P73" si="50">SUM(I70:I72)</f>
        <v>820370</v>
      </c>
      <c r="J73" s="54">
        <f t="shared" si="50"/>
        <v>910270</v>
      </c>
      <c r="K73" s="54">
        <f t="shared" si="50"/>
        <v>628970</v>
      </c>
      <c r="L73" s="54">
        <f t="shared" si="50"/>
        <v>754469</v>
      </c>
      <c r="M73" s="54">
        <f t="shared" si="50"/>
        <v>790966</v>
      </c>
      <c r="N73" s="54">
        <f t="shared" si="50"/>
        <v>729923</v>
      </c>
      <c r="O73" s="54">
        <f t="shared" si="50"/>
        <v>828471</v>
      </c>
      <c r="P73" s="54">
        <f t="shared" si="50"/>
        <v>885180</v>
      </c>
      <c r="Q73" s="54">
        <f>SUM(Q70:Q72)</f>
        <v>992335</v>
      </c>
      <c r="R73" s="54">
        <f>SUM(R70:R72)</f>
        <v>1141382</v>
      </c>
      <c r="S73" s="54">
        <f>SUM(S70:S72)</f>
        <v>1332794</v>
      </c>
      <c r="T73" s="54">
        <f>SUM(T70:T72)</f>
        <v>1319203</v>
      </c>
      <c r="U73" s="54">
        <f>SUM(U70:U72)</f>
        <v>1252833</v>
      </c>
    </row>
    <row r="74" spans="1:23">
      <c r="A74" s="62" t="s">
        <v>45</v>
      </c>
      <c r="B74" s="65"/>
      <c r="C74" s="65"/>
      <c r="D74" s="65"/>
      <c r="E74" s="65"/>
      <c r="F74" s="65"/>
      <c r="G74" s="65"/>
      <c r="H74" s="66"/>
      <c r="I74" s="55">
        <f t="shared" ref="I74:N74" si="51">I73/I60</f>
        <v>0.74618910273027517</v>
      </c>
      <c r="J74" s="55">
        <f t="shared" si="51"/>
        <v>0.79353331415470185</v>
      </c>
      <c r="K74" s="55">
        <f t="shared" si="51"/>
        <v>0.72328240982975034</v>
      </c>
      <c r="L74" s="55">
        <f t="shared" si="51"/>
        <v>0.68929164949838151</v>
      </c>
      <c r="M74" s="55">
        <f t="shared" si="51"/>
        <v>0.66516304763730827</v>
      </c>
      <c r="N74" s="55">
        <f t="shared" si="51"/>
        <v>0.68027769441684727</v>
      </c>
      <c r="O74" s="55">
        <f t="shared" ref="O74:T74" si="52">O73/O60</f>
        <v>0.73606927911551312</v>
      </c>
      <c r="P74" s="55">
        <f t="shared" si="52"/>
        <v>0.75627645895364581</v>
      </c>
      <c r="Q74" s="55">
        <f t="shared" si="52"/>
        <v>0.73030462262179163</v>
      </c>
      <c r="R74" s="55">
        <f t="shared" si="52"/>
        <v>0.76812790937912834</v>
      </c>
      <c r="S74" s="55">
        <f t="shared" si="52"/>
        <v>0.78597018041186961</v>
      </c>
      <c r="T74" s="55">
        <f t="shared" si="52"/>
        <v>0.85101635325613645</v>
      </c>
      <c r="U74" s="55">
        <f t="shared" ref="U74" si="53">U73/U60</f>
        <v>0.85737426466763933</v>
      </c>
    </row>
    <row r="75" spans="1:23">
      <c r="Q75" s="28"/>
      <c r="R75" s="28"/>
      <c r="S75" s="28"/>
      <c r="T75" s="28"/>
      <c r="U75" s="28" t="s">
        <v>26</v>
      </c>
    </row>
  </sheetData>
  <phoneticPr fontId="16" type="noConversion"/>
  <pageMargins left="0.62992125984251968" right="0.31496062992125984" top="0.47244094488188981" bottom="0.70866141732283472" header="0.31496062992125984" footer="0.31496062992125984"/>
  <pageSetup paperSize="9" scale="85" orientation="landscape" r:id="rId1"/>
  <headerFooter>
    <oddFooter>&amp;L&amp;"Trebuchet MS,Grassetto"&amp;10Statistiche estere - PRODUZIONE MONDIALE
Automobile in cifre&amp;C&amp;"Trebuchet MS,Normale"&amp;8&amp;P/&amp;N&amp;R&amp;"Trebuchet MS,Grassetto"&amp;10ANFIA - Studi e statistiche</oddFooter>
  </headerFooter>
  <rowBreaks count="1" manualBreakCount="1">
    <brk id="41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59"/>
  <sheetViews>
    <sheetView showGridLines="0" zoomScaleNormal="100" workbookViewId="0">
      <pane ySplit="7" topLeftCell="A54" activePane="bottomLeft" state="frozen"/>
      <selection pane="bottomLeft" activeCell="D58" sqref="D58"/>
    </sheetView>
  </sheetViews>
  <sheetFormatPr defaultColWidth="9.1796875" defaultRowHeight="12"/>
  <cols>
    <col min="1" max="1" width="12.453125" style="7" customWidth="1"/>
    <col min="2" max="2" width="17.453125" style="7" customWidth="1"/>
    <col min="3" max="3" width="19.453125" style="7" bestFit="1" customWidth="1"/>
    <col min="4" max="4" width="17.453125" style="7" customWidth="1"/>
    <col min="5" max="5" width="5.1796875" style="7" customWidth="1"/>
    <col min="6" max="16384" width="9.1796875" style="7"/>
  </cols>
  <sheetData>
    <row r="1" spans="1:4" s="2" customFormat="1" ht="19" customHeight="1">
      <c r="B1" s="29" t="s">
        <v>27</v>
      </c>
    </row>
    <row r="2" spans="1:4" s="2" customFormat="1" ht="13.5">
      <c r="B2" s="30" t="s">
        <v>28</v>
      </c>
    </row>
    <row r="3" spans="1:4" s="2" customFormat="1" ht="13.5">
      <c r="B3" s="31"/>
      <c r="C3" s="1"/>
      <c r="D3" s="1"/>
    </row>
    <row r="4" spans="1:4" s="2" customFormat="1" ht="13.5">
      <c r="B4" s="29" t="s">
        <v>0</v>
      </c>
      <c r="C4" s="1"/>
      <c r="D4" s="1"/>
    </row>
    <row r="5" spans="1:4">
      <c r="A5" s="32"/>
      <c r="B5" s="4"/>
      <c r="C5" s="4"/>
      <c r="D5" s="4"/>
    </row>
    <row r="6" spans="1:4">
      <c r="A6" s="85" t="s">
        <v>29</v>
      </c>
      <c r="B6" s="38" t="s">
        <v>30</v>
      </c>
      <c r="C6" s="38" t="s">
        <v>31</v>
      </c>
      <c r="D6" s="38" t="s">
        <v>32</v>
      </c>
    </row>
    <row r="7" spans="1:4">
      <c r="A7" s="86" t="s">
        <v>33</v>
      </c>
      <c r="B7" s="82" t="s">
        <v>34</v>
      </c>
      <c r="C7" s="82" t="s">
        <v>35</v>
      </c>
      <c r="D7" s="82" t="s">
        <v>36</v>
      </c>
    </row>
    <row r="8" spans="1:4" s="33" customFormat="1">
      <c r="A8" s="87"/>
      <c r="B8" s="80"/>
      <c r="C8" s="83"/>
      <c r="D8" s="81"/>
    </row>
    <row r="9" spans="1:4">
      <c r="A9" s="88">
        <v>1970</v>
      </c>
      <c r="B9" s="34">
        <v>3.66</v>
      </c>
      <c r="C9" s="79">
        <v>12.345000000000001</v>
      </c>
      <c r="D9" s="34">
        <f>+C9+B9</f>
        <v>16.005000000000003</v>
      </c>
    </row>
    <row r="10" spans="1:4">
      <c r="A10" s="88">
        <v>1971</v>
      </c>
      <c r="B10" s="34">
        <v>12.888</v>
      </c>
      <c r="C10" s="79">
        <v>11.784000000000001</v>
      </c>
      <c r="D10" s="34">
        <f t="shared" ref="D10:D51" si="0">+C10+B10</f>
        <v>24.672000000000001</v>
      </c>
    </row>
    <row r="11" spans="1:4">
      <c r="A11" s="88">
        <v>1972</v>
      </c>
      <c r="B11" s="34">
        <v>29.628</v>
      </c>
      <c r="C11" s="79">
        <v>19.376000000000001</v>
      </c>
      <c r="D11" s="34">
        <f t="shared" si="0"/>
        <v>49.004000000000005</v>
      </c>
    </row>
    <row r="12" spans="1:4">
      <c r="A12" s="88">
        <v>1973</v>
      </c>
      <c r="B12" s="34">
        <v>46.854999999999997</v>
      </c>
      <c r="C12" s="79">
        <v>26.219000000000001</v>
      </c>
      <c r="D12" s="34">
        <f t="shared" si="0"/>
        <v>73.073999999999998</v>
      </c>
    </row>
    <row r="13" spans="1:4">
      <c r="A13" s="88">
        <v>1974</v>
      </c>
      <c r="B13" s="34">
        <v>59.905999999999999</v>
      </c>
      <c r="C13" s="79">
        <v>28.297000000000001</v>
      </c>
      <c r="D13" s="34">
        <f t="shared" si="0"/>
        <v>88.203000000000003</v>
      </c>
    </row>
    <row r="14" spans="1:4">
      <c r="A14" s="88">
        <v>1975</v>
      </c>
      <c r="B14" s="34">
        <v>67.290999999999997</v>
      </c>
      <c r="C14" s="79">
        <v>39.904000000000003</v>
      </c>
      <c r="D14" s="34">
        <f t="shared" si="0"/>
        <v>107.19499999999999</v>
      </c>
    </row>
    <row r="15" spans="1:4">
      <c r="A15" s="88">
        <v>1976</v>
      </c>
      <c r="B15" s="34">
        <v>62.991999999999997</v>
      </c>
      <c r="C15" s="79">
        <v>46.500999999999998</v>
      </c>
      <c r="D15" s="34">
        <f t="shared" si="0"/>
        <v>109.49299999999999</v>
      </c>
    </row>
    <row r="16" spans="1:4">
      <c r="A16" s="88">
        <v>1977</v>
      </c>
      <c r="B16" s="34">
        <v>58.244999999999997</v>
      </c>
      <c r="C16" s="79">
        <v>41.411999999999999</v>
      </c>
      <c r="D16" s="34">
        <f t="shared" si="0"/>
        <v>99.656999999999996</v>
      </c>
    </row>
    <row r="17" spans="1:8">
      <c r="A17" s="88">
        <v>1978</v>
      </c>
      <c r="B17" s="34">
        <v>54.085000000000001</v>
      </c>
      <c r="C17" s="79">
        <v>24.602</v>
      </c>
      <c r="D17" s="34">
        <f t="shared" si="0"/>
        <v>78.686999999999998</v>
      </c>
    </row>
    <row r="18" spans="1:8">
      <c r="A18" s="88">
        <v>1979</v>
      </c>
      <c r="B18" s="34">
        <v>43.808</v>
      </c>
      <c r="C18" s="79">
        <v>28.670999999999999</v>
      </c>
      <c r="D18" s="34">
        <f t="shared" si="0"/>
        <v>72.478999999999999</v>
      </c>
    </row>
    <row r="19" spans="1:8">
      <c r="A19" s="88">
        <v>1980</v>
      </c>
      <c r="B19" s="34">
        <v>31.529</v>
      </c>
      <c r="C19" s="79">
        <v>19.352</v>
      </c>
      <c r="D19" s="34">
        <f t="shared" si="0"/>
        <v>50.881</v>
      </c>
    </row>
    <row r="20" spans="1:8">
      <c r="A20" s="88">
        <v>1981</v>
      </c>
      <c r="B20" s="34">
        <v>25.306000000000001</v>
      </c>
      <c r="C20" s="79">
        <v>21.942</v>
      </c>
      <c r="D20" s="34">
        <f t="shared" si="0"/>
        <v>47.248000000000005</v>
      </c>
    </row>
    <row r="21" spans="1:8">
      <c r="A21" s="88">
        <v>1982</v>
      </c>
      <c r="B21" s="34">
        <v>31.195</v>
      </c>
      <c r="C21" s="79">
        <v>27.262</v>
      </c>
      <c r="D21" s="34">
        <f t="shared" si="0"/>
        <v>58.457000000000001</v>
      </c>
    </row>
    <row r="22" spans="1:8">
      <c r="A22" s="88">
        <v>1983</v>
      </c>
      <c r="B22" s="34">
        <v>42.509</v>
      </c>
      <c r="C22" s="79">
        <v>34.393999999999998</v>
      </c>
      <c r="D22" s="34">
        <f t="shared" si="0"/>
        <v>76.902999999999992</v>
      </c>
    </row>
    <row r="23" spans="1:8">
      <c r="A23" s="88">
        <v>1984</v>
      </c>
      <c r="B23" s="34">
        <v>54.832000000000001</v>
      </c>
      <c r="C23" s="79">
        <v>36.773000000000003</v>
      </c>
      <c r="D23" s="34">
        <f t="shared" si="0"/>
        <v>91.605000000000004</v>
      </c>
    </row>
    <row r="24" spans="1:8">
      <c r="A24" s="88">
        <v>1985</v>
      </c>
      <c r="B24" s="34">
        <v>60.353000000000002</v>
      </c>
      <c r="C24" s="79">
        <v>37.274999999999999</v>
      </c>
      <c r="D24" s="34">
        <f t="shared" si="0"/>
        <v>97.628</v>
      </c>
    </row>
    <row r="25" spans="1:8">
      <c r="A25" s="88">
        <v>1986</v>
      </c>
      <c r="B25" s="34">
        <v>82.031999999999996</v>
      </c>
      <c r="C25" s="79">
        <v>30.89</v>
      </c>
      <c r="D25" s="34">
        <f t="shared" si="0"/>
        <v>112.922</v>
      </c>
    </row>
    <row r="26" spans="1:8">
      <c r="A26" s="88">
        <v>1987</v>
      </c>
      <c r="B26" s="34">
        <v>107.185</v>
      </c>
      <c r="C26" s="79">
        <v>31.722000000000001</v>
      </c>
      <c r="D26" s="34">
        <f t="shared" si="0"/>
        <v>138.90700000000001</v>
      </c>
    </row>
    <row r="27" spans="1:8">
      <c r="A27" s="88">
        <v>1988</v>
      </c>
      <c r="B27" s="34">
        <v>120.79600000000001</v>
      </c>
      <c r="C27" s="79">
        <v>28.966000000000001</v>
      </c>
      <c r="D27" s="34">
        <f t="shared" si="0"/>
        <v>149.762</v>
      </c>
    </row>
    <row r="28" spans="1:8">
      <c r="A28" s="88">
        <v>1989</v>
      </c>
      <c r="B28" s="34">
        <v>118.31399999999999</v>
      </c>
      <c r="C28" s="79">
        <v>27.963999999999999</v>
      </c>
      <c r="D28" s="34">
        <f t="shared" si="0"/>
        <v>146.27799999999999</v>
      </c>
      <c r="E28" s="41"/>
      <c r="F28" s="41"/>
      <c r="G28" s="41"/>
      <c r="H28" s="41"/>
    </row>
    <row r="29" spans="1:8">
      <c r="A29" s="88">
        <v>1990</v>
      </c>
      <c r="B29" s="34">
        <v>167.55600000000001</v>
      </c>
      <c r="C29" s="79">
        <v>41.360999999999997</v>
      </c>
      <c r="D29" s="34">
        <f t="shared" si="0"/>
        <v>208.917</v>
      </c>
      <c r="E29" s="41"/>
      <c r="F29" s="41"/>
      <c r="G29" s="41"/>
      <c r="H29" s="41"/>
    </row>
    <row r="30" spans="1:8">
      <c r="A30" s="88">
        <v>1991</v>
      </c>
      <c r="B30" s="34">
        <v>195.57400000000001</v>
      </c>
      <c r="C30" s="79">
        <v>45.847000000000001</v>
      </c>
      <c r="D30" s="34">
        <f t="shared" si="0"/>
        <v>241.42100000000002</v>
      </c>
      <c r="E30" s="41"/>
      <c r="F30" s="41"/>
      <c r="G30" s="41"/>
      <c r="H30" s="41"/>
    </row>
    <row r="31" spans="1:8">
      <c r="A31" s="88">
        <v>1992</v>
      </c>
      <c r="B31" s="34">
        <v>265.245</v>
      </c>
      <c r="C31" s="79">
        <v>57.514000000000003</v>
      </c>
      <c r="D31" s="34">
        <f t="shared" si="0"/>
        <v>322.75900000000001</v>
      </c>
      <c r="E31" s="41"/>
      <c r="F31" s="41"/>
      <c r="G31" s="41"/>
      <c r="H31" s="41"/>
    </row>
    <row r="32" spans="1:8">
      <c r="A32" s="88">
        <v>1993</v>
      </c>
      <c r="B32" s="34">
        <v>348.09500000000003</v>
      </c>
      <c r="C32" s="79">
        <v>72.561000000000007</v>
      </c>
      <c r="D32" s="34">
        <f t="shared" si="0"/>
        <v>420.65600000000006</v>
      </c>
      <c r="E32" s="41"/>
      <c r="F32" s="44"/>
      <c r="G32" s="44"/>
      <c r="H32" s="44"/>
    </row>
    <row r="33" spans="1:10">
      <c r="A33" s="88">
        <v>1994</v>
      </c>
      <c r="B33" s="34">
        <v>212.65100000000001</v>
      </c>
      <c r="C33" s="79">
        <v>30.523</v>
      </c>
      <c r="D33" s="34">
        <f t="shared" si="0"/>
        <v>243.17400000000001</v>
      </c>
      <c r="E33" s="41"/>
      <c r="F33" s="44"/>
      <c r="G33" s="45"/>
      <c r="H33" s="44"/>
    </row>
    <row r="34" spans="1:10">
      <c r="A34" s="88">
        <v>1995</v>
      </c>
      <c r="B34" s="34">
        <v>233.41200000000001</v>
      </c>
      <c r="C34" s="79">
        <v>49.027999999999999</v>
      </c>
      <c r="D34" s="34">
        <f t="shared" si="0"/>
        <v>282.44</v>
      </c>
      <c r="E34" s="41"/>
      <c r="F34" s="44"/>
      <c r="G34" s="45"/>
      <c r="H34" s="44"/>
    </row>
    <row r="35" spans="1:10">
      <c r="A35" s="88">
        <v>1996</v>
      </c>
      <c r="B35" s="34">
        <v>207.75700000000001</v>
      </c>
      <c r="C35" s="79">
        <v>68.989999999999995</v>
      </c>
      <c r="D35" s="34">
        <f t="shared" si="0"/>
        <v>276.74700000000001</v>
      </c>
      <c r="E35" s="41"/>
      <c r="F35" s="44"/>
      <c r="G35" s="45"/>
      <c r="H35" s="44"/>
      <c r="I35" s="42"/>
      <c r="J35" s="42"/>
    </row>
    <row r="36" spans="1:10">
      <c r="A36" s="88">
        <v>1997</v>
      </c>
      <c r="B36" s="34">
        <v>242.78</v>
      </c>
      <c r="C36" s="79">
        <v>101.572</v>
      </c>
      <c r="D36" s="34">
        <f t="shared" si="0"/>
        <v>344.35199999999998</v>
      </c>
      <c r="E36" s="41"/>
      <c r="F36" s="44"/>
      <c r="G36" s="45"/>
      <c r="H36" s="44"/>
      <c r="I36" s="42"/>
      <c r="J36" s="42"/>
    </row>
    <row r="37" spans="1:10">
      <c r="A37" s="88">
        <v>1998</v>
      </c>
      <c r="B37" s="34">
        <v>239.93700000000001</v>
      </c>
      <c r="C37" s="79">
        <v>104.565</v>
      </c>
      <c r="D37" s="34">
        <f t="shared" si="0"/>
        <v>344.50200000000001</v>
      </c>
      <c r="E37" s="41"/>
      <c r="F37" s="44"/>
      <c r="G37" s="46"/>
      <c r="H37" s="44"/>
      <c r="I37" s="42"/>
      <c r="J37" s="42"/>
    </row>
    <row r="38" spans="1:10">
      <c r="A38" s="88">
        <v>1999</v>
      </c>
      <c r="B38" s="34">
        <v>222.041</v>
      </c>
      <c r="C38" s="79">
        <v>75.820999999999998</v>
      </c>
      <c r="D38" s="34">
        <f t="shared" si="0"/>
        <v>297.86199999999997</v>
      </c>
      <c r="E38" s="41"/>
      <c r="F38" s="44"/>
      <c r="G38" s="47"/>
      <c r="H38" s="44"/>
      <c r="I38" s="42"/>
      <c r="J38" s="42"/>
    </row>
    <row r="39" spans="1:10">
      <c r="A39" s="88">
        <v>2000</v>
      </c>
      <c r="B39" s="34">
        <v>297.476</v>
      </c>
      <c r="C39" s="79">
        <v>133.471</v>
      </c>
      <c r="D39" s="34">
        <f t="shared" si="0"/>
        <v>430.947</v>
      </c>
      <c r="E39" s="41"/>
      <c r="F39" s="44"/>
      <c r="G39" s="48"/>
      <c r="H39" s="44"/>
      <c r="I39" s="42"/>
      <c r="J39" s="42"/>
    </row>
    <row r="40" spans="1:10">
      <c r="A40" s="88">
        <v>2001</v>
      </c>
      <c r="B40" s="34">
        <v>175.34299999999999</v>
      </c>
      <c r="C40" s="79">
        <v>95.341999999999999</v>
      </c>
      <c r="D40" s="39">
        <f t="shared" si="0"/>
        <v>270.685</v>
      </c>
      <c r="E40" s="41"/>
      <c r="F40" s="44"/>
      <c r="G40" s="48"/>
      <c r="H40" s="44"/>
      <c r="I40" s="42"/>
      <c r="J40" s="42"/>
    </row>
    <row r="41" spans="1:10">
      <c r="A41" s="88">
        <v>2002</v>
      </c>
      <c r="B41" s="34">
        <v>204.19800000000001</v>
      </c>
      <c r="C41" s="79">
        <v>142.36699999999999</v>
      </c>
      <c r="D41" s="39">
        <f t="shared" si="0"/>
        <v>346.565</v>
      </c>
      <c r="E41" s="41"/>
      <c r="F41" s="44"/>
      <c r="G41" s="48"/>
      <c r="H41" s="44"/>
      <c r="I41" s="42"/>
      <c r="J41" s="42"/>
    </row>
    <row r="42" spans="1:10">
      <c r="A42" s="88">
        <v>2003</v>
      </c>
      <c r="B42" s="34">
        <v>294.11599999999999</v>
      </c>
      <c r="C42" s="79">
        <v>239.55600000000001</v>
      </c>
      <c r="D42" s="39">
        <f t="shared" si="0"/>
        <v>533.67200000000003</v>
      </c>
      <c r="E42" s="41"/>
      <c r="F42" s="44"/>
      <c r="G42" s="48"/>
      <c r="H42" s="44"/>
      <c r="I42" s="42"/>
      <c r="J42" s="42"/>
    </row>
    <row r="43" spans="1:10">
      <c r="A43" s="88">
        <v>2004</v>
      </c>
      <c r="B43" s="34">
        <v>447.15199999999999</v>
      </c>
      <c r="C43" s="79">
        <v>376.25599999999997</v>
      </c>
      <c r="D43" s="39">
        <f t="shared" si="0"/>
        <v>823.4079999999999</v>
      </c>
      <c r="E43" s="41"/>
      <c r="F43" s="44"/>
      <c r="G43" s="48"/>
      <c r="H43" s="44"/>
      <c r="I43" s="42"/>
      <c r="J43" s="42"/>
    </row>
    <row r="44" spans="1:10">
      <c r="A44" s="88">
        <v>2005</v>
      </c>
      <c r="B44" s="34">
        <v>453.66300000000001</v>
      </c>
      <c r="C44" s="79">
        <v>425.78899999999999</v>
      </c>
      <c r="D44" s="39">
        <f t="shared" si="0"/>
        <v>879.452</v>
      </c>
      <c r="E44" s="41"/>
      <c r="F44" s="44"/>
      <c r="G44" s="48"/>
      <c r="H44" s="44"/>
      <c r="I44" s="42"/>
      <c r="J44" s="42"/>
    </row>
    <row r="45" spans="1:10">
      <c r="A45" s="88">
        <v>2006</v>
      </c>
      <c r="B45" s="34">
        <v>545.68200000000002</v>
      </c>
      <c r="C45" s="79">
        <v>441.89800000000002</v>
      </c>
      <c r="D45" s="39">
        <f t="shared" si="0"/>
        <v>987.58</v>
      </c>
      <c r="F45" s="44"/>
      <c r="G45" s="48"/>
      <c r="H45" s="44"/>
      <c r="I45" s="42"/>
      <c r="J45" s="42"/>
    </row>
    <row r="46" spans="1:10">
      <c r="A46" s="88">
        <v>2007</v>
      </c>
      <c r="B46" s="34">
        <v>634.88300000000004</v>
      </c>
      <c r="C46" s="79">
        <v>464.53</v>
      </c>
      <c r="D46" s="39">
        <f t="shared" si="0"/>
        <v>1099.413</v>
      </c>
      <c r="F46" s="44"/>
      <c r="G46" s="42"/>
      <c r="H46" s="44"/>
    </row>
    <row r="47" spans="1:10">
      <c r="A47" s="88">
        <v>2008</v>
      </c>
      <c r="B47" s="34">
        <v>621.56700000000001</v>
      </c>
      <c r="C47" s="79">
        <v>525.54300000000001</v>
      </c>
      <c r="D47" s="39">
        <f t="shared" si="0"/>
        <v>1147.1100000000001</v>
      </c>
      <c r="F47" s="43"/>
      <c r="H47" s="43"/>
    </row>
    <row r="48" spans="1:10">
      <c r="A48" s="88">
        <v>2009</v>
      </c>
      <c r="B48" s="34">
        <v>510.93099999999998</v>
      </c>
      <c r="C48" s="79">
        <v>358.67399999999998</v>
      </c>
      <c r="D48" s="39">
        <f t="shared" si="0"/>
        <v>869.60500000000002</v>
      </c>
    </row>
    <row r="49" spans="1:4">
      <c r="A49" s="88">
        <v>2010</v>
      </c>
      <c r="B49" s="34">
        <v>603.39400000000001</v>
      </c>
      <c r="C49" s="79">
        <v>491.16300000000001</v>
      </c>
      <c r="D49" s="39">
        <f t="shared" si="0"/>
        <v>1094.557</v>
      </c>
    </row>
    <row r="50" spans="1:4">
      <c r="A50" s="88">
        <v>2011</v>
      </c>
      <c r="B50" s="34">
        <v>639.73400000000004</v>
      </c>
      <c r="C50" s="79">
        <v>549.39700000000005</v>
      </c>
      <c r="D50" s="39">
        <f t="shared" si="0"/>
        <v>1189.1310000000001</v>
      </c>
    </row>
    <row r="51" spans="1:4">
      <c r="A51" s="88">
        <v>2012</v>
      </c>
      <c r="B51" s="34">
        <v>577.29600000000005</v>
      </c>
      <c r="C51" s="79">
        <v>495.67899999999997</v>
      </c>
      <c r="D51" s="39">
        <f t="shared" si="0"/>
        <v>1072.9749999999999</v>
      </c>
    </row>
    <row r="52" spans="1:4">
      <c r="A52" s="88">
        <v>2013</v>
      </c>
      <c r="B52" s="34">
        <v>633.60400000000004</v>
      </c>
      <c r="C52" s="79">
        <v>491.93</v>
      </c>
      <c r="D52" s="39">
        <f t="shared" ref="D52:D58" si="1">+C52+B52</f>
        <v>1125.5340000000001</v>
      </c>
    </row>
    <row r="53" spans="1:4">
      <c r="A53" s="88">
        <v>2014</v>
      </c>
      <c r="B53" s="34">
        <v>733.43899999999996</v>
      </c>
      <c r="C53" s="79">
        <v>437.00599999999997</v>
      </c>
      <c r="D53" s="39">
        <f t="shared" si="1"/>
        <v>1170.4449999999999</v>
      </c>
    </row>
    <row r="54" spans="1:4">
      <c r="A54" s="88">
        <v>2015</v>
      </c>
      <c r="B54" s="34">
        <v>791.02700000000004</v>
      </c>
      <c r="C54" s="79">
        <v>567.76900000000001</v>
      </c>
      <c r="D54" s="39">
        <f t="shared" si="1"/>
        <v>1358.796</v>
      </c>
    </row>
    <row r="55" spans="1:4">
      <c r="A55" s="88">
        <v>2016</v>
      </c>
      <c r="B55" s="34">
        <v>950.88800000000003</v>
      </c>
      <c r="C55" s="79">
        <v>535.03899999999999</v>
      </c>
      <c r="D55" s="39">
        <f t="shared" si="1"/>
        <v>1485.9270000000001</v>
      </c>
    </row>
    <row r="56" spans="1:4">
      <c r="A56" s="88">
        <v>2017</v>
      </c>
      <c r="B56" s="34">
        <v>1142.9059999999999</v>
      </c>
      <c r="C56" s="79">
        <v>552.82500000000005</v>
      </c>
      <c r="D56" s="39">
        <f t="shared" si="1"/>
        <v>1695.731</v>
      </c>
    </row>
    <row r="57" spans="1:4">
      <c r="A57" s="88">
        <v>2018</v>
      </c>
      <c r="B57" s="34">
        <v>1026.461</v>
      </c>
      <c r="C57" s="79">
        <v>523.68899999999996</v>
      </c>
      <c r="D57" s="39">
        <f t="shared" si="1"/>
        <v>1550.15</v>
      </c>
    </row>
    <row r="58" spans="1:4">
      <c r="A58" s="90">
        <v>2019</v>
      </c>
      <c r="B58" s="35">
        <v>982.64200000000005</v>
      </c>
      <c r="C58" s="35">
        <v>478.60199999999998</v>
      </c>
      <c r="D58" s="40">
        <f t="shared" si="1"/>
        <v>1461.2440000000001</v>
      </c>
    </row>
    <row r="59" spans="1:4">
      <c r="D59" s="28" t="s">
        <v>26</v>
      </c>
    </row>
  </sheetData>
  <phoneticPr fontId="16" type="noConversion"/>
  <pageMargins left="0.62992125984251968" right="0.62992125984251968" top="0.47244094488188981" bottom="0.70866141732283472" header="0.31496062992125984" footer="0.31496062992125984"/>
  <pageSetup paperSize="9" scale="79" orientation="portrait" verticalDpi="300" r:id="rId1"/>
  <headerFooter>
    <oddFooter>&amp;L&amp;"Trebuchet MS,Grassetto"&amp;10Statistiche estere - PRODUZIONE MONDIALE
Automobile in cifre&amp;C&amp;"Trebuchet MS,Grassetto"&amp;9&amp;P/&amp;N&amp;R&amp;"Trebuchet MS,Grassetto"&amp;10ANFIA - Studi e statistiche</oddFooter>
  </headerFooter>
  <rowBreaks count="1" manualBreakCount="1">
    <brk id="48" max="16383" man="1"/>
  </rowBreaks>
  <colBreaks count="1" manualBreakCount="1">
    <brk id="4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Fogli di lavoro</vt:lpstr>
      </vt:variant>
      <vt:variant>
        <vt:i4>2</vt:i4>
      </vt:variant>
      <vt:variant>
        <vt:lpstr>Grafici</vt:lpstr>
      </vt:variant>
      <vt:variant>
        <vt:i4>1</vt:i4>
      </vt:variant>
      <vt:variant>
        <vt:lpstr>Intervalli denominati</vt:lpstr>
      </vt:variant>
      <vt:variant>
        <vt:i4>4</vt:i4>
      </vt:variant>
    </vt:vector>
  </HeadingPairs>
  <TitlesOfParts>
    <vt:vector size="7" baseType="lpstr">
      <vt:lpstr>21.Turchia</vt:lpstr>
      <vt:lpstr>Trend anni</vt:lpstr>
      <vt:lpstr>Grafico1</vt:lpstr>
      <vt:lpstr>'21.Turchia'!Area_stampa</vt:lpstr>
      <vt:lpstr>'Trend anni'!Area_stampa</vt:lpstr>
      <vt:lpstr>'21.Turchia'!Titoli_stampa</vt:lpstr>
      <vt:lpstr>'Trend anni'!Titoli_stampa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 arnault</dc:creator>
  <cp:lastModifiedBy>ANFIA </cp:lastModifiedBy>
  <cp:lastPrinted>2020-07-31T11:52:36Z</cp:lastPrinted>
  <dcterms:created xsi:type="dcterms:W3CDTF">2012-11-26T15:21:47Z</dcterms:created>
  <dcterms:modified xsi:type="dcterms:W3CDTF">2020-08-26T07:21:24Z</dcterms:modified>
</cp:coreProperties>
</file>