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F776EB4E-F7D8-45DE-A8E6-837935491EB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9.Rep. Cec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'19.Rep. Ceca'!$A$1:$U$42</definedName>
    <definedName name="_xlnm.Print_Area" localSheetId="1">'Trend anni'!$A$1:$D$28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'19.Rep. Ceca'!$2:$5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27" i="2" l="1"/>
  <c r="U34" i="1" l="1"/>
  <c r="U32" i="1"/>
  <c r="U31" i="1"/>
  <c r="U30" i="1"/>
  <c r="U29" i="1"/>
  <c r="U28" i="1"/>
  <c r="U27" i="1"/>
  <c r="U23" i="1"/>
  <c r="U40" i="1" s="1"/>
  <c r="U18" i="1"/>
  <c r="U12" i="1"/>
  <c r="U35" i="1" l="1"/>
  <c r="U41" i="1"/>
  <c r="U24" i="1"/>
  <c r="T27" i="1"/>
  <c r="T28" i="1"/>
  <c r="T29" i="1"/>
  <c r="T30" i="1"/>
  <c r="T31" i="1"/>
  <c r="T32" i="1"/>
  <c r="T34" i="1"/>
  <c r="T23" i="1"/>
  <c r="T40" i="1" s="1"/>
  <c r="T18" i="1"/>
  <c r="T12" i="1"/>
  <c r="D26" i="2"/>
  <c r="S12" i="1"/>
  <c r="S34" i="1"/>
  <c r="R34" i="1"/>
  <c r="L34" i="1"/>
  <c r="D25" i="2"/>
  <c r="S18" i="1"/>
  <c r="S24" i="1" s="1"/>
  <c r="S23" i="1"/>
  <c r="S27" i="1"/>
  <c r="S35" i="1" s="1"/>
  <c r="S28" i="1"/>
  <c r="S29" i="1"/>
  <c r="S30" i="1"/>
  <c r="S31" i="1"/>
  <c r="S32" i="1"/>
  <c r="S41" i="1"/>
  <c r="D24" i="2"/>
  <c r="R41" i="1"/>
  <c r="R32" i="1"/>
  <c r="R31" i="1"/>
  <c r="R30" i="1"/>
  <c r="R29" i="1"/>
  <c r="R28" i="1"/>
  <c r="R27" i="1"/>
  <c r="R23" i="1"/>
  <c r="R18" i="1"/>
  <c r="R12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B41" i="1"/>
  <c r="D23" i="2"/>
  <c r="P34" i="1"/>
  <c r="O34" i="1"/>
  <c r="Q34" i="1"/>
  <c r="Q32" i="1"/>
  <c r="Q31" i="1"/>
  <c r="Q30" i="1"/>
  <c r="Q29" i="1"/>
  <c r="Q35" i="1" s="1"/>
  <c r="Q28" i="1"/>
  <c r="Q27" i="1"/>
  <c r="Q23" i="1"/>
  <c r="Q18" i="1"/>
  <c r="Q24" i="1" s="1"/>
  <c r="Q12" i="1"/>
  <c r="D22" i="2"/>
  <c r="P32" i="1"/>
  <c r="P31" i="1"/>
  <c r="P30" i="1"/>
  <c r="P29" i="1"/>
  <c r="P28" i="1"/>
  <c r="P27" i="1"/>
  <c r="P23" i="1"/>
  <c r="P18" i="1"/>
  <c r="P24" i="1" s="1"/>
  <c r="P12" i="1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O30" i="1"/>
  <c r="O32" i="1"/>
  <c r="O31" i="1"/>
  <c r="O29" i="1"/>
  <c r="O28" i="1"/>
  <c r="O27" i="1"/>
  <c r="O26" i="1"/>
  <c r="O23" i="1"/>
  <c r="O18" i="1"/>
  <c r="O24" i="1"/>
  <c r="O12" i="1"/>
  <c r="N34" i="1"/>
  <c r="N32" i="1"/>
  <c r="N31" i="1"/>
  <c r="N30" i="1"/>
  <c r="N29" i="1"/>
  <c r="N28" i="1"/>
  <c r="N27" i="1"/>
  <c r="N26" i="1"/>
  <c r="N23" i="1"/>
  <c r="N18" i="1"/>
  <c r="N24" i="1" s="1"/>
  <c r="N12" i="1"/>
  <c r="M34" i="1"/>
  <c r="K34" i="1"/>
  <c r="J34" i="1"/>
  <c r="I34" i="1"/>
  <c r="H34" i="1"/>
  <c r="G34" i="1"/>
  <c r="F34" i="1"/>
  <c r="E34" i="1"/>
  <c r="B34" i="1"/>
  <c r="L33" i="1"/>
  <c r="K33" i="1"/>
  <c r="J33" i="1"/>
  <c r="I33" i="1"/>
  <c r="H33" i="1"/>
  <c r="G33" i="1"/>
  <c r="M32" i="1"/>
  <c r="L32" i="1"/>
  <c r="K32" i="1"/>
  <c r="J32" i="1"/>
  <c r="I32" i="1"/>
  <c r="H32" i="1"/>
  <c r="G32" i="1"/>
  <c r="F32" i="1"/>
  <c r="E32" i="1"/>
  <c r="D32" i="1"/>
  <c r="C32" i="1"/>
  <c r="B32" i="1"/>
  <c r="M31" i="1"/>
  <c r="L31" i="1"/>
  <c r="K31" i="1"/>
  <c r="J31" i="1"/>
  <c r="I31" i="1"/>
  <c r="H31" i="1"/>
  <c r="G31" i="1"/>
  <c r="F31" i="1"/>
  <c r="E31" i="1"/>
  <c r="D31" i="1"/>
  <c r="C31" i="1"/>
  <c r="B31" i="1"/>
  <c r="M30" i="1"/>
  <c r="L30" i="1"/>
  <c r="K30" i="1"/>
  <c r="J30" i="1"/>
  <c r="I30" i="1"/>
  <c r="H30" i="1"/>
  <c r="H35" i="1" s="1"/>
  <c r="G30" i="1"/>
  <c r="F30" i="1"/>
  <c r="D30" i="1"/>
  <c r="C30" i="1"/>
  <c r="B30" i="1"/>
  <c r="M29" i="1"/>
  <c r="L29" i="1"/>
  <c r="L35" i="1" s="1"/>
  <c r="M28" i="1"/>
  <c r="L28" i="1"/>
  <c r="K28" i="1"/>
  <c r="J28" i="1"/>
  <c r="M27" i="1"/>
  <c r="L27" i="1"/>
  <c r="K27" i="1"/>
  <c r="J27" i="1"/>
  <c r="I27" i="1"/>
  <c r="I35" i="1" s="1"/>
  <c r="H27" i="1"/>
  <c r="G27" i="1"/>
  <c r="F27" i="1"/>
  <c r="E27" i="1"/>
  <c r="D27" i="1"/>
  <c r="C27" i="1"/>
  <c r="B27" i="1"/>
  <c r="M26" i="1"/>
  <c r="L26" i="1"/>
  <c r="K26" i="1"/>
  <c r="J26" i="1"/>
  <c r="I26" i="1"/>
  <c r="H26" i="1"/>
  <c r="G26" i="1"/>
  <c r="F26" i="1"/>
  <c r="F35" i="1" s="1"/>
  <c r="E26" i="1"/>
  <c r="E35" i="1" s="1"/>
  <c r="D26" i="1"/>
  <c r="C26" i="1"/>
  <c r="B26" i="1"/>
  <c r="M23" i="1"/>
  <c r="L23" i="1"/>
  <c r="K23" i="1"/>
  <c r="K24" i="1"/>
  <c r="J23" i="1"/>
  <c r="J24" i="1" s="1"/>
  <c r="I23" i="1"/>
  <c r="H23" i="1"/>
  <c r="G23" i="1"/>
  <c r="F23" i="1"/>
  <c r="E23" i="1"/>
  <c r="D23" i="1"/>
  <c r="C23" i="1"/>
  <c r="B23" i="1"/>
  <c r="M18" i="1"/>
  <c r="M24" i="1"/>
  <c r="L18" i="1"/>
  <c r="K18" i="1"/>
  <c r="J18" i="1"/>
  <c r="I18" i="1"/>
  <c r="I24" i="1" s="1"/>
  <c r="H18" i="1"/>
  <c r="H24" i="1" s="1"/>
  <c r="G18" i="1"/>
  <c r="F18" i="1"/>
  <c r="F24" i="1" s="1"/>
  <c r="B18" i="1"/>
  <c r="B24" i="1" s="1"/>
  <c r="D17" i="1"/>
  <c r="D34" i="1" s="1"/>
  <c r="C17" i="1"/>
  <c r="C18" i="1" s="1"/>
  <c r="C24" i="1" s="1"/>
  <c r="C34" i="1"/>
  <c r="E15" i="1"/>
  <c r="E30" i="1" s="1"/>
  <c r="M12" i="1"/>
  <c r="L12" i="1"/>
  <c r="K12" i="1"/>
  <c r="J12" i="1"/>
  <c r="I12" i="1"/>
  <c r="H12" i="1"/>
  <c r="G12" i="1"/>
  <c r="F12" i="1"/>
  <c r="E12" i="1"/>
  <c r="D12" i="1"/>
  <c r="C12" i="1"/>
  <c r="B12" i="1"/>
  <c r="L24" i="1"/>
  <c r="E18" i="1" l="1"/>
  <c r="E24" i="1" s="1"/>
  <c r="K35" i="1"/>
  <c r="G35" i="1"/>
  <c r="P35" i="1"/>
  <c r="C35" i="1"/>
  <c r="M35" i="1"/>
  <c r="J35" i="1"/>
  <c r="R24" i="1"/>
  <c r="T35" i="1"/>
  <c r="D35" i="1"/>
  <c r="R35" i="1"/>
  <c r="N35" i="1"/>
  <c r="G24" i="1"/>
  <c r="B35" i="1"/>
  <c r="O35" i="1"/>
  <c r="T24" i="1"/>
  <c r="T41" i="1"/>
  <c r="D18" i="1"/>
  <c r="D24" i="1" s="1"/>
</calcChain>
</file>

<file path=xl/sharedStrings.xml><?xml version="1.0" encoding="utf-8"?>
<sst xmlns="http://schemas.openxmlformats.org/spreadsheetml/2006/main" count="155" uniqueCount="44">
  <si>
    <r>
      <t>REPUBBLICA CECA/</t>
    </r>
    <r>
      <rPr>
        <b/>
        <i/>
        <sz val="10"/>
        <rFont val="Trebuchet MS"/>
        <family val="2"/>
      </rPr>
      <t>CZECH REPUBLIC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</si>
  <si>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</si>
  <si>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HYUNDAI-KIA</t>
  </si>
  <si>
    <t>-</t>
  </si>
  <si>
    <t>SKODA-VW</t>
  </si>
  <si>
    <t>PSA</t>
  </si>
  <si>
    <t>TOYOTA</t>
  </si>
  <si>
    <t>ALTRI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</si>
  <si>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</si>
  <si>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</si>
  <si>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DAEWOO AVIA</t>
  </si>
  <si>
    <t>SKODA</t>
  </si>
  <si>
    <t>TATRA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</si>
  <si>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</si>
  <si>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t>SOR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</si>
  <si>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</si>
  <si>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HYUNDAI</t>
  </si>
  <si>
    <t>TPCA - TOYOTA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</si>
  <si>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</si>
  <si>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</si>
  <si>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</si>
  <si>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</si>
  <si>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</si>
  <si>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</si>
  <si>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</si>
  <si>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</si>
  <si>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</si>
  <si>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</si>
  <si>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2000-2009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</si>
  <si>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</si>
  <si>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IVECO/KAROSA</t>
  </si>
  <si>
    <t>PSA/TOYOTA</t>
  </si>
  <si>
    <t>Fonte: AUTOSAP</t>
  </si>
  <si>
    <r>
      <t>Dettaglio per peso autocarri e bus/</t>
    </r>
    <r>
      <rPr>
        <sz val="9"/>
        <rFont val="Trebuchet MS"/>
        <family val="2"/>
      </rPr>
      <t xml:space="preserve"> </t>
    </r>
    <r>
      <rPr>
        <i/>
        <sz val="9"/>
        <rFont val="Trebuchet MS"/>
        <family val="2"/>
      </rPr>
      <t>Detail for GVW of trucks and buses</t>
    </r>
  </si>
  <si>
    <t>VLC / LCV &lt;=3500 kg</t>
  </si>
  <si>
    <t>Autocarri / Trucks &gt;3500 kg</t>
  </si>
  <si>
    <t>Autobus/Buses &gt;3500kg</t>
  </si>
  <si>
    <t>Dal 2013 il dato autovetture di SKODA include anche i veicoli classificati N1</t>
  </si>
  <si>
    <t>TOTALE V.I. / CV TOTAL</t>
  </si>
  <si>
    <t>TOTALE /TOTAL</t>
  </si>
  <si>
    <t>IVECO</t>
  </si>
  <si>
    <t>TOTALE (M1+N1)</t>
  </si>
  <si>
    <t>I dati Autovetture includono anche la categoria N1</t>
  </si>
  <si>
    <t>Fonte: AUTOSAP/OICA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</si>
</sst>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0.0"/>
    <numFmt numFmtId="168" formatCode="#,##0.0"/>
  </numFmts>
  <fonts count="18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9"/>
      <color indexed="10"/>
      <name val="Trebuchet MS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9"/>
      <color theme="1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165" fontId="10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9" fillId="0" borderId="0"/>
    <xf numFmtId="0" fontId="9" fillId="0" borderId="0"/>
    <xf numFmtId="165" fontId="10" fillId="2" borderId="0" applyNumberFormat="0" applyBorder="0">
      <alignment horizontal="left"/>
      <protection locked="0"/>
    </xf>
  </cellStyleXfs>
  <cellXfs count="68">
    <xf numFmtId="0" fontId="0" fillId="0" borderId="0" xfId="0"/>
    <xf numFmtId="0" fontId="2" fillId="0" borderId="0" xfId="7" applyFont="1"/>
    <xf numFmtId="0" fontId="4" fillId="0" borderId="0" xfId="7" applyFont="1"/>
    <xf numFmtId="0" fontId="5" fillId="0" borderId="0" xfId="7" applyFont="1"/>
    <xf numFmtId="0" fontId="6" fillId="3" borderId="1" xfId="7" applyFont="1" applyFill="1" applyBorder="1" applyAlignment="1">
      <alignment horizontal="left"/>
    </xf>
    <xf numFmtId="0" fontId="6" fillId="3" borderId="1" xfId="7" applyFont="1" applyFill="1" applyBorder="1"/>
    <xf numFmtId="0" fontId="6" fillId="3" borderId="1" xfId="7" applyFont="1" applyFill="1" applyBorder="1" applyAlignment="1">
      <alignment horizontal="right"/>
    </xf>
    <xf numFmtId="0" fontId="6" fillId="0" borderId="0" xfId="7" applyFont="1"/>
    <xf numFmtId="0" fontId="2" fillId="0" borderId="2" xfId="7" applyFont="1" applyBorder="1"/>
    <xf numFmtId="0" fontId="7" fillId="0" borderId="2" xfId="7" applyFont="1" applyBorder="1"/>
    <xf numFmtId="0" fontId="7" fillId="0" borderId="0" xfId="7" applyFont="1"/>
    <xf numFmtId="0" fontId="7" fillId="0" borderId="2" xfId="7" applyFont="1" applyBorder="1" applyAlignment="1">
      <alignment horizontal="left"/>
    </xf>
    <xf numFmtId="41" fontId="7" fillId="0" borderId="2" xfId="2" applyFont="1" applyBorder="1" applyAlignment="1">
      <alignment horizontal="right"/>
    </xf>
    <xf numFmtId="164" fontId="7" fillId="0" borderId="2" xfId="7" applyNumberFormat="1" applyFont="1" applyBorder="1"/>
    <xf numFmtId="164" fontId="7" fillId="4" borderId="2" xfId="7" applyNumberFormat="1" applyFont="1" applyFill="1" applyBorder="1"/>
    <xf numFmtId="41" fontId="7" fillId="0" borderId="2" xfId="2" applyFont="1" applyBorder="1"/>
    <xf numFmtId="41" fontId="7" fillId="0" borderId="2" xfId="7" applyNumberFormat="1" applyFont="1" applyBorder="1" applyAlignment="1">
      <alignment horizontal="right"/>
    </xf>
    <xf numFmtId="41" fontId="7" fillId="4" borderId="2" xfId="7" applyNumberFormat="1" applyFont="1" applyFill="1" applyBorder="1" applyAlignment="1">
      <alignment horizontal="right"/>
    </xf>
    <xf numFmtId="164" fontId="7" fillId="0" borderId="2" xfId="7" applyNumberFormat="1" applyFont="1" applyBorder="1" applyAlignment="1">
      <alignment horizontal="right"/>
    </xf>
    <xf numFmtId="164" fontId="7" fillId="4" borderId="2" xfId="7" applyNumberFormat="1" applyFont="1" applyFill="1" applyBorder="1" applyAlignment="1">
      <alignment horizontal="right"/>
    </xf>
    <xf numFmtId="0" fontId="6" fillId="5" borderId="1" xfId="7" applyFont="1" applyFill="1" applyBorder="1" applyAlignment="1">
      <alignment horizontal="left" vertical="center"/>
    </xf>
    <xf numFmtId="41" fontId="6" fillId="5" borderId="1" xfId="2" applyFont="1" applyFill="1" applyBorder="1"/>
    <xf numFmtId="164" fontId="6" fillId="5" borderId="1" xfId="2" applyNumberFormat="1" applyFont="1" applyFill="1" applyBorder="1"/>
    <xf numFmtId="0" fontId="7" fillId="4" borderId="2" xfId="7" applyFont="1" applyFill="1" applyBorder="1"/>
    <xf numFmtId="41" fontId="7" fillId="4" borderId="2" xfId="2" applyFont="1" applyFill="1" applyBorder="1"/>
    <xf numFmtId="41" fontId="7" fillId="4" borderId="2" xfId="2" applyFont="1" applyFill="1" applyBorder="1" applyAlignment="1">
      <alignment horizontal="right"/>
    </xf>
    <xf numFmtId="0" fontId="8" fillId="0" borderId="0" xfId="7" applyFont="1" applyAlignment="1">
      <alignment horizontal="right"/>
    </xf>
    <xf numFmtId="41" fontId="7" fillId="0" borderId="0" xfId="7" applyNumberFormat="1" applyFont="1"/>
    <xf numFmtId="0" fontId="14" fillId="0" borderId="0" xfId="7" applyFont="1"/>
    <xf numFmtId="0" fontId="2" fillId="0" borderId="0" xfId="7" applyFont="1" applyAlignment="1">
      <alignment horizontal="left"/>
    </xf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0" fontId="7" fillId="0" borderId="0" xfId="7" applyFont="1" applyAlignment="1">
      <alignment horizontal="left"/>
    </xf>
    <xf numFmtId="0" fontId="6" fillId="3" borderId="4" xfId="7" applyFont="1" applyFill="1" applyBorder="1" applyAlignment="1">
      <alignment horizontal="right"/>
    </xf>
    <xf numFmtId="0" fontId="15" fillId="0" borderId="0" xfId="7" applyFont="1" applyBorder="1"/>
    <xf numFmtId="0" fontId="7" fillId="0" borderId="0" xfId="7" applyFont="1" applyBorder="1"/>
    <xf numFmtId="0" fontId="15" fillId="0" borderId="0" xfId="7" applyFont="1"/>
    <xf numFmtId="0" fontId="14" fillId="0" borderId="0" xfId="7" applyFont="1" applyBorder="1"/>
    <xf numFmtId="41" fontId="8" fillId="0" borderId="0" xfId="7" applyNumberFormat="1" applyFont="1" applyAlignment="1">
      <alignment horizontal="right"/>
    </xf>
    <xf numFmtId="167" fontId="7" fillId="0" borderId="0" xfId="7" applyNumberFormat="1" applyFont="1" applyFill="1"/>
    <xf numFmtId="0" fontId="17" fillId="0" borderId="0" xfId="7" applyFont="1"/>
    <xf numFmtId="0" fontId="13" fillId="0" borderId="1" xfId="7" applyFont="1" applyFill="1" applyBorder="1" applyAlignment="1">
      <alignment horizontal="left" indent="3"/>
    </xf>
    <xf numFmtId="3" fontId="8" fillId="0" borderId="0" xfId="7" applyNumberFormat="1" applyFont="1" applyAlignment="1">
      <alignment horizontal="right"/>
    </xf>
    <xf numFmtId="167" fontId="7" fillId="0" borderId="2" xfId="7" applyNumberFormat="1" applyFont="1" applyBorder="1"/>
    <xf numFmtId="164" fontId="8" fillId="0" borderId="1" xfId="7" applyNumberFormat="1" applyFont="1" applyFill="1" applyBorder="1"/>
    <xf numFmtId="41" fontId="8" fillId="0" borderId="1" xfId="7" applyNumberFormat="1" applyFont="1" applyFill="1" applyBorder="1"/>
    <xf numFmtId="41" fontId="8" fillId="0" borderId="1" xfId="7" applyNumberFormat="1" applyFont="1" applyFill="1" applyBorder="1" applyAlignment="1">
      <alignment wrapText="1"/>
    </xf>
    <xf numFmtId="164" fontId="8" fillId="0" borderId="6" xfId="7" applyNumberFormat="1" applyFont="1" applyFill="1" applyBorder="1"/>
    <xf numFmtId="164" fontId="13" fillId="0" borderId="1" xfId="7" applyNumberFormat="1" applyFont="1" applyFill="1" applyBorder="1"/>
    <xf numFmtId="164" fontId="8" fillId="0" borderId="1" xfId="7" applyNumberFormat="1" applyFont="1" applyFill="1" applyBorder="1" applyAlignment="1">
      <alignment horizontal="right"/>
    </xf>
    <xf numFmtId="0" fontId="13" fillId="3" borderId="2" xfId="7" applyFont="1" applyFill="1" applyBorder="1" applyAlignment="1">
      <alignment horizontal="right"/>
    </xf>
    <xf numFmtId="167" fontId="8" fillId="0" borderId="8" xfId="7" applyNumberFormat="1" applyFont="1" applyFill="1" applyBorder="1"/>
    <xf numFmtId="168" fontId="8" fillId="0" borderId="8" xfId="7" applyNumberFormat="1" applyFont="1" applyFill="1" applyBorder="1"/>
    <xf numFmtId="2" fontId="7" fillId="0" borderId="2" xfId="7" applyNumberFormat="1" applyFont="1" applyBorder="1"/>
    <xf numFmtId="2" fontId="7" fillId="0" borderId="5" xfId="7" applyNumberFormat="1" applyFont="1" applyBorder="1"/>
    <xf numFmtId="164" fontId="7" fillId="6" borderId="2" xfId="7" applyNumberFormat="1" applyFont="1" applyFill="1" applyBorder="1"/>
    <xf numFmtId="167" fontId="7" fillId="0" borderId="5" xfId="7" applyNumberFormat="1" applyFont="1" applyBorder="1"/>
    <xf numFmtId="41" fontId="7" fillId="6" borderId="2" xfId="2" applyFont="1" applyFill="1" applyBorder="1" applyAlignment="1">
      <alignment horizontal="right"/>
    </xf>
    <xf numFmtId="164" fontId="6" fillId="7" borderId="1" xfId="2" applyNumberFormat="1" applyFont="1" applyFill="1" applyBorder="1"/>
    <xf numFmtId="2" fontId="7" fillId="6" borderId="2" xfId="7" applyNumberFormat="1" applyFont="1" applyFill="1" applyBorder="1"/>
    <xf numFmtId="0" fontId="6" fillId="3" borderId="3" xfId="7" applyFont="1" applyFill="1" applyBorder="1" applyAlignment="1">
      <alignment horizontal="center"/>
    </xf>
    <xf numFmtId="0" fontId="13" fillId="3" borderId="7" xfId="7" applyFont="1" applyFill="1" applyBorder="1" applyAlignment="1">
      <alignment horizontal="center"/>
    </xf>
    <xf numFmtId="0" fontId="8" fillId="0" borderId="2" xfId="7" applyFont="1" applyBorder="1" applyAlignment="1">
      <alignment horizontal="center"/>
    </xf>
    <xf numFmtId="0" fontId="8" fillId="0" borderId="5" xfId="7" applyFont="1" applyBorder="1" applyAlignment="1">
      <alignment horizontal="center"/>
    </xf>
    <xf numFmtId="168" fontId="8" fillId="0" borderId="5" xfId="7" applyNumberFormat="1" applyFont="1" applyFill="1" applyBorder="1"/>
    <xf numFmtId="41" fontId="7" fillId="6" borderId="2" xfId="7" applyNumberFormat="1" applyFont="1" applyFill="1" applyBorder="1" applyAlignment="1">
      <alignment horizontal="center" vertical="center"/>
    </xf>
    <xf numFmtId="41" fontId="7" fillId="4" borderId="2" xfId="7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/>
    </xf>
  </cellXfs>
  <cellStyles count="12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Titre lignes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chemeClr val="tx1"/>
                </a:solidFill>
                <a:latin typeface="Trebuchet MS"/>
              </a:rPr>
              <a:t>REP.CECA - Produzione Autoveicoli - Trend 2000-2019, (.000 di unità)</a:t>
            </a:r>
          </a:p>
          <a:p>
            <a:pPr algn="l"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chemeClr val="tx1"/>
                </a:solidFill>
                <a:latin typeface="Trebuchet MS"/>
              </a:rPr>
              <a:t>ANFIA su dati SAP</a:t>
            </a:r>
          </a:p>
        </c:rich>
      </c:tx>
      <c:layout>
        <c:manualLayout>
          <c:xMode val="edge"/>
          <c:yMode val="edge"/>
          <c:x val="1.7897128038127853E-2"/>
          <c:y val="2.52462592228437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284730759227908E-2"/>
          <c:y val="0.23428249069985288"/>
          <c:w val="0.81265599406541134"/>
          <c:h val="0.56102756816586663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anni'!$A$8:$A$27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'Trend anni'!$D$8:$D$27</c:f>
              <c:numCache>
                <c:formatCode>0.0</c:formatCode>
                <c:ptCount val="20"/>
                <c:pt idx="0">
                  <c:v>455.49199999999996</c:v>
                </c:pt>
                <c:pt idx="1">
                  <c:v>465.26800000000003</c:v>
                </c:pt>
                <c:pt idx="2">
                  <c:v>447.08800000000002</c:v>
                </c:pt>
                <c:pt idx="3">
                  <c:v>441.71700000000004</c:v>
                </c:pt>
                <c:pt idx="4">
                  <c:v>448.36</c:v>
                </c:pt>
                <c:pt idx="5">
                  <c:v>602.23699999999997</c:v>
                </c:pt>
                <c:pt idx="6">
                  <c:v>854.81700000000001</c:v>
                </c:pt>
                <c:pt idx="7">
                  <c:v>937.64799999999991</c:v>
                </c:pt>
                <c:pt idx="8">
                  <c:v>946.56700000000001</c:v>
                </c:pt>
                <c:pt idx="9">
                  <c:v>983.24299999999994</c:v>
                </c:pt>
                <c:pt idx="10" formatCode="#,##0.0">
                  <c:v>1076.385</c:v>
                </c:pt>
                <c:pt idx="11" formatCode="#,##0.0">
                  <c:v>1199.845</c:v>
                </c:pt>
                <c:pt idx="12" formatCode="#,##0.0">
                  <c:v>1178.9949999999999</c:v>
                </c:pt>
                <c:pt idx="13" formatCode="#,##0.0">
                  <c:v>1132.931</c:v>
                </c:pt>
                <c:pt idx="14" formatCode="#,##0.0">
                  <c:v>1251.22</c:v>
                </c:pt>
                <c:pt idx="15" formatCode="#,##0.0">
                  <c:v>1246.5329999999999</c:v>
                </c:pt>
                <c:pt idx="16" formatCode="#,##0.0">
                  <c:v>1349.896</c:v>
                </c:pt>
                <c:pt idx="17" formatCode="#,##0.0">
                  <c:v>1419.9930000000002</c:v>
                </c:pt>
                <c:pt idx="18" formatCode="#,##0.0">
                  <c:v>1442.884</c:v>
                </c:pt>
                <c:pt idx="19" formatCode="#,##0.0">
                  <c:v>1433.9630000000002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E-4EC9-8FCE-8AF332811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680540096"/>
        <c:axId val="1"/>
      </c:areaChart>
      <c:catAx>
        <c:axId val="68054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600"/>
          <c:min val="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680540096"/>
        <c:crosses val="autoZero"/>
        <c:crossBetween val="midCat"/>
        <c:majorUnit val="4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6" workbookViewId="0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76200</xdr:rowOff>
    </xdr:from>
    <xdr:to>
      <xdr:col>0</xdr:col>
      <xdr:colOff>863600</xdr:colOff>
      <xdr:row>3</xdr:row>
      <xdr:rowOff>105771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6B9CCFFA-167C-49C2-B268-A6843E057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76200"/>
          <a:ext cx="819150" cy="5248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50799</xdr:colOff>
      <xdr:row>0</xdr:row>
      <xdr:rowOff>50801</xdr:rowOff>
    </xdr:from>
    <xdr:to>
      <xdr:col>0</xdr:col>
      <xdr:colOff>781295</xdr:colOff>
      <xdr:row>2</xdr:row>
      <xdr:rowOff>97601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BAC2DA7-9865-4374-96ED-B17DB6A79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799" y="50801"/>
          <a:ext cx="730496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34934" cy="6057566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9713707-84BE-48F9-ABE6-EF40E7B96F7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0.69744</cdr:x>
      <cdr:y>0.20931</cdr:y>
    </cdr:from>
    <cdr:to>
      <cdr:x>0.88106</cdr:x>
      <cdr:y>0.2744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068477" y="1267894"/>
          <a:ext cx="1860976" cy="394287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2018: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/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1.442.845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0.77092</cdr:x>
      <cdr:y>0.01682</cdr:y>
    </cdr:from>
    <cdr:to>
      <cdr:x>0.87596</cdr:x>
      <cdr:y>0.11004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D735F86-40CA-4CBB-968B-56EEAE93FDD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9375865" y="122619"/>
          <a:ext cx="1277488" cy="6794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44"/>
  <sheetViews>
    <sheetView showGridLines="0" tabSelected="1" zoomScaleNormal="100" zoomScaleSheetLayoutView="55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7.1796875" style="10" customWidth="1"/>
    <col min="2" max="9" width="9" style="10" hidden="1" customWidth="1"/>
    <col min="10" max="10" width="10" style="10" hidden="1" customWidth="1"/>
    <col min="11" max="11" width="9.453125" style="10" hidden="1" customWidth="1"/>
    <col min="12" max="18" width="10.54296875" style="10" customWidth="1"/>
    <col min="19" max="21" width="11.453125" style="10" customWidth="1"/>
    <col min="22" max="16384" width="9.1796875" style="10"/>
  </cols>
  <sheetData>
    <row r="2" spans="1:21" s="2" customFormat="1" ht="13.5">
      <c r="B2" s="1" t="s">
        <v>0</v>
      </c>
      <c r="L2" s="1" t="s">
        <v>0</v>
      </c>
    </row>
    <row r="3" spans="1:21" s="2" customFormat="1" ht="13.5">
      <c r="B3" s="1" t="s">
        <v>29</v>
      </c>
      <c r="L3" s="1" t="s">
        <v>29</v>
      </c>
    </row>
    <row r="4" spans="1:21" s="2" customFormat="1" ht="13.5">
      <c r="A4" s="3"/>
    </row>
    <row r="5" spans="1:21" s="7" customFormat="1">
      <c r="A5" s="4"/>
      <c r="B5" s="5">
        <v>2000</v>
      </c>
      <c r="C5" s="5">
        <v>2001</v>
      </c>
      <c r="D5" s="5">
        <v>2002</v>
      </c>
      <c r="E5" s="5">
        <v>2003</v>
      </c>
      <c r="F5" s="5">
        <v>2004</v>
      </c>
      <c r="G5" s="5">
        <v>2005</v>
      </c>
      <c r="H5" s="5">
        <v>2006</v>
      </c>
      <c r="I5" s="5">
        <v>2007</v>
      </c>
      <c r="J5" s="5">
        <v>2008</v>
      </c>
      <c r="K5" s="5">
        <v>2009</v>
      </c>
      <c r="L5" s="6">
        <v>2010</v>
      </c>
      <c r="M5" s="6">
        <v>2011</v>
      </c>
      <c r="N5" s="6">
        <v>2012</v>
      </c>
      <c r="O5" s="6">
        <v>2013</v>
      </c>
      <c r="P5" s="6">
        <v>2014</v>
      </c>
      <c r="Q5" s="6">
        <v>2015</v>
      </c>
      <c r="R5" s="6">
        <v>2016</v>
      </c>
      <c r="S5" s="6">
        <v>2017</v>
      </c>
      <c r="T5" s="6">
        <v>2018</v>
      </c>
      <c r="U5" s="6">
        <v>2019</v>
      </c>
    </row>
    <row r="6" spans="1:21" ht="13.5">
      <c r="A6" s="8" t="s">
        <v>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s="7" customFormat="1">
      <c r="A7" s="11" t="s">
        <v>2</v>
      </c>
      <c r="B7" s="12" t="s">
        <v>3</v>
      </c>
      <c r="C7" s="12" t="s">
        <v>3</v>
      </c>
      <c r="D7" s="12" t="s">
        <v>3</v>
      </c>
      <c r="E7" s="12" t="s">
        <v>3</v>
      </c>
      <c r="F7" s="12" t="s">
        <v>3</v>
      </c>
      <c r="G7" s="12" t="s">
        <v>3</v>
      </c>
      <c r="H7" s="12" t="s">
        <v>3</v>
      </c>
      <c r="I7" s="12" t="s">
        <v>3</v>
      </c>
      <c r="J7" s="13">
        <v>12050</v>
      </c>
      <c r="K7" s="13">
        <v>118000</v>
      </c>
      <c r="L7" s="14">
        <v>200135</v>
      </c>
      <c r="M7" s="14">
        <v>251146</v>
      </c>
      <c r="N7" s="14">
        <v>303035</v>
      </c>
      <c r="O7" s="14">
        <v>303460</v>
      </c>
      <c r="P7" s="14">
        <v>307450</v>
      </c>
      <c r="Q7" s="14">
        <v>342200</v>
      </c>
      <c r="R7" s="14">
        <v>358400</v>
      </c>
      <c r="S7" s="55">
        <v>356700</v>
      </c>
      <c r="T7" s="55">
        <v>340300</v>
      </c>
      <c r="U7" s="55">
        <v>309500</v>
      </c>
    </row>
    <row r="8" spans="1:21">
      <c r="A8" s="11" t="s">
        <v>4</v>
      </c>
      <c r="B8" s="15">
        <v>428206</v>
      </c>
      <c r="C8" s="15">
        <v>456905</v>
      </c>
      <c r="D8" s="15">
        <v>441308</v>
      </c>
      <c r="E8" s="15">
        <v>436279</v>
      </c>
      <c r="F8" s="15">
        <v>443049</v>
      </c>
      <c r="G8" s="15">
        <v>492948</v>
      </c>
      <c r="H8" s="13">
        <v>555291</v>
      </c>
      <c r="I8" s="13">
        <v>615435</v>
      </c>
      <c r="J8" s="13">
        <v>596959</v>
      </c>
      <c r="K8" s="13">
        <v>525935</v>
      </c>
      <c r="L8" s="14">
        <v>573617</v>
      </c>
      <c r="M8" s="14">
        <v>670114</v>
      </c>
      <c r="N8" s="14">
        <v>653813</v>
      </c>
      <c r="O8" s="14">
        <v>639889</v>
      </c>
      <c r="P8" s="14">
        <v>735951</v>
      </c>
      <c r="Q8" s="14">
        <v>679907</v>
      </c>
      <c r="R8" s="14">
        <v>765171</v>
      </c>
      <c r="S8" s="55">
        <v>858103</v>
      </c>
      <c r="T8" s="55">
        <v>886103</v>
      </c>
      <c r="U8" s="55">
        <v>907942</v>
      </c>
    </row>
    <row r="9" spans="1:21">
      <c r="A9" s="11" t="s">
        <v>5</v>
      </c>
      <c r="B9" s="12" t="s">
        <v>3</v>
      </c>
      <c r="C9" s="12" t="s">
        <v>3</v>
      </c>
      <c r="D9" s="12" t="s">
        <v>3</v>
      </c>
      <c r="E9" s="12" t="s">
        <v>3</v>
      </c>
      <c r="F9" s="12" t="s">
        <v>3</v>
      </c>
      <c r="G9" s="12" t="s">
        <v>3</v>
      </c>
      <c r="H9" s="12" t="s">
        <v>3</v>
      </c>
      <c r="I9" s="12" t="s">
        <v>3</v>
      </c>
      <c r="J9" s="12" t="s">
        <v>3</v>
      </c>
      <c r="K9" s="12" t="s">
        <v>3</v>
      </c>
      <c r="L9" s="17">
        <v>214181</v>
      </c>
      <c r="M9" s="66">
        <v>270705</v>
      </c>
      <c r="N9" s="66">
        <v>214915</v>
      </c>
      <c r="O9" s="66">
        <v>185124</v>
      </c>
      <c r="P9" s="66">
        <v>203105</v>
      </c>
      <c r="Q9" s="66">
        <v>219054</v>
      </c>
      <c r="R9" s="66">
        <v>220611</v>
      </c>
      <c r="S9" s="65">
        <v>199078</v>
      </c>
      <c r="T9" s="65">
        <v>210993</v>
      </c>
      <c r="U9" s="65">
        <v>210121</v>
      </c>
    </row>
    <row r="10" spans="1:21">
      <c r="A10" s="11" t="s">
        <v>6</v>
      </c>
      <c r="B10" s="12" t="s">
        <v>3</v>
      </c>
      <c r="C10" s="12" t="s">
        <v>3</v>
      </c>
      <c r="D10" s="12" t="s">
        <v>3</v>
      </c>
      <c r="E10" s="12" t="s">
        <v>3</v>
      </c>
      <c r="F10" s="12" t="s">
        <v>3</v>
      </c>
      <c r="G10" s="15">
        <v>103819</v>
      </c>
      <c r="H10" s="13">
        <v>293508</v>
      </c>
      <c r="I10" s="13">
        <v>309625</v>
      </c>
      <c r="J10" s="13">
        <v>325037</v>
      </c>
      <c r="K10" s="13">
        <v>332489</v>
      </c>
      <c r="L10" s="14">
        <v>81531</v>
      </c>
      <c r="M10" s="67"/>
      <c r="N10" s="67"/>
      <c r="O10" s="67"/>
      <c r="P10" s="67"/>
      <c r="Q10" s="67"/>
      <c r="R10" s="67"/>
      <c r="S10" s="65"/>
      <c r="T10" s="65"/>
      <c r="U10" s="65"/>
    </row>
    <row r="11" spans="1:21">
      <c r="A11" s="11" t="s">
        <v>7</v>
      </c>
      <c r="B11" s="15">
        <v>18</v>
      </c>
      <c r="C11" s="15">
        <v>22</v>
      </c>
      <c r="D11" s="15">
        <v>4</v>
      </c>
      <c r="E11" s="15">
        <v>18</v>
      </c>
      <c r="F11" s="15">
        <v>16</v>
      </c>
      <c r="G11" s="15">
        <v>7</v>
      </c>
      <c r="H11" s="12" t="s">
        <v>3</v>
      </c>
      <c r="I11" s="12" t="s">
        <v>3</v>
      </c>
      <c r="J11" s="12" t="s">
        <v>3</v>
      </c>
      <c r="K11" s="18">
        <v>11</v>
      </c>
      <c r="L11" s="19">
        <v>54</v>
      </c>
      <c r="M11" s="19">
        <v>3</v>
      </c>
      <c r="N11" s="19">
        <v>11</v>
      </c>
      <c r="O11" s="12" t="s">
        <v>3</v>
      </c>
      <c r="P11" s="12" t="s">
        <v>3</v>
      </c>
      <c r="Q11" s="19">
        <v>5</v>
      </c>
      <c r="R11" s="12" t="s">
        <v>3</v>
      </c>
      <c r="S11" s="57" t="s">
        <v>3</v>
      </c>
      <c r="T11" s="12"/>
      <c r="U11" s="12"/>
    </row>
    <row r="12" spans="1:21">
      <c r="A12" s="20" t="s">
        <v>41</v>
      </c>
      <c r="B12" s="21">
        <f t="shared" ref="B12:I12" si="0">SUM(B8:B11)</f>
        <v>428224</v>
      </c>
      <c r="C12" s="21">
        <f t="shared" si="0"/>
        <v>456927</v>
      </c>
      <c r="D12" s="21">
        <f t="shared" si="0"/>
        <v>441312</v>
      </c>
      <c r="E12" s="21">
        <f t="shared" si="0"/>
        <v>436297</v>
      </c>
      <c r="F12" s="21">
        <f t="shared" si="0"/>
        <v>443065</v>
      </c>
      <c r="G12" s="21">
        <f t="shared" si="0"/>
        <v>596774</v>
      </c>
      <c r="H12" s="22">
        <f t="shared" si="0"/>
        <v>848799</v>
      </c>
      <c r="I12" s="22">
        <f t="shared" si="0"/>
        <v>925060</v>
      </c>
      <c r="J12" s="22">
        <f t="shared" ref="J12:O12" si="1">SUM(J7:J11)</f>
        <v>934046</v>
      </c>
      <c r="K12" s="22">
        <f t="shared" si="1"/>
        <v>976435</v>
      </c>
      <c r="L12" s="22">
        <f t="shared" si="1"/>
        <v>1069518</v>
      </c>
      <c r="M12" s="22">
        <f t="shared" si="1"/>
        <v>1191968</v>
      </c>
      <c r="N12" s="22">
        <f t="shared" si="1"/>
        <v>1171774</v>
      </c>
      <c r="O12" s="22">
        <f t="shared" si="1"/>
        <v>1128473</v>
      </c>
      <c r="P12" s="22">
        <f t="shared" ref="P12:U12" si="2">SUM(P7:P11)</f>
        <v>1246506</v>
      </c>
      <c r="Q12" s="22">
        <f t="shared" si="2"/>
        <v>1241166</v>
      </c>
      <c r="R12" s="22">
        <f t="shared" si="2"/>
        <v>1344182</v>
      </c>
      <c r="S12" s="58">
        <f t="shared" si="2"/>
        <v>1413881</v>
      </c>
      <c r="T12" s="58">
        <f t="shared" si="2"/>
        <v>1437396</v>
      </c>
      <c r="U12" s="58">
        <f t="shared" si="2"/>
        <v>1427563</v>
      </c>
    </row>
    <row r="13" spans="1:21" ht="13.5">
      <c r="A13" s="8" t="s">
        <v>9</v>
      </c>
      <c r="B13" s="9"/>
      <c r="C13" s="9"/>
      <c r="D13" s="9"/>
      <c r="E13" s="9"/>
      <c r="F13" s="9"/>
      <c r="G13" s="9"/>
      <c r="H13" s="13"/>
      <c r="I13" s="13"/>
      <c r="J13" s="9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</row>
    <row r="14" spans="1:21">
      <c r="A14" s="9" t="s">
        <v>10</v>
      </c>
      <c r="B14" s="15">
        <v>1174</v>
      </c>
      <c r="C14" s="15">
        <v>1101</v>
      </c>
      <c r="D14" s="15">
        <v>968</v>
      </c>
      <c r="E14" s="15">
        <v>858</v>
      </c>
      <c r="F14" s="15">
        <v>545</v>
      </c>
      <c r="G14" s="15">
        <v>553</v>
      </c>
      <c r="H14" s="13">
        <v>468</v>
      </c>
      <c r="I14" s="13">
        <v>723</v>
      </c>
      <c r="J14" s="13">
        <v>474</v>
      </c>
      <c r="K14" s="13">
        <v>283</v>
      </c>
      <c r="L14" s="14">
        <v>479</v>
      </c>
      <c r="M14" s="14">
        <v>600</v>
      </c>
      <c r="N14" s="14">
        <v>1003</v>
      </c>
      <c r="O14" s="14">
        <v>4</v>
      </c>
      <c r="P14" s="12" t="s">
        <v>3</v>
      </c>
      <c r="Q14" s="12" t="s">
        <v>3</v>
      </c>
      <c r="R14" s="12" t="s">
        <v>3</v>
      </c>
      <c r="S14" s="12" t="s">
        <v>3</v>
      </c>
      <c r="T14" s="12" t="s">
        <v>3</v>
      </c>
      <c r="U14" s="12" t="s">
        <v>3</v>
      </c>
    </row>
    <row r="15" spans="1:21">
      <c r="A15" s="9" t="s">
        <v>11</v>
      </c>
      <c r="B15" s="15">
        <v>22861</v>
      </c>
      <c r="C15" s="15">
        <v>4000</v>
      </c>
      <c r="D15" s="15">
        <v>1161</v>
      </c>
      <c r="E15" s="15">
        <f>1275+30</f>
        <v>1305</v>
      </c>
      <c r="F15" s="15">
        <v>1072</v>
      </c>
      <c r="G15" s="15">
        <v>1174</v>
      </c>
      <c r="H15" s="13">
        <v>1064</v>
      </c>
      <c r="I15" s="13">
        <v>6238</v>
      </c>
      <c r="J15" s="13">
        <v>6288</v>
      </c>
      <c r="K15" s="16">
        <v>2650</v>
      </c>
      <c r="L15" s="17">
        <v>2745</v>
      </c>
      <c r="M15" s="17">
        <v>3013</v>
      </c>
      <c r="N15" s="17">
        <v>2493</v>
      </c>
      <c r="O15" s="12" t="s">
        <v>3</v>
      </c>
      <c r="P15" s="12" t="s">
        <v>3</v>
      </c>
      <c r="Q15" s="12" t="s">
        <v>3</v>
      </c>
      <c r="R15" s="12" t="s">
        <v>3</v>
      </c>
      <c r="S15" s="12" t="s">
        <v>3</v>
      </c>
      <c r="T15" s="12" t="s">
        <v>3</v>
      </c>
      <c r="U15" s="12" t="s">
        <v>3</v>
      </c>
    </row>
    <row r="16" spans="1:21">
      <c r="A16" s="9" t="s">
        <v>12</v>
      </c>
      <c r="B16" s="15">
        <v>1686</v>
      </c>
      <c r="C16" s="15">
        <v>1551</v>
      </c>
      <c r="D16" s="15">
        <v>1761</v>
      </c>
      <c r="E16" s="15">
        <v>1439</v>
      </c>
      <c r="F16" s="15">
        <v>1654</v>
      </c>
      <c r="G16" s="15">
        <v>1497</v>
      </c>
      <c r="H16" s="13">
        <v>1511</v>
      </c>
      <c r="I16" s="13">
        <v>2431</v>
      </c>
      <c r="J16" s="13">
        <v>2252</v>
      </c>
      <c r="K16" s="13">
        <v>808</v>
      </c>
      <c r="L16" s="14">
        <v>931</v>
      </c>
      <c r="M16" s="14">
        <v>702</v>
      </c>
      <c r="N16" s="14">
        <v>496</v>
      </c>
      <c r="O16" s="14">
        <v>763</v>
      </c>
      <c r="P16" s="14">
        <v>821</v>
      </c>
      <c r="Q16" s="14">
        <v>850</v>
      </c>
      <c r="R16" s="14">
        <v>1326</v>
      </c>
      <c r="S16" s="14">
        <v>1481</v>
      </c>
      <c r="T16" s="14">
        <v>598</v>
      </c>
      <c r="U16" s="12">
        <v>1183</v>
      </c>
    </row>
    <row r="17" spans="1:21">
      <c r="A17" s="9" t="s">
        <v>7</v>
      </c>
      <c r="B17" s="15">
        <v>123</v>
      </c>
      <c r="C17" s="15">
        <f>71+18+48</f>
        <v>137</v>
      </c>
      <c r="D17" s="15">
        <f>30+4+40</f>
        <v>74</v>
      </c>
      <c r="E17" s="15">
        <v>33</v>
      </c>
      <c r="F17" s="15">
        <v>41</v>
      </c>
      <c r="G17" s="15">
        <v>46</v>
      </c>
      <c r="H17" s="13">
        <v>27</v>
      </c>
      <c r="I17" s="13">
        <v>14</v>
      </c>
      <c r="J17" s="16">
        <v>11</v>
      </c>
      <c r="K17" s="12" t="s">
        <v>3</v>
      </c>
      <c r="L17" s="12" t="s">
        <v>3</v>
      </c>
      <c r="M17" s="12" t="s">
        <v>3</v>
      </c>
      <c r="N17" s="12" t="s">
        <v>3</v>
      </c>
      <c r="O17" s="12" t="s">
        <v>3</v>
      </c>
      <c r="P17" s="12" t="s">
        <v>3</v>
      </c>
      <c r="Q17" s="12" t="s">
        <v>3</v>
      </c>
      <c r="R17" s="12" t="s">
        <v>3</v>
      </c>
      <c r="S17" s="12" t="s">
        <v>3</v>
      </c>
      <c r="T17" s="12" t="s">
        <v>3</v>
      </c>
      <c r="U17" s="12" t="s">
        <v>3</v>
      </c>
    </row>
    <row r="18" spans="1:21">
      <c r="A18" s="20" t="s">
        <v>8</v>
      </c>
      <c r="B18" s="21">
        <f t="shared" ref="B18:L18" si="3">SUM(B14:B17)</f>
        <v>25844</v>
      </c>
      <c r="C18" s="21">
        <f t="shared" si="3"/>
        <v>6789</v>
      </c>
      <c r="D18" s="21">
        <f t="shared" si="3"/>
        <v>3964</v>
      </c>
      <c r="E18" s="21">
        <f t="shared" si="3"/>
        <v>3635</v>
      </c>
      <c r="F18" s="21">
        <f t="shared" si="3"/>
        <v>3312</v>
      </c>
      <c r="G18" s="21">
        <f t="shared" si="3"/>
        <v>3270</v>
      </c>
      <c r="H18" s="21">
        <f t="shared" si="3"/>
        <v>3070</v>
      </c>
      <c r="I18" s="21">
        <f t="shared" si="3"/>
        <v>9406</v>
      </c>
      <c r="J18" s="21">
        <f t="shared" si="3"/>
        <v>9025</v>
      </c>
      <c r="K18" s="21">
        <f>SUM(K14:K17)</f>
        <v>3741</v>
      </c>
      <c r="L18" s="21">
        <f t="shared" si="3"/>
        <v>4155</v>
      </c>
      <c r="M18" s="21">
        <f t="shared" ref="M18:T18" si="4">SUM(M14:M17)</f>
        <v>4315</v>
      </c>
      <c r="N18" s="21">
        <f t="shared" si="4"/>
        <v>3992</v>
      </c>
      <c r="O18" s="21">
        <f t="shared" si="4"/>
        <v>767</v>
      </c>
      <c r="P18" s="21">
        <f t="shared" si="4"/>
        <v>821</v>
      </c>
      <c r="Q18" s="21">
        <f t="shared" si="4"/>
        <v>850</v>
      </c>
      <c r="R18" s="21">
        <f t="shared" si="4"/>
        <v>1326</v>
      </c>
      <c r="S18" s="21">
        <f t="shared" si="4"/>
        <v>1481</v>
      </c>
      <c r="T18" s="21">
        <f t="shared" si="4"/>
        <v>598</v>
      </c>
      <c r="U18" s="21">
        <f t="shared" ref="U18" si="5">SUM(U14:U17)</f>
        <v>1183</v>
      </c>
    </row>
    <row r="19" spans="1:21" ht="13.5">
      <c r="A19" s="8" t="s">
        <v>13</v>
      </c>
      <c r="B19" s="9"/>
      <c r="C19" s="9"/>
      <c r="D19" s="9"/>
      <c r="E19" s="9"/>
      <c r="F19" s="9"/>
      <c r="G19" s="9"/>
      <c r="H19" s="13"/>
      <c r="I19" s="13"/>
      <c r="J19" s="9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</row>
    <row r="20" spans="1:21">
      <c r="A20" s="23" t="s">
        <v>40</v>
      </c>
      <c r="B20" s="24">
        <v>1253</v>
      </c>
      <c r="C20" s="24">
        <v>1303</v>
      </c>
      <c r="D20" s="24">
        <v>1549</v>
      </c>
      <c r="E20" s="24">
        <v>1521</v>
      </c>
      <c r="F20" s="24">
        <v>1690</v>
      </c>
      <c r="G20" s="24">
        <v>1897</v>
      </c>
      <c r="H20" s="14">
        <v>2477</v>
      </c>
      <c r="I20" s="14">
        <v>2698</v>
      </c>
      <c r="J20" s="14">
        <v>3020</v>
      </c>
      <c r="K20" s="14">
        <v>2526</v>
      </c>
      <c r="L20" s="14">
        <v>2177</v>
      </c>
      <c r="M20" s="14">
        <v>2972</v>
      </c>
      <c r="N20" s="14">
        <v>2773</v>
      </c>
      <c r="O20" s="14">
        <v>3165</v>
      </c>
      <c r="P20" s="14">
        <v>3288</v>
      </c>
      <c r="Q20" s="14">
        <v>3728</v>
      </c>
      <c r="R20" s="14">
        <v>3885</v>
      </c>
      <c r="S20" s="14">
        <v>4102</v>
      </c>
      <c r="T20" s="14">
        <v>4283</v>
      </c>
      <c r="U20" s="14">
        <v>4609</v>
      </c>
    </row>
    <row r="21" spans="1:21">
      <c r="A21" s="23" t="s">
        <v>14</v>
      </c>
      <c r="B21" s="24">
        <v>115</v>
      </c>
      <c r="C21" s="24">
        <v>193</v>
      </c>
      <c r="D21" s="24">
        <v>218</v>
      </c>
      <c r="E21" s="25">
        <v>229</v>
      </c>
      <c r="F21" s="25">
        <v>235</v>
      </c>
      <c r="G21" s="25">
        <v>247</v>
      </c>
      <c r="H21" s="17">
        <v>411</v>
      </c>
      <c r="I21" s="17">
        <v>418</v>
      </c>
      <c r="J21" s="17">
        <v>368</v>
      </c>
      <c r="K21" s="17">
        <v>427</v>
      </c>
      <c r="L21" s="17">
        <v>478</v>
      </c>
      <c r="M21" s="17">
        <v>543</v>
      </c>
      <c r="N21" s="17">
        <v>418</v>
      </c>
      <c r="O21" s="17">
        <v>475</v>
      </c>
      <c r="P21" s="17">
        <v>554</v>
      </c>
      <c r="Q21" s="17">
        <v>742</v>
      </c>
      <c r="R21" s="17">
        <v>454</v>
      </c>
      <c r="S21" s="17">
        <v>472</v>
      </c>
      <c r="T21" s="17">
        <v>573</v>
      </c>
      <c r="U21" s="17">
        <v>573</v>
      </c>
    </row>
    <row r="22" spans="1:21">
      <c r="A22" s="23" t="s">
        <v>7</v>
      </c>
      <c r="B22" s="25">
        <v>56</v>
      </c>
      <c r="C22" s="25">
        <v>56</v>
      </c>
      <c r="D22" s="25">
        <v>45</v>
      </c>
      <c r="E22" s="24">
        <v>35</v>
      </c>
      <c r="F22" s="24">
        <v>58</v>
      </c>
      <c r="G22" s="24">
        <v>49</v>
      </c>
      <c r="H22" s="14">
        <v>60</v>
      </c>
      <c r="I22" s="14">
        <v>66</v>
      </c>
      <c r="J22" s="14">
        <v>108</v>
      </c>
      <c r="K22" s="14">
        <v>114</v>
      </c>
      <c r="L22" s="14">
        <v>56</v>
      </c>
      <c r="M22" s="14">
        <v>47</v>
      </c>
      <c r="N22" s="14">
        <v>38</v>
      </c>
      <c r="O22" s="14">
        <v>51</v>
      </c>
      <c r="P22" s="14">
        <v>51</v>
      </c>
      <c r="Q22" s="19">
        <v>47</v>
      </c>
      <c r="R22" s="19">
        <v>49</v>
      </c>
      <c r="S22" s="19">
        <v>57</v>
      </c>
      <c r="T22" s="19">
        <v>34</v>
      </c>
      <c r="U22" s="19">
        <v>35</v>
      </c>
    </row>
    <row r="23" spans="1:21">
      <c r="A23" s="20" t="s">
        <v>8</v>
      </c>
      <c r="B23" s="21">
        <f t="shared" ref="B23:L23" si="6">SUM(B20:B22)</f>
        <v>1424</v>
      </c>
      <c r="C23" s="21">
        <f t="shared" si="6"/>
        <v>1552</v>
      </c>
      <c r="D23" s="21">
        <f t="shared" si="6"/>
        <v>1812</v>
      </c>
      <c r="E23" s="21">
        <f t="shared" si="6"/>
        <v>1785</v>
      </c>
      <c r="F23" s="21">
        <f t="shared" si="6"/>
        <v>1983</v>
      </c>
      <c r="G23" s="21">
        <f t="shared" si="6"/>
        <v>2193</v>
      </c>
      <c r="H23" s="21">
        <f t="shared" si="6"/>
        <v>2948</v>
      </c>
      <c r="I23" s="21">
        <f t="shared" si="6"/>
        <v>3182</v>
      </c>
      <c r="J23" s="21">
        <f t="shared" si="6"/>
        <v>3496</v>
      </c>
      <c r="K23" s="21">
        <f t="shared" si="6"/>
        <v>3067</v>
      </c>
      <c r="L23" s="21">
        <f t="shared" si="6"/>
        <v>2711</v>
      </c>
      <c r="M23" s="21">
        <f t="shared" ref="M23:S23" si="7">SUM(M20:M22)</f>
        <v>3562</v>
      </c>
      <c r="N23" s="21">
        <f t="shared" si="7"/>
        <v>3229</v>
      </c>
      <c r="O23" s="21">
        <f t="shared" si="7"/>
        <v>3691</v>
      </c>
      <c r="P23" s="21">
        <f t="shared" si="7"/>
        <v>3893</v>
      </c>
      <c r="Q23" s="21">
        <f t="shared" si="7"/>
        <v>4517</v>
      </c>
      <c r="R23" s="21">
        <f t="shared" si="7"/>
        <v>4388</v>
      </c>
      <c r="S23" s="21">
        <f t="shared" si="7"/>
        <v>4631</v>
      </c>
      <c r="T23" s="21">
        <f>SUM(T20:T22)</f>
        <v>4890</v>
      </c>
      <c r="U23" s="21">
        <f>SUM(U20:U22)</f>
        <v>5217</v>
      </c>
    </row>
    <row r="24" spans="1:21">
      <c r="A24" s="20" t="s">
        <v>38</v>
      </c>
      <c r="B24" s="21">
        <f>+B18+B23</f>
        <v>27268</v>
      </c>
      <c r="C24" s="21">
        <f t="shared" ref="C24:Q24" si="8">+C18+C23</f>
        <v>8341</v>
      </c>
      <c r="D24" s="21">
        <f t="shared" si="8"/>
        <v>5776</v>
      </c>
      <c r="E24" s="21">
        <f t="shared" si="8"/>
        <v>5420</v>
      </c>
      <c r="F24" s="21">
        <f t="shared" si="8"/>
        <v>5295</v>
      </c>
      <c r="G24" s="21">
        <f t="shared" si="8"/>
        <v>5463</v>
      </c>
      <c r="H24" s="21">
        <f t="shared" si="8"/>
        <v>6018</v>
      </c>
      <c r="I24" s="21">
        <f t="shared" si="8"/>
        <v>12588</v>
      </c>
      <c r="J24" s="21">
        <f t="shared" si="8"/>
        <v>12521</v>
      </c>
      <c r="K24" s="21">
        <f t="shared" si="8"/>
        <v>6808</v>
      </c>
      <c r="L24" s="21">
        <f t="shared" si="8"/>
        <v>6866</v>
      </c>
      <c r="M24" s="21">
        <f t="shared" si="8"/>
        <v>7877</v>
      </c>
      <c r="N24" s="21">
        <f t="shared" si="8"/>
        <v>7221</v>
      </c>
      <c r="O24" s="21">
        <f t="shared" si="8"/>
        <v>4458</v>
      </c>
      <c r="P24" s="21">
        <f t="shared" si="8"/>
        <v>4714</v>
      </c>
      <c r="Q24" s="21">
        <f t="shared" si="8"/>
        <v>5367</v>
      </c>
      <c r="R24" s="21">
        <f>+R18+R23</f>
        <v>5714</v>
      </c>
      <c r="S24" s="21">
        <f>+S18+S23</f>
        <v>6112</v>
      </c>
      <c r="T24" s="21">
        <f>+T18+T23</f>
        <v>5488</v>
      </c>
      <c r="U24" s="21">
        <f>+U18+U23</f>
        <v>6400</v>
      </c>
    </row>
    <row r="25" spans="1:21" ht="13.5">
      <c r="A25" s="8" t="s">
        <v>15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>
      <c r="A26" s="11" t="s">
        <v>10</v>
      </c>
      <c r="B26" s="15">
        <f t="shared" ref="B26:J26" si="9">+B14</f>
        <v>1174</v>
      </c>
      <c r="C26" s="15">
        <f t="shared" si="9"/>
        <v>1101</v>
      </c>
      <c r="D26" s="15">
        <f t="shared" si="9"/>
        <v>968</v>
      </c>
      <c r="E26" s="15">
        <f t="shared" si="9"/>
        <v>858</v>
      </c>
      <c r="F26" s="15">
        <f t="shared" si="9"/>
        <v>545</v>
      </c>
      <c r="G26" s="15">
        <f t="shared" si="9"/>
        <v>553</v>
      </c>
      <c r="H26" s="15">
        <f t="shared" si="9"/>
        <v>468</v>
      </c>
      <c r="I26" s="15">
        <f t="shared" si="9"/>
        <v>723</v>
      </c>
      <c r="J26" s="15">
        <f t="shared" si="9"/>
        <v>474</v>
      </c>
      <c r="K26" s="15">
        <f>+K14</f>
        <v>283</v>
      </c>
      <c r="L26" s="24">
        <f>+L14</f>
        <v>479</v>
      </c>
      <c r="M26" s="24">
        <f>+M14</f>
        <v>600</v>
      </c>
      <c r="N26" s="24">
        <f>+N14</f>
        <v>1003</v>
      </c>
      <c r="O26" s="24">
        <f>+O14</f>
        <v>4</v>
      </c>
      <c r="P26" s="12" t="s">
        <v>3</v>
      </c>
      <c r="Q26" s="12" t="s">
        <v>3</v>
      </c>
      <c r="R26" s="12" t="s">
        <v>3</v>
      </c>
      <c r="S26" s="12" t="s">
        <v>3</v>
      </c>
      <c r="T26" s="12" t="s">
        <v>3</v>
      </c>
      <c r="U26" s="12" t="s">
        <v>3</v>
      </c>
    </row>
    <row r="27" spans="1:21">
      <c r="A27" s="23" t="s">
        <v>30</v>
      </c>
      <c r="B27" s="15">
        <f t="shared" ref="B27:I27" si="10">+B20</f>
        <v>1253</v>
      </c>
      <c r="C27" s="15">
        <f t="shared" si="10"/>
        <v>1303</v>
      </c>
      <c r="D27" s="15">
        <f t="shared" si="10"/>
        <v>1549</v>
      </c>
      <c r="E27" s="15">
        <f t="shared" si="10"/>
        <v>1521</v>
      </c>
      <c r="F27" s="15">
        <f t="shared" si="10"/>
        <v>1690</v>
      </c>
      <c r="G27" s="15">
        <f t="shared" si="10"/>
        <v>1897</v>
      </c>
      <c r="H27" s="15">
        <f t="shared" si="10"/>
        <v>2477</v>
      </c>
      <c r="I27" s="15">
        <f t="shared" si="10"/>
        <v>2698</v>
      </c>
      <c r="J27" s="15">
        <f t="shared" ref="J27:O27" si="11">+J20</f>
        <v>3020</v>
      </c>
      <c r="K27" s="15">
        <f t="shared" si="11"/>
        <v>2526</v>
      </c>
      <c r="L27" s="24">
        <f t="shared" si="11"/>
        <v>2177</v>
      </c>
      <c r="M27" s="24">
        <f t="shared" si="11"/>
        <v>2972</v>
      </c>
      <c r="N27" s="24">
        <f t="shared" si="11"/>
        <v>2773</v>
      </c>
      <c r="O27" s="24">
        <f t="shared" si="11"/>
        <v>3165</v>
      </c>
      <c r="P27" s="24">
        <f t="shared" ref="P27:U27" si="12">+P20</f>
        <v>3288</v>
      </c>
      <c r="Q27" s="24">
        <f t="shared" si="12"/>
        <v>3728</v>
      </c>
      <c r="R27" s="24">
        <f t="shared" si="12"/>
        <v>3885</v>
      </c>
      <c r="S27" s="24">
        <f t="shared" si="12"/>
        <v>4102</v>
      </c>
      <c r="T27" s="24">
        <f t="shared" si="12"/>
        <v>4283</v>
      </c>
      <c r="U27" s="24">
        <f t="shared" si="12"/>
        <v>4609</v>
      </c>
    </row>
    <row r="28" spans="1:21">
      <c r="A28" s="11" t="s">
        <v>16</v>
      </c>
      <c r="B28" s="12" t="s">
        <v>3</v>
      </c>
      <c r="C28" s="12" t="s">
        <v>3</v>
      </c>
      <c r="D28" s="12" t="s">
        <v>3</v>
      </c>
      <c r="E28" s="12" t="s">
        <v>3</v>
      </c>
      <c r="F28" s="12" t="s">
        <v>3</v>
      </c>
      <c r="G28" s="12" t="s">
        <v>3</v>
      </c>
      <c r="H28" s="12" t="s">
        <v>3</v>
      </c>
      <c r="I28" s="12" t="s">
        <v>3</v>
      </c>
      <c r="J28" s="12">
        <f t="shared" ref="J28:O28" si="13">+J7</f>
        <v>12050</v>
      </c>
      <c r="K28" s="12">
        <f t="shared" si="13"/>
        <v>118000</v>
      </c>
      <c r="L28" s="25">
        <f t="shared" si="13"/>
        <v>200135</v>
      </c>
      <c r="M28" s="25">
        <f t="shared" si="13"/>
        <v>251146</v>
      </c>
      <c r="N28" s="25">
        <f t="shared" si="13"/>
        <v>303035</v>
      </c>
      <c r="O28" s="25">
        <f t="shared" si="13"/>
        <v>303460</v>
      </c>
      <c r="P28" s="25">
        <f t="shared" ref="P28:U28" si="14">+P7</f>
        <v>307450</v>
      </c>
      <c r="Q28" s="25">
        <f t="shared" si="14"/>
        <v>342200</v>
      </c>
      <c r="R28" s="25">
        <f t="shared" si="14"/>
        <v>358400</v>
      </c>
      <c r="S28" s="25">
        <f t="shared" si="14"/>
        <v>356700</v>
      </c>
      <c r="T28" s="25">
        <f t="shared" si="14"/>
        <v>340300</v>
      </c>
      <c r="U28" s="25">
        <f t="shared" si="14"/>
        <v>309500</v>
      </c>
    </row>
    <row r="29" spans="1:21">
      <c r="A29" s="11" t="s">
        <v>31</v>
      </c>
      <c r="B29" s="12" t="s">
        <v>3</v>
      </c>
      <c r="C29" s="12" t="s">
        <v>3</v>
      </c>
      <c r="D29" s="12" t="s">
        <v>3</v>
      </c>
      <c r="E29" s="12" t="s">
        <v>3</v>
      </c>
      <c r="F29" s="12" t="s">
        <v>3</v>
      </c>
      <c r="G29" s="12" t="s">
        <v>3</v>
      </c>
      <c r="H29" s="12" t="s">
        <v>3</v>
      </c>
      <c r="I29" s="12" t="s">
        <v>3</v>
      </c>
      <c r="J29" s="12" t="s">
        <v>3</v>
      </c>
      <c r="K29" s="12" t="s">
        <v>3</v>
      </c>
      <c r="L29" s="25">
        <f t="shared" ref="L29:Q29" si="15">L9</f>
        <v>214181</v>
      </c>
      <c r="M29" s="25">
        <f t="shared" si="15"/>
        <v>270705</v>
      </c>
      <c r="N29" s="25">
        <f t="shared" si="15"/>
        <v>214915</v>
      </c>
      <c r="O29" s="25">
        <f t="shared" si="15"/>
        <v>185124</v>
      </c>
      <c r="P29" s="25">
        <f t="shared" si="15"/>
        <v>203105</v>
      </c>
      <c r="Q29" s="25">
        <f t="shared" si="15"/>
        <v>219054</v>
      </c>
      <c r="R29" s="25">
        <f>R9</f>
        <v>220611</v>
      </c>
      <c r="S29" s="25">
        <f>S9</f>
        <v>199078</v>
      </c>
      <c r="T29" s="25">
        <f>T9</f>
        <v>210993</v>
      </c>
      <c r="U29" s="25">
        <f>U9</f>
        <v>210121</v>
      </c>
    </row>
    <row r="30" spans="1:21">
      <c r="A30" s="11" t="s">
        <v>11</v>
      </c>
      <c r="B30" s="15">
        <f>+B15+B8</f>
        <v>451067</v>
      </c>
      <c r="C30" s="15">
        <f t="shared" ref="C30:K30" si="16">+C15+C8</f>
        <v>460905</v>
      </c>
      <c r="D30" s="15">
        <f t="shared" si="16"/>
        <v>442469</v>
      </c>
      <c r="E30" s="15">
        <f t="shared" si="16"/>
        <v>437584</v>
      </c>
      <c r="F30" s="15">
        <f t="shared" si="16"/>
        <v>444121</v>
      </c>
      <c r="G30" s="15">
        <f t="shared" si="16"/>
        <v>494122</v>
      </c>
      <c r="H30" s="15">
        <f t="shared" si="16"/>
        <v>556355</v>
      </c>
      <c r="I30" s="15">
        <f t="shared" si="16"/>
        <v>621673</v>
      </c>
      <c r="J30" s="15">
        <f t="shared" si="16"/>
        <v>603247</v>
      </c>
      <c r="K30" s="15">
        <f t="shared" si="16"/>
        <v>528585</v>
      </c>
      <c r="L30" s="24">
        <f>+L15+L8</f>
        <v>576362</v>
      </c>
      <c r="M30" s="24">
        <f>+M8+M15</f>
        <v>673127</v>
      </c>
      <c r="N30" s="24">
        <f>+N8+N15</f>
        <v>656306</v>
      </c>
      <c r="O30" s="24">
        <f t="shared" ref="O30:T30" si="17">+O8</f>
        <v>639889</v>
      </c>
      <c r="P30" s="24">
        <f t="shared" si="17"/>
        <v>735951</v>
      </c>
      <c r="Q30" s="24">
        <f t="shared" si="17"/>
        <v>679907</v>
      </c>
      <c r="R30" s="24">
        <f t="shared" si="17"/>
        <v>765171</v>
      </c>
      <c r="S30" s="24">
        <f t="shared" si="17"/>
        <v>858103</v>
      </c>
      <c r="T30" s="24">
        <f t="shared" si="17"/>
        <v>886103</v>
      </c>
      <c r="U30" s="24">
        <f t="shared" ref="U30" si="18">+U8</f>
        <v>907942</v>
      </c>
    </row>
    <row r="31" spans="1:21">
      <c r="A31" s="11" t="s">
        <v>14</v>
      </c>
      <c r="B31" s="15">
        <f>+B21</f>
        <v>115</v>
      </c>
      <c r="C31" s="15">
        <f t="shared" ref="C31:K31" si="19">+C21</f>
        <v>193</v>
      </c>
      <c r="D31" s="15">
        <f t="shared" si="19"/>
        <v>218</v>
      </c>
      <c r="E31" s="15">
        <f t="shared" si="19"/>
        <v>229</v>
      </c>
      <c r="F31" s="15">
        <f t="shared" si="19"/>
        <v>235</v>
      </c>
      <c r="G31" s="15">
        <f t="shared" si="19"/>
        <v>247</v>
      </c>
      <c r="H31" s="15">
        <f t="shared" si="19"/>
        <v>411</v>
      </c>
      <c r="I31" s="15">
        <f t="shared" si="19"/>
        <v>418</v>
      </c>
      <c r="J31" s="15">
        <f t="shared" si="19"/>
        <v>368</v>
      </c>
      <c r="K31" s="15">
        <f t="shared" si="19"/>
        <v>427</v>
      </c>
      <c r="L31" s="24">
        <f t="shared" ref="L31:Q31" si="20">+L21</f>
        <v>478</v>
      </c>
      <c r="M31" s="24">
        <f t="shared" si="20"/>
        <v>543</v>
      </c>
      <c r="N31" s="24">
        <f t="shared" si="20"/>
        <v>418</v>
      </c>
      <c r="O31" s="24">
        <f t="shared" si="20"/>
        <v>475</v>
      </c>
      <c r="P31" s="24">
        <f t="shared" si="20"/>
        <v>554</v>
      </c>
      <c r="Q31" s="24">
        <f t="shared" si="20"/>
        <v>742</v>
      </c>
      <c r="R31" s="24">
        <f>+R21</f>
        <v>454</v>
      </c>
      <c r="S31" s="24">
        <f>+S21</f>
        <v>472</v>
      </c>
      <c r="T31" s="24">
        <f>+T21</f>
        <v>573</v>
      </c>
      <c r="U31" s="24">
        <f>+U21</f>
        <v>573</v>
      </c>
    </row>
    <row r="32" spans="1:21">
      <c r="A32" s="11" t="s">
        <v>12</v>
      </c>
      <c r="B32" s="15">
        <f t="shared" ref="B32:J32" si="21">+B16</f>
        <v>1686</v>
      </c>
      <c r="C32" s="15">
        <f t="shared" si="21"/>
        <v>1551</v>
      </c>
      <c r="D32" s="15">
        <f t="shared" si="21"/>
        <v>1761</v>
      </c>
      <c r="E32" s="15">
        <f t="shared" si="21"/>
        <v>1439</v>
      </c>
      <c r="F32" s="15">
        <f t="shared" si="21"/>
        <v>1654</v>
      </c>
      <c r="G32" s="15">
        <f t="shared" si="21"/>
        <v>1497</v>
      </c>
      <c r="H32" s="15">
        <f t="shared" si="21"/>
        <v>1511</v>
      </c>
      <c r="I32" s="15">
        <f t="shared" si="21"/>
        <v>2431</v>
      </c>
      <c r="J32" s="15">
        <f t="shared" si="21"/>
        <v>2252</v>
      </c>
      <c r="K32" s="15">
        <f t="shared" ref="K32:P32" si="22">+K16</f>
        <v>808</v>
      </c>
      <c r="L32" s="24">
        <f t="shared" si="22"/>
        <v>931</v>
      </c>
      <c r="M32" s="24">
        <f t="shared" si="22"/>
        <v>702</v>
      </c>
      <c r="N32" s="24">
        <f t="shared" si="22"/>
        <v>496</v>
      </c>
      <c r="O32" s="24">
        <f t="shared" si="22"/>
        <v>763</v>
      </c>
      <c r="P32" s="24">
        <f t="shared" si="22"/>
        <v>821</v>
      </c>
      <c r="Q32" s="24">
        <f>+Q16</f>
        <v>850</v>
      </c>
      <c r="R32" s="24">
        <f>+R16</f>
        <v>1326</v>
      </c>
      <c r="S32" s="24">
        <f>+S16</f>
        <v>1481</v>
      </c>
      <c r="T32" s="24">
        <f>+T16</f>
        <v>598</v>
      </c>
      <c r="U32" s="24">
        <f>+U16</f>
        <v>1183</v>
      </c>
    </row>
    <row r="33" spans="1:21">
      <c r="A33" s="11" t="s">
        <v>17</v>
      </c>
      <c r="B33" s="12" t="s">
        <v>3</v>
      </c>
      <c r="C33" s="12" t="s">
        <v>3</v>
      </c>
      <c r="D33" s="12" t="s">
        <v>3</v>
      </c>
      <c r="E33" s="12" t="s">
        <v>3</v>
      </c>
      <c r="F33" s="12" t="s">
        <v>3</v>
      </c>
      <c r="G33" s="15">
        <f t="shared" ref="G33:L33" si="23">+G10</f>
        <v>103819</v>
      </c>
      <c r="H33" s="15">
        <f t="shared" si="23"/>
        <v>293508</v>
      </c>
      <c r="I33" s="15">
        <f t="shared" si="23"/>
        <v>309625</v>
      </c>
      <c r="J33" s="15">
        <f t="shared" si="23"/>
        <v>325037</v>
      </c>
      <c r="K33" s="15">
        <f t="shared" si="23"/>
        <v>332489</v>
      </c>
      <c r="L33" s="24">
        <f t="shared" si="23"/>
        <v>81531</v>
      </c>
      <c r="M33" s="12" t="s">
        <v>3</v>
      </c>
      <c r="N33" s="12" t="s">
        <v>3</v>
      </c>
      <c r="O33" s="12" t="s">
        <v>3</v>
      </c>
      <c r="P33" s="12" t="s">
        <v>3</v>
      </c>
      <c r="Q33" s="12" t="s">
        <v>3</v>
      </c>
      <c r="R33" s="12" t="s">
        <v>3</v>
      </c>
      <c r="S33" s="12" t="s">
        <v>3</v>
      </c>
      <c r="T33" s="12" t="s">
        <v>3</v>
      </c>
      <c r="U33" s="12" t="s">
        <v>3</v>
      </c>
    </row>
    <row r="34" spans="1:21">
      <c r="A34" s="11" t="s">
        <v>7</v>
      </c>
      <c r="B34" s="15">
        <f>+B22+B17+B11</f>
        <v>197</v>
      </c>
      <c r="C34" s="15">
        <f>+C22+C17+C11</f>
        <v>215</v>
      </c>
      <c r="D34" s="15">
        <f>+D22+D17+D11</f>
        <v>123</v>
      </c>
      <c r="E34" s="15">
        <f>+E22+E17+E11</f>
        <v>86</v>
      </c>
      <c r="F34" s="15">
        <f>+F11+F17+F22</f>
        <v>115</v>
      </c>
      <c r="G34" s="15">
        <f>+G11+G17+G22</f>
        <v>102</v>
      </c>
      <c r="H34" s="15">
        <f>+H17+H22</f>
        <v>87</v>
      </c>
      <c r="I34" s="15">
        <f>+I17+I22</f>
        <v>80</v>
      </c>
      <c r="J34" s="15">
        <f>+J22+J17</f>
        <v>119</v>
      </c>
      <c r="K34" s="15">
        <f>+K11+K22</f>
        <v>125</v>
      </c>
      <c r="L34" s="24">
        <f>L22+L11</f>
        <v>110</v>
      </c>
      <c r="M34" s="24">
        <f>+M22+M11</f>
        <v>50</v>
      </c>
      <c r="N34" s="24">
        <f>+N22+N11</f>
        <v>49</v>
      </c>
      <c r="O34" s="24">
        <f>+O22</f>
        <v>51</v>
      </c>
      <c r="P34" s="24">
        <f>+P22</f>
        <v>51</v>
      </c>
      <c r="Q34" s="24">
        <f>+Q11+Q22</f>
        <v>52</v>
      </c>
      <c r="R34" s="24">
        <f>R22</f>
        <v>49</v>
      </c>
      <c r="S34" s="24">
        <f>S22</f>
        <v>57</v>
      </c>
      <c r="T34" s="24">
        <f>T22</f>
        <v>34</v>
      </c>
      <c r="U34" s="24">
        <f>U22</f>
        <v>35</v>
      </c>
    </row>
    <row r="35" spans="1:21">
      <c r="A35" s="20" t="s">
        <v>8</v>
      </c>
      <c r="B35" s="21">
        <f t="shared" ref="B35:K35" si="24">SUM(B26:B34)</f>
        <v>455492</v>
      </c>
      <c r="C35" s="21">
        <f t="shared" si="24"/>
        <v>465268</v>
      </c>
      <c r="D35" s="21">
        <f t="shared" si="24"/>
        <v>447088</v>
      </c>
      <c r="E35" s="21">
        <f t="shared" si="24"/>
        <v>441717</v>
      </c>
      <c r="F35" s="21">
        <f t="shared" si="24"/>
        <v>448360</v>
      </c>
      <c r="G35" s="21">
        <f t="shared" si="24"/>
        <v>602237</v>
      </c>
      <c r="H35" s="21">
        <f t="shared" si="24"/>
        <v>854817</v>
      </c>
      <c r="I35" s="21">
        <f t="shared" si="24"/>
        <v>937648</v>
      </c>
      <c r="J35" s="21">
        <f t="shared" si="24"/>
        <v>946567</v>
      </c>
      <c r="K35" s="21">
        <f t="shared" si="24"/>
        <v>983243</v>
      </c>
      <c r="L35" s="21">
        <f t="shared" ref="L35:Q35" si="25">SUM(L26:L34)</f>
        <v>1076384</v>
      </c>
      <c r="M35" s="21">
        <f t="shared" si="25"/>
        <v>1199845</v>
      </c>
      <c r="N35" s="21">
        <f t="shared" si="25"/>
        <v>1178995</v>
      </c>
      <c r="O35" s="21">
        <f t="shared" si="25"/>
        <v>1132931</v>
      </c>
      <c r="P35" s="21">
        <f t="shared" si="25"/>
        <v>1251220</v>
      </c>
      <c r="Q35" s="21">
        <f t="shared" si="25"/>
        <v>1246533</v>
      </c>
      <c r="R35" s="21">
        <f>SUM(R26:R34)</f>
        <v>1349896</v>
      </c>
      <c r="S35" s="21">
        <f>SUM(S26:S34)</f>
        <v>1419993</v>
      </c>
      <c r="T35" s="21">
        <f>SUM(T26:T34)</f>
        <v>1442884</v>
      </c>
      <c r="U35" s="21">
        <f>SUM(U26:U34)</f>
        <v>1433963</v>
      </c>
    </row>
    <row r="36" spans="1:21">
      <c r="A36" s="40" t="s">
        <v>37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26"/>
      <c r="Q36" s="26"/>
      <c r="R36" s="26"/>
      <c r="T36" s="26"/>
      <c r="U36" s="26" t="s">
        <v>32</v>
      </c>
    </row>
    <row r="37" spans="1:21">
      <c r="A37" s="7" t="s">
        <v>33</v>
      </c>
    </row>
    <row r="38" spans="1:21">
      <c r="A38" s="41" t="s">
        <v>34</v>
      </c>
      <c r="B38" s="44">
        <v>22771</v>
      </c>
      <c r="C38" s="44">
        <v>4070</v>
      </c>
      <c r="D38" s="44">
        <v>1195</v>
      </c>
      <c r="E38" s="44">
        <v>1308</v>
      </c>
      <c r="F38" s="44">
        <v>1112</v>
      </c>
      <c r="G38" s="44">
        <v>1220</v>
      </c>
      <c r="H38" s="44">
        <v>1077</v>
      </c>
      <c r="I38" s="44">
        <v>6238</v>
      </c>
      <c r="J38" s="44">
        <v>6288</v>
      </c>
      <c r="K38" s="44">
        <v>2650</v>
      </c>
      <c r="L38" s="44">
        <v>2745</v>
      </c>
      <c r="M38" s="44">
        <v>3013</v>
      </c>
      <c r="N38" s="44">
        <v>2493</v>
      </c>
      <c r="O38" s="49" t="s">
        <v>3</v>
      </c>
      <c r="P38" s="49" t="s">
        <v>3</v>
      </c>
      <c r="Q38" s="49" t="s">
        <v>3</v>
      </c>
      <c r="R38" s="49" t="s">
        <v>3</v>
      </c>
      <c r="S38" s="49" t="s">
        <v>3</v>
      </c>
      <c r="T38" s="49" t="s">
        <v>3</v>
      </c>
      <c r="U38" s="49" t="s">
        <v>3</v>
      </c>
    </row>
    <row r="39" spans="1:21">
      <c r="A39" s="41" t="s">
        <v>35</v>
      </c>
      <c r="B39" s="45">
        <v>3073</v>
      </c>
      <c r="C39" s="45">
        <v>2719</v>
      </c>
      <c r="D39" s="45">
        <v>2769</v>
      </c>
      <c r="E39" s="45">
        <v>2327</v>
      </c>
      <c r="F39" s="45">
        <v>2200</v>
      </c>
      <c r="G39" s="45">
        <v>2050</v>
      </c>
      <c r="H39" s="45">
        <v>1993</v>
      </c>
      <c r="I39" s="45">
        <v>3168</v>
      </c>
      <c r="J39" s="45">
        <v>2737</v>
      </c>
      <c r="K39" s="45">
        <v>1091</v>
      </c>
      <c r="L39" s="45">
        <v>1410</v>
      </c>
      <c r="M39" s="46">
        <v>1302</v>
      </c>
      <c r="N39" s="46">
        <v>1499</v>
      </c>
      <c r="O39" s="46">
        <v>767</v>
      </c>
      <c r="P39" s="46">
        <v>821</v>
      </c>
      <c r="Q39" s="46">
        <v>850</v>
      </c>
      <c r="R39" s="46">
        <v>1326</v>
      </c>
      <c r="S39" s="46">
        <v>1481</v>
      </c>
      <c r="T39" s="46">
        <v>598</v>
      </c>
      <c r="U39" s="46">
        <v>1183</v>
      </c>
    </row>
    <row r="40" spans="1:21">
      <c r="A40" s="41" t="s">
        <v>36</v>
      </c>
      <c r="B40" s="44">
        <v>1424</v>
      </c>
      <c r="C40" s="44">
        <v>1552</v>
      </c>
      <c r="D40" s="44">
        <v>1812</v>
      </c>
      <c r="E40" s="44">
        <v>1785</v>
      </c>
      <c r="F40" s="44">
        <v>1983</v>
      </c>
      <c r="G40" s="44">
        <v>2193</v>
      </c>
      <c r="H40" s="44">
        <v>2948</v>
      </c>
      <c r="I40" s="44">
        <v>3182</v>
      </c>
      <c r="J40" s="44">
        <v>3496</v>
      </c>
      <c r="K40" s="44">
        <v>3067</v>
      </c>
      <c r="L40" s="44">
        <v>2711</v>
      </c>
      <c r="M40" s="44">
        <v>3562</v>
      </c>
      <c r="N40" s="44">
        <v>3229</v>
      </c>
      <c r="O40" s="44">
        <v>3691</v>
      </c>
      <c r="P40" s="44">
        <v>3893</v>
      </c>
      <c r="Q40" s="47">
        <v>4517</v>
      </c>
      <c r="R40" s="47">
        <v>4388</v>
      </c>
      <c r="S40" s="47">
        <v>4631</v>
      </c>
      <c r="T40" s="47">
        <f>+T23</f>
        <v>4890</v>
      </c>
      <c r="U40" s="47">
        <f>+U23</f>
        <v>5217</v>
      </c>
    </row>
    <row r="41" spans="1:21">
      <c r="A41" s="41" t="s">
        <v>39</v>
      </c>
      <c r="B41" s="48">
        <f>SUM(B38:B40)</f>
        <v>27268</v>
      </c>
      <c r="C41" s="48">
        <f t="shared" ref="C41:Q41" si="26">SUM(C38:C40)</f>
        <v>8341</v>
      </c>
      <c r="D41" s="48">
        <f t="shared" si="26"/>
        <v>5776</v>
      </c>
      <c r="E41" s="48">
        <f t="shared" si="26"/>
        <v>5420</v>
      </c>
      <c r="F41" s="48">
        <f t="shared" si="26"/>
        <v>5295</v>
      </c>
      <c r="G41" s="48">
        <f t="shared" si="26"/>
        <v>5463</v>
      </c>
      <c r="H41" s="48">
        <f t="shared" si="26"/>
        <v>6018</v>
      </c>
      <c r="I41" s="48">
        <f t="shared" si="26"/>
        <v>12588</v>
      </c>
      <c r="J41" s="48">
        <f t="shared" si="26"/>
        <v>12521</v>
      </c>
      <c r="K41" s="48">
        <f t="shared" si="26"/>
        <v>6808</v>
      </c>
      <c r="L41" s="48">
        <f t="shared" si="26"/>
        <v>6866</v>
      </c>
      <c r="M41" s="48">
        <f t="shared" si="26"/>
        <v>7877</v>
      </c>
      <c r="N41" s="48">
        <f t="shared" si="26"/>
        <v>7221</v>
      </c>
      <c r="O41" s="48">
        <f t="shared" si="26"/>
        <v>4458</v>
      </c>
      <c r="P41" s="48">
        <f t="shared" si="26"/>
        <v>4714</v>
      </c>
      <c r="Q41" s="48">
        <f t="shared" si="26"/>
        <v>5367</v>
      </c>
      <c r="R41" s="48">
        <f>SUM(R38:R40)</f>
        <v>5714</v>
      </c>
      <c r="S41" s="48">
        <f>SUM(S38:S40)</f>
        <v>6112</v>
      </c>
      <c r="T41" s="48">
        <f>SUM(T38:T40)</f>
        <v>5488</v>
      </c>
      <c r="U41" s="48">
        <f>SUM(U38:U40)</f>
        <v>6400</v>
      </c>
    </row>
    <row r="42" spans="1:21">
      <c r="Q42" s="42"/>
      <c r="R42" s="42"/>
      <c r="T42" s="26"/>
      <c r="U42" s="26" t="s">
        <v>43</v>
      </c>
    </row>
    <row r="43" spans="1:2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</row>
    <row r="44" spans="1:2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</sheetData>
  <mergeCells count="9">
    <mergeCell ref="U9:U10"/>
    <mergeCell ref="T9:T10"/>
    <mergeCell ref="S9:S10"/>
    <mergeCell ref="M9:M10"/>
    <mergeCell ref="N9:N10"/>
    <mergeCell ref="O9:O10"/>
    <mergeCell ref="P9:P10"/>
    <mergeCell ref="Q9:Q10"/>
    <mergeCell ref="R9:R10"/>
  </mergeCells>
  <phoneticPr fontId="16" type="noConversion"/>
  <pageMargins left="0.62992125984251968" right="0.62992125984251968" top="0.47244094488188981" bottom="0.70866141732283472" header="0.31496062992125984" footer="0.31496062992125984"/>
  <pageSetup paperSize="9" scale="8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24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8"/>
  <sheetViews>
    <sheetView showGridLines="0" zoomScaleNormal="100" workbookViewId="0">
      <pane ySplit="7" topLeftCell="A8" activePane="bottomLeft" state="frozen"/>
      <selection pane="bottomLeft" activeCell="C28" sqref="C28"/>
    </sheetView>
  </sheetViews>
  <sheetFormatPr defaultColWidth="9.1796875" defaultRowHeight="12"/>
  <cols>
    <col min="1" max="1" width="14.26953125" style="10" customWidth="1"/>
    <col min="2" max="2" width="17.453125" style="10" customWidth="1"/>
    <col min="3" max="3" width="19.453125" style="10" bestFit="1" customWidth="1"/>
    <col min="4" max="4" width="17.453125" style="10" customWidth="1"/>
    <col min="5" max="5" width="5.1796875" style="10" customWidth="1"/>
    <col min="6" max="16384" width="9.1796875" style="10"/>
  </cols>
  <sheetData>
    <row r="1" spans="1:10" s="2" customFormat="1" ht="21.65" customHeight="1">
      <c r="B1" s="29" t="s">
        <v>18</v>
      </c>
    </row>
    <row r="2" spans="1:10" s="2" customFormat="1" ht="13.5">
      <c r="B2" s="30" t="s">
        <v>19</v>
      </c>
    </row>
    <row r="3" spans="1:10" s="2" customFormat="1" ht="13.5">
      <c r="B3" s="31"/>
      <c r="C3" s="1"/>
      <c r="D3" s="1"/>
    </row>
    <row r="4" spans="1:10" s="2" customFormat="1" ht="13.5">
      <c r="B4" s="1" t="s">
        <v>0</v>
      </c>
      <c r="C4" s="1"/>
      <c r="D4" s="1"/>
    </row>
    <row r="5" spans="1:10">
      <c r="A5" s="32"/>
      <c r="B5" s="7"/>
      <c r="C5" s="7"/>
      <c r="D5" s="7"/>
    </row>
    <row r="6" spans="1:10">
      <c r="A6" s="60" t="s">
        <v>20</v>
      </c>
      <c r="B6" s="33" t="s">
        <v>21</v>
      </c>
      <c r="C6" s="33" t="s">
        <v>22</v>
      </c>
      <c r="D6" s="33" t="s">
        <v>23</v>
      </c>
    </row>
    <row r="7" spans="1:10">
      <c r="A7" s="61" t="s">
        <v>24</v>
      </c>
      <c r="B7" s="50" t="s">
        <v>25</v>
      </c>
      <c r="C7" s="50" t="s">
        <v>26</v>
      </c>
      <c r="D7" s="50" t="s">
        <v>27</v>
      </c>
    </row>
    <row r="8" spans="1:10" ht="15" customHeight="1">
      <c r="A8" s="62">
        <v>2000</v>
      </c>
      <c r="B8" s="53">
        <v>428.22399999999999</v>
      </c>
      <c r="C8" s="43">
        <v>27.268000000000001</v>
      </c>
      <c r="D8" s="51">
        <f t="shared" ref="D8:D20" si="0">+C8+B8</f>
        <v>455.49199999999996</v>
      </c>
      <c r="F8" s="34"/>
      <c r="G8" s="39"/>
      <c r="H8" s="39"/>
      <c r="I8" s="35"/>
      <c r="J8" s="35"/>
    </row>
    <row r="9" spans="1:10">
      <c r="A9" s="62">
        <v>2001</v>
      </c>
      <c r="B9" s="53">
        <v>456.92700000000002</v>
      </c>
      <c r="C9" s="43">
        <v>8.3409999999999993</v>
      </c>
      <c r="D9" s="51">
        <f t="shared" si="0"/>
        <v>465.26800000000003</v>
      </c>
      <c r="F9" s="34"/>
      <c r="G9" s="39"/>
      <c r="H9" s="39"/>
      <c r="I9" s="35"/>
      <c r="J9" s="35"/>
    </row>
    <row r="10" spans="1:10">
      <c r="A10" s="62">
        <v>2002</v>
      </c>
      <c r="B10" s="53">
        <v>441.31200000000001</v>
      </c>
      <c r="C10" s="43">
        <v>5.7759999999999998</v>
      </c>
      <c r="D10" s="51">
        <f t="shared" si="0"/>
        <v>447.08800000000002</v>
      </c>
      <c r="F10" s="34"/>
      <c r="G10" s="39"/>
      <c r="H10" s="39"/>
      <c r="I10" s="35"/>
      <c r="J10" s="35"/>
    </row>
    <row r="11" spans="1:10">
      <c r="A11" s="62">
        <v>2003</v>
      </c>
      <c r="B11" s="53">
        <v>436.29700000000003</v>
      </c>
      <c r="C11" s="43">
        <v>5.42</v>
      </c>
      <c r="D11" s="51">
        <f t="shared" si="0"/>
        <v>441.71700000000004</v>
      </c>
      <c r="F11" s="34"/>
      <c r="G11" s="39"/>
      <c r="H11" s="39"/>
      <c r="I11" s="35"/>
      <c r="J11" s="35"/>
    </row>
    <row r="12" spans="1:10">
      <c r="A12" s="62">
        <v>2004</v>
      </c>
      <c r="B12" s="53">
        <v>443.065</v>
      </c>
      <c r="C12" s="43">
        <v>5.2949999999999999</v>
      </c>
      <c r="D12" s="51">
        <f t="shared" si="0"/>
        <v>448.36</v>
      </c>
      <c r="F12" s="34"/>
      <c r="G12" s="39"/>
      <c r="H12" s="39"/>
      <c r="I12" s="35"/>
      <c r="J12" s="35"/>
    </row>
    <row r="13" spans="1:10">
      <c r="A13" s="62">
        <v>2005</v>
      </c>
      <c r="B13" s="53">
        <v>596.774</v>
      </c>
      <c r="C13" s="43">
        <v>5.4630000000000001</v>
      </c>
      <c r="D13" s="51">
        <f t="shared" si="0"/>
        <v>602.23699999999997</v>
      </c>
      <c r="F13" s="37"/>
      <c r="G13" s="39"/>
      <c r="H13" s="39"/>
      <c r="I13" s="35"/>
      <c r="J13" s="35"/>
    </row>
    <row r="14" spans="1:10">
      <c r="A14" s="62">
        <v>2006</v>
      </c>
      <c r="B14" s="53">
        <v>848.79899999999998</v>
      </c>
      <c r="C14" s="43">
        <v>6.0179999999999998</v>
      </c>
      <c r="D14" s="51">
        <f t="shared" si="0"/>
        <v>854.81700000000001</v>
      </c>
      <c r="F14" s="34" t="s">
        <v>28</v>
      </c>
      <c r="G14" s="39"/>
      <c r="H14" s="39"/>
      <c r="I14" s="35"/>
      <c r="J14" s="35"/>
    </row>
    <row r="15" spans="1:10">
      <c r="A15" s="62">
        <v>2007</v>
      </c>
      <c r="B15" s="53">
        <v>925.06</v>
      </c>
      <c r="C15" s="43">
        <v>12.587999999999999</v>
      </c>
      <c r="D15" s="51">
        <f t="shared" si="0"/>
        <v>937.64799999999991</v>
      </c>
      <c r="F15" s="36"/>
      <c r="G15" s="39"/>
      <c r="H15" s="39"/>
    </row>
    <row r="16" spans="1:10">
      <c r="A16" s="62">
        <v>2008</v>
      </c>
      <c r="B16" s="53">
        <v>934.04600000000005</v>
      </c>
      <c r="C16" s="43">
        <v>12.521000000000001</v>
      </c>
      <c r="D16" s="51">
        <f t="shared" si="0"/>
        <v>946.56700000000001</v>
      </c>
      <c r="F16" s="36">
        <v>2010</v>
      </c>
      <c r="G16" s="39"/>
      <c r="H16" s="39"/>
    </row>
    <row r="17" spans="1:8">
      <c r="A17" s="62">
        <v>2009</v>
      </c>
      <c r="B17" s="53">
        <v>976.43499999999995</v>
      </c>
      <c r="C17" s="43">
        <v>6.8079999999999998</v>
      </c>
      <c r="D17" s="51">
        <f t="shared" si="0"/>
        <v>983.24299999999994</v>
      </c>
      <c r="F17" s="36">
        <v>2011</v>
      </c>
      <c r="G17" s="39"/>
      <c r="H17" s="39"/>
    </row>
    <row r="18" spans="1:8">
      <c r="A18" s="62">
        <v>2010</v>
      </c>
      <c r="B18" s="53">
        <v>1069.518</v>
      </c>
      <c r="C18" s="43">
        <v>6.867</v>
      </c>
      <c r="D18" s="52">
        <f t="shared" si="0"/>
        <v>1076.385</v>
      </c>
      <c r="F18" s="36">
        <v>2012</v>
      </c>
      <c r="G18" s="39"/>
      <c r="H18" s="39"/>
    </row>
    <row r="19" spans="1:8">
      <c r="A19" s="62">
        <v>2011</v>
      </c>
      <c r="B19" s="53">
        <v>1191.9680000000001</v>
      </c>
      <c r="C19" s="43">
        <v>7.8769999999999998</v>
      </c>
      <c r="D19" s="52">
        <f t="shared" si="0"/>
        <v>1199.845</v>
      </c>
      <c r="F19" s="36">
        <v>2013</v>
      </c>
      <c r="G19" s="39"/>
      <c r="H19" s="39"/>
    </row>
    <row r="20" spans="1:8">
      <c r="A20" s="62">
        <v>2012</v>
      </c>
      <c r="B20" s="53">
        <v>1171.7739999999999</v>
      </c>
      <c r="C20" s="43">
        <v>7.2210000000000001</v>
      </c>
      <c r="D20" s="52">
        <f t="shared" si="0"/>
        <v>1178.9949999999999</v>
      </c>
      <c r="F20" s="36"/>
      <c r="G20" s="39"/>
      <c r="H20" s="39"/>
    </row>
    <row r="21" spans="1:8">
      <c r="A21" s="62">
        <v>2013</v>
      </c>
      <c r="B21" s="53">
        <v>1128.473</v>
      </c>
      <c r="C21" s="43">
        <v>4.4580000000000002</v>
      </c>
      <c r="D21" s="52">
        <f t="shared" ref="D21:D27" si="1">+C21+B21</f>
        <v>1132.931</v>
      </c>
      <c r="F21" s="28"/>
      <c r="G21" s="39"/>
      <c r="H21" s="39"/>
    </row>
    <row r="22" spans="1:8">
      <c r="A22" s="62">
        <v>2014</v>
      </c>
      <c r="B22" s="53">
        <v>1246.5060000000001</v>
      </c>
      <c r="C22" s="43">
        <v>4.7140000000000004</v>
      </c>
      <c r="D22" s="52">
        <f t="shared" si="1"/>
        <v>1251.22</v>
      </c>
      <c r="G22" s="39"/>
      <c r="H22" s="39"/>
    </row>
    <row r="23" spans="1:8">
      <c r="A23" s="62">
        <v>2015</v>
      </c>
      <c r="B23" s="53">
        <v>1241.1659999999999</v>
      </c>
      <c r="C23" s="43">
        <v>5.367</v>
      </c>
      <c r="D23" s="52">
        <f t="shared" si="1"/>
        <v>1246.5329999999999</v>
      </c>
      <c r="G23" s="39"/>
      <c r="H23" s="39"/>
    </row>
    <row r="24" spans="1:8">
      <c r="A24" s="62">
        <v>2016</v>
      </c>
      <c r="B24" s="53">
        <v>1344.182</v>
      </c>
      <c r="C24" s="43">
        <v>5.7140000000000004</v>
      </c>
      <c r="D24" s="52">
        <f t="shared" si="1"/>
        <v>1349.896</v>
      </c>
      <c r="G24" s="39"/>
      <c r="H24" s="39"/>
    </row>
    <row r="25" spans="1:8">
      <c r="A25" s="62">
        <v>2017</v>
      </c>
      <c r="B25" s="59">
        <v>1413.8810000000001</v>
      </c>
      <c r="C25" s="43">
        <v>6.1120000000000001</v>
      </c>
      <c r="D25" s="52">
        <f t="shared" si="1"/>
        <v>1419.9930000000002</v>
      </c>
    </row>
    <row r="26" spans="1:8">
      <c r="A26" s="62">
        <v>2018</v>
      </c>
      <c r="B26" s="53">
        <v>1437.396</v>
      </c>
      <c r="C26" s="43">
        <v>5.4880000000000004</v>
      </c>
      <c r="D26" s="52">
        <f t="shared" si="1"/>
        <v>1442.884</v>
      </c>
    </row>
    <row r="27" spans="1:8">
      <c r="A27" s="63">
        <v>2019</v>
      </c>
      <c r="B27" s="54">
        <v>1427.5630000000001</v>
      </c>
      <c r="C27" s="56">
        <v>6.4</v>
      </c>
      <c r="D27" s="64">
        <f t="shared" si="1"/>
        <v>1433.9630000000002</v>
      </c>
    </row>
    <row r="28" spans="1:8">
      <c r="A28" s="10" t="s">
        <v>42</v>
      </c>
      <c r="D28" s="26" t="s">
        <v>32</v>
      </c>
    </row>
  </sheetData>
  <phoneticPr fontId="16" type="noConversion"/>
  <pageMargins left="0.62992125984251968" right="0.62992125984251968" top="0.70866141732283472" bottom="0.78740157480314965" header="0.31496062992125984" footer="0.31496062992125984"/>
  <pageSetup paperSize="9" orientation="portrait" horizontalDpi="300" verticalDpi="300" r:id="rId1"/>
  <headerFooter alignWithMargins="0">
    <oddFooter>&amp;L&amp;"Trebuchet MS,Grassetto"&amp;10Statistiche estere - PRODUZIONE MONDIALE
Automobile in cifre&amp;C&amp;"Trebuchet MS,Normale"&amp;8&amp;P/&amp;N&amp;R&amp;"Trebuchet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19.Rep. Ceca</vt:lpstr>
      <vt:lpstr>Trend anni</vt:lpstr>
      <vt:lpstr>Grafico1</vt:lpstr>
      <vt:lpstr>'19.Rep. Ceca'!Area_stampa</vt:lpstr>
      <vt:lpstr>'Trend anni'!Area_stampa</vt:lpstr>
      <vt:lpstr>'19.Rep. Ceca'!Titoli_stampa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2020-07-31T11:51:18Z</cp:lastPrinted>
  <dcterms:created xsi:type="dcterms:W3CDTF">2012-11-26T15:13:12Z</dcterms:created>
  <dcterms:modified xsi:type="dcterms:W3CDTF">2020-08-26T07:50:28Z</dcterms:modified>
</cp:coreProperties>
</file>