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5697DE06-9ABC-46E2-BD88-2A1AB178562D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8.Svezi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'18.Svezia'!$A$1:$U$45</definedName>
    <definedName name="_xlnm.Print_Area" localSheetId="1">'Trend anni'!$A$1:$D$93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D91" i="2" l="1"/>
  <c r="U43" i="1"/>
  <c r="U42" i="1"/>
  <c r="U39" i="1"/>
  <c r="U35" i="1"/>
  <c r="U31" i="1"/>
  <c r="U18" i="1"/>
  <c r="U9" i="1"/>
  <c r="U22" i="1" s="1"/>
  <c r="U40" i="1" l="1"/>
  <c r="U44" i="1"/>
  <c r="D90" i="2"/>
  <c r="C43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B43" i="1"/>
  <c r="O42" i="1"/>
  <c r="P42" i="1"/>
  <c r="Q42" i="1"/>
  <c r="R42" i="1"/>
  <c r="S42" i="1"/>
  <c r="T42" i="1"/>
  <c r="N42" i="1"/>
  <c r="C42" i="1"/>
  <c r="D42" i="1"/>
  <c r="E42" i="1"/>
  <c r="F42" i="1"/>
  <c r="G42" i="1"/>
  <c r="H42" i="1"/>
  <c r="I42" i="1"/>
  <c r="J42" i="1"/>
  <c r="K42" i="1"/>
  <c r="L42" i="1"/>
  <c r="M42" i="1"/>
  <c r="B42" i="1"/>
  <c r="C39" i="1"/>
  <c r="D39" i="1"/>
  <c r="E39" i="1"/>
  <c r="F39" i="1"/>
  <c r="G39" i="1"/>
  <c r="G40" i="1" s="1"/>
  <c r="H39" i="1"/>
  <c r="I39" i="1"/>
  <c r="J39" i="1"/>
  <c r="K39" i="1"/>
  <c r="K40" i="1" s="1"/>
  <c r="L39" i="1"/>
  <c r="M39" i="1"/>
  <c r="N39" i="1"/>
  <c r="O39" i="1"/>
  <c r="P39" i="1"/>
  <c r="Q39" i="1"/>
  <c r="R39" i="1"/>
  <c r="S39" i="1"/>
  <c r="S40" i="1" s="1"/>
  <c r="T39" i="1"/>
  <c r="B39" i="1"/>
  <c r="C35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R40" i="1" s="1"/>
  <c r="S35" i="1"/>
  <c r="T35" i="1"/>
  <c r="B35" i="1"/>
  <c r="T31" i="1"/>
  <c r="T18" i="1"/>
  <c r="T9" i="1"/>
  <c r="T22" i="1" s="1"/>
  <c r="S31" i="1"/>
  <c r="Q31" i="1"/>
  <c r="P31" i="1"/>
  <c r="O31" i="1"/>
  <c r="N31" i="1"/>
  <c r="M31" i="1"/>
  <c r="M44" i="1" s="1"/>
  <c r="L31" i="1"/>
  <c r="K31" i="1"/>
  <c r="J31" i="1"/>
  <c r="I31" i="1"/>
  <c r="H31" i="1"/>
  <c r="G31" i="1"/>
  <c r="E31" i="1"/>
  <c r="D31" i="1"/>
  <c r="C31" i="1"/>
  <c r="B31" i="1"/>
  <c r="F31" i="1"/>
  <c r="R22" i="1"/>
  <c r="S18" i="1"/>
  <c r="H21" i="1"/>
  <c r="I21" i="1"/>
  <c r="J21" i="1"/>
  <c r="K21" i="1"/>
  <c r="I20" i="1"/>
  <c r="J20" i="1"/>
  <c r="K20" i="1"/>
  <c r="H20" i="1"/>
  <c r="D89" i="2"/>
  <c r="S9" i="1"/>
  <c r="S22" i="1" s="1"/>
  <c r="D88" i="2"/>
  <c r="R18" i="1"/>
  <c r="C17" i="1"/>
  <c r="D17" i="1"/>
  <c r="E17" i="1"/>
  <c r="F17" i="1"/>
  <c r="G17" i="1"/>
  <c r="B17" i="1"/>
  <c r="L18" i="1"/>
  <c r="M18" i="1"/>
  <c r="N18" i="1"/>
  <c r="O18" i="1"/>
  <c r="P18" i="1"/>
  <c r="Q18" i="1"/>
  <c r="C20" i="1"/>
  <c r="D20" i="1"/>
  <c r="E20" i="1"/>
  <c r="G20" i="1"/>
  <c r="C21" i="1"/>
  <c r="D21" i="1"/>
  <c r="E21" i="1"/>
  <c r="F21" i="1"/>
  <c r="G21" i="1"/>
  <c r="B21" i="1"/>
  <c r="B20" i="1"/>
  <c r="D87" i="2"/>
  <c r="Q9" i="1"/>
  <c r="Q22" i="1" s="1"/>
  <c r="D83" i="2"/>
  <c r="D84" i="2"/>
  <c r="D85" i="2"/>
  <c r="D86" i="2"/>
  <c r="P9" i="1"/>
  <c r="P22" i="1" s="1"/>
  <c r="O9" i="1"/>
  <c r="O22" i="1" s="1"/>
  <c r="D81" i="2"/>
  <c r="D82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N9" i="1"/>
  <c r="N22" i="1" s="1"/>
  <c r="K13" i="1"/>
  <c r="K18" i="1" s="1"/>
  <c r="J13" i="1"/>
  <c r="J18" i="1" s="1"/>
  <c r="I13" i="1"/>
  <c r="I18" i="1" s="1"/>
  <c r="H13" i="1"/>
  <c r="H18" i="1" s="1"/>
  <c r="G13" i="1"/>
  <c r="F13" i="1"/>
  <c r="E13" i="1"/>
  <c r="D13" i="1"/>
  <c r="C13" i="1"/>
  <c r="B13" i="1"/>
  <c r="M9" i="1"/>
  <c r="M22" i="1" s="1"/>
  <c r="L9" i="1"/>
  <c r="L22" i="1" s="1"/>
  <c r="K9" i="1"/>
  <c r="J9" i="1"/>
  <c r="J22" i="1" s="1"/>
  <c r="I9" i="1"/>
  <c r="I22" i="1" s="1"/>
  <c r="H9" i="1"/>
  <c r="G9" i="1"/>
  <c r="E9" i="1"/>
  <c r="D9" i="1"/>
  <c r="C9" i="1"/>
  <c r="B9" i="1"/>
  <c r="F7" i="1"/>
  <c r="F9" i="1" s="1"/>
  <c r="N40" i="1"/>
  <c r="Q40" i="1" l="1"/>
  <c r="T40" i="1"/>
  <c r="O44" i="1"/>
  <c r="C40" i="1"/>
  <c r="D22" i="1"/>
  <c r="F22" i="1"/>
  <c r="B22" i="1"/>
  <c r="J40" i="1"/>
  <c r="B44" i="1"/>
  <c r="M40" i="1"/>
  <c r="E40" i="1"/>
  <c r="I44" i="1"/>
  <c r="L40" i="1"/>
  <c r="D40" i="1"/>
  <c r="F18" i="1"/>
  <c r="T44" i="1"/>
  <c r="R44" i="1"/>
  <c r="J44" i="1"/>
  <c r="E22" i="1"/>
  <c r="Q44" i="1"/>
  <c r="E44" i="1"/>
  <c r="G22" i="1"/>
  <c r="B40" i="1"/>
  <c r="G18" i="1"/>
  <c r="K22" i="1"/>
  <c r="D18" i="1"/>
  <c r="L44" i="1"/>
  <c r="P40" i="1"/>
  <c r="H44" i="1"/>
  <c r="C22" i="1"/>
  <c r="D44" i="1"/>
  <c r="O40" i="1"/>
  <c r="G44" i="1"/>
  <c r="H22" i="1"/>
  <c r="B18" i="1"/>
  <c r="N44" i="1"/>
  <c r="F44" i="1"/>
  <c r="F20" i="1"/>
  <c r="C44" i="1"/>
  <c r="C18" i="1"/>
  <c r="E18" i="1"/>
  <c r="I40" i="1"/>
  <c r="H40" i="1"/>
  <c r="F40" i="1"/>
  <c r="K44" i="1"/>
  <c r="P44" i="1"/>
  <c r="S44" i="1"/>
</calcChain>
</file>

<file path=xl/sharedStrings.xml><?xml version="1.0" encoding="utf-8"?>
<sst xmlns="http://schemas.openxmlformats.org/spreadsheetml/2006/main" count="143" uniqueCount="32">
  <si>
    <r>
      <t>SVEZIA/</t>
    </r>
    <r>
      <rPr>
        <b/>
        <i/>
        <sz val="10"/>
        <rFont val="Trebuchet MS"/>
        <family val="2"/>
      </rPr>
      <t>SWEDEN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</si>
  <si>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</si>
  <si>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SAAB</t>
  </si>
  <si>
    <t>VOLVO</t>
  </si>
  <si>
    <t>TOTALE</t>
  </si>
  <si>
    <t>SCANIA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</si>
  <si>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 *</t>
    </r>
  </si>
  <si>
    <t xml:space="preserve">SCANIA 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</si>
  <si>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TOTAL*</t>
    </r>
  </si>
  <si>
    <t>SAAB/SCANIA</t>
  </si>
  <si>
    <t>. . .</t>
  </si>
  <si>
    <t>1939-45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</si>
  <si>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</si>
  <si>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</si>
  <si>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</si>
  <si>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</si>
  <si>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</si>
  <si>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</si>
  <si>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</si>
  <si>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</si>
  <si>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r>
      <t>Nota - Dal 1992 escluse le produzioni all'estero/</t>
    </r>
    <r>
      <rPr>
        <i/>
        <sz val="9"/>
        <rFont val="Trebuchet MS"/>
        <family val="2"/>
      </rPr>
      <t>From 1992 foreign production is not incl.</t>
    </r>
  </si>
  <si>
    <t>Fonte: BIL</t>
  </si>
  <si>
    <t>-</t>
  </si>
  <si>
    <r>
      <t>TOTALE V.I./</t>
    </r>
    <r>
      <rPr>
        <b/>
        <i/>
        <sz val="9"/>
        <rFont val="Trebuchet MS"/>
        <family val="2"/>
      </rPr>
      <t>CV TOTAL</t>
    </r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</si>
  <si>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BUSES*</t>
    </r>
  </si>
  <si>
    <r>
      <t xml:space="preserve">PRODUZIONE DOMESTICA PER MARCHE / DOMESTIC </t>
    </r>
    <r>
      <rPr>
        <b/>
        <i/>
        <sz val="10"/>
        <rFont val="Trebuchet MS"/>
        <family val="2"/>
      </rPr>
      <t>PRODUCTION BY MAKES</t>
    </r>
  </si>
  <si>
    <r>
      <t xml:space="preserve">PRODUZIONE GLOBALE PER MARCHE / GLOBAL </t>
    </r>
    <r>
      <rPr>
        <b/>
        <i/>
        <sz val="10"/>
        <rFont val="Trebuchet MS"/>
        <family val="2"/>
      </rPr>
      <t>PRODUCTION BY MAKES</t>
    </r>
  </si>
  <si>
    <t>PRODUZIONE DOMESTICA (migliaia di autoveicoli)</t>
  </si>
  <si>
    <t>DOMESTIC PRODUCTION (000's)</t>
  </si>
  <si>
    <t>Fonte: Fitch/Oica</t>
  </si>
  <si>
    <t>* Dal 2011 stime Fitch / Fitch estimates from 2011</t>
  </si>
  <si>
    <t>Fonte: BIL/Dal 2011 stime Fitch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</si>
</sst>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0_ ;[Red]\-#,##0\ "/>
    <numFmt numFmtId="166" formatCode="#,###,##0"/>
    <numFmt numFmtId="167" formatCode="_-* #,##0.00\ _F_-;\-* #,##0.00\ _F_-;_-* &quot;-&quot;??\ _F_-;_-@_-"/>
    <numFmt numFmtId="168" formatCode="General_)"/>
    <numFmt numFmtId="169" formatCode="#,##0.0_);\(#,##0.0\)"/>
    <numFmt numFmtId="170" formatCode="0.0"/>
  </numFmts>
  <fonts count="18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b/>
      <i/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 MT"/>
    </font>
    <font>
      <sz val="8"/>
      <name val="Trebuchet MS"/>
      <family val="2"/>
    </font>
    <font>
      <sz val="9"/>
      <color indexed="10"/>
      <name val="Trebuchet MS"/>
      <family val="2"/>
    </font>
    <font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166" fontId="10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3" fillId="0" borderId="0"/>
    <xf numFmtId="0" fontId="1" fillId="0" borderId="0"/>
    <xf numFmtId="0" fontId="12" fillId="0" borderId="0"/>
    <xf numFmtId="0" fontId="11" fillId="0" borderId="0"/>
    <xf numFmtId="0" fontId="11" fillId="0" borderId="0"/>
    <xf numFmtId="168" fontId="14" fillId="0" borderId="0"/>
    <xf numFmtId="166" fontId="10" fillId="2" borderId="0" applyNumberFormat="0" applyBorder="0">
      <alignment horizontal="left"/>
      <protection locked="0"/>
    </xf>
  </cellStyleXfs>
  <cellXfs count="82">
    <xf numFmtId="0" fontId="0" fillId="0" borderId="0" xfId="0"/>
    <xf numFmtId="0" fontId="2" fillId="0" borderId="0" xfId="7" applyFont="1"/>
    <xf numFmtId="0" fontId="4" fillId="0" borderId="0" xfId="7" applyFont="1"/>
    <xf numFmtId="0" fontId="5" fillId="0" borderId="0" xfId="7" applyFont="1"/>
    <xf numFmtId="41" fontId="5" fillId="0" borderId="0" xfId="7" applyNumberFormat="1" applyFont="1"/>
    <xf numFmtId="0" fontId="7" fillId="0" borderId="0" xfId="7" applyFont="1"/>
    <xf numFmtId="0" fontId="2" fillId="0" borderId="1" xfId="7" applyFont="1" applyBorder="1"/>
    <xf numFmtId="0" fontId="7" fillId="3" borderId="1" xfId="7" applyFont="1" applyFill="1" applyBorder="1"/>
    <xf numFmtId="0" fontId="5" fillId="0" borderId="1" xfId="7" applyFont="1" applyBorder="1" applyAlignment="1">
      <alignment horizontal="left"/>
    </xf>
    <xf numFmtId="41" fontId="5" fillId="0" borderId="1" xfId="2" applyFont="1" applyBorder="1"/>
    <xf numFmtId="164" fontId="5" fillId="0" borderId="1" xfId="7" applyNumberFormat="1" applyFont="1" applyBorder="1"/>
    <xf numFmtId="165" fontId="5" fillId="0" borderId="1" xfId="0" applyNumberFormat="1" applyFont="1" applyBorder="1"/>
    <xf numFmtId="165" fontId="5" fillId="3" borderId="1" xfId="0" applyNumberFormat="1" applyFont="1" applyFill="1" applyBorder="1"/>
    <xf numFmtId="0" fontId="7" fillId="4" borderId="2" xfId="7" applyFont="1" applyFill="1" applyBorder="1" applyAlignment="1">
      <alignment horizontal="left" vertical="center"/>
    </xf>
    <xf numFmtId="41" fontId="7" fillId="4" borderId="2" xfId="2" applyFont="1" applyFill="1" applyBorder="1"/>
    <xf numFmtId="0" fontId="5" fillId="0" borderId="1" xfId="7" applyFont="1" applyBorder="1"/>
    <xf numFmtId="3" fontId="5" fillId="0" borderId="1" xfId="7" applyNumberFormat="1" applyFont="1" applyBorder="1"/>
    <xf numFmtId="0" fontId="5" fillId="3" borderId="1" xfId="7" applyFont="1" applyFill="1" applyBorder="1"/>
    <xf numFmtId="41" fontId="5" fillId="3" borderId="1" xfId="2" applyFont="1" applyFill="1" applyBorder="1"/>
    <xf numFmtId="164" fontId="5" fillId="3" borderId="1" xfId="7" applyNumberFormat="1" applyFont="1" applyFill="1" applyBorder="1"/>
    <xf numFmtId="165" fontId="5" fillId="3" borderId="1" xfId="7" applyNumberFormat="1" applyFont="1" applyFill="1" applyBorder="1"/>
    <xf numFmtId="41" fontId="5" fillId="3" borderId="1" xfId="2" applyFont="1" applyFill="1" applyBorder="1" applyAlignment="1">
      <alignment horizontal="right"/>
    </xf>
    <xf numFmtId="41" fontId="8" fillId="4" borderId="2" xfId="2" applyFont="1" applyFill="1" applyBorder="1" applyAlignment="1">
      <alignment horizontal="center"/>
    </xf>
    <xf numFmtId="0" fontId="5" fillId="0" borderId="1" xfId="7" applyFont="1" applyBorder="1" applyAlignment="1">
      <alignment horizontal="center"/>
    </xf>
    <xf numFmtId="0" fontId="9" fillId="3" borderId="1" xfId="7" applyFont="1" applyFill="1" applyBorder="1"/>
    <xf numFmtId="41" fontId="7" fillId="4" borderId="2" xfId="7" applyNumberFormat="1" applyFont="1" applyFill="1" applyBorder="1"/>
    <xf numFmtId="41" fontId="7" fillId="4" borderId="2" xfId="2" applyFont="1" applyFill="1" applyBorder="1" applyAlignment="1">
      <alignment horizontal="center"/>
    </xf>
    <xf numFmtId="0" fontId="9" fillId="0" borderId="0" xfId="7" applyFont="1" applyAlignment="1">
      <alignment horizontal="right"/>
    </xf>
    <xf numFmtId="168" fontId="2" fillId="0" borderId="0" xfId="11" applyFont="1" applyAlignment="1">
      <alignment horizontal="left"/>
    </xf>
    <xf numFmtId="168" fontId="4" fillId="0" borderId="0" xfId="11" applyFont="1"/>
    <xf numFmtId="168" fontId="6" fillId="0" borderId="0" xfId="11" applyFont="1" applyAlignment="1">
      <alignment horizontal="left"/>
    </xf>
    <xf numFmtId="168" fontId="4" fillId="0" borderId="0" xfId="11" applyFont="1" applyAlignment="1">
      <alignment horizontal="left"/>
    </xf>
    <xf numFmtId="168" fontId="2" fillId="0" borderId="0" xfId="11" applyFont="1"/>
    <xf numFmtId="168" fontId="5" fillId="0" borderId="0" xfId="11" applyFont="1" applyAlignment="1">
      <alignment horizontal="left"/>
    </xf>
    <xf numFmtId="168" fontId="7" fillId="0" borderId="0" xfId="11" applyFont="1"/>
    <xf numFmtId="168" fontId="5" fillId="0" borderId="0" xfId="11" applyFont="1"/>
    <xf numFmtId="169" fontId="5" fillId="0" borderId="1" xfId="11" applyNumberFormat="1" applyFont="1" applyBorder="1" applyProtection="1"/>
    <xf numFmtId="170" fontId="5" fillId="0" borderId="1" xfId="11" applyNumberFormat="1" applyFont="1" applyBorder="1" applyProtection="1"/>
    <xf numFmtId="169" fontId="5" fillId="0" borderId="1" xfId="11" applyNumberFormat="1" applyFont="1" applyBorder="1" applyAlignment="1" applyProtection="1">
      <alignment horizontal="right"/>
    </xf>
    <xf numFmtId="170" fontId="5" fillId="0" borderId="1" xfId="11" applyNumberFormat="1" applyFont="1" applyBorder="1" applyAlignment="1" applyProtection="1">
      <alignment horizontal="right"/>
    </xf>
    <xf numFmtId="170" fontId="5" fillId="0" borderId="1" xfId="11" applyNumberFormat="1" applyFont="1" applyFill="1" applyBorder="1" applyProtection="1"/>
    <xf numFmtId="170" fontId="5" fillId="0" borderId="1" xfId="11" applyNumberFormat="1" applyFont="1" applyFill="1" applyBorder="1"/>
    <xf numFmtId="169" fontId="5" fillId="0" borderId="3" xfId="11" applyNumberFormat="1" applyFont="1" applyBorder="1" applyProtection="1"/>
    <xf numFmtId="170" fontId="5" fillId="0" borderId="3" xfId="11" applyNumberFormat="1" applyFont="1" applyFill="1" applyBorder="1"/>
    <xf numFmtId="169" fontId="5" fillId="0" borderId="4" xfId="11" applyNumberFormat="1" applyFont="1" applyBorder="1" applyAlignment="1" applyProtection="1">
      <alignment horizontal="right"/>
    </xf>
    <xf numFmtId="169" fontId="5" fillId="0" borderId="0" xfId="11" applyNumberFormat="1" applyFont="1" applyBorder="1" applyProtection="1"/>
    <xf numFmtId="170" fontId="5" fillId="0" borderId="1" xfId="11" applyNumberFormat="1" applyFont="1" applyBorder="1"/>
    <xf numFmtId="170" fontId="5" fillId="0" borderId="0" xfId="11" applyNumberFormat="1" applyFont="1" applyBorder="1"/>
    <xf numFmtId="168" fontId="9" fillId="0" borderId="0" xfId="11" applyFont="1" applyAlignment="1">
      <alignment horizontal="right"/>
    </xf>
    <xf numFmtId="0" fontId="15" fillId="0" borderId="0" xfId="7" quotePrefix="1" applyFont="1" applyFill="1" applyBorder="1" applyAlignment="1">
      <alignment horizontal="left" vertical="center"/>
    </xf>
    <xf numFmtId="0" fontId="7" fillId="5" borderId="2" xfId="7" applyFont="1" applyFill="1" applyBorder="1" applyAlignment="1">
      <alignment horizontal="left"/>
    </xf>
    <xf numFmtId="0" fontId="7" fillId="5" borderId="2" xfId="7" applyFont="1" applyFill="1" applyBorder="1"/>
    <xf numFmtId="168" fontId="7" fillId="5" borderId="5" xfId="11" applyFont="1" applyFill="1" applyBorder="1" applyAlignment="1">
      <alignment horizontal="right"/>
    </xf>
    <xf numFmtId="168" fontId="8" fillId="5" borderId="6" xfId="11" applyFont="1" applyFill="1" applyBorder="1" applyAlignment="1">
      <alignment horizontal="right"/>
    </xf>
    <xf numFmtId="168" fontId="16" fillId="0" borderId="0" xfId="11" applyFont="1" applyAlignment="1">
      <alignment horizontal="left"/>
    </xf>
    <xf numFmtId="165" fontId="5" fillId="3" borderId="1" xfId="0" applyNumberFormat="1" applyFont="1" applyFill="1" applyBorder="1" applyAlignment="1">
      <alignment horizontal="right"/>
    </xf>
    <xf numFmtId="170" fontId="5" fillId="6" borderId="0" xfId="7" applyNumberFormat="1" applyFont="1" applyFill="1"/>
    <xf numFmtId="0" fontId="5" fillId="6" borderId="0" xfId="7" applyFont="1" applyFill="1"/>
    <xf numFmtId="41" fontId="5" fillId="6" borderId="0" xfId="7" applyNumberFormat="1" applyFont="1" applyFill="1"/>
    <xf numFmtId="41" fontId="5" fillId="6" borderId="1" xfId="2" applyFont="1" applyFill="1" applyBorder="1"/>
    <xf numFmtId="41" fontId="8" fillId="4" borderId="2" xfId="2" applyFont="1" applyFill="1" applyBorder="1"/>
    <xf numFmtId="165" fontId="5" fillId="3" borderId="1" xfId="7" quotePrefix="1" applyNumberFormat="1" applyFont="1" applyFill="1" applyBorder="1" applyAlignment="1">
      <alignment horizontal="right"/>
    </xf>
    <xf numFmtId="164" fontId="5" fillId="3" borderId="1" xfId="7" quotePrefix="1" applyNumberFormat="1" applyFont="1" applyFill="1" applyBorder="1" applyAlignment="1">
      <alignment horizontal="right"/>
    </xf>
    <xf numFmtId="41" fontId="5" fillId="0" borderId="1" xfId="2" quotePrefix="1" applyFont="1" applyBorder="1" applyAlignment="1">
      <alignment horizontal="right"/>
    </xf>
    <xf numFmtId="165" fontId="9" fillId="3" borderId="1" xfId="0" applyNumberFormat="1" applyFont="1" applyFill="1" applyBorder="1"/>
    <xf numFmtId="0" fontId="9" fillId="0" borderId="1" xfId="7" applyFont="1" applyBorder="1" applyAlignment="1">
      <alignment horizontal="center"/>
    </xf>
    <xf numFmtId="164" fontId="9" fillId="3" borderId="1" xfId="7" quotePrefix="1" applyNumberFormat="1" applyFont="1" applyFill="1" applyBorder="1" applyAlignment="1">
      <alignment horizontal="right"/>
    </xf>
    <xf numFmtId="41" fontId="9" fillId="0" borderId="1" xfId="2" quotePrefix="1" applyFont="1" applyBorder="1" applyAlignment="1">
      <alignment horizontal="right"/>
    </xf>
    <xf numFmtId="170" fontId="5" fillId="0" borderId="4" xfId="11" applyNumberFormat="1" applyFont="1" applyBorder="1"/>
    <xf numFmtId="169" fontId="9" fillId="0" borderId="1" xfId="11" applyNumberFormat="1" applyFont="1" applyBorder="1" applyProtection="1"/>
    <xf numFmtId="169" fontId="9" fillId="0" borderId="1" xfId="11" applyNumberFormat="1" applyFont="1" applyBorder="1" applyAlignment="1" applyProtection="1">
      <alignment horizontal="right"/>
    </xf>
    <xf numFmtId="169" fontId="9" fillId="6" borderId="6" xfId="11" applyNumberFormat="1" applyFont="1" applyFill="1" applyBorder="1" applyProtection="1"/>
    <xf numFmtId="169" fontId="9" fillId="6" borderId="6" xfId="11" applyNumberFormat="1" applyFont="1" applyFill="1" applyBorder="1" applyAlignment="1" applyProtection="1">
      <alignment horizontal="right"/>
    </xf>
    <xf numFmtId="168" fontId="7" fillId="5" borderId="5" xfId="11" applyFont="1" applyFill="1" applyBorder="1" applyAlignment="1">
      <alignment horizontal="center" vertical="center"/>
    </xf>
    <xf numFmtId="168" fontId="7" fillId="5" borderId="6" xfId="11" applyFont="1" applyFill="1" applyBorder="1" applyAlignment="1">
      <alignment horizontal="center" vertical="center"/>
    </xf>
    <xf numFmtId="168" fontId="9" fillId="0" borderId="1" xfId="11" applyFont="1" applyBorder="1" applyAlignment="1">
      <alignment horizontal="center"/>
    </xf>
    <xf numFmtId="168" fontId="9" fillId="0" borderId="3" xfId="11" applyFont="1" applyBorder="1" applyAlignment="1">
      <alignment horizontal="center"/>
    </xf>
    <xf numFmtId="168" fontId="9" fillId="0" borderId="6" xfId="11" applyFont="1" applyBorder="1" applyAlignment="1">
      <alignment horizontal="center"/>
    </xf>
    <xf numFmtId="169" fontId="9" fillId="6" borderId="1" xfId="11" applyNumberFormat="1" applyFont="1" applyFill="1" applyBorder="1" applyProtection="1"/>
    <xf numFmtId="170" fontId="5" fillId="6" borderId="4" xfId="11" applyNumberFormat="1" applyFont="1" applyFill="1" applyBorder="1"/>
    <xf numFmtId="169" fontId="9" fillId="6" borderId="1" xfId="11" applyNumberFormat="1" applyFont="1" applyFill="1" applyBorder="1" applyAlignment="1" applyProtection="1">
      <alignment horizontal="right"/>
    </xf>
    <xf numFmtId="170" fontId="5" fillId="6" borderId="6" xfId="11" applyNumberFormat="1" applyFont="1" applyFill="1" applyBorder="1" applyAlignment="1">
      <alignment horizontal="right"/>
    </xf>
  </cellXfs>
  <cellStyles count="13">
    <cellStyle name="Ligne détail" xfId="1" xr:uid="{00000000-0005-0000-0000-000000000000}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 4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SVEZIA - Produzione Autoveicoli - Trend 1960-2019, (.000 di unità)</a:t>
            </a:r>
          </a:p>
          <a:p>
            <a:pPr algn="l"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400" b="1" i="0" u="none" strike="noStrike" baseline="0">
                <a:solidFill>
                  <a:sysClr val="windowText" lastClr="000000"/>
                </a:solidFill>
                <a:latin typeface="Trebuchet MS"/>
              </a:rPr>
              <a:t>ANFIA su dati BIL-SWEDEN</a:t>
            </a:r>
          </a:p>
        </c:rich>
      </c:tx>
      <c:layout>
        <c:manualLayout>
          <c:xMode val="edge"/>
          <c:yMode val="edge"/>
          <c:x val="2.600837550723049E-2"/>
          <c:y val="1.64477580258383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386250889565162E-2"/>
          <c:y val="0.13163795206425064"/>
          <c:w val="0.88283320311773739"/>
          <c:h val="0.68861655868969929"/>
        </c:manualLayout>
      </c:layout>
      <c:areaChart>
        <c:grouping val="standard"/>
        <c:varyColors val="0"/>
        <c:ser>
          <c:idx val="1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General_)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128.5</c:v>
                </c:pt>
                <c:pt idx="1">
                  <c:v>131.80000000000001</c:v>
                </c:pt>
                <c:pt idx="2">
                  <c:v>151.6</c:v>
                </c:pt>
                <c:pt idx="3">
                  <c:v>167.9</c:v>
                </c:pt>
                <c:pt idx="4">
                  <c:v>184.2</c:v>
                </c:pt>
                <c:pt idx="5">
                  <c:v>205.7</c:v>
                </c:pt>
                <c:pt idx="6">
                  <c:v>199.9</c:v>
                </c:pt>
                <c:pt idx="7">
                  <c:v>214.6</c:v>
                </c:pt>
                <c:pt idx="8">
                  <c:v>244.8</c:v>
                </c:pt>
                <c:pt idx="9">
                  <c:v>271.39999999999998</c:v>
                </c:pt>
                <c:pt idx="10">
                  <c:v>310.89999999999998</c:v>
                </c:pt>
                <c:pt idx="11">
                  <c:v>317.3</c:v>
                </c:pt>
                <c:pt idx="12">
                  <c:v>351</c:v>
                </c:pt>
                <c:pt idx="13">
                  <c:v>378</c:v>
                </c:pt>
                <c:pt idx="14">
                  <c:v>368.4</c:v>
                </c:pt>
                <c:pt idx="15">
                  <c:v>366.8</c:v>
                </c:pt>
                <c:pt idx="16">
                  <c:v>368</c:v>
                </c:pt>
                <c:pt idx="17">
                  <c:v>286.89999999999998</c:v>
                </c:pt>
                <c:pt idx="18">
                  <c:v>305.60000000000002</c:v>
                </c:pt>
                <c:pt idx="19">
                  <c:v>373.7</c:v>
                </c:pt>
                <c:pt idx="20">
                  <c:v>315.10000000000002</c:v>
                </c:pt>
                <c:pt idx="21">
                  <c:v>331.4</c:v>
                </c:pt>
                <c:pt idx="22">
                  <c:v>365.40000000000003</c:v>
                </c:pt>
                <c:pt idx="23">
                  <c:v>414.5</c:v>
                </c:pt>
                <c:pt idx="24">
                  <c:v>431.9</c:v>
                </c:pt>
                <c:pt idx="25">
                  <c:v>461</c:v>
                </c:pt>
                <c:pt idx="26">
                  <c:v>487.1</c:v>
                </c:pt>
                <c:pt idx="27">
                  <c:v>501.8</c:v>
                </c:pt>
                <c:pt idx="28">
                  <c:v>483.6</c:v>
                </c:pt>
                <c:pt idx="29">
                  <c:v>465.79999999999995</c:v>
                </c:pt>
                <c:pt idx="30">
                  <c:v>410.29999999999995</c:v>
                </c:pt>
                <c:pt idx="31">
                  <c:v>344.59999999999997</c:v>
                </c:pt>
                <c:pt idx="32">
                  <c:v>217.65199999999999</c:v>
                </c:pt>
                <c:pt idx="33">
                  <c:v>183.25200000000001</c:v>
                </c:pt>
                <c:pt idx="34">
                  <c:v>213.21799999999999</c:v>
                </c:pt>
                <c:pt idx="35">
                  <c:v>245.84899999999999</c:v>
                </c:pt>
                <c:pt idx="36">
                  <c:v>223.559</c:v>
                </c:pt>
                <c:pt idx="37">
                  <c:v>230.94</c:v>
                </c:pt>
                <c:pt idx="38">
                  <c:v>223.28</c:v>
                </c:pt>
                <c:pt idx="39">
                  <c:v>245.55200000000002</c:v>
                </c:pt>
                <c:pt idx="40">
                  <c:v>301.34300000000002</c:v>
                </c:pt>
                <c:pt idx="41">
                  <c:v>289.14699999999999</c:v>
                </c:pt>
                <c:pt idx="42">
                  <c:v>276.19299999999998</c:v>
                </c:pt>
                <c:pt idx="43">
                  <c:v>323.03199999999998</c:v>
                </c:pt>
                <c:pt idx="44">
                  <c:v>340.27</c:v>
                </c:pt>
                <c:pt idx="45">
                  <c:v>339.22899999999998</c:v>
                </c:pt>
                <c:pt idx="46">
                  <c:v>333.072</c:v>
                </c:pt>
                <c:pt idx="47">
                  <c:v>366.02000000000004</c:v>
                </c:pt>
                <c:pt idx="48">
                  <c:v>308.29899999999998</c:v>
                </c:pt>
                <c:pt idx="49">
                  <c:v>156.43600000000001</c:v>
                </c:pt>
                <c:pt idx="50">
                  <c:v>217.184</c:v>
                </c:pt>
                <c:pt idx="51">
                  <c:v>226.56399999999999</c:v>
                </c:pt>
                <c:pt idx="52">
                  <c:v>200.34100000000001</c:v>
                </c:pt>
                <c:pt idx="53">
                  <c:v>198.66700000000003</c:v>
                </c:pt>
                <c:pt idx="54">
                  <c:v>192.09399999999999</c:v>
                </c:pt>
                <c:pt idx="55">
                  <c:v>227.39599999999999</c:v>
                </c:pt>
                <c:pt idx="56">
                  <c:v>244.2</c:v>
                </c:pt>
                <c:pt idx="57">
                  <c:v>273.35899999999998</c:v>
                </c:pt>
                <c:pt idx="58">
                  <c:v>330.798</c:v>
                </c:pt>
                <c:pt idx="59">
                  <c:v>319.10500000000002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0-47EB-9869-0FF7463CBF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45051264"/>
        <c:axId val="1"/>
      </c:areaChart>
      <c:catAx>
        <c:axId val="445051264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600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45051264"/>
        <c:crosses val="autoZero"/>
        <c:crossBetween val="midCat"/>
        <c:majorUnit val="100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9" workbookViewId="0"/>
  </sheetViews>
  <pageMargins left="0.70866141732283472" right="0.70866141732283472" top="0.74803149606299213" bottom="0.98425196850393704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184150</xdr:colOff>
      <xdr:row>0</xdr:row>
      <xdr:rowOff>50801</xdr:rowOff>
    </xdr:from>
    <xdr:to>
      <xdr:col>0</xdr:col>
      <xdr:colOff>1006702</xdr:colOff>
      <xdr:row>3</xdr:row>
      <xdr:rowOff>82551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C3816EA-2E23-4DE4-9043-983C3BFF2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50" y="50801"/>
          <a:ext cx="822552" cy="5270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114299</xdr:colOff>
      <xdr:row>0</xdr:row>
      <xdr:rowOff>25399</xdr:rowOff>
    </xdr:from>
    <xdr:to>
      <xdr:col>0</xdr:col>
      <xdr:colOff>857919</xdr:colOff>
      <xdr:row>2</xdr:row>
      <xdr:rowOff>119824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0F5AD11-DB75-491D-B9D8-D0CA542F1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299" y="25399"/>
          <a:ext cx="743620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9747" cy="5843608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62D2EBE-429E-4BA0-B3B4-FED50409CE5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0.42551</cdr:x>
      <cdr:y>0.14439</cdr:y>
    </cdr:from>
    <cdr:to>
      <cdr:x>0.58332</cdr:x>
      <cdr:y>0.2271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3936525" y="832803"/>
          <a:ext cx="1455326" cy="474139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</a:rPr>
            <a:t>anno record 1987:  501.800  unità</a:t>
          </a:r>
        </a:p>
      </cdr:txBody>
    </cdr:sp>
  </cdr:relSizeAnchor>
  <cdr:relSizeAnchor xmlns:cdr="http://schemas.openxmlformats.org/drawingml/2006/chartDrawing">
    <cdr:from>
      <cdr:x>0.88098</cdr:x>
      <cdr:y>0.01224</cdr:y>
    </cdr:from>
    <cdr:to>
      <cdr:x>0.98477</cdr:x>
      <cdr:y>0.0979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BFB17176-E53B-4A70-A9F3-A0425ABA918F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164490" y="82997"/>
          <a:ext cx="960105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45"/>
  <sheetViews>
    <sheetView showGridLines="0" tabSelected="1" zoomScaleNormal="100" zoomScaleSheetLayoutView="55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4.81640625" style="3" customWidth="1"/>
    <col min="2" max="11" width="9" style="3" hidden="1" customWidth="1"/>
    <col min="12" max="12" width="9.54296875" style="3" customWidth="1"/>
    <col min="13" max="15" width="9.54296875" style="3" bestFit="1" customWidth="1"/>
    <col min="16" max="16" width="9.81640625" style="3" customWidth="1"/>
    <col min="17" max="17" width="9.1796875" style="3"/>
    <col min="18" max="19" width="9.453125" style="3" customWidth="1"/>
    <col min="20" max="21" width="10.453125" style="3" bestFit="1" customWidth="1"/>
    <col min="22" max="16384" width="9.1796875" style="3"/>
  </cols>
  <sheetData>
    <row r="2" spans="1:21" s="2" customFormat="1" ht="13.5">
      <c r="B2" s="1" t="s">
        <v>0</v>
      </c>
      <c r="L2" s="1" t="s">
        <v>0</v>
      </c>
    </row>
    <row r="3" spans="1:21" ht="13.5">
      <c r="B3" s="1" t="s">
        <v>25</v>
      </c>
      <c r="L3" s="1" t="s">
        <v>25</v>
      </c>
    </row>
    <row r="4" spans="1:21">
      <c r="B4" s="4"/>
      <c r="C4" s="4"/>
      <c r="D4" s="4"/>
      <c r="E4" s="4"/>
      <c r="F4" s="4"/>
      <c r="G4" s="4"/>
      <c r="H4" s="4"/>
      <c r="I4" s="4"/>
      <c r="J4" s="4"/>
    </row>
    <row r="5" spans="1:21" s="5" customFormat="1">
      <c r="A5" s="50"/>
      <c r="B5" s="51">
        <v>2000</v>
      </c>
      <c r="C5" s="51">
        <v>2001</v>
      </c>
      <c r="D5" s="51">
        <v>2002</v>
      </c>
      <c r="E5" s="51">
        <v>2003</v>
      </c>
      <c r="F5" s="51">
        <v>2004</v>
      </c>
      <c r="G5" s="51">
        <v>2005</v>
      </c>
      <c r="H5" s="51">
        <v>2006</v>
      </c>
      <c r="I5" s="51">
        <v>2007</v>
      </c>
      <c r="J5" s="51">
        <v>2008</v>
      </c>
      <c r="K5" s="51">
        <v>2009</v>
      </c>
      <c r="L5" s="51">
        <v>2010</v>
      </c>
      <c r="M5" s="51">
        <v>2011</v>
      </c>
      <c r="N5" s="51">
        <v>2012</v>
      </c>
      <c r="O5" s="51">
        <v>2013</v>
      </c>
      <c r="P5" s="51">
        <v>2014</v>
      </c>
      <c r="Q5" s="51">
        <v>2015</v>
      </c>
      <c r="R5" s="51">
        <v>2016</v>
      </c>
      <c r="S5" s="51">
        <v>2017</v>
      </c>
      <c r="T5" s="51">
        <v>2018</v>
      </c>
      <c r="U5" s="51">
        <v>2019</v>
      </c>
    </row>
    <row r="6" spans="1:21" s="5" customFormat="1" ht="13.5">
      <c r="A6" s="6" t="s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>
      <c r="A7" s="8" t="s">
        <v>2</v>
      </c>
      <c r="B7" s="9">
        <v>113995</v>
      </c>
      <c r="C7" s="9">
        <v>105243</v>
      </c>
      <c r="D7" s="9">
        <v>104094</v>
      </c>
      <c r="E7" s="9">
        <v>114120</v>
      </c>
      <c r="F7" s="9">
        <f>64629+37519</f>
        <v>102148</v>
      </c>
      <c r="G7" s="9">
        <v>103494</v>
      </c>
      <c r="H7" s="10">
        <v>110531</v>
      </c>
      <c r="I7" s="10">
        <v>102915</v>
      </c>
      <c r="J7" s="11">
        <v>75073</v>
      </c>
      <c r="K7" s="11">
        <v>17435</v>
      </c>
      <c r="L7" s="12">
        <v>32145</v>
      </c>
      <c r="M7" s="12">
        <v>12160</v>
      </c>
      <c r="N7" s="55" t="s">
        <v>22</v>
      </c>
      <c r="O7" s="55" t="s">
        <v>22</v>
      </c>
      <c r="P7" s="55" t="s">
        <v>22</v>
      </c>
      <c r="Q7" s="55" t="s">
        <v>22</v>
      </c>
      <c r="R7" s="55" t="s">
        <v>22</v>
      </c>
      <c r="S7" s="55" t="s">
        <v>22</v>
      </c>
      <c r="T7" s="55" t="s">
        <v>22</v>
      </c>
      <c r="U7" s="55" t="s">
        <v>22</v>
      </c>
    </row>
    <row r="8" spans="1:21">
      <c r="A8" s="8" t="s">
        <v>3</v>
      </c>
      <c r="B8" s="9">
        <v>145964</v>
      </c>
      <c r="C8" s="9">
        <v>145792</v>
      </c>
      <c r="D8" s="9">
        <v>133881</v>
      </c>
      <c r="E8" s="9">
        <v>166274</v>
      </c>
      <c r="F8" s="9">
        <v>188235</v>
      </c>
      <c r="G8" s="9">
        <v>185165</v>
      </c>
      <c r="H8" s="10">
        <v>178052</v>
      </c>
      <c r="I8" s="10">
        <v>213935</v>
      </c>
      <c r="J8" s="11">
        <v>177214</v>
      </c>
      <c r="K8" s="11">
        <v>111303</v>
      </c>
      <c r="L8" s="12">
        <v>144939</v>
      </c>
      <c r="M8" s="64">
        <v>176809</v>
      </c>
      <c r="N8" s="64">
        <v>162814</v>
      </c>
      <c r="O8" s="64">
        <v>161080</v>
      </c>
      <c r="P8" s="64">
        <v>154173</v>
      </c>
      <c r="Q8" s="64">
        <v>188987</v>
      </c>
      <c r="R8" s="64">
        <v>205374</v>
      </c>
      <c r="S8" s="64">
        <v>234000</v>
      </c>
      <c r="T8" s="64">
        <v>291000</v>
      </c>
      <c r="U8" s="64">
        <v>279000</v>
      </c>
    </row>
    <row r="9" spans="1:21">
      <c r="A9" s="13" t="s">
        <v>4</v>
      </c>
      <c r="B9" s="14">
        <f t="shared" ref="B9:L9" si="0">SUM(B7:B8)</f>
        <v>259959</v>
      </c>
      <c r="C9" s="14">
        <f t="shared" si="0"/>
        <v>251035</v>
      </c>
      <c r="D9" s="14">
        <f t="shared" si="0"/>
        <v>237975</v>
      </c>
      <c r="E9" s="14">
        <f t="shared" si="0"/>
        <v>280394</v>
      </c>
      <c r="F9" s="14">
        <f t="shared" si="0"/>
        <v>290383</v>
      </c>
      <c r="G9" s="14">
        <f t="shared" si="0"/>
        <v>288659</v>
      </c>
      <c r="H9" s="14">
        <f t="shared" si="0"/>
        <v>288583</v>
      </c>
      <c r="I9" s="14">
        <f t="shared" si="0"/>
        <v>316850</v>
      </c>
      <c r="J9" s="14">
        <f t="shared" si="0"/>
        <v>252287</v>
      </c>
      <c r="K9" s="14">
        <f t="shared" si="0"/>
        <v>128738</v>
      </c>
      <c r="L9" s="14">
        <f t="shared" si="0"/>
        <v>177084</v>
      </c>
      <c r="M9" s="14">
        <f>SUM(M7:M8)</f>
        <v>188969</v>
      </c>
      <c r="N9" s="14">
        <f>SUM(N7:N8)</f>
        <v>162814</v>
      </c>
      <c r="O9" s="14">
        <f>SUM(O7:O8)</f>
        <v>161080</v>
      </c>
      <c r="P9" s="14">
        <f>P8</f>
        <v>154173</v>
      </c>
      <c r="Q9" s="14">
        <f>Q8</f>
        <v>188987</v>
      </c>
      <c r="R9" s="14">
        <v>205374</v>
      </c>
      <c r="S9" s="60">
        <f>+S8</f>
        <v>234000</v>
      </c>
      <c r="T9" s="60">
        <f>+T8</f>
        <v>291000</v>
      </c>
      <c r="U9" s="60">
        <f>+U8</f>
        <v>279000</v>
      </c>
    </row>
    <row r="10" spans="1:21" ht="13.5">
      <c r="A10" s="6" t="s">
        <v>24</v>
      </c>
      <c r="B10" s="15"/>
      <c r="C10" s="15"/>
      <c r="D10" s="15"/>
      <c r="E10" s="15"/>
      <c r="F10" s="16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</row>
    <row r="11" spans="1:21">
      <c r="A11" s="17" t="s">
        <v>5</v>
      </c>
      <c r="B11" s="18">
        <v>2082</v>
      </c>
      <c r="C11" s="18">
        <v>2533</v>
      </c>
      <c r="D11" s="18">
        <v>2319</v>
      </c>
      <c r="E11" s="18">
        <v>3178</v>
      </c>
      <c r="F11" s="59">
        <v>2783</v>
      </c>
      <c r="G11" s="18">
        <v>3047</v>
      </c>
      <c r="H11" s="19">
        <v>2952</v>
      </c>
      <c r="I11" s="19">
        <v>3173</v>
      </c>
      <c r="J11" s="20">
        <v>3859</v>
      </c>
      <c r="K11" s="20">
        <v>4158</v>
      </c>
      <c r="L11" s="61" t="s">
        <v>22</v>
      </c>
      <c r="M11" s="61" t="s">
        <v>22</v>
      </c>
      <c r="N11" s="61" t="s">
        <v>22</v>
      </c>
      <c r="O11" s="61" t="s">
        <v>22</v>
      </c>
      <c r="P11" s="61" t="s">
        <v>22</v>
      </c>
      <c r="Q11" s="61" t="s">
        <v>22</v>
      </c>
      <c r="R11" s="61" t="s">
        <v>22</v>
      </c>
      <c r="S11" s="61" t="s">
        <v>22</v>
      </c>
      <c r="T11" s="61" t="s">
        <v>22</v>
      </c>
      <c r="U11" s="61" t="s">
        <v>22</v>
      </c>
    </row>
    <row r="12" spans="1:21">
      <c r="A12" s="17" t="s">
        <v>3</v>
      </c>
      <c r="B12" s="21">
        <v>5697</v>
      </c>
      <c r="C12" s="21">
        <v>5409</v>
      </c>
      <c r="D12" s="21">
        <v>5968</v>
      </c>
      <c r="E12" s="18">
        <v>4872</v>
      </c>
      <c r="F12" s="59">
        <v>5349</v>
      </c>
      <c r="G12" s="18">
        <v>6177</v>
      </c>
      <c r="H12" s="19">
        <v>6052</v>
      </c>
      <c r="I12" s="19">
        <v>5633</v>
      </c>
      <c r="J12" s="20">
        <v>5295</v>
      </c>
      <c r="K12" s="20">
        <v>5681</v>
      </c>
      <c r="L12" s="61" t="s">
        <v>22</v>
      </c>
      <c r="M12" s="61" t="s">
        <v>22</v>
      </c>
      <c r="N12" s="61" t="s">
        <v>22</v>
      </c>
      <c r="O12" s="61" t="s">
        <v>22</v>
      </c>
      <c r="P12" s="61" t="s">
        <v>22</v>
      </c>
      <c r="Q12" s="61" t="s">
        <v>22</v>
      </c>
      <c r="R12" s="61" t="s">
        <v>22</v>
      </c>
      <c r="S12" s="61" t="s">
        <v>22</v>
      </c>
      <c r="T12" s="61" t="s">
        <v>22</v>
      </c>
      <c r="U12" s="61" t="s">
        <v>22</v>
      </c>
    </row>
    <row r="13" spans="1:21">
      <c r="A13" s="13" t="s">
        <v>4</v>
      </c>
      <c r="B13" s="14">
        <f t="shared" ref="B13:K13" si="1">SUM(B11:B12)</f>
        <v>7779</v>
      </c>
      <c r="C13" s="14">
        <f t="shared" si="1"/>
        <v>7942</v>
      </c>
      <c r="D13" s="14">
        <f t="shared" si="1"/>
        <v>8287</v>
      </c>
      <c r="E13" s="14">
        <f t="shared" si="1"/>
        <v>8050</v>
      </c>
      <c r="F13" s="14">
        <f t="shared" si="1"/>
        <v>8132</v>
      </c>
      <c r="G13" s="14">
        <f t="shared" si="1"/>
        <v>9224</v>
      </c>
      <c r="H13" s="14">
        <f t="shared" si="1"/>
        <v>9004</v>
      </c>
      <c r="I13" s="14">
        <f t="shared" si="1"/>
        <v>8806</v>
      </c>
      <c r="J13" s="14">
        <f t="shared" si="1"/>
        <v>9154</v>
      </c>
      <c r="K13" s="14">
        <f t="shared" si="1"/>
        <v>9839</v>
      </c>
      <c r="L13" s="22">
        <v>10100</v>
      </c>
      <c r="M13" s="22">
        <v>9272</v>
      </c>
      <c r="N13" s="22">
        <v>9281</v>
      </c>
      <c r="O13" s="22">
        <v>9273</v>
      </c>
      <c r="P13" s="22">
        <v>9225</v>
      </c>
      <c r="Q13" s="22">
        <v>9157</v>
      </c>
      <c r="R13" s="22">
        <v>9098</v>
      </c>
      <c r="S13" s="22">
        <v>9023</v>
      </c>
      <c r="T13" s="22">
        <v>8961</v>
      </c>
      <c r="U13" s="22">
        <v>8917</v>
      </c>
    </row>
    <row r="14" spans="1:21" ht="13.5">
      <c r="A14" s="6" t="s">
        <v>6</v>
      </c>
      <c r="B14" s="15"/>
      <c r="C14" s="15"/>
      <c r="D14" s="15"/>
      <c r="E14" s="15"/>
      <c r="F14" s="16"/>
      <c r="G14" s="15"/>
      <c r="H14" s="15"/>
      <c r="I14" s="15"/>
      <c r="J14" s="15"/>
      <c r="K14" s="15"/>
      <c r="L14" s="23"/>
      <c r="M14" s="23"/>
      <c r="N14" s="23"/>
      <c r="O14" s="23"/>
      <c r="P14" s="23"/>
      <c r="Q14" s="23"/>
      <c r="R14" s="23"/>
      <c r="S14" s="65"/>
      <c r="T14" s="65"/>
      <c r="U14" s="65"/>
    </row>
    <row r="15" spans="1:21">
      <c r="A15" s="24" t="s">
        <v>7</v>
      </c>
      <c r="B15" s="18">
        <v>10035</v>
      </c>
      <c r="C15" s="18">
        <v>8392</v>
      </c>
      <c r="D15" s="18">
        <v>7555</v>
      </c>
      <c r="E15" s="18">
        <v>7925</v>
      </c>
      <c r="F15" s="18">
        <v>8293</v>
      </c>
      <c r="G15" s="18">
        <v>7794</v>
      </c>
      <c r="H15" s="62" t="s">
        <v>22</v>
      </c>
      <c r="I15" s="62" t="s">
        <v>22</v>
      </c>
      <c r="J15" s="62" t="s">
        <v>22</v>
      </c>
      <c r="K15" s="62" t="s">
        <v>22</v>
      </c>
      <c r="L15" s="62" t="s">
        <v>22</v>
      </c>
      <c r="M15" s="62" t="s">
        <v>22</v>
      </c>
      <c r="N15" s="62" t="s">
        <v>22</v>
      </c>
      <c r="O15" s="62" t="s">
        <v>22</v>
      </c>
      <c r="P15" s="62" t="s">
        <v>22</v>
      </c>
      <c r="Q15" s="62" t="s">
        <v>22</v>
      </c>
      <c r="R15" s="62" t="s">
        <v>22</v>
      </c>
      <c r="S15" s="66" t="s">
        <v>22</v>
      </c>
      <c r="T15" s="66" t="s">
        <v>22</v>
      </c>
      <c r="U15" s="66" t="s">
        <v>22</v>
      </c>
    </row>
    <row r="16" spans="1:21">
      <c r="A16" s="24" t="s">
        <v>3</v>
      </c>
      <c r="B16" s="18">
        <v>23570</v>
      </c>
      <c r="C16" s="18">
        <v>21778</v>
      </c>
      <c r="D16" s="18">
        <v>22376</v>
      </c>
      <c r="E16" s="18">
        <v>26663</v>
      </c>
      <c r="F16" s="18">
        <v>33462</v>
      </c>
      <c r="G16" s="18">
        <v>33552</v>
      </c>
      <c r="H16" s="62" t="s">
        <v>22</v>
      </c>
      <c r="I16" s="62" t="s">
        <v>22</v>
      </c>
      <c r="J16" s="62" t="s">
        <v>22</v>
      </c>
      <c r="K16" s="62" t="s">
        <v>22</v>
      </c>
      <c r="L16" s="62" t="s">
        <v>22</v>
      </c>
      <c r="M16" s="62" t="s">
        <v>22</v>
      </c>
      <c r="N16" s="62" t="s">
        <v>22</v>
      </c>
      <c r="O16" s="62" t="s">
        <v>22</v>
      </c>
      <c r="P16" s="62" t="s">
        <v>22</v>
      </c>
      <c r="Q16" s="62" t="s">
        <v>22</v>
      </c>
      <c r="R16" s="62" t="s">
        <v>22</v>
      </c>
      <c r="S16" s="66" t="s">
        <v>22</v>
      </c>
      <c r="T16" s="66" t="s">
        <v>22</v>
      </c>
      <c r="U16" s="66" t="s">
        <v>22</v>
      </c>
    </row>
    <row r="17" spans="1:21">
      <c r="A17" s="13" t="s">
        <v>4</v>
      </c>
      <c r="B17" s="14">
        <f t="shared" ref="B17:G17" si="2">SUM(B15:B16)</f>
        <v>33605</v>
      </c>
      <c r="C17" s="14">
        <f t="shared" si="2"/>
        <v>30170</v>
      </c>
      <c r="D17" s="14">
        <f t="shared" si="2"/>
        <v>29931</v>
      </c>
      <c r="E17" s="14">
        <f t="shared" si="2"/>
        <v>34588</v>
      </c>
      <c r="F17" s="14">
        <f t="shared" si="2"/>
        <v>41755</v>
      </c>
      <c r="G17" s="14">
        <f t="shared" si="2"/>
        <v>41346</v>
      </c>
      <c r="H17" s="14">
        <v>35485</v>
      </c>
      <c r="I17" s="14">
        <v>40364</v>
      </c>
      <c r="J17" s="14">
        <v>46858</v>
      </c>
      <c r="K17" s="14">
        <v>17859</v>
      </c>
      <c r="L17" s="22">
        <v>30000</v>
      </c>
      <c r="M17" s="22">
        <v>28323</v>
      </c>
      <c r="N17" s="22">
        <v>28246</v>
      </c>
      <c r="O17" s="22">
        <v>28314</v>
      </c>
      <c r="P17" s="22">
        <v>28696</v>
      </c>
      <c r="Q17" s="22">
        <v>29252</v>
      </c>
      <c r="R17" s="22">
        <v>29728</v>
      </c>
      <c r="S17" s="22">
        <v>30336</v>
      </c>
      <c r="T17" s="22">
        <v>30837</v>
      </c>
      <c r="U17" s="22">
        <v>31188</v>
      </c>
    </row>
    <row r="18" spans="1:21">
      <c r="A18" s="13" t="s">
        <v>23</v>
      </c>
      <c r="B18" s="14">
        <f>+B17+B13</f>
        <v>41384</v>
      </c>
      <c r="C18" s="14">
        <f t="shared" ref="C18:K18" si="3">+C17+C13</f>
        <v>38112</v>
      </c>
      <c r="D18" s="14">
        <f t="shared" si="3"/>
        <v>38218</v>
      </c>
      <c r="E18" s="14">
        <f t="shared" si="3"/>
        <v>42638</v>
      </c>
      <c r="F18" s="14">
        <f t="shared" si="3"/>
        <v>49887</v>
      </c>
      <c r="G18" s="14">
        <f t="shared" si="3"/>
        <v>50570</v>
      </c>
      <c r="H18" s="14">
        <f t="shared" si="3"/>
        <v>44489</v>
      </c>
      <c r="I18" s="14">
        <f t="shared" si="3"/>
        <v>49170</v>
      </c>
      <c r="J18" s="14">
        <f t="shared" si="3"/>
        <v>56012</v>
      </c>
      <c r="K18" s="14">
        <f t="shared" si="3"/>
        <v>27698</v>
      </c>
      <c r="L18" s="60">
        <f t="shared" ref="L18:U18" si="4">+L17+L13</f>
        <v>40100</v>
      </c>
      <c r="M18" s="60">
        <f t="shared" si="4"/>
        <v>37595</v>
      </c>
      <c r="N18" s="60">
        <f t="shared" si="4"/>
        <v>37527</v>
      </c>
      <c r="O18" s="60">
        <f t="shared" si="4"/>
        <v>37587</v>
      </c>
      <c r="P18" s="60">
        <f t="shared" si="4"/>
        <v>37921</v>
      </c>
      <c r="Q18" s="60">
        <f t="shared" si="4"/>
        <v>38409</v>
      </c>
      <c r="R18" s="60">
        <f t="shared" si="4"/>
        <v>38826</v>
      </c>
      <c r="S18" s="60">
        <f t="shared" si="4"/>
        <v>39359</v>
      </c>
      <c r="T18" s="60">
        <f t="shared" si="4"/>
        <v>39798</v>
      </c>
      <c r="U18" s="60">
        <f t="shared" si="4"/>
        <v>40105</v>
      </c>
    </row>
    <row r="19" spans="1:21" ht="13.5">
      <c r="A19" s="6" t="s">
        <v>8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23"/>
      <c r="M19" s="23"/>
      <c r="N19" s="23"/>
      <c r="O19" s="23"/>
      <c r="P19" s="23"/>
      <c r="Q19" s="23"/>
      <c r="R19" s="23"/>
      <c r="S19" s="65"/>
      <c r="T19" s="65"/>
      <c r="U19" s="65"/>
    </row>
    <row r="20" spans="1:21">
      <c r="A20" s="8" t="s">
        <v>9</v>
      </c>
      <c r="B20" s="9">
        <f t="shared" ref="B20:G21" si="5">+B7+B11</f>
        <v>116077</v>
      </c>
      <c r="C20" s="9">
        <f t="shared" si="5"/>
        <v>107776</v>
      </c>
      <c r="D20" s="9">
        <f t="shared" si="5"/>
        <v>106413</v>
      </c>
      <c r="E20" s="9">
        <f t="shared" si="5"/>
        <v>117298</v>
      </c>
      <c r="F20" s="9">
        <f t="shared" si="5"/>
        <v>104931</v>
      </c>
      <c r="G20" s="9">
        <f t="shared" si="5"/>
        <v>106541</v>
      </c>
      <c r="H20" s="9">
        <f>+H11+H7</f>
        <v>113483</v>
      </c>
      <c r="I20" s="9">
        <f t="shared" ref="I20:K21" si="6">+I11+I7</f>
        <v>106088</v>
      </c>
      <c r="J20" s="9">
        <f t="shared" si="6"/>
        <v>78932</v>
      </c>
      <c r="K20" s="9">
        <f t="shared" si="6"/>
        <v>21593</v>
      </c>
      <c r="L20" s="63" t="s">
        <v>22</v>
      </c>
      <c r="M20" s="63" t="s">
        <v>22</v>
      </c>
      <c r="N20" s="63" t="s">
        <v>22</v>
      </c>
      <c r="O20" s="63" t="s">
        <v>22</v>
      </c>
      <c r="P20" s="63" t="s">
        <v>22</v>
      </c>
      <c r="Q20" s="63" t="s">
        <v>22</v>
      </c>
      <c r="R20" s="63" t="s">
        <v>22</v>
      </c>
      <c r="S20" s="67" t="s">
        <v>22</v>
      </c>
      <c r="T20" s="67" t="s">
        <v>22</v>
      </c>
      <c r="U20" s="67" t="s">
        <v>22</v>
      </c>
    </row>
    <row r="21" spans="1:21">
      <c r="A21" s="8" t="s">
        <v>3</v>
      </c>
      <c r="B21" s="9">
        <f t="shared" si="5"/>
        <v>151661</v>
      </c>
      <c r="C21" s="9">
        <f t="shared" si="5"/>
        <v>151201</v>
      </c>
      <c r="D21" s="9">
        <f t="shared" si="5"/>
        <v>139849</v>
      </c>
      <c r="E21" s="9">
        <f t="shared" si="5"/>
        <v>171146</v>
      </c>
      <c r="F21" s="9">
        <f t="shared" si="5"/>
        <v>193584</v>
      </c>
      <c r="G21" s="9">
        <f t="shared" si="5"/>
        <v>191342</v>
      </c>
      <c r="H21" s="9">
        <f>+H12+H8</f>
        <v>184104</v>
      </c>
      <c r="I21" s="9">
        <f t="shared" si="6"/>
        <v>219568</v>
      </c>
      <c r="J21" s="9">
        <f t="shared" si="6"/>
        <v>182509</v>
      </c>
      <c r="K21" s="9">
        <f t="shared" si="6"/>
        <v>116984</v>
      </c>
      <c r="L21" s="63" t="s">
        <v>22</v>
      </c>
      <c r="M21" s="63" t="s">
        <v>22</v>
      </c>
      <c r="N21" s="63" t="s">
        <v>22</v>
      </c>
      <c r="O21" s="63" t="s">
        <v>22</v>
      </c>
      <c r="P21" s="63" t="s">
        <v>22</v>
      </c>
      <c r="Q21" s="63" t="s">
        <v>22</v>
      </c>
      <c r="R21" s="63" t="s">
        <v>22</v>
      </c>
      <c r="S21" s="67" t="s">
        <v>22</v>
      </c>
      <c r="T21" s="67" t="s">
        <v>22</v>
      </c>
      <c r="U21" s="67" t="s">
        <v>22</v>
      </c>
    </row>
    <row r="22" spans="1:21">
      <c r="A22" s="13" t="s">
        <v>4</v>
      </c>
      <c r="B22" s="25">
        <f t="shared" ref="B22:R22" si="7">+B17+B13+B9</f>
        <v>301343</v>
      </c>
      <c r="C22" s="26">
        <f t="shared" si="7"/>
        <v>289147</v>
      </c>
      <c r="D22" s="26">
        <f t="shared" si="7"/>
        <v>276193</v>
      </c>
      <c r="E22" s="26">
        <f t="shared" si="7"/>
        <v>323032</v>
      </c>
      <c r="F22" s="26">
        <f t="shared" si="7"/>
        <v>340270</v>
      </c>
      <c r="G22" s="26">
        <f t="shared" si="7"/>
        <v>339229</v>
      </c>
      <c r="H22" s="26">
        <f t="shared" si="7"/>
        <v>333072</v>
      </c>
      <c r="I22" s="26">
        <f t="shared" si="7"/>
        <v>366020</v>
      </c>
      <c r="J22" s="26">
        <f t="shared" si="7"/>
        <v>308299</v>
      </c>
      <c r="K22" s="26">
        <f t="shared" si="7"/>
        <v>156436</v>
      </c>
      <c r="L22" s="22">
        <f t="shared" si="7"/>
        <v>217184</v>
      </c>
      <c r="M22" s="22">
        <f t="shared" si="7"/>
        <v>226564</v>
      </c>
      <c r="N22" s="22">
        <f t="shared" si="7"/>
        <v>200341</v>
      </c>
      <c r="O22" s="22">
        <f t="shared" si="7"/>
        <v>198667</v>
      </c>
      <c r="P22" s="22">
        <f t="shared" si="7"/>
        <v>192094</v>
      </c>
      <c r="Q22" s="22">
        <f t="shared" si="7"/>
        <v>227396</v>
      </c>
      <c r="R22" s="22">
        <f t="shared" si="7"/>
        <v>244200</v>
      </c>
      <c r="S22" s="22">
        <f>+S17+S13+S9</f>
        <v>273359</v>
      </c>
      <c r="T22" s="22">
        <f>+T17+T13+T9</f>
        <v>330798</v>
      </c>
      <c r="U22" s="22">
        <f>+U17+U13+U9</f>
        <v>319105</v>
      </c>
    </row>
    <row r="23" spans="1:21">
      <c r="A23" s="49" t="s">
        <v>30</v>
      </c>
      <c r="B23" s="27"/>
      <c r="C23" s="27"/>
      <c r="G23" s="27"/>
      <c r="H23" s="27"/>
      <c r="I23" s="27"/>
      <c r="L23" s="27"/>
      <c r="N23" s="27"/>
      <c r="P23" s="27"/>
      <c r="Q23" s="27"/>
      <c r="R23" s="27"/>
      <c r="S23" s="27"/>
      <c r="T23" s="27"/>
      <c r="U23" s="27" t="s">
        <v>29</v>
      </c>
    </row>
    <row r="24" spans="1:21">
      <c r="A24" s="49"/>
      <c r="B24" s="27"/>
      <c r="C24" s="27"/>
      <c r="G24" s="27"/>
      <c r="H24" s="27"/>
      <c r="I24" s="27"/>
      <c r="L24" s="27"/>
      <c r="N24" s="27"/>
      <c r="P24" s="27"/>
      <c r="Q24" s="27"/>
      <c r="R24" s="27"/>
      <c r="S24" s="27"/>
      <c r="T24" s="27"/>
      <c r="U24" s="27"/>
    </row>
    <row r="25" spans="1:21" ht="13.5">
      <c r="A25" s="1" t="s">
        <v>26</v>
      </c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</row>
    <row r="26" spans="1:21">
      <c r="B26" s="57"/>
      <c r="C26" s="57"/>
      <c r="D26" s="57"/>
      <c r="E26" s="57"/>
      <c r="F26" s="57"/>
      <c r="G26" s="57"/>
      <c r="H26" s="58"/>
      <c r="I26" s="58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</row>
    <row r="27" spans="1:21">
      <c r="A27" s="50"/>
      <c r="B27" s="51">
        <v>2000</v>
      </c>
      <c r="C27" s="51">
        <v>2001</v>
      </c>
      <c r="D27" s="51">
        <v>2002</v>
      </c>
      <c r="E27" s="51">
        <v>2003</v>
      </c>
      <c r="F27" s="51">
        <v>2004</v>
      </c>
      <c r="G27" s="51">
        <v>2005</v>
      </c>
      <c r="H27" s="51">
        <v>2006</v>
      </c>
      <c r="I27" s="51">
        <v>2007</v>
      </c>
      <c r="J27" s="51">
        <v>2008</v>
      </c>
      <c r="K27" s="51">
        <v>2009</v>
      </c>
      <c r="L27" s="51">
        <v>2010</v>
      </c>
      <c r="M27" s="51">
        <v>2011</v>
      </c>
      <c r="N27" s="51">
        <v>2012</v>
      </c>
      <c r="O27" s="51">
        <v>2013</v>
      </c>
      <c r="P27" s="51">
        <v>2014</v>
      </c>
      <c r="Q27" s="51">
        <v>2015</v>
      </c>
      <c r="R27" s="51">
        <v>2016</v>
      </c>
      <c r="S27" s="51">
        <v>2017</v>
      </c>
      <c r="T27" s="51">
        <v>2018</v>
      </c>
      <c r="U27" s="51">
        <v>2019</v>
      </c>
    </row>
    <row r="28" spans="1:21" ht="13.5">
      <c r="A28" s="6" t="s">
        <v>1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1">
      <c r="A29" s="8" t="s">
        <v>2</v>
      </c>
      <c r="B29" s="9">
        <v>133000</v>
      </c>
      <c r="C29" s="9">
        <v>123800</v>
      </c>
      <c r="D29" s="9">
        <v>124900</v>
      </c>
      <c r="E29" s="9">
        <v>130000</v>
      </c>
      <c r="F29" s="9">
        <v>128800</v>
      </c>
      <c r="G29" s="9">
        <v>127600</v>
      </c>
      <c r="H29" s="10">
        <v>135400</v>
      </c>
      <c r="I29" s="10">
        <v>125400</v>
      </c>
      <c r="J29" s="11">
        <v>90300</v>
      </c>
      <c r="K29" s="11">
        <v>20800</v>
      </c>
      <c r="L29" s="12">
        <v>32100</v>
      </c>
      <c r="M29" s="12">
        <v>12200</v>
      </c>
      <c r="N29" s="55" t="s">
        <v>22</v>
      </c>
      <c r="O29" s="55" t="s">
        <v>22</v>
      </c>
      <c r="P29" s="55" t="s">
        <v>22</v>
      </c>
      <c r="Q29" s="55" t="s">
        <v>22</v>
      </c>
      <c r="R29" s="55" t="s">
        <v>22</v>
      </c>
      <c r="S29" s="55" t="s">
        <v>22</v>
      </c>
      <c r="T29" s="55" t="s">
        <v>22</v>
      </c>
      <c r="U29" s="55" t="s">
        <v>22</v>
      </c>
    </row>
    <row r="30" spans="1:21">
      <c r="A30" s="8" t="s">
        <v>3</v>
      </c>
      <c r="B30" s="9">
        <v>429600</v>
      </c>
      <c r="C30" s="9">
        <v>418600</v>
      </c>
      <c r="D30" s="9">
        <v>398600</v>
      </c>
      <c r="E30" s="9">
        <v>416300</v>
      </c>
      <c r="F30" s="9">
        <v>466000</v>
      </c>
      <c r="G30" s="9">
        <v>446600</v>
      </c>
      <c r="H30" s="10">
        <v>426500</v>
      </c>
      <c r="I30" s="10">
        <v>461100</v>
      </c>
      <c r="J30" s="11">
        <v>366200</v>
      </c>
      <c r="K30" s="11">
        <v>311400</v>
      </c>
      <c r="L30" s="12">
        <v>387800</v>
      </c>
      <c r="M30" s="12">
        <v>462300</v>
      </c>
      <c r="N30" s="12">
        <v>429400</v>
      </c>
      <c r="O30" s="12">
        <v>423000</v>
      </c>
      <c r="P30" s="12">
        <v>463000</v>
      </c>
      <c r="Q30" s="12">
        <v>512800</v>
      </c>
      <c r="R30" s="12">
        <v>533200</v>
      </c>
      <c r="S30" s="12">
        <v>604000</v>
      </c>
      <c r="T30" s="12">
        <v>642300</v>
      </c>
      <c r="U30" s="12">
        <v>705500</v>
      </c>
    </row>
    <row r="31" spans="1:21">
      <c r="A31" s="13" t="s">
        <v>4</v>
      </c>
      <c r="B31" s="14">
        <f t="shared" ref="B31:L31" si="8">SUM(B29:B30)</f>
        <v>562600</v>
      </c>
      <c r="C31" s="14">
        <f t="shared" si="8"/>
        <v>542400</v>
      </c>
      <c r="D31" s="14">
        <f t="shared" si="8"/>
        <v>523500</v>
      </c>
      <c r="E31" s="14">
        <f t="shared" si="8"/>
        <v>546300</v>
      </c>
      <c r="F31" s="14">
        <f t="shared" si="8"/>
        <v>594800</v>
      </c>
      <c r="G31" s="14">
        <f t="shared" si="8"/>
        <v>574200</v>
      </c>
      <c r="H31" s="14">
        <f t="shared" si="8"/>
        <v>561900</v>
      </c>
      <c r="I31" s="14">
        <f t="shared" si="8"/>
        <v>586500</v>
      </c>
      <c r="J31" s="14">
        <f t="shared" si="8"/>
        <v>456500</v>
      </c>
      <c r="K31" s="14">
        <f t="shared" si="8"/>
        <v>332200</v>
      </c>
      <c r="L31" s="14">
        <f t="shared" si="8"/>
        <v>419900</v>
      </c>
      <c r="M31" s="14">
        <f>SUM(M29:M30)</f>
        <v>474500</v>
      </c>
      <c r="N31" s="14">
        <f>SUM(N29:N30)</f>
        <v>429400</v>
      </c>
      <c r="O31" s="14">
        <f>SUM(O29:O30)</f>
        <v>423000</v>
      </c>
      <c r="P31" s="14">
        <f>P30</f>
        <v>463000</v>
      </c>
      <c r="Q31" s="14">
        <f>Q30</f>
        <v>512800</v>
      </c>
      <c r="R31" s="14">
        <v>205374</v>
      </c>
      <c r="S31" s="14">
        <f>+S30</f>
        <v>604000</v>
      </c>
      <c r="T31" s="14">
        <f>+T30</f>
        <v>642300</v>
      </c>
      <c r="U31" s="14">
        <f>+U30</f>
        <v>705500</v>
      </c>
    </row>
    <row r="32" spans="1:21" ht="13.5">
      <c r="A32" s="6" t="s">
        <v>24</v>
      </c>
      <c r="B32" s="15"/>
      <c r="C32" s="15"/>
      <c r="D32" s="15"/>
      <c r="E32" s="15"/>
      <c r="F32" s="16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</row>
    <row r="33" spans="1:21">
      <c r="A33" s="17" t="s">
        <v>5</v>
      </c>
      <c r="B33" s="18">
        <v>4200</v>
      </c>
      <c r="C33" s="18">
        <v>4700</v>
      </c>
      <c r="D33" s="18">
        <v>3710</v>
      </c>
      <c r="E33" s="18">
        <v>5300</v>
      </c>
      <c r="F33" s="59">
        <v>5620</v>
      </c>
      <c r="G33" s="18">
        <v>6140</v>
      </c>
      <c r="H33" s="19">
        <v>5870</v>
      </c>
      <c r="I33" s="19">
        <v>7310</v>
      </c>
      <c r="J33" s="20">
        <v>7710</v>
      </c>
      <c r="K33" s="20">
        <v>6240</v>
      </c>
      <c r="L33" s="61">
        <v>6700</v>
      </c>
      <c r="M33" s="61">
        <v>8710</v>
      </c>
      <c r="N33" s="61">
        <v>6280</v>
      </c>
      <c r="O33" s="61">
        <v>6900</v>
      </c>
      <c r="P33" s="61">
        <v>6920</v>
      </c>
      <c r="Q33" s="61">
        <v>6960</v>
      </c>
      <c r="R33" s="61">
        <v>8490</v>
      </c>
      <c r="S33" s="61">
        <v>8330</v>
      </c>
      <c r="T33" s="61">
        <v>8700</v>
      </c>
      <c r="U33" s="61">
        <v>7700</v>
      </c>
    </row>
    <row r="34" spans="1:21">
      <c r="A34" s="17" t="s">
        <v>3</v>
      </c>
      <c r="B34" s="21">
        <v>11200</v>
      </c>
      <c r="C34" s="21">
        <v>10200</v>
      </c>
      <c r="D34" s="21">
        <v>9060</v>
      </c>
      <c r="E34" s="18">
        <v>7200</v>
      </c>
      <c r="F34" s="59">
        <v>8090</v>
      </c>
      <c r="G34" s="18">
        <v>10400</v>
      </c>
      <c r="H34" s="19">
        <v>9570</v>
      </c>
      <c r="I34" s="19">
        <v>9920</v>
      </c>
      <c r="J34" s="20">
        <v>9940</v>
      </c>
      <c r="K34" s="20">
        <v>9860</v>
      </c>
      <c r="L34" s="61">
        <v>10230</v>
      </c>
      <c r="M34" s="61">
        <v>12790</v>
      </c>
      <c r="N34" s="61">
        <v>10680</v>
      </c>
      <c r="O34" s="61">
        <v>8910</v>
      </c>
      <c r="P34" s="61">
        <v>8760</v>
      </c>
      <c r="Q34" s="61">
        <v>8830</v>
      </c>
      <c r="R34" s="61">
        <v>9560</v>
      </c>
      <c r="S34" s="61">
        <v>9390</v>
      </c>
      <c r="T34" s="61">
        <v>8430</v>
      </c>
      <c r="U34" s="61">
        <v>9730</v>
      </c>
    </row>
    <row r="35" spans="1:21">
      <c r="A35" s="13" t="s">
        <v>4</v>
      </c>
      <c r="B35" s="14">
        <f>+B33+B34</f>
        <v>15400</v>
      </c>
      <c r="C35" s="14">
        <f t="shared" ref="C35:T35" si="9">+C33+C34</f>
        <v>14900</v>
      </c>
      <c r="D35" s="14">
        <f t="shared" si="9"/>
        <v>12770</v>
      </c>
      <c r="E35" s="14">
        <f t="shared" si="9"/>
        <v>12500</v>
      </c>
      <c r="F35" s="14">
        <f t="shared" si="9"/>
        <v>13710</v>
      </c>
      <c r="G35" s="14">
        <f t="shared" si="9"/>
        <v>16540</v>
      </c>
      <c r="H35" s="14">
        <f t="shared" si="9"/>
        <v>15440</v>
      </c>
      <c r="I35" s="14">
        <f t="shared" si="9"/>
        <v>17230</v>
      </c>
      <c r="J35" s="14">
        <f t="shared" si="9"/>
        <v>17650</v>
      </c>
      <c r="K35" s="14">
        <f t="shared" si="9"/>
        <v>16100</v>
      </c>
      <c r="L35" s="14">
        <f t="shared" si="9"/>
        <v>16930</v>
      </c>
      <c r="M35" s="14">
        <f t="shared" si="9"/>
        <v>21500</v>
      </c>
      <c r="N35" s="14">
        <f t="shared" si="9"/>
        <v>16960</v>
      </c>
      <c r="O35" s="14">
        <f t="shared" si="9"/>
        <v>15810</v>
      </c>
      <c r="P35" s="14">
        <f t="shared" si="9"/>
        <v>15680</v>
      </c>
      <c r="Q35" s="14">
        <f t="shared" si="9"/>
        <v>15790</v>
      </c>
      <c r="R35" s="14">
        <f t="shared" si="9"/>
        <v>18050</v>
      </c>
      <c r="S35" s="14">
        <f t="shared" si="9"/>
        <v>17720</v>
      </c>
      <c r="T35" s="14">
        <f t="shared" si="9"/>
        <v>17130</v>
      </c>
      <c r="U35" s="14">
        <f t="shared" ref="U35" si="10">+U33+U34</f>
        <v>17430</v>
      </c>
    </row>
    <row r="36" spans="1:21" ht="13.5">
      <c r="A36" s="6" t="s">
        <v>6</v>
      </c>
      <c r="B36" s="15"/>
      <c r="C36" s="15"/>
      <c r="D36" s="15"/>
      <c r="E36" s="15"/>
      <c r="F36" s="16"/>
      <c r="G36" s="15"/>
      <c r="H36" s="15"/>
      <c r="I36" s="15"/>
      <c r="J36" s="15"/>
      <c r="K36" s="15"/>
      <c r="L36" s="23"/>
      <c r="M36" s="23"/>
      <c r="N36" s="23"/>
      <c r="O36" s="23"/>
      <c r="P36" s="23"/>
      <c r="Q36" s="23"/>
      <c r="R36" s="23"/>
      <c r="S36" s="23"/>
      <c r="T36" s="23"/>
      <c r="U36" s="23"/>
    </row>
    <row r="37" spans="1:21">
      <c r="A37" s="24" t="s">
        <v>7</v>
      </c>
      <c r="B37" s="18">
        <v>51400</v>
      </c>
      <c r="C37" s="18">
        <v>43500</v>
      </c>
      <c r="D37" s="18">
        <v>41400</v>
      </c>
      <c r="E37" s="18">
        <v>46000</v>
      </c>
      <c r="F37" s="18">
        <v>53100</v>
      </c>
      <c r="G37" s="18">
        <v>53400</v>
      </c>
      <c r="H37" s="62">
        <v>60900</v>
      </c>
      <c r="I37" s="62">
        <v>71000</v>
      </c>
      <c r="J37" s="62">
        <v>72700</v>
      </c>
      <c r="K37" s="62">
        <v>29600</v>
      </c>
      <c r="L37" s="62">
        <v>61000</v>
      </c>
      <c r="M37" s="62">
        <v>75300</v>
      </c>
      <c r="N37" s="62">
        <v>60600</v>
      </c>
      <c r="O37" s="62">
        <v>76000</v>
      </c>
      <c r="P37" s="62">
        <v>75300</v>
      </c>
      <c r="Q37" s="62">
        <v>72400</v>
      </c>
      <c r="R37" s="62">
        <v>75450</v>
      </c>
      <c r="S37" s="62">
        <v>87500</v>
      </c>
      <c r="T37" s="62">
        <v>92700</v>
      </c>
      <c r="U37" s="62">
        <v>89300</v>
      </c>
    </row>
    <row r="38" spans="1:21">
      <c r="A38" s="24" t="s">
        <v>3</v>
      </c>
      <c r="B38" s="18">
        <v>82000</v>
      </c>
      <c r="C38" s="18">
        <v>144500</v>
      </c>
      <c r="D38" s="18">
        <v>145000</v>
      </c>
      <c r="E38" s="18">
        <v>146400</v>
      </c>
      <c r="F38" s="18">
        <v>183700</v>
      </c>
      <c r="G38" s="18">
        <v>203800</v>
      </c>
      <c r="H38" s="62">
        <v>211300</v>
      </c>
      <c r="I38" s="62">
        <v>236400</v>
      </c>
      <c r="J38" s="62">
        <v>251200</v>
      </c>
      <c r="K38" s="62">
        <v>127700</v>
      </c>
      <c r="L38" s="62">
        <v>180000</v>
      </c>
      <c r="M38" s="62">
        <v>238400</v>
      </c>
      <c r="N38" s="62">
        <v>224000</v>
      </c>
      <c r="O38" s="62">
        <v>200300</v>
      </c>
      <c r="P38" s="62">
        <v>203100</v>
      </c>
      <c r="Q38" s="62">
        <v>207500</v>
      </c>
      <c r="R38" s="62">
        <v>190400</v>
      </c>
      <c r="S38" s="62">
        <v>202400</v>
      </c>
      <c r="T38" s="62">
        <v>226500</v>
      </c>
      <c r="U38" s="62">
        <v>232800</v>
      </c>
    </row>
    <row r="39" spans="1:21">
      <c r="A39" s="13" t="s">
        <v>4</v>
      </c>
      <c r="B39" s="14">
        <f>+B37+B38</f>
        <v>133400</v>
      </c>
      <c r="C39" s="14">
        <f t="shared" ref="C39:T39" si="11">+C37+C38</f>
        <v>188000</v>
      </c>
      <c r="D39" s="14">
        <f t="shared" si="11"/>
        <v>186400</v>
      </c>
      <c r="E39" s="14">
        <f t="shared" si="11"/>
        <v>192400</v>
      </c>
      <c r="F39" s="14">
        <f t="shared" si="11"/>
        <v>236800</v>
      </c>
      <c r="G39" s="14">
        <f t="shared" si="11"/>
        <v>257200</v>
      </c>
      <c r="H39" s="14">
        <f t="shared" si="11"/>
        <v>272200</v>
      </c>
      <c r="I39" s="14">
        <f t="shared" si="11"/>
        <v>307400</v>
      </c>
      <c r="J39" s="14">
        <f t="shared" si="11"/>
        <v>323900</v>
      </c>
      <c r="K39" s="14">
        <f t="shared" si="11"/>
        <v>157300</v>
      </c>
      <c r="L39" s="14">
        <f t="shared" si="11"/>
        <v>241000</v>
      </c>
      <c r="M39" s="14">
        <f t="shared" si="11"/>
        <v>313700</v>
      </c>
      <c r="N39" s="14">
        <f t="shared" si="11"/>
        <v>284600</v>
      </c>
      <c r="O39" s="14">
        <f t="shared" si="11"/>
        <v>276300</v>
      </c>
      <c r="P39" s="14">
        <f t="shared" si="11"/>
        <v>278400</v>
      </c>
      <c r="Q39" s="14">
        <f t="shared" si="11"/>
        <v>279900</v>
      </c>
      <c r="R39" s="14">
        <f t="shared" si="11"/>
        <v>265850</v>
      </c>
      <c r="S39" s="14">
        <f t="shared" si="11"/>
        <v>289900</v>
      </c>
      <c r="T39" s="14">
        <f t="shared" si="11"/>
        <v>319200</v>
      </c>
      <c r="U39" s="14">
        <f t="shared" ref="U39" si="12">+U37+U38</f>
        <v>322100</v>
      </c>
    </row>
    <row r="40" spans="1:21">
      <c r="A40" s="13" t="s">
        <v>23</v>
      </c>
      <c r="B40" s="14">
        <f>+B39+B35</f>
        <v>148800</v>
      </c>
      <c r="C40" s="14">
        <f t="shared" ref="C40:Q40" si="13">+C39+C35</f>
        <v>202900</v>
      </c>
      <c r="D40" s="14">
        <f t="shared" si="13"/>
        <v>199170</v>
      </c>
      <c r="E40" s="14">
        <f t="shared" si="13"/>
        <v>204900</v>
      </c>
      <c r="F40" s="14">
        <f t="shared" si="13"/>
        <v>250510</v>
      </c>
      <c r="G40" s="14">
        <f t="shared" si="13"/>
        <v>273740</v>
      </c>
      <c r="H40" s="14">
        <f t="shared" si="13"/>
        <v>287640</v>
      </c>
      <c r="I40" s="14">
        <f t="shared" si="13"/>
        <v>324630</v>
      </c>
      <c r="J40" s="14">
        <f t="shared" si="13"/>
        <v>341550</v>
      </c>
      <c r="K40" s="14">
        <f t="shared" si="13"/>
        <v>173400</v>
      </c>
      <c r="L40" s="14">
        <f t="shared" si="13"/>
        <v>257930</v>
      </c>
      <c r="M40" s="14">
        <f t="shared" si="13"/>
        <v>335200</v>
      </c>
      <c r="N40" s="14">
        <f t="shared" si="13"/>
        <v>301560</v>
      </c>
      <c r="O40" s="14">
        <f t="shared" si="13"/>
        <v>292110</v>
      </c>
      <c r="P40" s="14">
        <f t="shared" si="13"/>
        <v>294080</v>
      </c>
      <c r="Q40" s="14">
        <f t="shared" si="13"/>
        <v>295690</v>
      </c>
      <c r="R40" s="14">
        <f>+R39+R35</f>
        <v>283900</v>
      </c>
      <c r="S40" s="14">
        <f>+S39+S35</f>
        <v>307620</v>
      </c>
      <c r="T40" s="14">
        <f>+T39+T35</f>
        <v>336330</v>
      </c>
      <c r="U40" s="14">
        <f>+U39+U35</f>
        <v>339530</v>
      </c>
    </row>
    <row r="41" spans="1:21" ht="13.5">
      <c r="A41" s="6" t="s">
        <v>8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23"/>
      <c r="M41" s="23"/>
      <c r="N41" s="23"/>
      <c r="O41" s="23"/>
      <c r="P41" s="23"/>
      <c r="Q41" s="23"/>
      <c r="R41" s="23"/>
      <c r="S41" s="23"/>
      <c r="T41" s="23"/>
      <c r="U41" s="23"/>
    </row>
    <row r="42" spans="1:21">
      <c r="A42" s="8" t="s">
        <v>9</v>
      </c>
      <c r="B42" s="9">
        <f>+B29+B33+B37</f>
        <v>188600</v>
      </c>
      <c r="C42" s="9">
        <f t="shared" ref="C42:M42" si="14">+C29+C33+C37</f>
        <v>172000</v>
      </c>
      <c r="D42" s="9">
        <f t="shared" si="14"/>
        <v>170010</v>
      </c>
      <c r="E42" s="9">
        <f t="shared" si="14"/>
        <v>181300</v>
      </c>
      <c r="F42" s="9">
        <f t="shared" si="14"/>
        <v>187520</v>
      </c>
      <c r="G42" s="9">
        <f t="shared" si="14"/>
        <v>187140</v>
      </c>
      <c r="H42" s="9">
        <f t="shared" si="14"/>
        <v>202170</v>
      </c>
      <c r="I42" s="9">
        <f t="shared" si="14"/>
        <v>203710</v>
      </c>
      <c r="J42" s="9">
        <f t="shared" si="14"/>
        <v>170710</v>
      </c>
      <c r="K42" s="9">
        <f t="shared" si="14"/>
        <v>56640</v>
      </c>
      <c r="L42" s="9">
        <f t="shared" si="14"/>
        <v>99800</v>
      </c>
      <c r="M42" s="9">
        <f t="shared" si="14"/>
        <v>96210</v>
      </c>
      <c r="N42" s="9">
        <f>+N33+N37</f>
        <v>66880</v>
      </c>
      <c r="O42" s="9">
        <f t="shared" ref="O42:T42" si="15">+O33+O37</f>
        <v>82900</v>
      </c>
      <c r="P42" s="9">
        <f t="shared" si="15"/>
        <v>82220</v>
      </c>
      <c r="Q42" s="9">
        <f t="shared" si="15"/>
        <v>79360</v>
      </c>
      <c r="R42" s="9">
        <f t="shared" si="15"/>
        <v>83940</v>
      </c>
      <c r="S42" s="9">
        <f t="shared" si="15"/>
        <v>95830</v>
      </c>
      <c r="T42" s="9">
        <f t="shared" si="15"/>
        <v>101400</v>
      </c>
      <c r="U42" s="9">
        <f t="shared" ref="U42" si="16">+U33+U37</f>
        <v>97000</v>
      </c>
    </row>
    <row r="43" spans="1:21">
      <c r="A43" s="8" t="s">
        <v>3</v>
      </c>
      <c r="B43" s="9">
        <f>+B30+B34+B38</f>
        <v>522800</v>
      </c>
      <c r="C43" s="9">
        <f t="shared" ref="C43:T43" si="17">+C30+C34+C38</f>
        <v>573300</v>
      </c>
      <c r="D43" s="9">
        <f t="shared" si="17"/>
        <v>552660</v>
      </c>
      <c r="E43" s="9">
        <f t="shared" si="17"/>
        <v>569900</v>
      </c>
      <c r="F43" s="9">
        <f t="shared" si="17"/>
        <v>657790</v>
      </c>
      <c r="G43" s="9">
        <f t="shared" si="17"/>
        <v>660800</v>
      </c>
      <c r="H43" s="9">
        <f t="shared" si="17"/>
        <v>647370</v>
      </c>
      <c r="I43" s="9">
        <f t="shared" si="17"/>
        <v>707420</v>
      </c>
      <c r="J43" s="9">
        <f t="shared" si="17"/>
        <v>627340</v>
      </c>
      <c r="K43" s="9">
        <f t="shared" si="17"/>
        <v>448960</v>
      </c>
      <c r="L43" s="9">
        <f t="shared" si="17"/>
        <v>578030</v>
      </c>
      <c r="M43" s="9">
        <f t="shared" si="17"/>
        <v>713490</v>
      </c>
      <c r="N43" s="9">
        <f t="shared" si="17"/>
        <v>664080</v>
      </c>
      <c r="O43" s="9">
        <f t="shared" si="17"/>
        <v>632210</v>
      </c>
      <c r="P43" s="9">
        <f t="shared" si="17"/>
        <v>674860</v>
      </c>
      <c r="Q43" s="9">
        <f t="shared" si="17"/>
        <v>729130</v>
      </c>
      <c r="R43" s="9">
        <f t="shared" si="17"/>
        <v>733160</v>
      </c>
      <c r="S43" s="9">
        <f t="shared" si="17"/>
        <v>815790</v>
      </c>
      <c r="T43" s="9">
        <f t="shared" si="17"/>
        <v>877230</v>
      </c>
      <c r="U43" s="9">
        <f t="shared" ref="U43" si="18">+U30+U34+U38</f>
        <v>948030</v>
      </c>
    </row>
    <row r="44" spans="1:21">
      <c r="A44" s="13" t="s">
        <v>4</v>
      </c>
      <c r="B44" s="25">
        <f t="shared" ref="B44:R44" si="19">+B39+B35+B31</f>
        <v>711400</v>
      </c>
      <c r="C44" s="26">
        <f t="shared" si="19"/>
        <v>745300</v>
      </c>
      <c r="D44" s="26">
        <f t="shared" si="19"/>
        <v>722670</v>
      </c>
      <c r="E44" s="26">
        <f t="shared" si="19"/>
        <v>751200</v>
      </c>
      <c r="F44" s="26">
        <f t="shared" si="19"/>
        <v>845310</v>
      </c>
      <c r="G44" s="26">
        <f t="shared" si="19"/>
        <v>847940</v>
      </c>
      <c r="H44" s="26">
        <f t="shared" si="19"/>
        <v>849540</v>
      </c>
      <c r="I44" s="26">
        <f t="shared" si="19"/>
        <v>911130</v>
      </c>
      <c r="J44" s="26">
        <f t="shared" si="19"/>
        <v>798050</v>
      </c>
      <c r="K44" s="26">
        <f t="shared" si="19"/>
        <v>505600</v>
      </c>
      <c r="L44" s="26">
        <f t="shared" si="19"/>
        <v>677830</v>
      </c>
      <c r="M44" s="26">
        <f t="shared" si="19"/>
        <v>809700</v>
      </c>
      <c r="N44" s="26">
        <f t="shared" si="19"/>
        <v>730960</v>
      </c>
      <c r="O44" s="26">
        <f t="shared" si="19"/>
        <v>715110</v>
      </c>
      <c r="P44" s="26">
        <f t="shared" si="19"/>
        <v>757080</v>
      </c>
      <c r="Q44" s="26">
        <f t="shared" si="19"/>
        <v>808490</v>
      </c>
      <c r="R44" s="26">
        <f t="shared" si="19"/>
        <v>489274</v>
      </c>
      <c r="S44" s="26">
        <f>+S39+S35+S31</f>
        <v>911620</v>
      </c>
      <c r="T44" s="26">
        <f>+T39+T35+T31</f>
        <v>978630</v>
      </c>
      <c r="U44" s="26">
        <f>+U39+U35+U31</f>
        <v>1045030</v>
      </c>
    </row>
    <row r="45" spans="1:21">
      <c r="A45" s="49"/>
      <c r="B45" s="27"/>
      <c r="C45" s="27"/>
      <c r="G45" s="27"/>
      <c r="H45" s="27"/>
      <c r="I45" s="27"/>
      <c r="L45" s="27"/>
      <c r="N45" s="27"/>
      <c r="P45" s="27"/>
      <c r="Q45" s="27"/>
      <c r="R45" s="27"/>
      <c r="S45" s="27"/>
      <c r="T45" s="27"/>
      <c r="U45" s="27" t="s">
        <v>21</v>
      </c>
    </row>
  </sheetData>
  <phoneticPr fontId="17" type="noConversion"/>
  <pageMargins left="0.62992125984251968" right="0.39370078740157483" top="0.47244094488188981" bottom="0.70866141732283472" header="0.31496062992125984" footer="0.31496062992125984"/>
  <pageSetup paperSize="9" scale="91" orientation="landscape" r:id="rId1"/>
  <headerFooter>
    <oddFooter>&amp;L&amp;"Trebuchet MS,Grassetto"&amp;10Statistiche estere - PRODUZIONE MONDIALE
Automobile in cifre&amp;C&amp;"Trebuchet MS,Grassetto"&amp;9&amp;P/&amp;P&amp;R&amp;"Trebuchet MS,Grassetto"&amp;10ANFIA - Studi e statistiche</oddFooter>
  </headerFooter>
  <rowBreaks count="1" manualBreakCount="1">
    <brk id="2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D93"/>
  <sheetViews>
    <sheetView showGridLines="0" zoomScaleNormal="100" workbookViewId="0">
      <pane ySplit="7" topLeftCell="A71" activePane="bottomLeft" state="frozen"/>
      <selection pane="bottomLeft" activeCell="F82" sqref="F82:H91"/>
    </sheetView>
  </sheetViews>
  <sheetFormatPr defaultColWidth="10.54296875" defaultRowHeight="12"/>
  <cols>
    <col min="1" max="1" width="15.54296875" style="33" customWidth="1"/>
    <col min="2" max="2" width="17.453125" style="35" customWidth="1"/>
    <col min="3" max="3" width="19.453125" style="35" bestFit="1" customWidth="1"/>
    <col min="4" max="4" width="17.453125" style="35" customWidth="1"/>
    <col min="5" max="5" width="3" style="35" customWidth="1"/>
    <col min="6" max="16384" width="10.54296875" style="35"/>
  </cols>
  <sheetData>
    <row r="1" spans="1:4" s="29" customFormat="1" ht="17.5" customHeight="1">
      <c r="B1" s="28" t="s">
        <v>27</v>
      </c>
    </row>
    <row r="2" spans="1:4" s="29" customFormat="1" ht="13.5">
      <c r="B2" s="30" t="s">
        <v>28</v>
      </c>
    </row>
    <row r="3" spans="1:4" s="29" customFormat="1" ht="13.5">
      <c r="B3" s="31"/>
      <c r="C3" s="32"/>
      <c r="D3" s="32"/>
    </row>
    <row r="4" spans="1:4" s="29" customFormat="1" ht="13.5">
      <c r="B4" s="28" t="s">
        <v>0</v>
      </c>
      <c r="C4" s="32"/>
      <c r="D4" s="32"/>
    </row>
    <row r="5" spans="1:4">
      <c r="B5" s="34"/>
      <c r="C5" s="34"/>
      <c r="D5" s="34"/>
    </row>
    <row r="6" spans="1:4">
      <c r="A6" s="73" t="s">
        <v>19</v>
      </c>
      <c r="B6" s="52" t="s">
        <v>18</v>
      </c>
      <c r="C6" s="52" t="s">
        <v>17</v>
      </c>
      <c r="D6" s="52" t="s">
        <v>16</v>
      </c>
    </row>
    <row r="7" spans="1:4">
      <c r="A7" s="74" t="s">
        <v>15</v>
      </c>
      <c r="B7" s="53" t="s">
        <v>14</v>
      </c>
      <c r="C7" s="53" t="s">
        <v>13</v>
      </c>
      <c r="D7" s="53" t="s">
        <v>12</v>
      </c>
    </row>
    <row r="8" spans="1:4">
      <c r="A8" s="75">
        <v>1930</v>
      </c>
      <c r="B8" s="36">
        <v>0.7</v>
      </c>
      <c r="C8" s="37">
        <v>1.5</v>
      </c>
      <c r="D8" s="36">
        <v>2.2000000000000002</v>
      </c>
    </row>
    <row r="9" spans="1:4">
      <c r="A9" s="75">
        <v>1931</v>
      </c>
      <c r="B9" s="38">
        <v>0.7</v>
      </c>
      <c r="C9" s="39">
        <v>1.5</v>
      </c>
      <c r="D9" s="36">
        <v>2.2000000000000002</v>
      </c>
    </row>
    <row r="10" spans="1:4">
      <c r="A10" s="75">
        <v>1932</v>
      </c>
      <c r="B10" s="36">
        <v>0.8</v>
      </c>
      <c r="C10" s="37">
        <v>1.9</v>
      </c>
      <c r="D10" s="36">
        <v>2.7</v>
      </c>
    </row>
    <row r="11" spans="1:4">
      <c r="A11" s="75">
        <v>1933</v>
      </c>
      <c r="B11" s="36">
        <v>0.7</v>
      </c>
      <c r="C11" s="37">
        <v>2.1</v>
      </c>
      <c r="D11" s="36">
        <v>2.8</v>
      </c>
    </row>
    <row r="12" spans="1:4">
      <c r="A12" s="75">
        <v>1934</v>
      </c>
      <c r="B12" s="36">
        <v>0.6</v>
      </c>
      <c r="C12" s="37">
        <v>2.6</v>
      </c>
      <c r="D12" s="36">
        <v>3.2</v>
      </c>
    </row>
    <row r="13" spans="1:4">
      <c r="A13" s="75">
        <v>1935</v>
      </c>
      <c r="B13" s="36">
        <v>0.8</v>
      </c>
      <c r="C13" s="37">
        <v>2.5</v>
      </c>
      <c r="D13" s="36">
        <v>3.3</v>
      </c>
    </row>
    <row r="14" spans="1:4">
      <c r="A14" s="75">
        <v>1936</v>
      </c>
      <c r="B14" s="36">
        <v>0.9</v>
      </c>
      <c r="C14" s="37">
        <v>3.5</v>
      </c>
      <c r="D14" s="36">
        <v>4.4000000000000004</v>
      </c>
    </row>
    <row r="15" spans="1:4">
      <c r="A15" s="75">
        <v>1937</v>
      </c>
      <c r="B15" s="36">
        <v>1.8</v>
      </c>
      <c r="C15" s="37">
        <v>4.8</v>
      </c>
      <c r="D15" s="36">
        <v>6.6</v>
      </c>
    </row>
    <row r="16" spans="1:4">
      <c r="A16" s="75">
        <v>1938</v>
      </c>
      <c r="B16" s="36">
        <v>2.2000000000000002</v>
      </c>
      <c r="C16" s="37">
        <v>4.7</v>
      </c>
      <c r="D16" s="36">
        <v>6.9</v>
      </c>
    </row>
    <row r="17" spans="1:4">
      <c r="A17" s="75" t="s">
        <v>11</v>
      </c>
      <c r="B17" s="38" t="s">
        <v>10</v>
      </c>
      <c r="C17" s="39" t="s">
        <v>10</v>
      </c>
      <c r="D17" s="38" t="s">
        <v>10</v>
      </c>
    </row>
    <row r="18" spans="1:4">
      <c r="A18" s="75">
        <v>1946</v>
      </c>
      <c r="B18" s="36">
        <v>0.7</v>
      </c>
      <c r="C18" s="37">
        <v>6.6</v>
      </c>
      <c r="D18" s="36">
        <v>7.3</v>
      </c>
    </row>
    <row r="19" spans="1:4">
      <c r="A19" s="75">
        <v>1947</v>
      </c>
      <c r="B19" s="36">
        <v>2.6</v>
      </c>
      <c r="C19" s="37">
        <v>6.7</v>
      </c>
      <c r="D19" s="36">
        <v>9.3000000000000007</v>
      </c>
    </row>
    <row r="20" spans="1:4">
      <c r="A20" s="75">
        <v>1948</v>
      </c>
      <c r="B20" s="36">
        <v>3</v>
      </c>
      <c r="C20" s="37">
        <v>6.5</v>
      </c>
      <c r="D20" s="36">
        <v>9.5</v>
      </c>
    </row>
    <row r="21" spans="1:4">
      <c r="A21" s="75">
        <v>1949</v>
      </c>
      <c r="B21" s="36">
        <v>5.4</v>
      </c>
      <c r="C21" s="37">
        <v>5.7</v>
      </c>
      <c r="D21" s="36">
        <v>11.1</v>
      </c>
    </row>
    <row r="22" spans="1:4">
      <c r="A22" s="75">
        <v>1950</v>
      </c>
      <c r="B22" s="36">
        <v>9.9</v>
      </c>
      <c r="C22" s="37">
        <v>7.7</v>
      </c>
      <c r="D22" s="36">
        <v>17.600000000000001</v>
      </c>
    </row>
    <row r="23" spans="1:4">
      <c r="A23" s="75">
        <v>1951</v>
      </c>
      <c r="B23" s="36">
        <v>13.1</v>
      </c>
      <c r="C23" s="37">
        <v>9.9</v>
      </c>
      <c r="D23" s="36">
        <v>23</v>
      </c>
    </row>
    <row r="24" spans="1:4">
      <c r="A24" s="75">
        <v>1952</v>
      </c>
      <c r="B24" s="36">
        <v>10.5</v>
      </c>
      <c r="C24" s="37">
        <v>10.7</v>
      </c>
      <c r="D24" s="36">
        <v>21.2</v>
      </c>
    </row>
    <row r="25" spans="1:4">
      <c r="A25" s="75">
        <v>1953</v>
      </c>
      <c r="B25" s="36">
        <v>19.2</v>
      </c>
      <c r="C25" s="37">
        <v>10.199999999999999</v>
      </c>
      <c r="D25" s="36">
        <v>29.4</v>
      </c>
    </row>
    <row r="26" spans="1:4">
      <c r="A26" s="75">
        <v>1954</v>
      </c>
      <c r="B26" s="36">
        <v>28.5</v>
      </c>
      <c r="C26" s="37">
        <v>16.2</v>
      </c>
      <c r="D26" s="36">
        <v>44.7</v>
      </c>
    </row>
    <row r="27" spans="1:4">
      <c r="A27" s="75">
        <v>1955</v>
      </c>
      <c r="B27" s="36">
        <v>33.1</v>
      </c>
      <c r="C27" s="37">
        <v>17.2</v>
      </c>
      <c r="D27" s="36">
        <v>50.3</v>
      </c>
    </row>
    <row r="28" spans="1:4">
      <c r="A28" s="75">
        <v>1956</v>
      </c>
      <c r="B28" s="36">
        <v>37.9</v>
      </c>
      <c r="C28" s="37">
        <v>19.399999999999999</v>
      </c>
      <c r="D28" s="36">
        <v>57.3</v>
      </c>
    </row>
    <row r="29" spans="1:4">
      <c r="A29" s="75">
        <v>1957</v>
      </c>
      <c r="B29" s="36">
        <v>52.4</v>
      </c>
      <c r="C29" s="37">
        <v>19.3</v>
      </c>
      <c r="D29" s="36">
        <v>71.7</v>
      </c>
    </row>
    <row r="30" spans="1:4">
      <c r="A30" s="75">
        <v>1958</v>
      </c>
      <c r="B30" s="36">
        <v>75.400000000000006</v>
      </c>
      <c r="C30" s="37">
        <v>15.8</v>
      </c>
      <c r="D30" s="36">
        <v>91.2</v>
      </c>
    </row>
    <row r="31" spans="1:4">
      <c r="A31" s="75">
        <v>1959</v>
      </c>
      <c r="B31" s="36">
        <v>95.7</v>
      </c>
      <c r="C31" s="37">
        <v>16.7</v>
      </c>
      <c r="D31" s="36">
        <v>112.4</v>
      </c>
    </row>
    <row r="32" spans="1:4">
      <c r="A32" s="75">
        <v>1960</v>
      </c>
      <c r="B32" s="36">
        <v>108.4</v>
      </c>
      <c r="C32" s="37">
        <v>20.100000000000001</v>
      </c>
      <c r="D32" s="36">
        <v>128.5</v>
      </c>
    </row>
    <row r="33" spans="1:4">
      <c r="A33" s="75">
        <v>1961</v>
      </c>
      <c r="B33" s="36">
        <v>109.9</v>
      </c>
      <c r="C33" s="37">
        <v>21.9</v>
      </c>
      <c r="D33" s="36">
        <v>131.80000000000001</v>
      </c>
    </row>
    <row r="34" spans="1:4">
      <c r="A34" s="75">
        <v>1962</v>
      </c>
      <c r="B34" s="36">
        <v>129.19999999999999</v>
      </c>
      <c r="C34" s="37">
        <v>22.4</v>
      </c>
      <c r="D34" s="36">
        <v>151.6</v>
      </c>
    </row>
    <row r="35" spans="1:4">
      <c r="A35" s="75">
        <v>1963</v>
      </c>
      <c r="B35" s="36">
        <v>145.69999999999999</v>
      </c>
      <c r="C35" s="37">
        <v>22.2</v>
      </c>
      <c r="D35" s="36">
        <v>167.9</v>
      </c>
    </row>
    <row r="36" spans="1:4">
      <c r="A36" s="75">
        <v>1964</v>
      </c>
      <c r="B36" s="36">
        <v>161.9</v>
      </c>
      <c r="C36" s="37">
        <v>22.3</v>
      </c>
      <c r="D36" s="36">
        <v>184.2</v>
      </c>
    </row>
    <row r="37" spans="1:4">
      <c r="A37" s="75">
        <v>1965</v>
      </c>
      <c r="B37" s="36">
        <v>181.7</v>
      </c>
      <c r="C37" s="37">
        <v>24</v>
      </c>
      <c r="D37" s="36">
        <v>205.7</v>
      </c>
    </row>
    <row r="38" spans="1:4">
      <c r="A38" s="75">
        <v>1966</v>
      </c>
      <c r="B38" s="36">
        <v>173.5</v>
      </c>
      <c r="C38" s="37">
        <v>26.4</v>
      </c>
      <c r="D38" s="36">
        <v>199.9</v>
      </c>
    </row>
    <row r="39" spans="1:4">
      <c r="A39" s="75">
        <v>1967</v>
      </c>
      <c r="B39" s="36">
        <v>194</v>
      </c>
      <c r="C39" s="37">
        <v>20.6</v>
      </c>
      <c r="D39" s="36">
        <v>214.6</v>
      </c>
    </row>
    <row r="40" spans="1:4">
      <c r="A40" s="75">
        <v>1968</v>
      </c>
      <c r="B40" s="36">
        <v>223.3</v>
      </c>
      <c r="C40" s="37">
        <v>21.5</v>
      </c>
      <c r="D40" s="36">
        <v>244.8</v>
      </c>
    </row>
    <row r="41" spans="1:4">
      <c r="A41" s="75">
        <v>1969</v>
      </c>
      <c r="B41" s="36">
        <v>242.9</v>
      </c>
      <c r="C41" s="37">
        <v>28.5</v>
      </c>
      <c r="D41" s="36">
        <v>271.39999999999998</v>
      </c>
    </row>
    <row r="42" spans="1:4">
      <c r="A42" s="75">
        <v>1970</v>
      </c>
      <c r="B42" s="38">
        <v>279</v>
      </c>
      <c r="C42" s="39">
        <v>31.9</v>
      </c>
      <c r="D42" s="36">
        <v>310.89999999999998</v>
      </c>
    </row>
    <row r="43" spans="1:4">
      <c r="A43" s="75">
        <v>1971</v>
      </c>
      <c r="B43" s="36">
        <v>287.39999999999998</v>
      </c>
      <c r="C43" s="37">
        <v>29.9</v>
      </c>
      <c r="D43" s="36">
        <v>317.3</v>
      </c>
    </row>
    <row r="44" spans="1:4">
      <c r="A44" s="75">
        <v>1972</v>
      </c>
      <c r="B44" s="38">
        <v>318</v>
      </c>
      <c r="C44" s="39">
        <v>33</v>
      </c>
      <c r="D44" s="36">
        <v>351</v>
      </c>
    </row>
    <row r="45" spans="1:4">
      <c r="A45" s="75">
        <v>1973</v>
      </c>
      <c r="B45" s="36">
        <v>341.5</v>
      </c>
      <c r="C45" s="37">
        <v>36.5</v>
      </c>
      <c r="D45" s="36">
        <v>378</v>
      </c>
    </row>
    <row r="46" spans="1:4">
      <c r="A46" s="75">
        <v>1974</v>
      </c>
      <c r="B46" s="36">
        <v>326.8</v>
      </c>
      <c r="C46" s="37">
        <v>41.6</v>
      </c>
      <c r="D46" s="36">
        <v>368.4</v>
      </c>
    </row>
    <row r="47" spans="1:4">
      <c r="A47" s="75">
        <v>1975</v>
      </c>
      <c r="B47" s="36">
        <v>316.39999999999998</v>
      </c>
      <c r="C47" s="37">
        <v>50.4</v>
      </c>
      <c r="D47" s="36">
        <v>366.8</v>
      </c>
    </row>
    <row r="48" spans="1:4">
      <c r="A48" s="75">
        <v>1976</v>
      </c>
      <c r="B48" s="36">
        <v>317.39999999999998</v>
      </c>
      <c r="C48" s="37">
        <v>50.6</v>
      </c>
      <c r="D48" s="36">
        <v>368</v>
      </c>
    </row>
    <row r="49" spans="1:4">
      <c r="A49" s="75">
        <v>1977</v>
      </c>
      <c r="B49" s="36">
        <v>235.4</v>
      </c>
      <c r="C49" s="37">
        <v>51.5</v>
      </c>
      <c r="D49" s="36">
        <v>286.89999999999998</v>
      </c>
    </row>
    <row r="50" spans="1:4">
      <c r="A50" s="75">
        <v>1978</v>
      </c>
      <c r="B50" s="36">
        <v>254.3</v>
      </c>
      <c r="C50" s="37">
        <v>51.3</v>
      </c>
      <c r="D50" s="36">
        <v>305.60000000000002</v>
      </c>
    </row>
    <row r="51" spans="1:4">
      <c r="A51" s="75">
        <v>1979</v>
      </c>
      <c r="B51" s="36">
        <v>315.39999999999998</v>
      </c>
      <c r="C51" s="37">
        <v>58.3</v>
      </c>
      <c r="D51" s="36">
        <f t="shared" ref="D51:D80" si="0">+C51+B51</f>
        <v>373.7</v>
      </c>
    </row>
    <row r="52" spans="1:4">
      <c r="A52" s="75">
        <v>1980</v>
      </c>
      <c r="B52" s="38">
        <v>252</v>
      </c>
      <c r="C52" s="39">
        <v>63.1</v>
      </c>
      <c r="D52" s="38">
        <f t="shared" si="0"/>
        <v>315.10000000000002</v>
      </c>
    </row>
    <row r="53" spans="1:4">
      <c r="A53" s="75">
        <v>1981</v>
      </c>
      <c r="B53" s="36">
        <v>276</v>
      </c>
      <c r="C53" s="37">
        <v>55.4</v>
      </c>
      <c r="D53" s="38">
        <f t="shared" si="0"/>
        <v>331.4</v>
      </c>
    </row>
    <row r="54" spans="1:4">
      <c r="A54" s="75">
        <v>1982</v>
      </c>
      <c r="B54" s="36">
        <v>311.10000000000002</v>
      </c>
      <c r="C54" s="37">
        <v>54.3</v>
      </c>
      <c r="D54" s="38">
        <f t="shared" si="0"/>
        <v>365.40000000000003</v>
      </c>
    </row>
    <row r="55" spans="1:4">
      <c r="A55" s="75">
        <v>1983</v>
      </c>
      <c r="B55" s="36">
        <v>362.5</v>
      </c>
      <c r="C55" s="37">
        <v>52</v>
      </c>
      <c r="D55" s="38">
        <f t="shared" si="0"/>
        <v>414.5</v>
      </c>
    </row>
    <row r="56" spans="1:4">
      <c r="A56" s="75">
        <v>1984</v>
      </c>
      <c r="B56" s="36">
        <v>372.9</v>
      </c>
      <c r="C56" s="37">
        <v>59</v>
      </c>
      <c r="D56" s="38">
        <f t="shared" si="0"/>
        <v>431.9</v>
      </c>
    </row>
    <row r="57" spans="1:4">
      <c r="A57" s="75">
        <v>1985</v>
      </c>
      <c r="B57" s="36">
        <v>400.7</v>
      </c>
      <c r="C57" s="37">
        <v>60.3</v>
      </c>
      <c r="D57" s="38">
        <f t="shared" si="0"/>
        <v>461</v>
      </c>
    </row>
    <row r="58" spans="1:4">
      <c r="A58" s="75">
        <v>1986</v>
      </c>
      <c r="B58" s="36">
        <v>421.2</v>
      </c>
      <c r="C58" s="37">
        <v>65.900000000000006</v>
      </c>
      <c r="D58" s="38">
        <f t="shared" si="0"/>
        <v>487.1</v>
      </c>
    </row>
    <row r="59" spans="1:4">
      <c r="A59" s="75">
        <v>1987</v>
      </c>
      <c r="B59" s="36">
        <v>431.8</v>
      </c>
      <c r="C59" s="37">
        <v>70</v>
      </c>
      <c r="D59" s="38">
        <f t="shared" si="0"/>
        <v>501.8</v>
      </c>
    </row>
    <row r="60" spans="1:4">
      <c r="A60" s="75">
        <v>1988</v>
      </c>
      <c r="B60" s="36">
        <v>407.1</v>
      </c>
      <c r="C60" s="37">
        <v>76.5</v>
      </c>
      <c r="D60" s="38">
        <f t="shared" si="0"/>
        <v>483.6</v>
      </c>
    </row>
    <row r="61" spans="1:4">
      <c r="A61" s="75">
        <v>1989</v>
      </c>
      <c r="B61" s="36">
        <v>384.2</v>
      </c>
      <c r="C61" s="37">
        <v>81.599999999999994</v>
      </c>
      <c r="D61" s="38">
        <f t="shared" si="0"/>
        <v>465.79999999999995</v>
      </c>
    </row>
    <row r="62" spans="1:4">
      <c r="A62" s="75">
        <v>1990</v>
      </c>
      <c r="B62" s="36">
        <v>335.9</v>
      </c>
      <c r="C62" s="37">
        <v>74.400000000000006</v>
      </c>
      <c r="D62" s="38">
        <f t="shared" si="0"/>
        <v>410.29999999999995</v>
      </c>
    </row>
    <row r="63" spans="1:4">
      <c r="A63" s="75">
        <v>1991</v>
      </c>
      <c r="B63" s="36">
        <v>269.39999999999998</v>
      </c>
      <c r="C63" s="37">
        <v>75.2</v>
      </c>
      <c r="D63" s="38">
        <f t="shared" si="0"/>
        <v>344.59999999999997</v>
      </c>
    </row>
    <row r="64" spans="1:4">
      <c r="A64" s="75">
        <v>1992</v>
      </c>
      <c r="B64" s="36">
        <v>193.7</v>
      </c>
      <c r="C64" s="37">
        <v>23.952000000000002</v>
      </c>
      <c r="D64" s="38">
        <f t="shared" si="0"/>
        <v>217.65199999999999</v>
      </c>
    </row>
    <row r="65" spans="1:4">
      <c r="A65" s="75">
        <v>1993</v>
      </c>
      <c r="B65" s="36">
        <v>159.30000000000001</v>
      </c>
      <c r="C65" s="37">
        <v>23.952000000000002</v>
      </c>
      <c r="D65" s="38">
        <f t="shared" si="0"/>
        <v>183.25200000000001</v>
      </c>
    </row>
    <row r="66" spans="1:4">
      <c r="A66" s="75">
        <v>1994</v>
      </c>
      <c r="B66" s="36">
        <v>182.2</v>
      </c>
      <c r="C66" s="37">
        <v>31.018000000000001</v>
      </c>
      <c r="D66" s="38">
        <f t="shared" si="0"/>
        <v>213.21799999999999</v>
      </c>
    </row>
    <row r="67" spans="1:4">
      <c r="A67" s="75">
        <v>1995</v>
      </c>
      <c r="B67" s="36">
        <v>215.1</v>
      </c>
      <c r="C67" s="40">
        <v>30.748999999999999</v>
      </c>
      <c r="D67" s="38">
        <f t="shared" si="0"/>
        <v>245.84899999999999</v>
      </c>
    </row>
    <row r="68" spans="1:4">
      <c r="A68" s="75">
        <v>1996</v>
      </c>
      <c r="B68" s="36">
        <v>193.559</v>
      </c>
      <c r="C68" s="40">
        <v>30</v>
      </c>
      <c r="D68" s="38">
        <f t="shared" si="0"/>
        <v>223.559</v>
      </c>
    </row>
    <row r="69" spans="1:4">
      <c r="A69" s="75">
        <v>1997</v>
      </c>
      <c r="B69" s="36">
        <v>200.8</v>
      </c>
      <c r="C69" s="40">
        <v>30.14</v>
      </c>
      <c r="D69" s="38">
        <f t="shared" si="0"/>
        <v>230.94</v>
      </c>
    </row>
    <row r="70" spans="1:4">
      <c r="A70" s="75">
        <v>1998</v>
      </c>
      <c r="B70" s="36">
        <v>191.6</v>
      </c>
      <c r="C70" s="40">
        <v>31.68</v>
      </c>
      <c r="D70" s="38">
        <f t="shared" si="0"/>
        <v>223.28</v>
      </c>
    </row>
    <row r="71" spans="1:4">
      <c r="A71" s="75">
        <v>1999</v>
      </c>
      <c r="B71" s="36">
        <v>213.89500000000001</v>
      </c>
      <c r="C71" s="40">
        <v>31.657</v>
      </c>
      <c r="D71" s="38">
        <f t="shared" si="0"/>
        <v>245.55200000000002</v>
      </c>
    </row>
    <row r="72" spans="1:4">
      <c r="A72" s="75">
        <v>2000</v>
      </c>
      <c r="B72" s="36">
        <v>259.959</v>
      </c>
      <c r="C72" s="41">
        <v>41.384</v>
      </c>
      <c r="D72" s="38">
        <f t="shared" si="0"/>
        <v>301.34300000000002</v>
      </c>
    </row>
    <row r="73" spans="1:4">
      <c r="A73" s="75">
        <v>2001</v>
      </c>
      <c r="B73" s="36">
        <v>251.035</v>
      </c>
      <c r="C73" s="41">
        <v>38.112000000000002</v>
      </c>
      <c r="D73" s="38">
        <f t="shared" si="0"/>
        <v>289.14699999999999</v>
      </c>
    </row>
    <row r="74" spans="1:4">
      <c r="A74" s="75">
        <v>2002</v>
      </c>
      <c r="B74" s="36">
        <v>237.97499999999999</v>
      </c>
      <c r="C74" s="41">
        <v>38.218000000000004</v>
      </c>
      <c r="D74" s="38">
        <f t="shared" si="0"/>
        <v>276.19299999999998</v>
      </c>
    </row>
    <row r="75" spans="1:4">
      <c r="A75" s="76">
        <v>2003</v>
      </c>
      <c r="B75" s="42">
        <v>280.39400000000001</v>
      </c>
      <c r="C75" s="43">
        <v>42.637999999999998</v>
      </c>
      <c r="D75" s="38">
        <f t="shared" si="0"/>
        <v>323.03199999999998</v>
      </c>
    </row>
    <row r="76" spans="1:4">
      <c r="A76" s="76">
        <v>2004</v>
      </c>
      <c r="B76" s="36">
        <v>290.38299999999998</v>
      </c>
      <c r="C76" s="41">
        <v>49.887</v>
      </c>
      <c r="D76" s="44">
        <f t="shared" si="0"/>
        <v>340.27</v>
      </c>
    </row>
    <row r="77" spans="1:4">
      <c r="A77" s="75">
        <v>2005</v>
      </c>
      <c r="B77" s="45">
        <v>288.65899999999999</v>
      </c>
      <c r="C77" s="41">
        <v>50.57</v>
      </c>
      <c r="D77" s="44">
        <f t="shared" si="0"/>
        <v>339.22899999999998</v>
      </c>
    </row>
    <row r="78" spans="1:4">
      <c r="A78" s="75">
        <v>2006</v>
      </c>
      <c r="B78" s="45">
        <v>288.58300000000003</v>
      </c>
      <c r="C78" s="46">
        <v>44.488999999999997</v>
      </c>
      <c r="D78" s="38">
        <f t="shared" si="0"/>
        <v>333.072</v>
      </c>
    </row>
    <row r="79" spans="1:4">
      <c r="A79" s="76">
        <v>2007</v>
      </c>
      <c r="B79" s="36">
        <v>316.85000000000002</v>
      </c>
      <c r="C79" s="47">
        <v>49.17</v>
      </c>
      <c r="D79" s="38">
        <f t="shared" si="0"/>
        <v>366.02000000000004</v>
      </c>
    </row>
    <row r="80" spans="1:4">
      <c r="A80" s="75">
        <v>2008</v>
      </c>
      <c r="B80" s="36">
        <v>252.28700000000001</v>
      </c>
      <c r="C80" s="46">
        <v>56.012</v>
      </c>
      <c r="D80" s="38">
        <f t="shared" si="0"/>
        <v>308.29899999999998</v>
      </c>
    </row>
    <row r="81" spans="1:4">
      <c r="A81" s="75">
        <v>2009</v>
      </c>
      <c r="B81" s="45">
        <v>128.738</v>
      </c>
      <c r="C81" s="41">
        <v>27.698</v>
      </c>
      <c r="D81" s="44">
        <f t="shared" ref="D81:D86" si="1">+C81+B81</f>
        <v>156.43600000000001</v>
      </c>
    </row>
    <row r="82" spans="1:4">
      <c r="A82" s="75">
        <v>2010</v>
      </c>
      <c r="B82" s="45">
        <v>177.084</v>
      </c>
      <c r="C82" s="41">
        <v>40.1</v>
      </c>
      <c r="D82" s="38">
        <f t="shared" si="1"/>
        <v>217.184</v>
      </c>
    </row>
    <row r="83" spans="1:4">
      <c r="A83" s="75">
        <v>2011</v>
      </c>
      <c r="B83" s="36">
        <v>188.96899999999999</v>
      </c>
      <c r="C83" s="68">
        <v>37.594999999999999</v>
      </c>
      <c r="D83" s="38">
        <f t="shared" si="1"/>
        <v>226.56399999999999</v>
      </c>
    </row>
    <row r="84" spans="1:4">
      <c r="A84" s="75">
        <v>2012</v>
      </c>
      <c r="B84" s="36">
        <v>162.81399999999999</v>
      </c>
      <c r="C84" s="68">
        <v>37.527000000000001</v>
      </c>
      <c r="D84" s="38">
        <f t="shared" si="1"/>
        <v>200.34100000000001</v>
      </c>
    </row>
    <row r="85" spans="1:4">
      <c r="A85" s="75">
        <v>2013</v>
      </c>
      <c r="B85" s="36">
        <v>161.08000000000001</v>
      </c>
      <c r="C85" s="68">
        <v>37.587000000000003</v>
      </c>
      <c r="D85" s="38">
        <f t="shared" si="1"/>
        <v>198.66700000000003</v>
      </c>
    </row>
    <row r="86" spans="1:4">
      <c r="A86" s="75">
        <v>2014</v>
      </c>
      <c r="B86" s="36">
        <v>154.173</v>
      </c>
      <c r="C86" s="68">
        <v>37.920999999999999</v>
      </c>
      <c r="D86" s="38">
        <f t="shared" si="1"/>
        <v>192.09399999999999</v>
      </c>
    </row>
    <row r="87" spans="1:4">
      <c r="A87" s="75">
        <v>2015</v>
      </c>
      <c r="B87" s="36">
        <v>188.98699999999999</v>
      </c>
      <c r="C87" s="68">
        <v>38.408999999999999</v>
      </c>
      <c r="D87" s="38">
        <f>+C87+B87</f>
        <v>227.39599999999999</v>
      </c>
    </row>
    <row r="88" spans="1:4">
      <c r="A88" s="75">
        <v>2016</v>
      </c>
      <c r="B88" s="36">
        <v>205.374</v>
      </c>
      <c r="C88" s="68">
        <v>38.826000000000001</v>
      </c>
      <c r="D88" s="38">
        <f>+C88+B88</f>
        <v>244.2</v>
      </c>
    </row>
    <row r="89" spans="1:4">
      <c r="A89" s="75">
        <v>2017</v>
      </c>
      <c r="B89" s="69">
        <v>234</v>
      </c>
      <c r="C89" s="68">
        <v>39.359000000000002</v>
      </c>
      <c r="D89" s="70">
        <f>+C89+B89</f>
        <v>273.35899999999998</v>
      </c>
    </row>
    <row r="90" spans="1:4">
      <c r="A90" s="75">
        <v>2018</v>
      </c>
      <c r="B90" s="78">
        <v>291</v>
      </c>
      <c r="C90" s="79">
        <v>39.798000000000002</v>
      </c>
      <c r="D90" s="80">
        <f>+C90+B90</f>
        <v>330.798</v>
      </c>
    </row>
    <row r="91" spans="1:4">
      <c r="A91" s="77">
        <v>2019</v>
      </c>
      <c r="B91" s="71">
        <v>279</v>
      </c>
      <c r="C91" s="81">
        <v>40.104999999999997</v>
      </c>
      <c r="D91" s="72">
        <f>+C91+B91</f>
        <v>319.10500000000002</v>
      </c>
    </row>
    <row r="92" spans="1:4">
      <c r="A92" s="54"/>
      <c r="D92" s="48" t="s">
        <v>31</v>
      </c>
    </row>
    <row r="93" spans="1:4">
      <c r="A93" s="33" t="s">
        <v>20</v>
      </c>
    </row>
  </sheetData>
  <phoneticPr fontId="17" type="noConversion"/>
  <pageMargins left="0.62992125984251968" right="0.62992125984251968" top="0.47244094488188981" bottom="0.70866141732283472" header="0.31496062992125984" footer="0.31496062992125984"/>
  <pageSetup paperSize="9" scale="98" fitToHeight="2" orientation="portrait" horizontalDpi="300" verticalDpi="300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2" manualBreakCount="2">
    <brk id="47" max="16383" man="1"/>
    <brk id="86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18.Svezia</vt:lpstr>
      <vt:lpstr>Trend anni</vt:lpstr>
      <vt:lpstr>Grafico1</vt:lpstr>
      <vt:lpstr>'18.Svezia'!Area_stampa</vt:lpstr>
      <vt:lpstr>'Trend anni'!Area_stampa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2020-08-26T07:48:29Z</cp:lastPrinted>
  <dcterms:created xsi:type="dcterms:W3CDTF">2012-11-26T15:12:36Z</dcterms:created>
  <dcterms:modified xsi:type="dcterms:W3CDTF">2020-08-26T07:48:52Z</dcterms:modified>
</cp:coreProperties>
</file>