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L:\MINI PORTALE AUTO IN CIFRE 2020\StatisticheEstere\ProdMondo\Aggiornati\"/>
    </mc:Choice>
  </mc:AlternateContent>
  <xr:revisionPtr revIDLastSave="0" documentId="13_ncr:1_{F703DEDB-06AC-4CBB-B8CC-49638F521271}" xr6:coauthVersionLast="45" xr6:coauthVersionMax="45" xr10:uidLastSave="{00000000-0000-0000-0000-000000000000}"/>
  <bookViews>
    <workbookView xWindow="-120" yWindow="-120" windowWidth="20640" windowHeight="11160" xr2:uid="{00000000-000D-0000-FFFF-FFFF00000000}"/>
  </bookViews>
  <sheets>
    <sheet name="6.Autoveicoli leggeri" sheetId="1" r:id="rId1"/>
    <sheet name="Grafico1" sheetId="2" r:id="rId2"/>
    <sheet name="Grafico2" sheetId="3" r:id="rId3"/>
    <sheet name="Graph3" sheetId="5" r:id="rId4"/>
    <sheet name="dati graph" sheetId="4" state="hidden" r:id="rId5"/>
  </sheets>
  <externalReferences>
    <externalReference r:id="rId6"/>
    <externalReference r:id="rId7"/>
    <externalReference r:id="rId8"/>
    <externalReference r:id="rId9"/>
  </externalReferences>
  <definedNames>
    <definedName name="_xlnm.Print_Area" localSheetId="0">'6.Autoveicoli leggeri'!$A$1:$P$83</definedName>
    <definedName name="_xlnm.Print_Area" localSheetId="3">Graph3!$A$1:$O$39</definedName>
    <definedName name="Excel_BuiltIn_Print_Titles_12" localSheetId="3">'[1]12.autocaravan'!#REF!</definedName>
    <definedName name="Excel_BuiltIn_Print_Titles_12">'[2]12.autocaravan'!#REF!</definedName>
    <definedName name="Excel_BuiltIn_Print_Titles_13" localSheetId="3">#REF!</definedName>
    <definedName name="Excel_BuiltIn_Print_Titles_13">#REF!</definedName>
    <definedName name="Excel_BuiltIn_Print_Titles_9" localSheetId="3">'[1]9.autovetture usate'!#REF!</definedName>
    <definedName name="Excel_BuiltIn_Print_Titles_9">'[2]9.autovetture usate'!#REF!</definedName>
    <definedName name="_xlnm.Print_Titles" localSheetId="0">'6.Autoveicoli leggeri'!$1:$7</definedName>
  </definedNames>
  <calcPr calcId="181029"/>
</workbook>
</file>

<file path=xl/calcChain.xml><?xml version="1.0" encoding="utf-8"?>
<calcChain xmlns="http://schemas.openxmlformats.org/spreadsheetml/2006/main">
  <c r="I29" i="5" l="1"/>
  <c r="M29" i="5"/>
  <c r="I38" i="5"/>
  <c r="M38" i="5"/>
  <c r="B15" i="4"/>
  <c r="B14" i="4"/>
  <c r="B9" i="4"/>
  <c r="B8" i="4"/>
  <c r="O77" i="1"/>
  <c r="O76" i="1"/>
  <c r="O69" i="1"/>
  <c r="O48" i="1"/>
  <c r="N82" i="1"/>
  <c r="M82" i="1"/>
  <c r="L82" i="1"/>
  <c r="K82" i="1"/>
  <c r="J82" i="1"/>
  <c r="I82" i="1"/>
  <c r="H82" i="1"/>
  <c r="G82" i="1"/>
  <c r="F82" i="1"/>
  <c r="E82" i="1"/>
  <c r="N81" i="1"/>
  <c r="M81" i="1"/>
  <c r="L81" i="1"/>
  <c r="K81" i="1"/>
  <c r="J81" i="1"/>
  <c r="I81" i="1"/>
  <c r="H81" i="1"/>
  <c r="G81" i="1"/>
  <c r="F81" i="1"/>
  <c r="E81" i="1"/>
  <c r="N80" i="1"/>
  <c r="O80" i="1" s="1"/>
  <c r="M80" i="1"/>
  <c r="L80" i="1"/>
  <c r="K80" i="1"/>
  <c r="J80" i="1"/>
  <c r="I80" i="1"/>
  <c r="H80" i="1"/>
  <c r="G80" i="1"/>
  <c r="F80" i="1"/>
  <c r="E80" i="1"/>
  <c r="N79" i="1"/>
  <c r="M79" i="1"/>
  <c r="O79" i="1" s="1"/>
  <c r="L79" i="1"/>
  <c r="K79" i="1"/>
  <c r="J79" i="1"/>
  <c r="I79" i="1"/>
  <c r="H79" i="1"/>
  <c r="G79" i="1"/>
  <c r="F79" i="1"/>
  <c r="E79" i="1"/>
  <c r="N78" i="1"/>
  <c r="O78" i="1" s="1"/>
  <c r="M78" i="1"/>
  <c r="L78" i="1"/>
  <c r="K78" i="1"/>
  <c r="J78" i="1"/>
  <c r="I78" i="1"/>
  <c r="H78" i="1"/>
  <c r="G78" i="1"/>
  <c r="F78" i="1"/>
  <c r="E78" i="1"/>
  <c r="N77" i="1"/>
  <c r="M77" i="1"/>
  <c r="L77" i="1"/>
  <c r="K77" i="1"/>
  <c r="J77" i="1"/>
  <c r="I77" i="1"/>
  <c r="H77" i="1"/>
  <c r="G77" i="1"/>
  <c r="F77" i="1"/>
  <c r="E77" i="1"/>
  <c r="N76" i="1"/>
  <c r="M76" i="1"/>
  <c r="L76" i="1"/>
  <c r="K76" i="1"/>
  <c r="J76" i="1"/>
  <c r="I76" i="1"/>
  <c r="H76" i="1"/>
  <c r="G76" i="1"/>
  <c r="F76" i="1"/>
  <c r="E76" i="1"/>
  <c r="N75" i="1"/>
  <c r="M75" i="1"/>
  <c r="O75" i="1" s="1"/>
  <c r="L75" i="1"/>
  <c r="K75" i="1"/>
  <c r="J75" i="1"/>
  <c r="I75" i="1"/>
  <c r="H75" i="1"/>
  <c r="G75" i="1"/>
  <c r="F75" i="1"/>
  <c r="E75" i="1"/>
  <c r="N74" i="1"/>
  <c r="M74" i="1"/>
  <c r="L74" i="1"/>
  <c r="K74" i="1"/>
  <c r="J74" i="1"/>
  <c r="I74" i="1"/>
  <c r="H74" i="1"/>
  <c r="G74" i="1"/>
  <c r="F74" i="1"/>
  <c r="E74" i="1"/>
  <c r="N73" i="1"/>
  <c r="O73" i="1" s="1"/>
  <c r="M73" i="1"/>
  <c r="L73" i="1"/>
  <c r="K73" i="1"/>
  <c r="J73" i="1"/>
  <c r="I73" i="1"/>
  <c r="H73" i="1"/>
  <c r="G73" i="1"/>
  <c r="F73" i="1"/>
  <c r="E73" i="1"/>
  <c r="N72" i="1"/>
  <c r="O72" i="1" s="1"/>
  <c r="M72" i="1"/>
  <c r="L72" i="1"/>
  <c r="K72" i="1"/>
  <c r="J72" i="1"/>
  <c r="I72" i="1"/>
  <c r="H72" i="1"/>
  <c r="G72" i="1"/>
  <c r="F72" i="1"/>
  <c r="E72" i="1"/>
  <c r="N71" i="1"/>
  <c r="M71" i="1"/>
  <c r="O71" i="1" s="1"/>
  <c r="L71" i="1"/>
  <c r="K71" i="1"/>
  <c r="J71" i="1"/>
  <c r="I71" i="1"/>
  <c r="H71" i="1"/>
  <c r="G71" i="1"/>
  <c r="F71" i="1"/>
  <c r="E71" i="1"/>
  <c r="N70" i="1"/>
  <c r="O70" i="1" s="1"/>
  <c r="M70" i="1"/>
  <c r="L70" i="1"/>
  <c r="K70" i="1"/>
  <c r="J70" i="1"/>
  <c r="I70" i="1"/>
  <c r="H70" i="1"/>
  <c r="G70" i="1"/>
  <c r="F70" i="1"/>
  <c r="E70" i="1"/>
  <c r="N69" i="1"/>
  <c r="M69" i="1"/>
  <c r="L69" i="1"/>
  <c r="K69" i="1"/>
  <c r="J69" i="1"/>
  <c r="I69" i="1"/>
  <c r="H69" i="1"/>
  <c r="G69" i="1"/>
  <c r="F69" i="1"/>
  <c r="E69" i="1"/>
  <c r="N68" i="1"/>
  <c r="M68" i="1"/>
  <c r="O68" i="1" s="1"/>
  <c r="L68" i="1"/>
  <c r="K68" i="1"/>
  <c r="J68" i="1"/>
  <c r="I68" i="1"/>
  <c r="H68" i="1"/>
  <c r="G68" i="1"/>
  <c r="F68" i="1"/>
  <c r="E68" i="1"/>
  <c r="N67" i="1"/>
  <c r="B13" i="4" s="1"/>
  <c r="M67" i="1"/>
  <c r="L67" i="1"/>
  <c r="K67" i="1"/>
  <c r="J67" i="1"/>
  <c r="I67" i="1"/>
  <c r="H67" i="1"/>
  <c r="G67" i="1"/>
  <c r="F67" i="1"/>
  <c r="E67" i="1"/>
  <c r="N66" i="1"/>
  <c r="M66" i="1"/>
  <c r="L66" i="1"/>
  <c r="I21" i="4" s="1"/>
  <c r="K66" i="1"/>
  <c r="H21" i="4" s="1"/>
  <c r="J66" i="1"/>
  <c r="G21" i="4" s="1"/>
  <c r="I66" i="1"/>
  <c r="F21" i="4" s="1"/>
  <c r="H66" i="1"/>
  <c r="E21" i="4" s="1"/>
  <c r="G66" i="1"/>
  <c r="D21" i="4" s="1"/>
  <c r="F66" i="1"/>
  <c r="C21" i="4" s="1"/>
  <c r="E66" i="1"/>
  <c r="N65" i="1"/>
  <c r="M65" i="1"/>
  <c r="L65" i="1"/>
  <c r="K65" i="1"/>
  <c r="J65" i="1"/>
  <c r="I65" i="1"/>
  <c r="H65" i="1"/>
  <c r="G65" i="1"/>
  <c r="F65" i="1"/>
  <c r="E65" i="1"/>
  <c r="N64" i="1"/>
  <c r="O64" i="1" s="1"/>
  <c r="M64" i="1"/>
  <c r="L64" i="1"/>
  <c r="K64" i="1"/>
  <c r="J64" i="1"/>
  <c r="I64" i="1"/>
  <c r="H64" i="1"/>
  <c r="G64" i="1"/>
  <c r="F64" i="1"/>
  <c r="E64" i="1"/>
  <c r="N63" i="1"/>
  <c r="M63" i="1"/>
  <c r="J21" i="4" s="1"/>
  <c r="L63" i="1"/>
  <c r="K63" i="1"/>
  <c r="J63" i="1"/>
  <c r="I63" i="1"/>
  <c r="H63" i="1"/>
  <c r="G63" i="1"/>
  <c r="F63" i="1"/>
  <c r="E63" i="1"/>
  <c r="B21" i="4" s="1"/>
  <c r="K62" i="1"/>
  <c r="J62" i="1"/>
  <c r="I62" i="1"/>
  <c r="H62" i="1"/>
  <c r="G62" i="1"/>
  <c r="F62" i="1"/>
  <c r="E62" i="1"/>
  <c r="K61" i="1"/>
  <c r="J61" i="1"/>
  <c r="I61" i="1"/>
  <c r="H61" i="1"/>
  <c r="G61" i="1"/>
  <c r="F61" i="1"/>
  <c r="E61" i="1"/>
  <c r="N60" i="1"/>
  <c r="M60" i="1"/>
  <c r="O60" i="1" s="1"/>
  <c r="L60" i="1"/>
  <c r="K60" i="1"/>
  <c r="J60" i="1"/>
  <c r="I60" i="1"/>
  <c r="H60" i="1"/>
  <c r="G60" i="1"/>
  <c r="F60" i="1"/>
  <c r="E60" i="1"/>
  <c r="N59" i="1"/>
  <c r="M59" i="1"/>
  <c r="L59" i="1"/>
  <c r="K59" i="1"/>
  <c r="J59" i="1"/>
  <c r="I59" i="1"/>
  <c r="H59" i="1"/>
  <c r="G59" i="1"/>
  <c r="F59" i="1"/>
  <c r="E59" i="1"/>
  <c r="N58" i="1"/>
  <c r="M58" i="1"/>
  <c r="L58" i="1"/>
  <c r="K58" i="1"/>
  <c r="J58" i="1"/>
  <c r="I58" i="1"/>
  <c r="H58" i="1"/>
  <c r="G58" i="1"/>
  <c r="F58" i="1"/>
  <c r="E58" i="1"/>
  <c r="N57" i="1"/>
  <c r="M57" i="1"/>
  <c r="L57" i="1"/>
  <c r="K57" i="1"/>
  <c r="J57" i="1"/>
  <c r="I57" i="1"/>
  <c r="H57" i="1"/>
  <c r="G57" i="1"/>
  <c r="F57" i="1"/>
  <c r="E57" i="1"/>
  <c r="N56" i="1"/>
  <c r="M56" i="1"/>
  <c r="L56" i="1"/>
  <c r="K56" i="1"/>
  <c r="J56" i="1"/>
  <c r="I56" i="1"/>
  <c r="H56" i="1"/>
  <c r="G56" i="1"/>
  <c r="F56" i="1"/>
  <c r="E56" i="1"/>
  <c r="N55" i="1"/>
  <c r="O55" i="1" s="1"/>
  <c r="M55" i="1"/>
  <c r="L55" i="1"/>
  <c r="K55" i="1"/>
  <c r="J55" i="1"/>
  <c r="I55" i="1"/>
  <c r="H55" i="1"/>
  <c r="G55" i="1"/>
  <c r="F55" i="1"/>
  <c r="E55" i="1"/>
  <c r="N54" i="1"/>
  <c r="O54" i="1" s="1"/>
  <c r="M54" i="1"/>
  <c r="L54" i="1"/>
  <c r="K54" i="1"/>
  <c r="J54" i="1"/>
  <c r="I54" i="1"/>
  <c r="H54" i="1"/>
  <c r="G54" i="1"/>
  <c r="F54" i="1"/>
  <c r="E54" i="1"/>
  <c r="N53" i="1"/>
  <c r="O53" i="1" s="1"/>
  <c r="M53" i="1"/>
  <c r="L53" i="1"/>
  <c r="K53" i="1"/>
  <c r="J53" i="1"/>
  <c r="I53" i="1"/>
  <c r="H53" i="1"/>
  <c r="G53" i="1"/>
  <c r="F53" i="1"/>
  <c r="E53" i="1"/>
  <c r="K52" i="1"/>
  <c r="J52" i="1"/>
  <c r="I52" i="1"/>
  <c r="H52" i="1"/>
  <c r="G52" i="1"/>
  <c r="F52" i="1"/>
  <c r="E52" i="1"/>
  <c r="N51" i="1"/>
  <c r="B5" i="4" s="1"/>
  <c r="M51" i="1"/>
  <c r="L51" i="1"/>
  <c r="K51" i="1"/>
  <c r="J51" i="1"/>
  <c r="I51" i="1"/>
  <c r="H51" i="1"/>
  <c r="G51" i="1"/>
  <c r="F51" i="1"/>
  <c r="E51" i="1"/>
  <c r="N50" i="1"/>
  <c r="B7" i="4" s="1"/>
  <c r="M50" i="1"/>
  <c r="L50" i="1"/>
  <c r="K50" i="1"/>
  <c r="J50" i="1"/>
  <c r="I50" i="1"/>
  <c r="H50" i="1"/>
  <c r="G50" i="1"/>
  <c r="F50" i="1"/>
  <c r="E50" i="1"/>
  <c r="N49" i="1"/>
  <c r="K20" i="4" s="1"/>
  <c r="M49" i="1"/>
  <c r="J20" i="4" s="1"/>
  <c r="L49" i="1"/>
  <c r="I20" i="4" s="1"/>
  <c r="K49" i="1"/>
  <c r="H20" i="4" s="1"/>
  <c r="J49" i="1"/>
  <c r="G20" i="4" s="1"/>
  <c r="I49" i="1"/>
  <c r="F20" i="4" s="1"/>
  <c r="H49" i="1"/>
  <c r="E20" i="4" s="1"/>
  <c r="G49" i="1"/>
  <c r="D20" i="4" s="1"/>
  <c r="F49" i="1"/>
  <c r="C20" i="4" s="1"/>
  <c r="E49" i="1"/>
  <c r="B20" i="4" s="1"/>
  <c r="N48" i="1"/>
  <c r="M48" i="1"/>
  <c r="L48" i="1"/>
  <c r="K48" i="1"/>
  <c r="J48" i="1"/>
  <c r="I48" i="1"/>
  <c r="H48" i="1"/>
  <c r="G48" i="1"/>
  <c r="F48" i="1"/>
  <c r="E48" i="1"/>
  <c r="N47" i="1"/>
  <c r="M47" i="1"/>
  <c r="L47" i="1"/>
  <c r="K47" i="1"/>
  <c r="J47" i="1"/>
  <c r="I47" i="1"/>
  <c r="H47" i="1"/>
  <c r="G47" i="1"/>
  <c r="F47" i="1"/>
  <c r="E47" i="1"/>
  <c r="N46" i="1"/>
  <c r="O46" i="1" s="1"/>
  <c r="M46" i="1"/>
  <c r="L46" i="1"/>
  <c r="K46" i="1"/>
  <c r="J46" i="1"/>
  <c r="I46" i="1"/>
  <c r="H46" i="1"/>
  <c r="G46" i="1"/>
  <c r="F46" i="1"/>
  <c r="E46" i="1"/>
  <c r="N45" i="1"/>
  <c r="M45" i="1"/>
  <c r="L45" i="1"/>
  <c r="K45" i="1"/>
  <c r="J45" i="1"/>
  <c r="I45" i="1"/>
  <c r="H45" i="1"/>
  <c r="G45" i="1"/>
  <c r="F45" i="1"/>
  <c r="E45" i="1"/>
  <c r="N44" i="1"/>
  <c r="O44" i="1" s="1"/>
  <c r="M44" i="1"/>
  <c r="L44" i="1"/>
  <c r="K44" i="1"/>
  <c r="J44" i="1"/>
  <c r="I44" i="1"/>
  <c r="H44" i="1"/>
  <c r="G44" i="1"/>
  <c r="F44" i="1"/>
  <c r="E44" i="1"/>
  <c r="N43" i="1"/>
  <c r="M43" i="1"/>
  <c r="L43" i="1"/>
  <c r="K43" i="1"/>
  <c r="J43" i="1"/>
  <c r="I43" i="1"/>
  <c r="H43" i="1"/>
  <c r="G43" i="1"/>
  <c r="F43" i="1"/>
  <c r="E43" i="1"/>
  <c r="N42" i="1"/>
  <c r="M42" i="1"/>
  <c r="L42" i="1"/>
  <c r="K42" i="1"/>
  <c r="J42" i="1"/>
  <c r="I42" i="1"/>
  <c r="H42" i="1"/>
  <c r="G42" i="1"/>
  <c r="F42" i="1"/>
  <c r="E42" i="1"/>
  <c r="N41" i="1"/>
  <c r="M41" i="1"/>
  <c r="L41" i="1"/>
  <c r="K41" i="1"/>
  <c r="J41" i="1"/>
  <c r="I41" i="1"/>
  <c r="H41" i="1"/>
  <c r="G41" i="1"/>
  <c r="F41" i="1"/>
  <c r="E41" i="1"/>
  <c r="N40" i="1"/>
  <c r="M40" i="1"/>
  <c r="L40" i="1"/>
  <c r="K40" i="1"/>
  <c r="J40" i="1"/>
  <c r="I40" i="1"/>
  <c r="H40" i="1"/>
  <c r="G40" i="1"/>
  <c r="F40" i="1"/>
  <c r="E40" i="1"/>
  <c r="N39" i="1"/>
  <c r="M39" i="1"/>
  <c r="L39" i="1"/>
  <c r="K39" i="1"/>
  <c r="J39" i="1"/>
  <c r="I39" i="1"/>
  <c r="H39" i="1"/>
  <c r="G39" i="1"/>
  <c r="F39" i="1"/>
  <c r="E39" i="1"/>
  <c r="N38" i="1"/>
  <c r="M38" i="1"/>
  <c r="L38" i="1"/>
  <c r="K38" i="1"/>
  <c r="J38" i="1"/>
  <c r="I38" i="1"/>
  <c r="H38" i="1"/>
  <c r="G38" i="1"/>
  <c r="F38" i="1"/>
  <c r="E38" i="1"/>
  <c r="N37" i="1"/>
  <c r="M37" i="1"/>
  <c r="L37" i="1"/>
  <c r="K37" i="1"/>
  <c r="J37" i="1"/>
  <c r="I37" i="1"/>
  <c r="H37" i="1"/>
  <c r="G37" i="1"/>
  <c r="F37" i="1"/>
  <c r="E37" i="1"/>
  <c r="N36" i="1"/>
  <c r="M36" i="1"/>
  <c r="L36" i="1"/>
  <c r="K36" i="1"/>
  <c r="J36" i="1"/>
  <c r="I36" i="1"/>
  <c r="H36" i="1"/>
  <c r="G36" i="1"/>
  <c r="F36" i="1"/>
  <c r="E36" i="1"/>
  <c r="N35" i="1"/>
  <c r="M35" i="1"/>
  <c r="L35" i="1"/>
  <c r="K35" i="1"/>
  <c r="J35" i="1"/>
  <c r="I35" i="1"/>
  <c r="H35" i="1"/>
  <c r="G35" i="1"/>
  <c r="F35" i="1"/>
  <c r="E35" i="1"/>
  <c r="N34" i="1"/>
  <c r="M34" i="1"/>
  <c r="L34" i="1"/>
  <c r="K34" i="1"/>
  <c r="J34" i="1"/>
  <c r="I34" i="1"/>
  <c r="H34" i="1"/>
  <c r="G34" i="1"/>
  <c r="F34" i="1"/>
  <c r="E34" i="1"/>
  <c r="N33" i="1"/>
  <c r="O33" i="1" s="1"/>
  <c r="M33" i="1"/>
  <c r="L33" i="1"/>
  <c r="K33" i="1"/>
  <c r="J33" i="1"/>
  <c r="I33" i="1"/>
  <c r="H33" i="1"/>
  <c r="G33" i="1"/>
  <c r="F33" i="1"/>
  <c r="E33" i="1"/>
  <c r="N32" i="1"/>
  <c r="O32" i="1" s="1"/>
  <c r="M32" i="1"/>
  <c r="L32" i="1"/>
  <c r="K32" i="1"/>
  <c r="J32" i="1"/>
  <c r="I32" i="1"/>
  <c r="H32" i="1"/>
  <c r="G32" i="1"/>
  <c r="F32" i="1"/>
  <c r="E32" i="1"/>
  <c r="K31" i="1"/>
  <c r="J31" i="1"/>
  <c r="I31" i="1"/>
  <c r="H31" i="1"/>
  <c r="G31" i="1"/>
  <c r="F31" i="1"/>
  <c r="E31" i="1"/>
  <c r="N30" i="1"/>
  <c r="O30" i="1" s="1"/>
  <c r="M30" i="1"/>
  <c r="L30" i="1"/>
  <c r="K30" i="1"/>
  <c r="J30" i="1"/>
  <c r="I30" i="1"/>
  <c r="H30" i="1"/>
  <c r="G30" i="1"/>
  <c r="F30" i="1"/>
  <c r="E30" i="1"/>
  <c r="N29" i="1"/>
  <c r="O29" i="1" s="1"/>
  <c r="M29" i="1"/>
  <c r="L29" i="1"/>
  <c r="K29" i="1"/>
  <c r="J29" i="1"/>
  <c r="I29" i="1"/>
  <c r="H29" i="1"/>
  <c r="G29" i="1"/>
  <c r="F29" i="1"/>
  <c r="E29" i="1"/>
  <c r="N28" i="1"/>
  <c r="M28" i="1"/>
  <c r="L28" i="1"/>
  <c r="K28" i="1"/>
  <c r="J28" i="1"/>
  <c r="I28" i="1"/>
  <c r="H28" i="1"/>
  <c r="G28" i="1"/>
  <c r="F28" i="1"/>
  <c r="E28" i="1"/>
  <c r="N27" i="1"/>
  <c r="M27" i="1"/>
  <c r="L27" i="1"/>
  <c r="K27" i="1"/>
  <c r="J27" i="1"/>
  <c r="I27" i="1"/>
  <c r="H27" i="1"/>
  <c r="G27" i="1"/>
  <c r="F27" i="1"/>
  <c r="E27" i="1"/>
  <c r="N26" i="1"/>
  <c r="M26" i="1"/>
  <c r="L26" i="1"/>
  <c r="K26" i="1"/>
  <c r="J26" i="1"/>
  <c r="I26" i="1"/>
  <c r="H26" i="1"/>
  <c r="G26" i="1"/>
  <c r="F26" i="1"/>
  <c r="E26" i="1"/>
  <c r="N25" i="1"/>
  <c r="M25" i="1"/>
  <c r="O25" i="1" s="1"/>
  <c r="L25" i="1"/>
  <c r="K25" i="1"/>
  <c r="J25" i="1"/>
  <c r="I25" i="1"/>
  <c r="H25" i="1"/>
  <c r="G25" i="1"/>
  <c r="F25" i="1"/>
  <c r="E25" i="1"/>
  <c r="N24" i="1"/>
  <c r="O24" i="1" s="1"/>
  <c r="M24" i="1"/>
  <c r="L24" i="1"/>
  <c r="K24" i="1"/>
  <c r="J24" i="1"/>
  <c r="I24" i="1"/>
  <c r="H24" i="1"/>
  <c r="G24" i="1"/>
  <c r="F24" i="1"/>
  <c r="E24" i="1"/>
  <c r="L23" i="1"/>
  <c r="K23" i="1"/>
  <c r="J23" i="1"/>
  <c r="I23" i="1"/>
  <c r="H23" i="1"/>
  <c r="G23" i="1"/>
  <c r="F23" i="1"/>
  <c r="E23" i="1"/>
  <c r="N22" i="1"/>
  <c r="O22" i="1" s="1"/>
  <c r="M22" i="1"/>
  <c r="L22" i="1"/>
  <c r="K22" i="1"/>
  <c r="J22" i="1"/>
  <c r="I22" i="1"/>
  <c r="H22" i="1"/>
  <c r="G22" i="1"/>
  <c r="F22" i="1"/>
  <c r="E22" i="1"/>
  <c r="N21" i="1"/>
  <c r="O21" i="1" s="1"/>
  <c r="M21" i="1"/>
  <c r="L21" i="1"/>
  <c r="K21" i="1"/>
  <c r="J21" i="1"/>
  <c r="I21" i="1"/>
  <c r="H21" i="1"/>
  <c r="G21" i="1"/>
  <c r="F21" i="1"/>
  <c r="E21" i="1"/>
  <c r="N20" i="1"/>
  <c r="O20" i="1" s="1"/>
  <c r="M20" i="1"/>
  <c r="L20" i="1"/>
  <c r="K20" i="1"/>
  <c r="J20" i="1"/>
  <c r="I20" i="1"/>
  <c r="H20" i="1"/>
  <c r="G20" i="1"/>
  <c r="F20" i="1"/>
  <c r="E20" i="1"/>
  <c r="N19" i="1"/>
  <c r="M19" i="1"/>
  <c r="L19" i="1"/>
  <c r="K19" i="1"/>
  <c r="J19" i="1"/>
  <c r="I19" i="1"/>
  <c r="H19" i="1"/>
  <c r="G19" i="1"/>
  <c r="F19" i="1"/>
  <c r="E19" i="1"/>
  <c r="N18" i="1"/>
  <c r="M18" i="1"/>
  <c r="L18" i="1"/>
  <c r="K18" i="1"/>
  <c r="J18" i="1"/>
  <c r="I18" i="1"/>
  <c r="H18" i="1"/>
  <c r="G18" i="1"/>
  <c r="F18" i="1"/>
  <c r="E18" i="1"/>
  <c r="N17" i="1"/>
  <c r="M17" i="1"/>
  <c r="L17" i="1"/>
  <c r="K17" i="1"/>
  <c r="J17" i="1"/>
  <c r="I17" i="1"/>
  <c r="H17" i="1"/>
  <c r="G17" i="1"/>
  <c r="F17" i="1"/>
  <c r="E17" i="1"/>
  <c r="N16" i="1"/>
  <c r="M16" i="1"/>
  <c r="O16" i="1" s="1"/>
  <c r="L16" i="1"/>
  <c r="K16" i="1"/>
  <c r="J16" i="1"/>
  <c r="I16" i="1"/>
  <c r="H16" i="1"/>
  <c r="G16" i="1"/>
  <c r="F16" i="1"/>
  <c r="E16" i="1"/>
  <c r="N15" i="1"/>
  <c r="O15" i="1" s="1"/>
  <c r="M15" i="1"/>
  <c r="L15" i="1"/>
  <c r="K15" i="1"/>
  <c r="J15" i="1"/>
  <c r="I15" i="1"/>
  <c r="H15" i="1"/>
  <c r="G15" i="1"/>
  <c r="F15" i="1"/>
  <c r="E15" i="1"/>
  <c r="N14" i="1"/>
  <c r="O14" i="1" s="1"/>
  <c r="M14" i="1"/>
  <c r="L14" i="1"/>
  <c r="K14" i="1"/>
  <c r="J14" i="1"/>
  <c r="I14" i="1"/>
  <c r="H14" i="1"/>
  <c r="G14" i="1"/>
  <c r="F14" i="1"/>
  <c r="E14" i="1"/>
  <c r="N13" i="1"/>
  <c r="O13" i="1" s="1"/>
  <c r="M13" i="1"/>
  <c r="L13" i="1"/>
  <c r="K13" i="1"/>
  <c r="J13" i="1"/>
  <c r="I13" i="1"/>
  <c r="H13" i="1"/>
  <c r="G13" i="1"/>
  <c r="F13" i="1"/>
  <c r="E13" i="1"/>
  <c r="N12" i="1"/>
  <c r="O12" i="1" s="1"/>
  <c r="M12" i="1"/>
  <c r="L12" i="1"/>
  <c r="K12" i="1"/>
  <c r="J12" i="1"/>
  <c r="I12" i="1"/>
  <c r="H12" i="1"/>
  <c r="G12" i="1"/>
  <c r="F12" i="1"/>
  <c r="E12" i="1"/>
  <c r="N11" i="1"/>
  <c r="M11" i="1"/>
  <c r="L11" i="1"/>
  <c r="K11" i="1"/>
  <c r="J11" i="1"/>
  <c r="I11" i="1"/>
  <c r="H11" i="1"/>
  <c r="G11" i="1"/>
  <c r="F11" i="1"/>
  <c r="E11" i="1"/>
  <c r="N10" i="1"/>
  <c r="M10" i="1"/>
  <c r="L10" i="1"/>
  <c r="K10" i="1"/>
  <c r="J10" i="1"/>
  <c r="I10" i="1"/>
  <c r="H10" i="1"/>
  <c r="G10" i="1"/>
  <c r="F10" i="1"/>
  <c r="E10" i="1"/>
  <c r="N9" i="1"/>
  <c r="M9" i="1"/>
  <c r="L9" i="1"/>
  <c r="K9" i="1"/>
  <c r="J9" i="1"/>
  <c r="I9" i="1"/>
  <c r="H9" i="1"/>
  <c r="G9" i="1"/>
  <c r="F9" i="1"/>
  <c r="E9" i="1"/>
  <c r="F8" i="1"/>
  <c r="G8" i="1"/>
  <c r="H8" i="1"/>
  <c r="I8" i="1"/>
  <c r="J8" i="1"/>
  <c r="K8" i="1"/>
  <c r="E8" i="1"/>
  <c r="B8" i="1"/>
  <c r="C8" i="1"/>
  <c r="D8" i="1"/>
  <c r="O34" i="1" l="1"/>
  <c r="O49" i="1"/>
  <c r="O63" i="1"/>
  <c r="K21" i="4"/>
  <c r="O9" i="1"/>
  <c r="O17" i="1"/>
  <c r="O26" i="1"/>
  <c r="O41" i="1"/>
  <c r="O50" i="1"/>
  <c r="B2" i="4"/>
  <c r="B10" i="4"/>
  <c r="O10" i="1"/>
  <c r="O18" i="1"/>
  <c r="O27" i="1"/>
  <c r="O42" i="1"/>
  <c r="O51" i="1"/>
  <c r="O65" i="1"/>
  <c r="O82" i="1"/>
  <c r="B3" i="4"/>
  <c r="B11" i="4"/>
  <c r="O11" i="1"/>
  <c r="O19" i="1"/>
  <c r="O28" i="1"/>
  <c r="O43" i="1"/>
  <c r="O66" i="1"/>
  <c r="O74" i="1"/>
  <c r="B4" i="4"/>
  <c r="B12" i="4"/>
  <c r="O67" i="1"/>
  <c r="O45" i="1"/>
  <c r="B6" i="4"/>
  <c r="D82" i="1"/>
  <c r="C82" i="1"/>
  <c r="B82" i="1"/>
  <c r="D81" i="1"/>
  <c r="C81" i="1"/>
  <c r="B81" i="1"/>
  <c r="D80" i="1"/>
  <c r="C80" i="1"/>
  <c r="B80" i="1"/>
  <c r="D79" i="1"/>
  <c r="C79" i="1"/>
  <c r="B79" i="1"/>
  <c r="D78" i="1"/>
  <c r="C78" i="1"/>
  <c r="B78" i="1"/>
  <c r="D77" i="1"/>
  <c r="C77" i="1"/>
  <c r="B77" i="1"/>
  <c r="D76" i="1"/>
  <c r="C76" i="1"/>
  <c r="B76" i="1"/>
  <c r="D75" i="1"/>
  <c r="C75" i="1"/>
  <c r="B75" i="1"/>
  <c r="D74" i="1"/>
  <c r="C74" i="1"/>
  <c r="B74" i="1"/>
  <c r="D73" i="1"/>
  <c r="C73" i="1"/>
  <c r="B73" i="1"/>
  <c r="D72" i="1"/>
  <c r="C72" i="1"/>
  <c r="B72" i="1"/>
  <c r="D71" i="1"/>
  <c r="C71" i="1"/>
  <c r="B71" i="1"/>
  <c r="D70" i="1"/>
  <c r="C70" i="1"/>
  <c r="B70" i="1"/>
  <c r="D69" i="1"/>
  <c r="C69" i="1"/>
  <c r="B69" i="1"/>
  <c r="D68" i="1"/>
  <c r="C68" i="1"/>
  <c r="B68" i="1"/>
  <c r="D67" i="1"/>
  <c r="C67" i="1"/>
  <c r="B67" i="1"/>
  <c r="D66" i="1"/>
  <c r="C66" i="1"/>
  <c r="B66" i="1"/>
  <c r="D65" i="1"/>
  <c r="C65" i="1"/>
  <c r="B65" i="1"/>
  <c r="D64" i="1"/>
  <c r="C64" i="1"/>
  <c r="B64" i="1"/>
  <c r="D63" i="1"/>
  <c r="C63" i="1"/>
  <c r="B63" i="1"/>
  <c r="D62" i="1"/>
  <c r="C62" i="1"/>
  <c r="B62" i="1"/>
  <c r="D61" i="1"/>
  <c r="C61" i="1"/>
  <c r="B61" i="1"/>
  <c r="D60" i="1"/>
  <c r="C60" i="1"/>
  <c r="B60" i="1"/>
  <c r="D59" i="1"/>
  <c r="C59" i="1"/>
  <c r="B59" i="1"/>
  <c r="D58" i="1"/>
  <c r="C58" i="1"/>
  <c r="B58" i="1"/>
  <c r="D57" i="1"/>
  <c r="C57" i="1"/>
  <c r="B57" i="1"/>
  <c r="D56" i="1"/>
  <c r="C56" i="1"/>
  <c r="B56" i="1"/>
  <c r="D55" i="1"/>
  <c r="C55" i="1"/>
  <c r="B55" i="1"/>
  <c r="D54" i="1"/>
  <c r="C54" i="1"/>
  <c r="B54" i="1"/>
  <c r="D53" i="1"/>
  <c r="C53" i="1"/>
  <c r="B53" i="1"/>
  <c r="D52" i="1"/>
  <c r="C52" i="1"/>
  <c r="B52" i="1"/>
  <c r="D51" i="1"/>
  <c r="C51" i="1"/>
  <c r="B51" i="1"/>
  <c r="D50" i="1"/>
  <c r="C50" i="1"/>
  <c r="B50" i="1"/>
  <c r="D49" i="1"/>
  <c r="C49" i="1"/>
  <c r="B49" i="1"/>
  <c r="D48" i="1"/>
  <c r="C48" i="1"/>
  <c r="B48" i="1"/>
  <c r="D47" i="1"/>
  <c r="C47" i="1"/>
  <c r="B47" i="1"/>
  <c r="D46" i="1"/>
  <c r="C46" i="1"/>
  <c r="B46" i="1"/>
  <c r="D45" i="1"/>
  <c r="C45" i="1"/>
  <c r="B45" i="1"/>
  <c r="D44" i="1"/>
  <c r="C44" i="1"/>
  <c r="B44" i="1"/>
  <c r="D43" i="1"/>
  <c r="C43" i="1"/>
  <c r="B43" i="1"/>
  <c r="D42" i="1"/>
  <c r="C42" i="1"/>
  <c r="B42" i="1"/>
  <c r="D41" i="1"/>
  <c r="C41" i="1"/>
  <c r="B41" i="1"/>
  <c r="D40" i="1"/>
  <c r="C40" i="1"/>
  <c r="B40" i="1"/>
  <c r="D39" i="1"/>
  <c r="C39" i="1"/>
  <c r="B39" i="1"/>
  <c r="D38" i="1"/>
  <c r="C38" i="1"/>
  <c r="B38" i="1"/>
  <c r="D37" i="1"/>
  <c r="C37" i="1"/>
  <c r="B37" i="1"/>
  <c r="D36" i="1"/>
  <c r="C36" i="1"/>
  <c r="B36" i="1"/>
  <c r="D35" i="1"/>
  <c r="C35" i="1"/>
  <c r="D34" i="1"/>
  <c r="C34" i="1"/>
  <c r="B34" i="1"/>
  <c r="D33" i="1"/>
  <c r="C33" i="1"/>
  <c r="B33" i="1"/>
  <c r="D32" i="1"/>
  <c r="C32" i="1"/>
  <c r="B32" i="1"/>
  <c r="D31" i="1"/>
  <c r="C31" i="1"/>
  <c r="B31" i="1"/>
  <c r="D30" i="1"/>
  <c r="C30" i="1"/>
  <c r="B30" i="1"/>
  <c r="D29" i="1"/>
  <c r="C29" i="1"/>
  <c r="B29" i="1"/>
  <c r="D28" i="1"/>
  <c r="C28" i="1"/>
  <c r="B28" i="1"/>
  <c r="D27" i="1"/>
  <c r="C27" i="1"/>
  <c r="B27" i="1"/>
  <c r="D26" i="1"/>
  <c r="C26" i="1"/>
  <c r="B26" i="1"/>
  <c r="D25" i="1"/>
  <c r="C25" i="1"/>
  <c r="B25" i="1"/>
  <c r="D24" i="1"/>
  <c r="C24" i="1"/>
  <c r="B24" i="1"/>
  <c r="D23" i="1"/>
  <c r="C23" i="1"/>
  <c r="B23" i="1"/>
  <c r="D22" i="1"/>
  <c r="C22" i="1"/>
  <c r="B22" i="1"/>
  <c r="D21" i="1"/>
  <c r="C21" i="1"/>
  <c r="B21" i="1"/>
  <c r="D20" i="1"/>
  <c r="C20" i="1"/>
  <c r="B20" i="1"/>
  <c r="D19" i="1"/>
  <c r="C19" i="1"/>
  <c r="B19" i="1"/>
  <c r="D18" i="1"/>
  <c r="C18" i="1"/>
  <c r="B18" i="1"/>
  <c r="D17" i="1"/>
  <c r="C17" i="1"/>
  <c r="B17" i="1"/>
  <c r="D16" i="1"/>
  <c r="C16" i="1"/>
  <c r="B16" i="1"/>
  <c r="D15" i="1"/>
  <c r="C15" i="1"/>
  <c r="B15" i="1"/>
  <c r="D14" i="1"/>
  <c r="C14" i="1"/>
  <c r="B14" i="1"/>
  <c r="D13" i="1"/>
  <c r="C13" i="1"/>
  <c r="B13" i="1"/>
  <c r="D12" i="1"/>
  <c r="C12" i="1"/>
  <c r="B12" i="1"/>
  <c r="D11" i="1"/>
  <c r="C11" i="1"/>
  <c r="B11" i="1"/>
  <c r="D10" i="1"/>
  <c r="C10" i="1"/>
  <c r="B10" i="1"/>
  <c r="D9" i="1"/>
  <c r="C9" i="1"/>
  <c r="B9" i="1"/>
  <c r="I37" i="5" l="1"/>
  <c r="M37" i="5"/>
  <c r="I33" i="5"/>
  <c r="I36" i="5"/>
  <c r="M36" i="5"/>
  <c r="I35" i="5"/>
  <c r="M35" i="5"/>
  <c r="C95" i="1"/>
  <c r="E27" i="5"/>
  <c r="E28" i="5"/>
  <c r="E29" i="5"/>
  <c r="E30" i="5"/>
  <c r="E31" i="5"/>
  <c r="E32" i="5"/>
  <c r="E33" i="5"/>
  <c r="E34" i="5"/>
  <c r="E35" i="5"/>
  <c r="E26" i="5"/>
  <c r="M34" i="5"/>
  <c r="M33" i="5"/>
  <c r="M32" i="5"/>
  <c r="I32" i="5"/>
  <c r="M31" i="5"/>
  <c r="I31" i="5"/>
  <c r="M30" i="5"/>
  <c r="I30" i="5"/>
  <c r="M28" i="5"/>
  <c r="I28" i="5"/>
  <c r="M27" i="5"/>
  <c r="I27" i="5"/>
  <c r="I34" i="5"/>
  <c r="I94" i="1" l="1"/>
  <c r="J94" i="1"/>
  <c r="H95" i="1"/>
  <c r="D95" i="1"/>
  <c r="C94" i="1"/>
  <c r="G94" i="1"/>
  <c r="I95" i="1"/>
  <c r="E95" i="1"/>
  <c r="H94" i="1"/>
  <c r="F94" i="1"/>
  <c r="B95" i="1"/>
  <c r="F95" i="1"/>
  <c r="G95" i="1"/>
  <c r="D94" i="1"/>
  <c r="F33" i="5"/>
  <c r="F30" i="5"/>
  <c r="J95" i="1"/>
  <c r="F34" i="5"/>
  <c r="F35" i="5"/>
  <c r="F31" i="5"/>
  <c r="F32" i="5"/>
  <c r="F28" i="5"/>
  <c r="F29" i="5"/>
  <c r="F27" i="5"/>
  <c r="E94" i="1"/>
  <c r="B94" i="1"/>
  <c r="B18" i="4" l="1"/>
  <c r="N52" i="1" l="1"/>
  <c r="M52" i="1"/>
  <c r="O52" i="1" l="1"/>
  <c r="L52" i="1"/>
  <c r="N8" i="1"/>
  <c r="L8" i="1"/>
  <c r="E36" i="5" s="1"/>
  <c r="B17" i="4" l="1"/>
  <c r="P54" i="1"/>
  <c r="P30" i="1"/>
  <c r="P20" i="1"/>
  <c r="P12" i="1"/>
  <c r="P81" i="1"/>
  <c r="P73" i="1"/>
  <c r="P53" i="1"/>
  <c r="P44" i="1"/>
  <c r="P29" i="1"/>
  <c r="P80" i="1"/>
  <c r="P72" i="1"/>
  <c r="P64" i="1"/>
  <c r="P79" i="1"/>
  <c r="P62" i="1"/>
  <c r="P8" i="1"/>
  <c r="E38" i="5"/>
  <c r="P61" i="1"/>
  <c r="P75" i="1"/>
  <c r="P67" i="1"/>
  <c r="P32" i="1"/>
  <c r="P21" i="1"/>
  <c r="P13" i="1"/>
  <c r="P68" i="1"/>
  <c r="P17" i="1"/>
  <c r="P66" i="1"/>
  <c r="P60" i="1"/>
  <c r="P55" i="1"/>
  <c r="P14" i="1"/>
  <c r="P78" i="1"/>
  <c r="P25" i="1"/>
  <c r="P65" i="1"/>
  <c r="P76" i="1"/>
  <c r="P74" i="1"/>
  <c r="P63" i="1"/>
  <c r="P22" i="1"/>
  <c r="P24" i="1"/>
  <c r="P19" i="1"/>
  <c r="P28" i="1"/>
  <c r="P70" i="1"/>
  <c r="P69" i="1"/>
  <c r="P10" i="1"/>
  <c r="P82" i="1"/>
  <c r="P71" i="1"/>
  <c r="P33" i="1"/>
  <c r="P77" i="1"/>
  <c r="P18" i="1"/>
  <c r="P48" i="1"/>
  <c r="P26" i="1"/>
  <c r="P41" i="1"/>
  <c r="P27" i="1"/>
  <c r="P34" i="1"/>
  <c r="P15" i="1"/>
  <c r="P51" i="1"/>
  <c r="P43" i="1"/>
  <c r="P50" i="1"/>
  <c r="P46" i="1"/>
  <c r="P45" i="1"/>
  <c r="P11" i="1"/>
  <c r="P42" i="1"/>
  <c r="P49" i="1"/>
  <c r="P16" i="1"/>
  <c r="P9" i="1"/>
  <c r="P52" i="1"/>
  <c r="F36" i="5"/>
  <c r="M8" i="1" l="1"/>
  <c r="O8" i="1" s="1"/>
  <c r="E37" i="5" l="1"/>
  <c r="F37" i="5" l="1"/>
  <c r="F38" i="5"/>
  <c r="C14" i="4"/>
  <c r="C4" i="4"/>
  <c r="C2" i="4"/>
  <c r="C10" i="4"/>
  <c r="C6" i="4"/>
  <c r="C13" i="4"/>
  <c r="C11" i="4"/>
  <c r="C7" i="4"/>
  <c r="C8" i="4"/>
  <c r="C3" i="4"/>
  <c r="C17" i="4"/>
  <c r="C5" i="4"/>
  <c r="C12" i="4"/>
  <c r="C9" i="4"/>
  <c r="C15" i="4"/>
  <c r="B16" i="4"/>
  <c r="C16" i="4" s="1"/>
</calcChain>
</file>

<file path=xl/sharedStrings.xml><?xml version="1.0" encoding="utf-8"?>
<sst xmlns="http://schemas.openxmlformats.org/spreadsheetml/2006/main" count="112" uniqueCount="94">
  <si>
    <t>PRODUZIONE MONDIALE DI AUTOVEICOLI LEGGERI (Vetture+Veicoli commerciali leggeri)</t>
  </si>
  <si>
    <t>WORLDWIDE LIGHT VEHICLE PRODUCTION (Passenger cars+Light trucks)</t>
  </si>
  <si>
    <t>TOTALE MONDO</t>
  </si>
  <si>
    <t>EUROPA</t>
  </si>
  <si>
    <t>FRANCIA</t>
  </si>
  <si>
    <t>SPAGNA</t>
  </si>
  <si>
    <t>UK</t>
  </si>
  <si>
    <t>ITALIA</t>
  </si>
  <si>
    <t>REP. CECA</t>
  </si>
  <si>
    <t>POLONIA</t>
  </si>
  <si>
    <t>SLOVACCHIA</t>
  </si>
  <si>
    <t>RUSSIA</t>
  </si>
  <si>
    <t>TURCHIA</t>
  </si>
  <si>
    <t>ALTRI EST EUROPA</t>
  </si>
  <si>
    <t>CANADA</t>
  </si>
  <si>
    <t>MESSICO</t>
  </si>
  <si>
    <t>USA</t>
  </si>
  <si>
    <t>SUD AMERICA</t>
  </si>
  <si>
    <t>ARGENTINA</t>
  </si>
  <si>
    <t>BRASILE</t>
  </si>
  <si>
    <t>AUSTRALIA</t>
  </si>
  <si>
    <t>CINA</t>
  </si>
  <si>
    <t>INDIA</t>
  </si>
  <si>
    <t>INDONESIA</t>
  </si>
  <si>
    <t>IRAN</t>
  </si>
  <si>
    <t>GIAPPONE</t>
  </si>
  <si>
    <t>MALESIA</t>
  </si>
  <si>
    <t>SUD COREA</t>
  </si>
  <si>
    <t>TAIWAN</t>
  </si>
  <si>
    <t>AFRICA</t>
  </si>
  <si>
    <t>UE15</t>
  </si>
  <si>
    <t xml:space="preserve">Altri Est Europa </t>
  </si>
  <si>
    <t xml:space="preserve">Turchia </t>
  </si>
  <si>
    <t xml:space="preserve">USA </t>
  </si>
  <si>
    <t>Canada</t>
  </si>
  <si>
    <t>Messico</t>
  </si>
  <si>
    <t>Brasile</t>
  </si>
  <si>
    <t xml:space="preserve">Cina </t>
  </si>
  <si>
    <t xml:space="preserve">India </t>
  </si>
  <si>
    <t xml:space="preserve">Giappone </t>
  </si>
  <si>
    <t>Sud Corea</t>
  </si>
  <si>
    <t xml:space="preserve">Iran </t>
  </si>
  <si>
    <t>Altri</t>
  </si>
  <si>
    <t>GERMANIA</t>
  </si>
  <si>
    <t>Nota - Ove possibile, sono stati esclusi i doppi conteggi dai totali area/ When possible, the double counts have been not included from area totals</t>
  </si>
  <si>
    <t>FILIPPINE</t>
  </si>
  <si>
    <t>PAKISTAN</t>
  </si>
  <si>
    <t>VIETNAM</t>
  </si>
  <si>
    <t>UNGHERIA</t>
  </si>
  <si>
    <t>Indonesia</t>
  </si>
  <si>
    <t>AUSTRIA</t>
  </si>
  <si>
    <t>BELGIO</t>
  </si>
  <si>
    <t>FINLANDIA</t>
  </si>
  <si>
    <t>PAESI BASSI</t>
  </si>
  <si>
    <t>PORTOGALLO</t>
  </si>
  <si>
    <t>SVEZIA</t>
  </si>
  <si>
    <t>Doppi conteggi</t>
  </si>
  <si>
    <t>UE13</t>
  </si>
  <si>
    <t>ROMANIA</t>
  </si>
  <si>
    <t>SLOVENIA</t>
  </si>
  <si>
    <t>SERBIA</t>
  </si>
  <si>
    <t>AZERBAIDJAN</t>
  </si>
  <si>
    <t>BIELORUSSIA</t>
  </si>
  <si>
    <t>KAZAKISTAN</t>
  </si>
  <si>
    <t>UCRAINA</t>
  </si>
  <si>
    <t>UZBEKISTAN</t>
  </si>
  <si>
    <t>COLOMBIA</t>
  </si>
  <si>
    <t>ECUADOR</t>
  </si>
  <si>
    <t>VENEZUELA</t>
  </si>
  <si>
    <t xml:space="preserve">ALTRI </t>
  </si>
  <si>
    <t>BANGLADESH</t>
  </si>
  <si>
    <t>UE28</t>
  </si>
  <si>
    <t>ALGERIA</t>
  </si>
  <si>
    <t>EGITTO</t>
  </si>
  <si>
    <t>MAROCCO</t>
  </si>
  <si>
    <t>SUD AFRICA</t>
  </si>
  <si>
    <t>ALTRI</t>
  </si>
  <si>
    <t>PRODUZIONE MONDO AUTOVEICOLI LEGGERI</t>
  </si>
  <si>
    <t>USA+CANADA+JAPAN+UE15</t>
  </si>
  <si>
    <t>BRIC</t>
  </si>
  <si>
    <t>(VOLUMI IN MLN, VAR. %)</t>
  </si>
  <si>
    <t>USA/CANADA/UE15/J</t>
  </si>
  <si>
    <t>Graph2</t>
  </si>
  <si>
    <t>ASIA-OCEANIA</t>
  </si>
  <si>
    <t>Fonte: OICA/Associazioni nazionali/Ward's</t>
  </si>
  <si>
    <t>Thailandia</t>
  </si>
  <si>
    <t>usa/CAN/UE15/J</t>
  </si>
  <si>
    <t>bric</t>
  </si>
  <si>
    <t>WORLDWIDE LIGHT VEHICLE PRODUCTION IN 2018 (Passenger cars+Light Trucks)</t>
  </si>
  <si>
    <t>THAILANDIA</t>
  </si>
  <si>
    <t>var.% 19/18</t>
  </si>
  <si>
    <t>share% 2019</t>
  </si>
  <si>
    <t>PRODUZIONE MONDIALE DI AUTOVEICOLI LEGGERI NEL 2019 (Autovetture+Veicoli Commercali Leggeri)</t>
  </si>
  <si>
    <t>NORD AMERICA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</si>
</sst>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43" formatCode="_-* #,##0.00_-;\-* #,##0.00_-;_-* &quot;-&quot;??_-;_-@_-"/>
    <numFmt numFmtId="164" formatCode="_-* #,##0.0_-;\-* #,##0.0_-;_-* &quot;-&quot;??_-;_-@_-"/>
    <numFmt numFmtId="165" formatCode="_-* #,##0_-;\-* #,##0_-;_-* &quot;-&quot;??_-;_-@_-"/>
    <numFmt numFmtId="166" formatCode="#,##0_ ;\-#,##0\ "/>
    <numFmt numFmtId="167" formatCode="0.0"/>
    <numFmt numFmtId="168" formatCode="0.0%"/>
    <numFmt numFmtId="169" formatCode="#,##0.0"/>
    <numFmt numFmtId="170" formatCode="_-* #,##0.00\ _F_-;\-* #,##0.00\ _F_-;_-* &quot;-&quot;??\ _F_-;_-@_-"/>
    <numFmt numFmtId="171" formatCode="#,###,##0"/>
  </numFmts>
  <fonts count="61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0"/>
      <color indexed="8"/>
      <name val="Arial"/>
      <family val="2"/>
    </font>
    <font>
      <sz val="10"/>
      <name val="Gill Sans"/>
    </font>
    <font>
      <sz val="10"/>
      <name val="Arial"/>
      <family val="2"/>
    </font>
    <font>
      <sz val="11"/>
      <color indexed="60"/>
      <name val="Calibri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8"/>
      <name val="Calibri"/>
      <family val="2"/>
    </font>
    <font>
      <sz val="8"/>
      <color indexed="8"/>
      <name val="Trebuchet MS"/>
      <family val="2"/>
    </font>
    <font>
      <b/>
      <sz val="9"/>
      <color indexed="8"/>
      <name val="Trebuchet MS"/>
      <family val="2"/>
    </font>
    <font>
      <sz val="9"/>
      <color indexed="8"/>
      <name val="Trebuchet MS"/>
      <family val="2"/>
    </font>
    <font>
      <sz val="9"/>
      <name val="Trebuchet MS"/>
      <family val="2"/>
    </font>
    <font>
      <i/>
      <sz val="9"/>
      <color indexed="8"/>
      <name val="Trebuchet MS"/>
      <family val="2"/>
    </font>
    <font>
      <b/>
      <i/>
      <sz val="9"/>
      <color indexed="8"/>
      <name val="Trebuchet MS"/>
      <family val="2"/>
    </font>
    <font>
      <b/>
      <sz val="9"/>
      <name val="Trebuchet MS"/>
      <family val="2"/>
    </font>
    <font>
      <i/>
      <sz val="9"/>
      <name val="Trebuchet MS"/>
      <family val="2"/>
    </font>
    <font>
      <sz val="11"/>
      <color indexed="8"/>
      <name val="Trebuchet MS"/>
      <family val="2"/>
    </font>
    <font>
      <b/>
      <sz val="10"/>
      <color indexed="8"/>
      <name val="Trebuchet MS"/>
      <family val="2"/>
    </font>
    <font>
      <sz val="10"/>
      <color indexed="8"/>
      <name val="Trebuchet MS"/>
      <family val="2"/>
    </font>
    <font>
      <b/>
      <sz val="10"/>
      <name val="Trebuchet MS"/>
      <family val="2"/>
    </font>
    <font>
      <b/>
      <i/>
      <sz val="10"/>
      <name val="Trebuchet MS"/>
      <family val="2"/>
    </font>
    <font>
      <sz val="11"/>
      <color theme="1"/>
      <name val="Calibri"/>
      <family val="2"/>
      <scheme val="minor"/>
    </font>
    <font>
      <sz val="9"/>
      <color theme="0"/>
      <name val="Trebuchet MS"/>
      <family val="2"/>
    </font>
    <font>
      <b/>
      <sz val="9"/>
      <color theme="0"/>
      <name val="Trebuchet MS"/>
      <family val="2"/>
    </font>
    <font>
      <sz val="9"/>
      <color theme="1"/>
      <name val="Trebuchet MS"/>
      <family val="2"/>
    </font>
    <font>
      <sz val="9"/>
      <color theme="3"/>
      <name val="Trebuchet MS"/>
      <family val="2"/>
    </font>
    <font>
      <b/>
      <sz val="9"/>
      <color theme="3"/>
      <name val="Trebuchet MS"/>
      <family val="2"/>
    </font>
    <font>
      <i/>
      <sz val="9"/>
      <color theme="0"/>
      <name val="Trebuchet MS"/>
      <family val="2"/>
    </font>
    <font>
      <i/>
      <sz val="9"/>
      <color theme="3"/>
      <name val="Trebuchet MS"/>
      <family val="2"/>
    </font>
    <font>
      <i/>
      <sz val="9"/>
      <color theme="1"/>
      <name val="Trebuchet MS"/>
      <family val="2"/>
    </font>
    <font>
      <b/>
      <i/>
      <sz val="9"/>
      <color theme="0"/>
      <name val="Trebuchet MS"/>
      <family val="2"/>
    </font>
    <font>
      <sz val="11"/>
      <color rgb="FFFF0000"/>
      <name val="Calibri"/>
      <family val="2"/>
    </font>
    <font>
      <sz val="9"/>
      <color rgb="FFFF0000"/>
      <name val="Trebuchet MS"/>
      <family val="2"/>
    </font>
    <font>
      <b/>
      <sz val="9"/>
      <color rgb="FFFF0000"/>
      <name val="Trebuchet MS"/>
      <family val="2"/>
    </font>
    <font>
      <b/>
      <sz val="11"/>
      <color rgb="FFFF0000"/>
      <name val="Calibri"/>
      <family val="2"/>
    </font>
    <font>
      <sz val="10"/>
      <color rgb="FFFF0000"/>
      <name val="Calibri"/>
      <family val="2"/>
    </font>
    <font>
      <sz val="10"/>
      <color rgb="FFFF0000"/>
      <name val="Trebuchet MS"/>
      <family val="2"/>
    </font>
    <font>
      <b/>
      <sz val="10"/>
      <color rgb="FFFF0000"/>
      <name val="Trebuchet MS"/>
      <family val="2"/>
    </font>
    <font>
      <sz val="8"/>
      <color rgb="FFFF0000"/>
      <name val="Calibri"/>
      <family val="2"/>
    </font>
    <font>
      <b/>
      <sz val="14"/>
      <color theme="1"/>
      <name val="Trebuchet MS"/>
      <family val="2"/>
    </font>
    <font>
      <sz val="14"/>
      <color theme="1"/>
      <name val="Trebuchet MS"/>
      <family val="2"/>
    </font>
    <font>
      <i/>
      <sz val="14"/>
      <color theme="1"/>
      <name val="Trebuchet MS"/>
      <family val="2"/>
    </font>
    <font>
      <i/>
      <sz val="10"/>
      <color theme="1" tint="0.14999847407452621"/>
      <name val="Trebuchet MS"/>
      <family val="2"/>
    </font>
    <font>
      <sz val="10"/>
      <color theme="1" tint="0.14999847407452621"/>
      <name val="Trebuchet MS"/>
      <family val="2"/>
    </font>
    <font>
      <b/>
      <i/>
      <sz val="9"/>
      <color rgb="FFFF0000"/>
      <name val="Trebuchet MS"/>
      <family val="2"/>
    </font>
    <font>
      <sz val="8"/>
      <color rgb="FFFF0000"/>
      <name val="Trebuchet MS"/>
      <family val="2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EAEAEA"/>
        <bgColor indexed="64"/>
      </patternFill>
    </fill>
  </fills>
  <borders count="1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6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171" fontId="7" fillId="22" borderId="0" applyNumberFormat="0" applyBorder="0">
      <alignment horizontal="right"/>
      <protection locked="0"/>
    </xf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9" fillId="0" borderId="0" applyFont="0" applyFill="0" applyBorder="0" applyAlignment="0" applyProtection="0"/>
    <xf numFmtId="0" fontId="10" fillId="23" borderId="0" applyNumberFormat="0" applyBorder="0" applyAlignment="0" applyProtection="0"/>
    <xf numFmtId="0" fontId="11" fillId="0" borderId="0"/>
    <xf numFmtId="0" fontId="8" fillId="0" borderId="0"/>
    <xf numFmtId="0" fontId="9" fillId="0" borderId="0"/>
    <xf numFmtId="0" fontId="1" fillId="0" borderId="0"/>
    <xf numFmtId="0" fontId="1" fillId="0" borderId="0"/>
    <xf numFmtId="0" fontId="36" fillId="0" borderId="0"/>
    <xf numFmtId="0" fontId="1" fillId="24" borderId="4" applyNumberFormat="0" applyFont="0" applyAlignment="0" applyProtection="0"/>
    <xf numFmtId="0" fontId="12" fillId="16" borderId="5" applyNumberFormat="0" applyAlignment="0" applyProtection="0"/>
    <xf numFmtId="9" fontId="1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8" fillId="0" borderId="8" applyNumberFormat="0" applyFill="0" applyAlignment="0" applyProtection="0"/>
    <xf numFmtId="0" fontId="18" fillId="0" borderId="0" applyNumberFormat="0" applyFill="0" applyBorder="0" applyAlignment="0" applyProtection="0"/>
    <xf numFmtId="171" fontId="7" fillId="22" borderId="0" applyNumberFormat="0" applyBorder="0">
      <alignment horizontal="left"/>
      <protection locked="0"/>
    </xf>
    <xf numFmtId="0" fontId="19" fillId="0" borderId="9" applyNumberFormat="0" applyFill="0" applyAlignment="0" applyProtection="0"/>
    <xf numFmtId="0" fontId="20" fillId="3" borderId="0" applyNumberFormat="0" applyBorder="0" applyAlignment="0" applyProtection="0"/>
    <xf numFmtId="0" fontId="21" fillId="4" borderId="0" applyNumberFormat="0" applyBorder="0" applyAlignment="0" applyProtection="0"/>
  </cellStyleXfs>
  <cellXfs count="139">
    <xf numFmtId="0" fontId="0" fillId="0" borderId="0" xfId="0"/>
    <xf numFmtId="0" fontId="23" fillId="0" borderId="0" xfId="0" applyFont="1"/>
    <xf numFmtId="164" fontId="24" fillId="25" borderId="0" xfId="30" applyNumberFormat="1" applyFont="1" applyFill="1"/>
    <xf numFmtId="0" fontId="23" fillId="0" borderId="0" xfId="0" applyFont="1" applyAlignment="1">
      <alignment horizontal="right"/>
    </xf>
    <xf numFmtId="0" fontId="25" fillId="0" borderId="0" xfId="0" applyFont="1"/>
    <xf numFmtId="0" fontId="26" fillId="0" borderId="0" xfId="0" applyFont="1"/>
    <xf numFmtId="0" fontId="27" fillId="0" borderId="0" xfId="0" applyFont="1"/>
    <xf numFmtId="167" fontId="25" fillId="0" borderId="0" xfId="0" applyNumberFormat="1" applyFont="1"/>
    <xf numFmtId="0" fontId="24" fillId="26" borderId="10" xfId="0" applyFont="1" applyFill="1" applyBorder="1"/>
    <xf numFmtId="0" fontId="24" fillId="26" borderId="10" xfId="0" applyFont="1" applyFill="1" applyBorder="1" applyAlignment="1">
      <alignment horizontal="center"/>
    </xf>
    <xf numFmtId="0" fontId="37" fillId="0" borderId="0" xfId="0" applyFont="1"/>
    <xf numFmtId="165" fontId="38" fillId="25" borderId="0" xfId="30" applyNumberFormat="1" applyFont="1" applyFill="1"/>
    <xf numFmtId="164" fontId="38" fillId="25" borderId="0" xfId="30" applyNumberFormat="1" applyFont="1" applyFill="1"/>
    <xf numFmtId="167" fontId="38" fillId="25" borderId="0" xfId="0" applyNumberFormat="1" applyFont="1" applyFill="1"/>
    <xf numFmtId="0" fontId="39" fillId="0" borderId="0" xfId="0" applyFont="1"/>
    <xf numFmtId="165" fontId="37" fillId="25" borderId="0" xfId="30" applyNumberFormat="1" applyFont="1" applyFill="1"/>
    <xf numFmtId="165" fontId="29" fillId="25" borderId="0" xfId="30" applyNumberFormat="1" applyFont="1" applyFill="1"/>
    <xf numFmtId="0" fontId="40" fillId="0" borderId="0" xfId="0" applyFont="1"/>
    <xf numFmtId="167" fontId="41" fillId="25" borderId="0" xfId="0" applyNumberFormat="1" applyFont="1" applyFill="1"/>
    <xf numFmtId="0" fontId="24" fillId="27" borderId="10" xfId="0" applyFont="1" applyFill="1" applyBorder="1"/>
    <xf numFmtId="3" fontId="24" fillId="27" borderId="10" xfId="30" applyNumberFormat="1" applyFont="1" applyFill="1" applyBorder="1"/>
    <xf numFmtId="168" fontId="28" fillId="27" borderId="10" xfId="44" applyNumberFormat="1" applyFont="1" applyFill="1" applyBorder="1"/>
    <xf numFmtId="0" fontId="24" fillId="27" borderId="10" xfId="0" applyFont="1" applyFill="1" applyBorder="1" applyAlignment="1">
      <alignment horizontal="left" indent="1"/>
    </xf>
    <xf numFmtId="0" fontId="24" fillId="27" borderId="10" xfId="0" applyFont="1" applyFill="1" applyBorder="1" applyAlignment="1">
      <alignment horizontal="left" indent="2"/>
    </xf>
    <xf numFmtId="0" fontId="24" fillId="28" borderId="10" xfId="0" applyFont="1" applyFill="1" applyBorder="1" applyAlignment="1">
      <alignment horizontal="left" indent="1"/>
    </xf>
    <xf numFmtId="3" fontId="24" fillId="28" borderId="10" xfId="30" applyNumberFormat="1" applyFont="1" applyFill="1" applyBorder="1"/>
    <xf numFmtId="168" fontId="28" fillId="28" borderId="10" xfId="44" applyNumberFormat="1" applyFont="1" applyFill="1" applyBorder="1"/>
    <xf numFmtId="0" fontId="30" fillId="0" borderId="0" xfId="0" applyFont="1"/>
    <xf numFmtId="0" fontId="42" fillId="0" borderId="0" xfId="0" applyFont="1"/>
    <xf numFmtId="0" fontId="43" fillId="0" borderId="0" xfId="0" applyFont="1"/>
    <xf numFmtId="164" fontId="28" fillId="25" borderId="0" xfId="30" applyNumberFormat="1" applyFont="1" applyFill="1"/>
    <xf numFmtId="0" fontId="26" fillId="0" borderId="0" xfId="0" applyFont="1" applyBorder="1"/>
    <xf numFmtId="0" fontId="37" fillId="0" borderId="0" xfId="0" applyFont="1" applyBorder="1"/>
    <xf numFmtId="165" fontId="37" fillId="25" borderId="0" xfId="30" applyNumberFormat="1" applyFont="1" applyFill="1" applyBorder="1"/>
    <xf numFmtId="0" fontId="39" fillId="0" borderId="0" xfId="0" applyFont="1" applyBorder="1"/>
    <xf numFmtId="0" fontId="25" fillId="0" borderId="0" xfId="0" applyFont="1" applyBorder="1"/>
    <xf numFmtId="164" fontId="37" fillId="25" borderId="0" xfId="30" applyNumberFormat="1" applyFont="1" applyFill="1" applyBorder="1"/>
    <xf numFmtId="167" fontId="40" fillId="25" borderId="0" xfId="0" applyNumberFormat="1" applyFont="1" applyFill="1" applyBorder="1"/>
    <xf numFmtId="167" fontId="37" fillId="25" borderId="0" xfId="0" applyNumberFormat="1" applyFont="1" applyFill="1" applyBorder="1"/>
    <xf numFmtId="164" fontId="25" fillId="25" borderId="0" xfId="30" applyNumberFormat="1" applyFont="1" applyFill="1" applyBorder="1"/>
    <xf numFmtId="0" fontId="30" fillId="0" borderId="0" xfId="0" applyFont="1" applyBorder="1"/>
    <xf numFmtId="0" fontId="42" fillId="0" borderId="0" xfId="0" applyFont="1" applyBorder="1"/>
    <xf numFmtId="165" fontId="42" fillId="25" borderId="0" xfId="30" applyNumberFormat="1" applyFont="1" applyFill="1" applyBorder="1"/>
    <xf numFmtId="164" fontId="42" fillId="25" borderId="0" xfId="30" applyNumberFormat="1" applyFont="1" applyFill="1" applyBorder="1"/>
    <xf numFmtId="167" fontId="43" fillId="25" borderId="0" xfId="0" applyNumberFormat="1" applyFont="1" applyFill="1" applyBorder="1"/>
    <xf numFmtId="167" fontId="42" fillId="25" borderId="0" xfId="0" applyNumberFormat="1" applyFont="1" applyFill="1" applyBorder="1"/>
    <xf numFmtId="0" fontId="44" fillId="0" borderId="0" xfId="0" applyFont="1" applyBorder="1"/>
    <xf numFmtId="0" fontId="27" fillId="0" borderId="0" xfId="0" applyFont="1" applyBorder="1"/>
    <xf numFmtId="164" fontId="27" fillId="25" borderId="0" xfId="30" applyNumberFormat="1" applyFont="1" applyFill="1" applyBorder="1"/>
    <xf numFmtId="167" fontId="45" fillId="25" borderId="0" xfId="0" applyNumberFormat="1" applyFont="1" applyFill="1"/>
    <xf numFmtId="0" fontId="44" fillId="0" borderId="0" xfId="0" applyFont="1"/>
    <xf numFmtId="0" fontId="26" fillId="27" borderId="0" xfId="0" applyFont="1" applyFill="1"/>
    <xf numFmtId="0" fontId="37" fillId="27" borderId="0" xfId="0" applyFont="1" applyFill="1"/>
    <xf numFmtId="0" fontId="40" fillId="27" borderId="0" xfId="0" applyFont="1" applyFill="1"/>
    <xf numFmtId="0" fontId="25" fillId="27" borderId="0" xfId="0" applyFont="1" applyFill="1"/>
    <xf numFmtId="164" fontId="24" fillId="27" borderId="0" xfId="30" applyNumberFormat="1" applyFont="1" applyFill="1"/>
    <xf numFmtId="167" fontId="25" fillId="27" borderId="0" xfId="0" applyNumberFormat="1" applyFont="1" applyFill="1"/>
    <xf numFmtId="3" fontId="24" fillId="27" borderId="0" xfId="30" applyNumberFormat="1" applyFont="1" applyFill="1" applyBorder="1"/>
    <xf numFmtId="168" fontId="28" fillId="27" borderId="0" xfId="44" applyNumberFormat="1" applyFont="1" applyFill="1" applyBorder="1"/>
    <xf numFmtId="166" fontId="25" fillId="0" borderId="0" xfId="30" applyNumberFormat="1" applyFont="1" applyFill="1" applyBorder="1"/>
    <xf numFmtId="168" fontId="27" fillId="0" borderId="0" xfId="44" applyNumberFormat="1" applyFont="1" applyFill="1" applyBorder="1"/>
    <xf numFmtId="0" fontId="25" fillId="27" borderId="0" xfId="0" applyFont="1" applyFill="1" applyBorder="1"/>
    <xf numFmtId="0" fontId="26" fillId="27" borderId="0" xfId="0" applyFont="1" applyFill="1" applyBorder="1"/>
    <xf numFmtId="0" fontId="37" fillId="27" borderId="0" xfId="0" applyFont="1" applyFill="1" applyBorder="1"/>
    <xf numFmtId="0" fontId="40" fillId="27" borderId="0" xfId="0" applyFont="1" applyFill="1" applyBorder="1"/>
    <xf numFmtId="0" fontId="28" fillId="26" borderId="10" xfId="0" applyFont="1" applyFill="1" applyBorder="1" applyAlignment="1">
      <alignment horizontal="center" wrapText="1"/>
    </xf>
    <xf numFmtId="0" fontId="31" fillId="0" borderId="0" xfId="41" applyFont="1"/>
    <xf numFmtId="3" fontId="37" fillId="27" borderId="0" xfId="0" applyNumberFormat="1" applyFont="1" applyFill="1"/>
    <xf numFmtId="0" fontId="32" fillId="0" borderId="0" xfId="0" applyFont="1"/>
    <xf numFmtId="0" fontId="46" fillId="0" borderId="0" xfId="0" applyFont="1"/>
    <xf numFmtId="0" fontId="47" fillId="0" borderId="0" xfId="0" applyFont="1"/>
    <xf numFmtId="167" fontId="48" fillId="25" borderId="0" xfId="0" applyNumberFormat="1" applyFont="1" applyFill="1"/>
    <xf numFmtId="167" fontId="31" fillId="0" borderId="0" xfId="41" applyNumberFormat="1" applyFont="1"/>
    <xf numFmtId="0" fontId="33" fillId="0" borderId="0" xfId="41" applyFont="1"/>
    <xf numFmtId="0" fontId="33" fillId="0" borderId="0" xfId="41" applyFont="1" applyAlignment="1">
      <alignment horizontal="right"/>
    </xf>
    <xf numFmtId="0" fontId="49" fillId="0" borderId="0" xfId="0" applyFont="1"/>
    <xf numFmtId="0" fontId="50" fillId="0" borderId="0" xfId="0" applyFont="1"/>
    <xf numFmtId="3" fontId="50" fillId="0" borderId="0" xfId="0" applyNumberFormat="1" applyFont="1"/>
    <xf numFmtId="0" fontId="51" fillId="0" borderId="0" xfId="0" applyFont="1"/>
    <xf numFmtId="166" fontId="51" fillId="25" borderId="0" xfId="0" applyNumberFormat="1" applyFont="1" applyFill="1"/>
    <xf numFmtId="164" fontId="52" fillId="25" borderId="0" xfId="30" applyNumberFormat="1" applyFont="1" applyFill="1"/>
    <xf numFmtId="165" fontId="51" fillId="25" borderId="0" xfId="30" applyNumberFormat="1" applyFont="1" applyFill="1"/>
    <xf numFmtId="165" fontId="52" fillId="25" borderId="0" xfId="30" applyNumberFormat="1" applyFont="1" applyFill="1"/>
    <xf numFmtId="166" fontId="51" fillId="0" borderId="0" xfId="0" applyNumberFormat="1" applyFont="1"/>
    <xf numFmtId="165" fontId="51" fillId="0" borderId="0" xfId="0" applyNumberFormat="1" applyFont="1"/>
    <xf numFmtId="0" fontId="53" fillId="0" borderId="0" xfId="0" applyFont="1"/>
    <xf numFmtId="3" fontId="53" fillId="0" borderId="0" xfId="0" applyNumberFormat="1" applyFont="1"/>
    <xf numFmtId="169" fontId="53" fillId="0" borderId="0" xfId="0" applyNumberFormat="1" applyFont="1"/>
    <xf numFmtId="0" fontId="34" fillId="25" borderId="0" xfId="41" applyFont="1" applyFill="1"/>
    <xf numFmtId="0" fontId="34" fillId="25" borderId="0" xfId="41" applyFont="1" applyFill="1" applyAlignment="1">
      <alignment horizontal="center"/>
    </xf>
    <xf numFmtId="0" fontId="54" fillId="0" borderId="0" xfId="41" applyFont="1"/>
    <xf numFmtId="0" fontId="55" fillId="0" borderId="0" xfId="41" applyFont="1"/>
    <xf numFmtId="0" fontId="56" fillId="0" borderId="0" xfId="41" applyFont="1"/>
    <xf numFmtId="0" fontId="34" fillId="25" borderId="0" xfId="41" applyFont="1" applyFill="1" applyAlignment="1"/>
    <xf numFmtId="0" fontId="34" fillId="30" borderId="11" xfId="41" applyFont="1" applyFill="1" applyBorder="1"/>
    <xf numFmtId="0" fontId="34" fillId="30" borderId="12" xfId="41" applyFont="1" applyFill="1" applyBorder="1"/>
    <xf numFmtId="0" fontId="34" fillId="30" borderId="12" xfId="41" applyFont="1" applyFill="1" applyBorder="1" applyAlignment="1">
      <alignment horizontal="right"/>
    </xf>
    <xf numFmtId="167" fontId="34" fillId="30" borderId="12" xfId="41" applyNumberFormat="1" applyFont="1" applyFill="1" applyBorder="1"/>
    <xf numFmtId="168" fontId="35" fillId="30" borderId="12" xfId="41" applyNumberFormat="1" applyFont="1" applyFill="1" applyBorder="1"/>
    <xf numFmtId="0" fontId="34" fillId="30" borderId="13" xfId="41" applyFont="1" applyFill="1" applyBorder="1"/>
    <xf numFmtId="0" fontId="57" fillId="0" borderId="0" xfId="0" applyFont="1"/>
    <xf numFmtId="0" fontId="58" fillId="0" borderId="0" xfId="41" applyFont="1"/>
    <xf numFmtId="0" fontId="25" fillId="27" borderId="10" xfId="0" applyFont="1" applyFill="1" applyBorder="1" applyAlignment="1">
      <alignment horizontal="left" indent="2"/>
    </xf>
    <xf numFmtId="3" fontId="25" fillId="27" borderId="10" xfId="30" applyNumberFormat="1" applyFont="1" applyFill="1" applyBorder="1" applyAlignment="1">
      <alignment horizontal="right"/>
    </xf>
    <xf numFmtId="168" fontId="27" fillId="27" borderId="10" xfId="44" applyNumberFormat="1" applyFont="1" applyFill="1" applyBorder="1"/>
    <xf numFmtId="3" fontId="25" fillId="27" borderId="10" xfId="30" applyNumberFormat="1" applyFont="1" applyFill="1" applyBorder="1"/>
    <xf numFmtId="3" fontId="25" fillId="29" borderId="10" xfId="30" applyNumberFormat="1" applyFont="1" applyFill="1" applyBorder="1"/>
    <xf numFmtId="168" fontId="27" fillId="29" borderId="10" xfId="44" applyNumberFormat="1" applyFont="1" applyFill="1" applyBorder="1"/>
    <xf numFmtId="0" fontId="27" fillId="27" borderId="10" xfId="0" applyFont="1" applyFill="1" applyBorder="1" applyAlignment="1">
      <alignment horizontal="left" indent="2"/>
    </xf>
    <xf numFmtId="3" fontId="27" fillId="27" borderId="10" xfId="30" applyNumberFormat="1" applyFont="1" applyFill="1" applyBorder="1"/>
    <xf numFmtId="3" fontId="25" fillId="29" borderId="10" xfId="30" applyNumberFormat="1" applyFont="1" applyFill="1" applyBorder="1" applyAlignment="1">
      <alignment horizontal="right"/>
    </xf>
    <xf numFmtId="3" fontId="27" fillId="29" borderId="10" xfId="30" applyNumberFormat="1" applyFont="1" applyFill="1" applyBorder="1"/>
    <xf numFmtId="0" fontId="26" fillId="27" borderId="10" xfId="0" applyFont="1" applyFill="1" applyBorder="1" applyAlignment="1">
      <alignment horizontal="left" indent="2"/>
    </xf>
    <xf numFmtId="166" fontId="25" fillId="0" borderId="10" xfId="30" applyNumberFormat="1" applyFont="1" applyFill="1" applyBorder="1"/>
    <xf numFmtId="168" fontId="25" fillId="0" borderId="10" xfId="44" applyNumberFormat="1" applyFont="1" applyFill="1" applyBorder="1"/>
    <xf numFmtId="0" fontId="30" fillId="27" borderId="10" xfId="0" applyFont="1" applyFill="1" applyBorder="1" applyAlignment="1">
      <alignment horizontal="left" indent="2"/>
    </xf>
    <xf numFmtId="168" fontId="25" fillId="0" borderId="0" xfId="44" applyNumberFormat="1" applyFont="1"/>
    <xf numFmtId="0" fontId="48" fillId="27" borderId="0" xfId="0" applyFont="1" applyFill="1" applyBorder="1" applyAlignment="1">
      <alignment horizontal="left" indent="1"/>
    </xf>
    <xf numFmtId="3" fontId="48" fillId="27" borderId="0" xfId="30" applyNumberFormat="1" applyFont="1" applyFill="1" applyBorder="1"/>
    <xf numFmtId="168" fontId="59" fillId="27" borderId="0" xfId="44" applyNumberFormat="1" applyFont="1" applyFill="1" applyBorder="1"/>
    <xf numFmtId="0" fontId="47" fillId="27" borderId="0" xfId="0" applyFont="1" applyFill="1"/>
    <xf numFmtId="0" fontId="60" fillId="0" borderId="0" xfId="0" applyFont="1"/>
    <xf numFmtId="0" fontId="60" fillId="0" borderId="0" xfId="0" applyFont="1" applyAlignment="1">
      <alignment horizontal="right"/>
    </xf>
    <xf numFmtId="167" fontId="60" fillId="0" borderId="0" xfId="0" applyNumberFormat="1" applyFont="1"/>
    <xf numFmtId="3" fontId="60" fillId="0" borderId="0" xfId="0" applyNumberFormat="1" applyFont="1" applyBorder="1"/>
    <xf numFmtId="0" fontId="60" fillId="0" borderId="0" xfId="0" applyFont="1" applyBorder="1"/>
    <xf numFmtId="168" fontId="47" fillId="0" borderId="0" xfId="44" applyNumberFormat="1" applyFont="1" applyFill="1" applyBorder="1"/>
    <xf numFmtId="167" fontId="47" fillId="0" borderId="0" xfId="0" applyNumberFormat="1" applyFont="1" applyBorder="1"/>
    <xf numFmtId="0" fontId="47" fillId="0" borderId="0" xfId="0" applyFont="1" applyBorder="1"/>
    <xf numFmtId="3" fontId="47" fillId="0" borderId="0" xfId="0" applyNumberFormat="1" applyFont="1" applyBorder="1"/>
    <xf numFmtId="167" fontId="31" fillId="29" borderId="10" xfId="41" applyNumberFormat="1" applyFont="1" applyFill="1" applyBorder="1"/>
    <xf numFmtId="0" fontId="34" fillId="29" borderId="11" xfId="41" applyFont="1" applyFill="1" applyBorder="1"/>
    <xf numFmtId="0" fontId="34" fillId="29" borderId="12" xfId="41" applyFont="1" applyFill="1" applyBorder="1"/>
    <xf numFmtId="0" fontId="34" fillId="29" borderId="12" xfId="41" applyFont="1" applyFill="1" applyBorder="1" applyAlignment="1">
      <alignment horizontal="right"/>
    </xf>
    <xf numFmtId="168" fontId="35" fillId="29" borderId="12" xfId="41" applyNumberFormat="1" applyFont="1" applyFill="1" applyBorder="1"/>
    <xf numFmtId="0" fontId="34" fillId="29" borderId="13" xfId="41" applyFont="1" applyFill="1" applyBorder="1"/>
    <xf numFmtId="167" fontId="34" fillId="29" borderId="11" xfId="41" applyNumberFormat="1" applyFont="1" applyFill="1" applyBorder="1"/>
    <xf numFmtId="0" fontId="34" fillId="25" borderId="14" xfId="41" applyFont="1" applyFill="1" applyBorder="1" applyAlignment="1">
      <alignment horizontal="center"/>
    </xf>
    <xf numFmtId="0" fontId="34" fillId="25" borderId="0" xfId="41" applyFont="1" applyFill="1" applyAlignment="1">
      <alignment horizontal="center"/>
    </xf>
  </cellXfs>
  <cellStyles count="56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Ligne détail" xfId="29" xr:uid="{00000000-0005-0000-0000-00001C000000}"/>
    <cellStyle name="Migliaia" xfId="30" builtinId="3"/>
    <cellStyle name="Migliaia [0] 2" xfId="31" xr:uid="{00000000-0005-0000-0000-00001E000000}"/>
    <cellStyle name="Migliaia 2" xfId="32" xr:uid="{00000000-0005-0000-0000-00001F000000}"/>
    <cellStyle name="Migliaia 3" xfId="33" xr:uid="{00000000-0005-0000-0000-000020000000}"/>
    <cellStyle name="Milliers_Classement2005-r" xfId="34" xr:uid="{00000000-0005-0000-0000-000021000000}"/>
    <cellStyle name="Neutrale" xfId="35" builtinId="28" customBuiltin="1"/>
    <cellStyle name="Normal_USTRK" xfId="36" xr:uid="{00000000-0005-0000-0000-000023000000}"/>
    <cellStyle name="Normale" xfId="0" builtinId="0"/>
    <cellStyle name="Normale 2" xfId="37" xr:uid="{00000000-0005-0000-0000-000025000000}"/>
    <cellStyle name="Normale 2 2 2" xfId="38" xr:uid="{00000000-0005-0000-0000-000026000000}"/>
    <cellStyle name="Normale 2_EXPORT_IMPORT" xfId="39" xr:uid="{00000000-0005-0000-0000-000027000000}"/>
    <cellStyle name="Normale 3" xfId="40" xr:uid="{00000000-0005-0000-0000-000028000000}"/>
    <cellStyle name="Normale 4" xfId="41" xr:uid="{00000000-0005-0000-0000-000029000000}"/>
    <cellStyle name="Nota" xfId="42" builtinId="10" customBuiltin="1"/>
    <cellStyle name="Output" xfId="43" builtinId="21" customBuiltin="1"/>
    <cellStyle name="Percentuale" xfId="44" builtinId="5"/>
    <cellStyle name="Testo avviso" xfId="45" builtinId="11" customBuiltin="1"/>
    <cellStyle name="Testo descrittivo" xfId="46" builtinId="53" customBuiltin="1"/>
    <cellStyle name="Titolo" xfId="47" builtinId="15" customBuiltin="1"/>
    <cellStyle name="Titolo 1" xfId="48" builtinId="16" customBuiltin="1"/>
    <cellStyle name="Titolo 2" xfId="49" builtinId="17" customBuiltin="1"/>
    <cellStyle name="Titolo 3" xfId="50" builtinId="18" customBuiltin="1"/>
    <cellStyle name="Titolo 4" xfId="51" builtinId="19" customBuiltin="1"/>
    <cellStyle name="Titre lignes" xfId="52" xr:uid="{00000000-0005-0000-0000-000034000000}"/>
    <cellStyle name="Totale" xfId="53" builtinId="25" customBuiltin="1"/>
    <cellStyle name="Valore non valido" xfId="54" builtinId="27" customBuiltin="1"/>
    <cellStyle name="Valore valido" xfId="55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calcChain" Target="calcChain.xml"/><Relationship Id="rId3" Type="http://schemas.openxmlformats.org/officeDocument/2006/relationships/chartsheet" Target="chartsheets/sheet2.xml"/><Relationship Id="rId7" Type="http://schemas.openxmlformats.org/officeDocument/2006/relationships/externalLink" Target="externalLinks/externalLink2.xml"/><Relationship Id="rId12" Type="http://schemas.openxmlformats.org/officeDocument/2006/relationships/sharedStrings" Target="sharedStrings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tyles" Target="styles.xml"/><Relationship Id="rId5" Type="http://schemas.openxmlformats.org/officeDocument/2006/relationships/worksheet" Target="worksheets/sheet3.xml"/><Relationship Id="rId10" Type="http://schemas.openxmlformats.org/officeDocument/2006/relationships/theme" Target="theme/theme1.xml"/><Relationship Id="rId4" Type="http://schemas.openxmlformats.org/officeDocument/2006/relationships/worksheet" Target="worksheets/sheet2.xml"/><Relationship Id="rId9" Type="http://schemas.openxmlformats.org/officeDocument/2006/relationships/externalLink" Target="externalLinks/externalLink4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/>
            </a:pPr>
            <a:r>
              <a:rPr lang="it-IT"/>
              <a:t>PRODUZIONE MONDIALE AUTOVEICOLI LEGGERI </a:t>
            </a:r>
          </a:p>
          <a:p>
            <a:pPr algn="l">
              <a:defRPr/>
            </a:pPr>
            <a:r>
              <a:rPr lang="it-IT"/>
              <a:t>Worldwide light vehicles production (Cars+LCV)</a:t>
            </a:r>
          </a:p>
        </c:rich>
      </c:tx>
      <c:layout>
        <c:manualLayout>
          <c:xMode val="edge"/>
          <c:yMode val="edge"/>
          <c:x val="2.3524266920600747E-2"/>
          <c:y val="2.723412765109267E-2"/>
        </c:manualLayout>
      </c:layout>
      <c:overlay val="0"/>
      <c:spPr>
        <a:solidFill>
          <a:schemeClr val="accent1">
            <a:lumMod val="20000"/>
            <a:lumOff val="80000"/>
          </a:schemeClr>
        </a:solidFill>
      </c:spPr>
    </c:title>
    <c:autoTitleDeleted val="0"/>
    <c:plotArea>
      <c:layout>
        <c:manualLayout>
          <c:layoutTarget val="inner"/>
          <c:xMode val="edge"/>
          <c:yMode val="edge"/>
          <c:x val="0.2700169318138691"/>
          <c:y val="0.21434121704865675"/>
          <c:w val="0.72997185506436335"/>
          <c:h val="0.6417721518987341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'6.Autoveicoli leggeri'!$A$8</c:f>
              <c:strCache>
                <c:ptCount val="1"/>
                <c:pt idx="0">
                  <c:v>TOTALE MONDO</c:v>
                </c:pt>
              </c:strCache>
            </c:strRef>
          </c:tx>
          <c:invertIfNegative val="0"/>
          <c:dPt>
            <c:idx val="1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CE1-4F08-991F-E933620DA3B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>
                    <a:solidFill>
                      <a:schemeClr val="bg1"/>
                    </a:solidFill>
                  </a:defRPr>
                </a:pPr>
                <a:endParaRPr lang="it-IT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spPr>
              <a:ln w="31750" cmpd="dbl">
                <a:solidFill>
                  <a:srgbClr val="C00000"/>
                </a:solidFill>
                <a:prstDash val="lgDash"/>
                <a:tailEnd type="triangle"/>
              </a:ln>
            </c:spPr>
            <c:trendlineType val="poly"/>
            <c:order val="4"/>
            <c:dispRSqr val="0"/>
            <c:dispEq val="0"/>
          </c:trendline>
          <c:cat>
            <c:numRef>
              <c:f>'6.Autoveicoli leggeri'!$B$7:$N$7</c:f>
              <c:numCache>
                <c:formatCode>General</c:formatCode>
                <c:ptCount val="10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</c:numCache>
            </c:numRef>
          </c:cat>
          <c:val>
            <c:numRef>
              <c:f>'6.Autoveicoli leggeri'!$B$8:$N$8</c:f>
              <c:numCache>
                <c:formatCode>#,##0</c:formatCode>
                <c:ptCount val="10"/>
                <c:pt idx="0">
                  <c:v>73142088</c:v>
                </c:pt>
                <c:pt idx="1">
                  <c:v>75642190</c:v>
                </c:pt>
                <c:pt idx="2">
                  <c:v>80220992</c:v>
                </c:pt>
                <c:pt idx="3">
                  <c:v>83151826</c:v>
                </c:pt>
                <c:pt idx="4">
                  <c:v>85754235</c:v>
                </c:pt>
                <c:pt idx="5">
                  <c:v>87334605</c:v>
                </c:pt>
                <c:pt idx="6">
                  <c:v>91435678</c:v>
                </c:pt>
                <c:pt idx="7">
                  <c:v>93216142</c:v>
                </c:pt>
                <c:pt idx="8">
                  <c:v>92274577</c:v>
                </c:pt>
                <c:pt idx="9">
                  <c:v>87300181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CE1-4F08-991F-E933620DA3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2"/>
        <c:axId val="720954736"/>
        <c:axId val="1"/>
      </c:barChart>
      <c:catAx>
        <c:axId val="720954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it-IT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#,##0" sourceLinked="1"/>
        <c:majorTickMark val="out"/>
        <c:minorTickMark val="none"/>
        <c:tickLblPos val="nextTo"/>
        <c:crossAx val="720954736"/>
        <c:crosses val="autoZero"/>
        <c:crossBetween val="between"/>
      </c:valAx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19050">
      <a:noFill/>
    </a:ln>
  </c:spPr>
  <c:txPr>
    <a:bodyPr/>
    <a:lstStyle/>
    <a:p>
      <a:pPr>
        <a:defRPr sz="1200" b="1" i="0" u="none" strike="noStrike" baseline="0">
          <a:solidFill>
            <a:srgbClr val="003366"/>
          </a:solidFill>
          <a:latin typeface="Trebuchet MS"/>
          <a:ea typeface="Trebuchet MS"/>
          <a:cs typeface="Trebuchet MS"/>
        </a:defRPr>
      </a:pPr>
      <a:endParaRPr lang="it-IT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 algn="l">
              <a:defRPr sz="1400" b="0" i="0" u="none" strike="noStrike" baseline="0">
                <a:solidFill>
                  <a:schemeClr val="tx1"/>
                </a:solidFill>
                <a:latin typeface="Calibri"/>
                <a:ea typeface="Calibri"/>
                <a:cs typeface="Calibri"/>
              </a:defRPr>
            </a:pPr>
            <a:r>
              <a:rPr lang="it-IT" sz="1400" b="1" i="0" u="none" strike="noStrike" baseline="0">
                <a:solidFill>
                  <a:schemeClr val="tx1"/>
                </a:solidFill>
                <a:latin typeface="Trebuchet MS"/>
              </a:rPr>
              <a:t>PRODUZIONE MONDIALE AUTOVEICOLI LEGGERI - 2019</a:t>
            </a:r>
          </a:p>
          <a:p>
            <a:pPr algn="l">
              <a:defRPr sz="1400" b="0" i="0" u="none" strike="noStrike" baseline="0">
                <a:solidFill>
                  <a:schemeClr val="tx1"/>
                </a:solidFill>
                <a:latin typeface="Calibri"/>
                <a:ea typeface="Calibri"/>
                <a:cs typeface="Calibri"/>
              </a:defRPr>
            </a:pPr>
            <a:r>
              <a:rPr lang="it-IT" sz="1400" b="0" i="1" u="none" strike="noStrike" baseline="0">
                <a:solidFill>
                  <a:schemeClr val="tx1">
                    <a:lumMod val="85000"/>
                    <a:lumOff val="15000"/>
                  </a:schemeClr>
                </a:solidFill>
                <a:latin typeface="Trebuchet MS"/>
              </a:rPr>
              <a:t>Worldwide light vehicles production - 2019</a:t>
            </a:r>
          </a:p>
        </c:rich>
      </c:tx>
      <c:layout>
        <c:manualLayout>
          <c:xMode val="edge"/>
          <c:yMode val="edge"/>
          <c:x val="1.9890422599972465E-2"/>
          <c:y val="2.3105541510375312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42768865978780451"/>
          <c:y val="0.28680150059776566"/>
          <c:w val="0.3838535914092347"/>
          <c:h val="0.58633136826483068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tx2"/>
              </a:solidFill>
            </c:spPr>
            <c:extLst>
              <c:ext xmlns:c16="http://schemas.microsoft.com/office/drawing/2014/chart" uri="{C3380CC4-5D6E-409C-BE32-E72D297353CC}">
                <c16:uniqueId val="{00000000-C4F0-4BEA-A831-1BF61018F745}"/>
              </c:ext>
            </c:extLst>
          </c:dPt>
          <c:dPt>
            <c:idx val="1"/>
            <c:bubble3D val="0"/>
            <c:spPr>
              <a:solidFill>
                <a:schemeClr val="accent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4F0-4BEA-A831-1BF61018F745}"/>
              </c:ext>
            </c:extLst>
          </c:dPt>
          <c:dPt>
            <c:idx val="2"/>
            <c:bubble3D val="0"/>
            <c:spPr>
              <a:solidFill>
                <a:schemeClr val="tx2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4F0-4BEA-A831-1BF61018F745}"/>
              </c:ext>
            </c:extLst>
          </c:dPt>
          <c:dPt>
            <c:idx val="3"/>
            <c:bubble3D val="0"/>
            <c:spPr>
              <a:solidFill>
                <a:schemeClr val="tx2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4F0-4BEA-A831-1BF61018F745}"/>
              </c:ext>
            </c:extLst>
          </c:dPt>
          <c:dPt>
            <c:idx val="4"/>
            <c:bubble3D val="0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4-C4F0-4BEA-A831-1BF61018F745}"/>
              </c:ext>
            </c:extLst>
          </c:dPt>
          <c:dPt>
            <c:idx val="5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4F0-4BEA-A831-1BF61018F745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6-C4F0-4BEA-A831-1BF61018F745}"/>
              </c:ext>
            </c:extLst>
          </c:dPt>
          <c:dPt>
            <c:idx val="7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7-C4F0-4BEA-A831-1BF61018F745}"/>
              </c:ext>
            </c:extLst>
          </c:dPt>
          <c:dPt>
            <c:idx val="8"/>
            <c:bubble3D val="0"/>
            <c:spPr>
              <a:solidFill>
                <a:srgbClr val="EB3503"/>
              </a:solidFill>
            </c:spPr>
            <c:extLst>
              <c:ext xmlns:c16="http://schemas.microsoft.com/office/drawing/2014/chart" uri="{C3380CC4-5D6E-409C-BE32-E72D297353CC}">
                <c16:uniqueId val="{00000008-C4F0-4BEA-A831-1BF61018F745}"/>
              </c:ext>
            </c:extLst>
          </c:dPt>
          <c:dPt>
            <c:idx val="9"/>
            <c:bubble3D val="0"/>
            <c:spPr>
              <a:solidFill>
                <a:srgbClr val="FF5B5B"/>
              </a:solidFill>
            </c:spPr>
            <c:extLst>
              <c:ext xmlns:c16="http://schemas.microsoft.com/office/drawing/2014/chart" uri="{C3380CC4-5D6E-409C-BE32-E72D297353CC}">
                <c16:uniqueId val="{00000009-C4F0-4BEA-A831-1BF61018F745}"/>
              </c:ext>
            </c:extLst>
          </c:dPt>
          <c:dPt>
            <c:idx val="10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A-C4F0-4BEA-A831-1BF61018F745}"/>
              </c:ext>
            </c:extLst>
          </c:dPt>
          <c:dPt>
            <c:idx val="11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0B-C4F0-4BEA-A831-1BF61018F745}"/>
              </c:ext>
            </c:extLst>
          </c:dPt>
          <c:dPt>
            <c:idx val="1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C-C4F0-4BEA-A831-1BF61018F745}"/>
              </c:ext>
            </c:extLst>
          </c:dPt>
          <c:dPt>
            <c:idx val="13"/>
            <c:bubble3D val="0"/>
            <c:spPr>
              <a:solidFill>
                <a:srgbClr val="FBD9BD"/>
              </a:solidFill>
            </c:spPr>
            <c:extLst>
              <c:ext xmlns:c16="http://schemas.microsoft.com/office/drawing/2014/chart" uri="{C3380CC4-5D6E-409C-BE32-E72D297353CC}">
                <c16:uniqueId val="{0000000D-C4F0-4BEA-A831-1BF61018F745}"/>
              </c:ext>
            </c:extLst>
          </c:dPt>
          <c:dPt>
            <c:idx val="14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E-C4F0-4BEA-A831-1BF61018F745}"/>
              </c:ext>
            </c:extLst>
          </c:dPt>
          <c:dLbls>
            <c:dLbl>
              <c:idx val="0"/>
              <c:layout>
                <c:manualLayout>
                  <c:x val="-8.1899439943185479E-2"/>
                  <c:y val="-6.7605360106341258E-2"/>
                </c:manualLayout>
              </c:layout>
              <c:numFmt formatCode="0.0%" sourceLinked="0"/>
              <c:spPr/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chemeClr val="tx1"/>
                      </a:solidFill>
                      <a:latin typeface="Trebuchet MS"/>
                      <a:ea typeface="Trebuchet MS"/>
                      <a:cs typeface="Trebuchet MS"/>
                    </a:defRPr>
                  </a:pPr>
                  <a:endParaRPr lang="it-IT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4F0-4BEA-A831-1BF61018F745}"/>
                </c:ext>
              </c:extLst>
            </c:dLbl>
            <c:dLbl>
              <c:idx val="1"/>
              <c:layout>
                <c:manualLayout>
                  <c:x val="1.8253249492095648E-2"/>
                  <c:y val="-2.3013563095189093E-2"/>
                </c:manualLayout>
              </c:layout>
              <c:numFmt formatCode="0.0%" sourceLinked="0"/>
              <c:spPr/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chemeClr val="tx1"/>
                      </a:solidFill>
                      <a:latin typeface="Trebuchet MS"/>
                      <a:ea typeface="Trebuchet MS"/>
                      <a:cs typeface="Trebuchet MS"/>
                    </a:defRPr>
                  </a:pPr>
                  <a:endParaRPr lang="it-IT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4F0-4BEA-A831-1BF61018F745}"/>
                </c:ext>
              </c:extLst>
            </c:dLbl>
            <c:dLbl>
              <c:idx val="2"/>
              <c:layout>
                <c:manualLayout>
                  <c:x val="2.6361042778182551E-2"/>
                  <c:y val="-4.7494743785299089E-3"/>
                </c:manualLayout>
              </c:layout>
              <c:numFmt formatCode="0.0%" sourceLinked="0"/>
              <c:spPr/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chemeClr val="tx1"/>
                      </a:solidFill>
                      <a:latin typeface="Trebuchet MS"/>
                      <a:ea typeface="Trebuchet MS"/>
                      <a:cs typeface="Trebuchet MS"/>
                    </a:defRPr>
                  </a:pPr>
                  <a:endParaRPr lang="it-IT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4F0-4BEA-A831-1BF61018F745}"/>
                </c:ext>
              </c:extLst>
            </c:dLbl>
            <c:dLbl>
              <c:idx val="3"/>
              <c:layout>
                <c:manualLayout>
                  <c:x val="5.5017241226858485E-2"/>
                  <c:y val="-1.1846167289184863E-2"/>
                </c:manualLayout>
              </c:layout>
              <c:numFmt formatCode="0.0%" sourceLinked="0"/>
              <c:spPr/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chemeClr val="tx1"/>
                      </a:solidFill>
                      <a:latin typeface="Trebuchet MS"/>
                      <a:ea typeface="Trebuchet MS"/>
                      <a:cs typeface="Trebuchet MS"/>
                    </a:defRPr>
                  </a:pPr>
                  <a:endParaRPr lang="it-IT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4F0-4BEA-A831-1BF61018F745}"/>
                </c:ext>
              </c:extLst>
            </c:dLbl>
            <c:dLbl>
              <c:idx val="4"/>
              <c:layout>
                <c:manualLayout>
                  <c:x val="7.5117682237363245E-2"/>
                  <c:y val="-3.5482293672399738E-2"/>
                </c:manualLayout>
              </c:layout>
              <c:numFmt formatCode="0.0%" sourceLinked="0"/>
              <c:spPr/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chemeClr val="tx1"/>
                      </a:solidFill>
                      <a:latin typeface="Trebuchet MS"/>
                      <a:ea typeface="Trebuchet MS"/>
                      <a:cs typeface="Trebuchet MS"/>
                    </a:defRPr>
                  </a:pPr>
                  <a:endParaRPr lang="it-IT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4F0-4BEA-A831-1BF61018F745}"/>
                </c:ext>
              </c:extLst>
            </c:dLbl>
            <c:dLbl>
              <c:idx val="5"/>
              <c:layout>
                <c:manualLayout>
                  <c:x val="5.7141042487671052E-2"/>
                  <c:y val="1.8196532700485431E-2"/>
                </c:manualLayout>
              </c:layout>
              <c:numFmt formatCode="0.0%" sourceLinked="0"/>
              <c:spPr/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chemeClr val="tx1"/>
                      </a:solidFill>
                      <a:latin typeface="Trebuchet MS"/>
                      <a:ea typeface="Trebuchet MS"/>
                      <a:cs typeface="Trebuchet MS"/>
                    </a:defRPr>
                  </a:pPr>
                  <a:endParaRPr lang="it-IT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4F0-4BEA-A831-1BF61018F745}"/>
                </c:ext>
              </c:extLst>
            </c:dLbl>
            <c:dLbl>
              <c:idx val="6"/>
              <c:layout>
                <c:manualLayout>
                  <c:x val="2.4884668495925258E-2"/>
                  <c:y val="1.9060878781141041E-2"/>
                </c:manualLayout>
              </c:layout>
              <c:numFmt formatCode="0.0%" sourceLinked="0"/>
              <c:spPr/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chemeClr val="tx1"/>
                      </a:solidFill>
                      <a:latin typeface="Trebuchet MS"/>
                      <a:ea typeface="Trebuchet MS"/>
                      <a:cs typeface="Trebuchet MS"/>
                    </a:defRPr>
                  </a:pPr>
                  <a:endParaRPr lang="it-IT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4F0-4BEA-A831-1BF61018F745}"/>
                </c:ext>
              </c:extLst>
            </c:dLbl>
            <c:dLbl>
              <c:idx val="7"/>
              <c:layout>
                <c:manualLayout>
                  <c:x val="-1.7420322459692539E-2"/>
                  <c:y val="2.5049019607843136E-2"/>
                </c:manualLayout>
              </c:layout>
              <c:numFmt formatCode="0.0%" sourceLinked="0"/>
              <c:spPr/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chemeClr val="tx1"/>
                      </a:solidFill>
                      <a:latin typeface="Trebuchet MS"/>
                      <a:ea typeface="Trebuchet MS"/>
                      <a:cs typeface="Trebuchet MS"/>
                    </a:defRPr>
                  </a:pPr>
                  <a:endParaRPr lang="it-IT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4F0-4BEA-A831-1BF61018F745}"/>
                </c:ext>
              </c:extLst>
            </c:dLbl>
            <c:dLbl>
              <c:idx val="8"/>
              <c:layout>
                <c:manualLayout>
                  <c:x val="-0.10542974100310749"/>
                  <c:y val="-1.6985154901661359E-2"/>
                </c:manualLayout>
              </c:layout>
              <c:numFmt formatCode="0.0%" sourceLinked="0"/>
              <c:spPr/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chemeClr val="tx1"/>
                      </a:solidFill>
                      <a:latin typeface="Trebuchet MS"/>
                      <a:ea typeface="Trebuchet MS"/>
                      <a:cs typeface="Trebuchet MS"/>
                    </a:defRPr>
                  </a:pPr>
                  <a:endParaRPr lang="it-IT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4F0-4BEA-A831-1BF61018F745}"/>
                </c:ext>
              </c:extLst>
            </c:dLbl>
            <c:dLbl>
              <c:idx val="9"/>
              <c:layout>
                <c:manualLayout>
                  <c:x val="-8.2640567919909438E-2"/>
                  <c:y val="5.7023462693427077E-2"/>
                </c:manualLayout>
              </c:layout>
              <c:numFmt formatCode="0.0%" sourceLinked="0"/>
              <c:spPr/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chemeClr val="tx1"/>
                      </a:solidFill>
                      <a:latin typeface="Trebuchet MS"/>
                      <a:ea typeface="Trebuchet MS"/>
                      <a:cs typeface="Trebuchet MS"/>
                    </a:defRPr>
                  </a:pPr>
                  <a:endParaRPr lang="it-IT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4F0-4BEA-A831-1BF61018F745}"/>
                </c:ext>
              </c:extLst>
            </c:dLbl>
            <c:dLbl>
              <c:idx val="10"/>
              <c:layout>
                <c:manualLayout>
                  <c:x val="-4.3809904609831113E-2"/>
                  <c:y val="8.1805639356613474E-2"/>
                </c:manualLayout>
              </c:layout>
              <c:numFmt formatCode="0.0%" sourceLinked="0"/>
              <c:spPr/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chemeClr val="tx1"/>
                      </a:solidFill>
                      <a:latin typeface="Trebuchet MS"/>
                      <a:ea typeface="Trebuchet MS"/>
                      <a:cs typeface="Trebuchet MS"/>
                    </a:defRPr>
                  </a:pPr>
                  <a:endParaRPr lang="it-IT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4F0-4BEA-A831-1BF61018F745}"/>
                </c:ext>
              </c:extLst>
            </c:dLbl>
            <c:dLbl>
              <c:idx val="11"/>
              <c:layout>
                <c:manualLayout>
                  <c:x val="-7.9494790753466091E-2"/>
                  <c:y val="4.5488347245276152E-2"/>
                </c:manualLayout>
              </c:layout>
              <c:numFmt formatCode="0.0%" sourceLinked="0"/>
              <c:spPr/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chemeClr val="tx1"/>
                      </a:solidFill>
                      <a:latin typeface="Trebuchet MS"/>
                      <a:ea typeface="Trebuchet MS"/>
                      <a:cs typeface="Trebuchet MS"/>
                    </a:defRPr>
                  </a:pPr>
                  <a:endParaRPr lang="it-IT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4F0-4BEA-A831-1BF61018F745}"/>
                </c:ext>
              </c:extLst>
            </c:dLbl>
            <c:dLbl>
              <c:idx val="12"/>
              <c:layout>
                <c:manualLayout>
                  <c:x val="-2.6767088267447024E-2"/>
                  <c:y val="-1.4005623140797882E-3"/>
                </c:manualLayout>
              </c:layout>
              <c:numFmt formatCode="0.0%" sourceLinked="0"/>
              <c:spPr/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chemeClr val="tx1"/>
                      </a:solidFill>
                      <a:latin typeface="Trebuchet MS"/>
                      <a:ea typeface="Trebuchet MS"/>
                      <a:cs typeface="Trebuchet MS"/>
                    </a:defRPr>
                  </a:pPr>
                  <a:endParaRPr lang="it-IT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4F0-4BEA-A831-1BF61018F745}"/>
                </c:ext>
              </c:extLst>
            </c:dLbl>
            <c:dLbl>
              <c:idx val="13"/>
              <c:layout>
                <c:manualLayout>
                  <c:x val="1.7951730603377163E-2"/>
                  <c:y val="-1.8840522759427766E-2"/>
                </c:manualLayout>
              </c:layout>
              <c:numFmt formatCode="0.0%" sourceLinked="0"/>
              <c:spPr/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chemeClr val="tx1"/>
                      </a:solidFill>
                      <a:latin typeface="Trebuchet MS"/>
                      <a:ea typeface="Trebuchet MS"/>
                      <a:cs typeface="Trebuchet MS"/>
                    </a:defRPr>
                  </a:pPr>
                  <a:endParaRPr lang="it-IT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4F0-4BEA-A831-1BF61018F745}"/>
                </c:ext>
              </c:extLst>
            </c:dLbl>
            <c:dLbl>
              <c:idx val="14"/>
              <c:layout>
                <c:manualLayout>
                  <c:x val="2.4551576058838207E-2"/>
                  <c:y val="-3.0473132068201268E-2"/>
                </c:manualLayout>
              </c:layout>
              <c:numFmt formatCode="0.0%" sourceLinked="0"/>
              <c:spPr/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chemeClr val="tx1"/>
                      </a:solidFill>
                      <a:latin typeface="Trebuchet MS"/>
                      <a:ea typeface="Trebuchet MS"/>
                      <a:cs typeface="Trebuchet MS"/>
                    </a:defRPr>
                  </a:pPr>
                  <a:endParaRPr lang="it-IT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C4F0-4BEA-A831-1BF61018F745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1" i="0" u="none" strike="noStrike" baseline="0">
                    <a:solidFill>
                      <a:schemeClr val="tx1"/>
                    </a:solidFill>
                    <a:latin typeface="Trebuchet MS"/>
                    <a:ea typeface="Trebuchet MS"/>
                    <a:cs typeface="Trebuchet MS"/>
                  </a:defRPr>
                </a:pPr>
                <a:endParaRPr lang="it-IT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'dati graph'!$A$2:$A$16</c:f>
              <c:strCache>
                <c:ptCount val="15"/>
                <c:pt idx="0">
                  <c:v>UE28</c:v>
                </c:pt>
                <c:pt idx="1">
                  <c:v>Altri Est Europa </c:v>
                </c:pt>
                <c:pt idx="2">
                  <c:v>Turchia </c:v>
                </c:pt>
                <c:pt idx="3">
                  <c:v>USA </c:v>
                </c:pt>
                <c:pt idx="4">
                  <c:v>Canada</c:v>
                </c:pt>
                <c:pt idx="5">
                  <c:v>Messico</c:v>
                </c:pt>
                <c:pt idx="6">
                  <c:v> Brasile </c:v>
                </c:pt>
                <c:pt idx="7">
                  <c:v>Cina </c:v>
                </c:pt>
                <c:pt idx="8">
                  <c:v>India </c:v>
                </c:pt>
                <c:pt idx="9">
                  <c:v>Giappone </c:v>
                </c:pt>
                <c:pt idx="10">
                  <c:v>Sud Corea</c:v>
                </c:pt>
                <c:pt idx="11">
                  <c:v>Indonesia</c:v>
                </c:pt>
                <c:pt idx="12">
                  <c:v>Iran </c:v>
                </c:pt>
                <c:pt idx="13">
                  <c:v>Thailandia</c:v>
                </c:pt>
                <c:pt idx="14">
                  <c:v>Altri</c:v>
                </c:pt>
              </c:strCache>
            </c:strRef>
          </c:cat>
          <c:val>
            <c:numRef>
              <c:f>'dati graph'!$B$2:$B$16</c:f>
              <c:numCache>
                <c:formatCode>#,##0_ ;\-#,##0\ </c:formatCode>
                <c:ptCount val="15"/>
                <c:pt idx="0" formatCode="#,##0">
                  <c:v>17808518</c:v>
                </c:pt>
                <c:pt idx="1">
                  <c:v>1921554</c:v>
                </c:pt>
                <c:pt idx="2" formatCode="_-* #,##0_-;\-* #,##0_-;_-* &quot;-&quot;??_-;_-@_-">
                  <c:v>1430516</c:v>
                </c:pt>
                <c:pt idx="3" formatCode="_-* #,##0_-;\-* #,##0_-;_-* &quot;-&quot;??_-;_-@_-">
                  <c:v>10527301</c:v>
                </c:pt>
                <c:pt idx="4" formatCode="_-* #,##0_-;\-* #,##0_-;_-* &quot;-&quot;??_-;_-@_-">
                  <c:v>1893274</c:v>
                </c:pt>
                <c:pt idx="5" formatCode="_-* #,##0_-;\-* #,##0_-;_-* &quot;-&quot;??_-;_-@_-">
                  <c:v>3774945</c:v>
                </c:pt>
                <c:pt idx="6" formatCode="_-* #,##0_-;\-* #,##0_-;_-* &quot;-&quot;??_-;_-@_-">
                  <c:v>2803841</c:v>
                </c:pt>
                <c:pt idx="7">
                  <c:v>23362477</c:v>
                </c:pt>
                <c:pt idx="8" formatCode="_-* #,##0_-;\-* #,##0_-;_-* &quot;-&quot;??_-;_-@_-">
                  <c:v>4212499</c:v>
                </c:pt>
                <c:pt idx="9">
                  <c:v>9168651</c:v>
                </c:pt>
                <c:pt idx="10">
                  <c:v>3871716</c:v>
                </c:pt>
                <c:pt idx="11">
                  <c:v>1191816</c:v>
                </c:pt>
                <c:pt idx="12">
                  <c:v>770000</c:v>
                </c:pt>
                <c:pt idx="13" formatCode="_-* #,##0_-;\-* #,##0_-;_-* &quot;-&quot;??_-;_-@_-">
                  <c:v>1982366</c:v>
                </c:pt>
                <c:pt idx="14" formatCode="_-* #,##0_-;\-* #,##0_-;_-* &quot;-&quot;??_-;_-@_-">
                  <c:v>2580707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C4F0-4BEA-A831-1BF61018F745}"/>
            </c:ext>
          </c:extLst>
        </c:ser>
        <c:ser>
          <c:idx val="1"/>
          <c:order val="1"/>
          <c:cat>
            <c:strRef>
              <c:f>'dati graph'!$A$2:$A$16</c:f>
              <c:strCache>
                <c:ptCount val="15"/>
                <c:pt idx="0">
                  <c:v>UE28</c:v>
                </c:pt>
                <c:pt idx="1">
                  <c:v>Altri Est Europa </c:v>
                </c:pt>
                <c:pt idx="2">
                  <c:v>Turchia </c:v>
                </c:pt>
                <c:pt idx="3">
                  <c:v>USA </c:v>
                </c:pt>
                <c:pt idx="4">
                  <c:v>Canada</c:v>
                </c:pt>
                <c:pt idx="5">
                  <c:v>Messico</c:v>
                </c:pt>
                <c:pt idx="6">
                  <c:v> Brasile </c:v>
                </c:pt>
                <c:pt idx="7">
                  <c:v>Cina </c:v>
                </c:pt>
                <c:pt idx="8">
                  <c:v>India </c:v>
                </c:pt>
                <c:pt idx="9">
                  <c:v>Giappone </c:v>
                </c:pt>
                <c:pt idx="10">
                  <c:v>Sud Corea</c:v>
                </c:pt>
                <c:pt idx="11">
                  <c:v>Indonesia</c:v>
                </c:pt>
                <c:pt idx="12">
                  <c:v>Iran </c:v>
                </c:pt>
                <c:pt idx="13">
                  <c:v>Thailandia</c:v>
                </c:pt>
                <c:pt idx="14">
                  <c:v>Altri</c:v>
                </c:pt>
              </c:strCache>
            </c:strRef>
          </c:cat>
          <c:val>
            <c:numRef>
              <c:f>'6.Autoveicoli leggeri'!$N$8</c:f>
              <c:numCache>
                <c:formatCode>#,##0</c:formatCode>
                <c:ptCount val="1"/>
                <c:pt idx="0">
                  <c:v>87300181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E-BAE3-441F-80BC-F22A07248B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66" workbookViewId="0"/>
  </sheetViews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&amp;L&amp;"Trebuchet MS,Grassetto"&amp;9Statistiche estere - PRODUZIONE MONDIALE
Automobile in cifre&amp;R&amp;"Trebuchet MS,Grassetto"&amp;9ANFIA - Studi e statistiche</oddFooter>
  </headerFooter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/>
  <sheetViews>
    <sheetView zoomScale="68" workbookViewId="0"/>
  </sheetViews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&amp;L&amp;"Trebuchet MS,Grassetto"&amp;9Statistiche estere - PRODUZIONE MONDIALE
Automobile in cifre&amp;R&amp;"Trebuchet MS,Grassetto"&amp;9ANFIA - Studi e statistiche</oddFooter>
  </headerFooter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2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56444</xdr:colOff>
      <xdr:row>0</xdr:row>
      <xdr:rowOff>63500</xdr:rowOff>
    </xdr:from>
    <xdr:to>
      <xdr:col>0</xdr:col>
      <xdr:colOff>1178738</xdr:colOff>
      <xdr:row>4</xdr:row>
      <xdr:rowOff>85912</xdr:rowOff>
    </xdr:to>
    <xdr:pic>
      <xdr:nvPicPr>
        <xdr:cNvPr id="3" name="Picture 5" descr="Logo ANFIA PANTONE">
          <a:extLst>
            <a:ext uri="{FF2B5EF4-FFF2-40B4-BE49-F238E27FC236}">
              <a16:creationId xmlns:a16="http://schemas.microsoft.com/office/drawing/2014/main" id="{D2126EC4-3D7C-4030-8261-0D495E249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44" y="63500"/>
          <a:ext cx="1122294" cy="6574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79659" cy="6075795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72753BDA-976B-4A54-8BEE-B07B600E3F12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0.7785</cdr:x>
      <cdr:y>0.947</cdr:y>
    </cdr:from>
    <cdr:to>
      <cdr:x>0.7785</cdr:x>
      <cdr:y>0.94798</cdr:y>
    </cdr:to>
    <cdr:sp macro="" textlink="">
      <cdr:nvSpPr>
        <cdr:cNvPr id="2" name="CasellaDiTesto 1"/>
        <cdr:cNvSpPr txBox="1"/>
      </cdr:nvSpPr>
      <cdr:spPr>
        <a:xfrm xmlns:a="http://schemas.openxmlformats.org/drawingml/2006/main">
          <a:off x="5414037" y="3958562"/>
          <a:ext cx="1467289" cy="26747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r"/>
          <a:r>
            <a:rPr lang="it-IT" sz="800">
              <a:solidFill>
                <a:schemeClr val="accent1"/>
              </a:solidFill>
            </a:rPr>
            <a:t>FONTE: ANFIA</a:t>
          </a:r>
        </a:p>
      </cdr:txBody>
    </cdr:sp>
  </cdr:relSizeAnchor>
  <cdr:relSizeAnchor xmlns:cdr="http://schemas.openxmlformats.org/drawingml/2006/chartDrawing">
    <cdr:from>
      <cdr:x>0.03433</cdr:x>
      <cdr:y>0.21449</cdr:y>
    </cdr:from>
    <cdr:to>
      <cdr:x>0.26437</cdr:x>
      <cdr:y>0.85082</cdr:y>
    </cdr:to>
    <cdr:pic>
      <cdr:nvPicPr>
        <cdr:cNvPr id="4" name="Immagine 3">
          <a:extLst xmlns:a="http://schemas.openxmlformats.org/drawingml/2006/main">
            <a:ext uri="{FF2B5EF4-FFF2-40B4-BE49-F238E27FC236}">
              <a16:creationId xmlns:a16="http://schemas.microsoft.com/office/drawing/2014/main" id="{E5E750BB-35AE-473A-B0EE-356D3732E4EB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duotone>
            <a:schemeClr val="accent1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247650" y="876301"/>
          <a:ext cx="1695449" cy="2743199"/>
        </a:xfrm>
        <a:prstGeom xmlns:a="http://schemas.openxmlformats.org/drawingml/2006/main" prst="rect">
          <a:avLst/>
        </a:prstGeom>
      </cdr:spPr>
    </cdr:pic>
  </cdr:relSizeAnchor>
  <cdr:relSizeAnchor xmlns:cdr="http://schemas.openxmlformats.org/drawingml/2006/chartDrawing">
    <cdr:from>
      <cdr:x>0.42851</cdr:x>
      <cdr:y>0.12272</cdr:y>
    </cdr:from>
    <cdr:to>
      <cdr:x>0.98435</cdr:x>
      <cdr:y>0.25079</cdr:y>
    </cdr:to>
    <cdr:sp macro="" textlink="">
      <cdr:nvSpPr>
        <cdr:cNvPr id="3" name="CasellaDiTesto 2"/>
        <cdr:cNvSpPr txBox="1"/>
      </cdr:nvSpPr>
      <cdr:spPr>
        <a:xfrm xmlns:a="http://schemas.openxmlformats.org/drawingml/2006/main">
          <a:off x="3970242" y="743850"/>
          <a:ext cx="5149984" cy="776301"/>
        </a:xfrm>
        <a:prstGeom xmlns:a="http://schemas.openxmlformats.org/drawingml/2006/main" prst="rect">
          <a:avLst/>
        </a:prstGeom>
        <a:solidFill xmlns:a="http://schemas.openxmlformats.org/drawingml/2006/main">
          <a:srgbClr val="C00000"/>
        </a:solidFill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it-IT" sz="1400" b="1" i="0" u="none" strike="noStrike" baseline="0">
              <a:solidFill>
                <a:schemeClr val="bg1"/>
              </a:solidFill>
              <a:latin typeface="Trebuchet MS" panose="020B0603020202020204" pitchFamily="34" charset="0"/>
              <a:ea typeface="Tahoma"/>
              <a:cs typeface="Tahoma"/>
            </a:rPr>
            <a:t>Anno record 2017: 93,1 mln di </a:t>
          </a:r>
          <a:r>
            <a:rPr lang="it-IT" sz="1400" b="1" i="1" u="none" strike="noStrike" baseline="0">
              <a:solidFill>
                <a:schemeClr val="bg1"/>
              </a:solidFill>
              <a:latin typeface="Trebuchet MS" panose="020B0603020202020204" pitchFamily="34" charset="0"/>
              <a:ea typeface="Tahoma"/>
              <a:cs typeface="Tahoma"/>
            </a:rPr>
            <a:t>light vehicles</a:t>
          </a:r>
        </a:p>
        <a:p xmlns:a="http://schemas.openxmlformats.org/drawingml/2006/main">
          <a:pPr algn="ctr" rtl="0">
            <a:defRPr sz="1000"/>
          </a:pPr>
          <a:r>
            <a:rPr lang="it-IT" sz="1400" b="1" i="1" u="none" strike="noStrike" baseline="0">
              <a:solidFill>
                <a:schemeClr val="bg1"/>
              </a:solidFill>
              <a:latin typeface="Trebuchet MS" panose="020B0603020202020204" pitchFamily="34" charset="0"/>
              <a:ea typeface="Tahoma"/>
              <a:cs typeface="Tahoma"/>
            </a:rPr>
            <a:t>var. % 2019/2018: -5,4%  </a:t>
          </a:r>
        </a:p>
        <a:p xmlns:a="http://schemas.openxmlformats.org/drawingml/2006/main">
          <a:pPr algn="ctr" rtl="0">
            <a:defRPr sz="1000"/>
          </a:pPr>
          <a:r>
            <a:rPr lang="it-IT" sz="1400" b="1" i="1" u="none" strike="noStrike" baseline="0">
              <a:solidFill>
                <a:schemeClr val="bg1"/>
              </a:solidFill>
              <a:latin typeface="Trebuchet MS" panose="020B0603020202020204" pitchFamily="34" charset="0"/>
              <a:ea typeface="Tahoma"/>
              <a:cs typeface="Tahoma"/>
            </a:rPr>
            <a:t>CAGR 2007-2018: +2%</a:t>
          </a:r>
        </a:p>
      </cdr:txBody>
    </cdr:sp>
  </cdr:relSizeAnchor>
  <cdr:relSizeAnchor xmlns:cdr="http://schemas.openxmlformats.org/drawingml/2006/chartDrawing">
    <cdr:from>
      <cdr:x>0.88817</cdr:x>
      <cdr:y>0.01176</cdr:y>
    </cdr:from>
    <cdr:to>
      <cdr:x>0.99213</cdr:x>
      <cdr:y>0.10963</cdr:y>
    </cdr:to>
    <cdr:pic>
      <cdr:nvPicPr>
        <cdr:cNvPr id="6" name="Picture 5" descr="Logo ANFIA PANTONE">
          <a:extLst xmlns:a="http://schemas.openxmlformats.org/drawingml/2006/main">
            <a:ext uri="{FF2B5EF4-FFF2-40B4-BE49-F238E27FC236}">
              <a16:creationId xmlns:a16="http://schemas.microsoft.com/office/drawing/2014/main" id="{445CDAE1-7334-4AAE-A1DD-A568B79131AF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8236527" y="73891"/>
          <a:ext cx="961509" cy="59133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</cdr:pic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272868" cy="6079191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F7F6FDD4-4C09-4E29-9AB2-68E0273925D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0.01331</cdr:x>
      <cdr:y>0.09651</cdr:y>
    </cdr:from>
    <cdr:to>
      <cdr:x>0.55334</cdr:x>
      <cdr:y>0.20632</cdr:y>
    </cdr:to>
    <cdr:sp macro="" textlink="">
      <cdr:nvSpPr>
        <cdr:cNvPr id="2" name="CasellaDiTesto 1"/>
        <cdr:cNvSpPr txBox="1"/>
      </cdr:nvSpPr>
      <cdr:spPr>
        <a:xfrm xmlns:a="http://schemas.openxmlformats.org/drawingml/2006/main">
          <a:off x="123314" y="571621"/>
          <a:ext cx="4988436" cy="65075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it-IT" sz="1400" b="0">
              <a:solidFill>
                <a:schemeClr val="accent1"/>
              </a:solidFill>
              <a:latin typeface="Trebuchet MS" pitchFamily="34" charset="0"/>
              <a:cs typeface="Arial" pitchFamily="34" charset="0"/>
            </a:rPr>
            <a:t>Quota</a:t>
          </a:r>
          <a:r>
            <a:rPr lang="it-IT" sz="1400" b="0" baseline="0">
              <a:solidFill>
                <a:schemeClr val="accent1"/>
              </a:solidFill>
              <a:latin typeface="Trebuchet MS" pitchFamily="34" charset="0"/>
              <a:cs typeface="Arial" pitchFamily="34" charset="0"/>
            </a:rPr>
            <a:t> area sul totale della produzione mondiale</a:t>
          </a:r>
        </a:p>
        <a:p xmlns:a="http://schemas.openxmlformats.org/drawingml/2006/main">
          <a:r>
            <a:rPr lang="it-IT" sz="1400" b="0" i="1">
              <a:solidFill>
                <a:schemeClr val="accent1"/>
              </a:solidFill>
              <a:latin typeface="Trebuchet MS" pitchFamily="34" charset="0"/>
              <a:cs typeface="Arial" pitchFamily="34" charset="0"/>
            </a:rPr>
            <a:t>Shares as a percentage</a:t>
          </a:r>
          <a:r>
            <a:rPr lang="it-IT" sz="1400" b="0" i="1" baseline="0">
              <a:solidFill>
                <a:schemeClr val="accent1"/>
              </a:solidFill>
              <a:latin typeface="Trebuchet MS" pitchFamily="34" charset="0"/>
              <a:cs typeface="Arial" pitchFamily="34" charset="0"/>
            </a:rPr>
            <a:t> </a:t>
          </a:r>
          <a:r>
            <a:rPr lang="it-IT" sz="1400" b="0" i="1">
              <a:solidFill>
                <a:schemeClr val="accent1"/>
              </a:solidFill>
              <a:latin typeface="Trebuchet MS" pitchFamily="34" charset="0"/>
              <a:cs typeface="Arial" pitchFamily="34" charset="0"/>
            </a:rPr>
            <a:t> </a:t>
          </a:r>
        </a:p>
        <a:p xmlns:a="http://schemas.openxmlformats.org/drawingml/2006/main">
          <a:endParaRPr lang="it-IT" sz="1400" b="0" baseline="0">
            <a:solidFill>
              <a:schemeClr val="accent1"/>
            </a:solidFill>
            <a:latin typeface="Trebuchet MS" pitchFamily="34" charset="0"/>
            <a:cs typeface="Arial" pitchFamily="34" charset="0"/>
          </a:endParaRPr>
        </a:p>
        <a:p xmlns:a="http://schemas.openxmlformats.org/drawingml/2006/main">
          <a:r>
            <a:rPr lang="it-IT" sz="1400" b="0" baseline="0">
              <a:solidFill>
                <a:schemeClr val="accent1"/>
              </a:solidFill>
              <a:latin typeface="Trebuchet MS" pitchFamily="34" charset="0"/>
              <a:cs typeface="Arial" pitchFamily="34" charset="0"/>
            </a:rPr>
            <a:t> </a:t>
          </a:r>
        </a:p>
      </cdr:txBody>
    </cdr:sp>
  </cdr:relSizeAnchor>
  <cdr:relSizeAnchor xmlns:cdr="http://schemas.openxmlformats.org/drawingml/2006/chartDrawing">
    <cdr:from>
      <cdr:x>0</cdr:x>
      <cdr:y>0.88025</cdr:y>
    </cdr:from>
    <cdr:to>
      <cdr:x>0</cdr:x>
      <cdr:y>0.89075</cdr:y>
    </cdr:to>
    <cdr:sp macro="" textlink="">
      <cdr:nvSpPr>
        <cdr:cNvPr id="73756" name="CasellaDiTesto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15433" y="5361350"/>
          <a:ext cx="2404506" cy="62390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45720" tIns="27432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endParaRPr lang="it-IT" sz="1200" b="1" i="0" u="none" strike="noStrike" baseline="0">
            <a:solidFill>
              <a:srgbClr val="003366"/>
            </a:solidFill>
            <a:latin typeface="Tahoma"/>
            <a:ea typeface="Tahoma"/>
            <a:cs typeface="Tahoma"/>
          </a:endParaRPr>
        </a:p>
        <a:p xmlns:a="http://schemas.openxmlformats.org/drawingml/2006/main">
          <a:pPr algn="l" rtl="0">
            <a:defRPr sz="1000"/>
          </a:pPr>
          <a:r>
            <a:rPr lang="it-IT" sz="1200" b="1" i="0" u="none" strike="noStrike" baseline="0">
              <a:solidFill>
                <a:srgbClr val="003366"/>
              </a:solidFill>
              <a:latin typeface="Tahoma"/>
              <a:ea typeface="Tahoma"/>
              <a:cs typeface="Tahoma"/>
            </a:rPr>
            <a:t>ELABORAZIONE ANFIA </a:t>
          </a:r>
        </a:p>
        <a:p xmlns:a="http://schemas.openxmlformats.org/drawingml/2006/main">
          <a:pPr algn="l" rtl="0">
            <a:defRPr sz="1000"/>
          </a:pPr>
          <a:r>
            <a:rPr lang="it-IT" sz="1200" b="1" i="0" u="none" strike="noStrike" baseline="0">
              <a:solidFill>
                <a:srgbClr val="003366"/>
              </a:solidFill>
              <a:latin typeface="Tahoma"/>
              <a:ea typeface="Tahoma"/>
              <a:cs typeface="Tahoma"/>
            </a:rPr>
            <a:t>AREA STUDI  E STATISTICHE</a:t>
          </a:r>
        </a:p>
      </cdr:txBody>
    </cdr:sp>
  </cdr:relSizeAnchor>
  <cdr:relSizeAnchor xmlns:cdr="http://schemas.openxmlformats.org/drawingml/2006/chartDrawing">
    <cdr:from>
      <cdr:x>0.09811</cdr:x>
      <cdr:y>0.80877</cdr:y>
    </cdr:from>
    <cdr:to>
      <cdr:x>0.33209</cdr:x>
      <cdr:y>0.93194</cdr:y>
    </cdr:to>
    <cdr:sp macro="" textlink="">
      <cdr:nvSpPr>
        <cdr:cNvPr id="3" name="CasellaDiTesto 2"/>
        <cdr:cNvSpPr txBox="1"/>
      </cdr:nvSpPr>
      <cdr:spPr>
        <a:xfrm xmlns:a="http://schemas.openxmlformats.org/drawingml/2006/main">
          <a:off x="899536" y="4907630"/>
          <a:ext cx="2141898" cy="743870"/>
        </a:xfrm>
        <a:prstGeom xmlns:a="http://schemas.openxmlformats.org/drawingml/2006/main" prst="rect">
          <a:avLst/>
        </a:prstGeom>
        <a:solidFill xmlns:a="http://schemas.openxmlformats.org/drawingml/2006/main">
          <a:srgbClr val="C00000"/>
        </a:solidFill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it-IT" sz="1200" b="1">
              <a:solidFill>
                <a:schemeClr val="bg1"/>
              </a:solidFill>
              <a:latin typeface="Trebuchet MS" panose="020B0603020202020204" pitchFamily="34" charset="0"/>
            </a:rPr>
            <a:t>Mondo/World</a:t>
          </a:r>
        </a:p>
        <a:p xmlns:a="http://schemas.openxmlformats.org/drawingml/2006/main">
          <a:pPr algn="ctr"/>
          <a:r>
            <a:rPr lang="it-IT" sz="1200" b="1">
              <a:solidFill>
                <a:schemeClr val="bg1"/>
              </a:solidFill>
              <a:latin typeface="Trebuchet MS" panose="020B0603020202020204" pitchFamily="34" charset="0"/>
            </a:rPr>
            <a:t>2019: 87.300.181</a:t>
          </a:r>
          <a:endParaRPr lang="it-IT" sz="1200" b="1" baseline="0">
            <a:solidFill>
              <a:schemeClr val="bg1"/>
            </a:solidFill>
            <a:latin typeface="Trebuchet MS" panose="020B0603020202020204" pitchFamily="34" charset="0"/>
          </a:endParaRPr>
        </a:p>
        <a:p xmlns:a="http://schemas.openxmlformats.org/drawingml/2006/main">
          <a:pPr algn="ctr"/>
          <a:r>
            <a:rPr lang="it-IT" sz="1200" b="1" baseline="0">
              <a:solidFill>
                <a:schemeClr val="bg1"/>
              </a:solidFill>
              <a:latin typeface="Trebuchet MS" panose="020B0603020202020204" pitchFamily="34" charset="0"/>
            </a:rPr>
            <a:t>-5,4%</a:t>
          </a:r>
          <a:endParaRPr lang="it-IT" sz="1200" b="1">
            <a:solidFill>
              <a:schemeClr val="bg1"/>
            </a:solidFill>
            <a:latin typeface="Trebuchet MS" panose="020B0603020202020204" pitchFamily="34" charset="0"/>
          </a:endParaRPr>
        </a:p>
      </cdr:txBody>
    </cdr:sp>
  </cdr:relSizeAnchor>
  <cdr:relSizeAnchor xmlns:cdr="http://schemas.openxmlformats.org/drawingml/2006/chartDrawing">
    <cdr:from>
      <cdr:x>0.85999</cdr:x>
      <cdr:y>0.01689</cdr:y>
    </cdr:from>
    <cdr:to>
      <cdr:x>0.97367</cdr:x>
      <cdr:y>0.12169</cdr:y>
    </cdr:to>
    <cdr:pic>
      <cdr:nvPicPr>
        <cdr:cNvPr id="5" name="Picture 5" descr="Logo ANFIA PANTONE">
          <a:extLst xmlns:a="http://schemas.openxmlformats.org/drawingml/2006/main">
            <a:ext uri="{FF2B5EF4-FFF2-40B4-BE49-F238E27FC236}">
              <a16:creationId xmlns:a16="http://schemas.microsoft.com/office/drawing/2014/main" id="{0F21C1C8-3FA6-42B7-A08E-F1FABD73CA43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8084225" y="91332"/>
          <a:ext cx="961509" cy="59133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</cdr:pic>
  </cdr:relSizeAnchor>
  <cdr:relSizeAnchor xmlns:cdr="http://schemas.openxmlformats.org/drawingml/2006/chartDrawing">
    <cdr:from>
      <cdr:x>0.18975</cdr:x>
      <cdr:y>0.18852</cdr:y>
    </cdr:from>
    <cdr:to>
      <cdr:x>0.3144</cdr:x>
      <cdr:y>0.24367</cdr:y>
    </cdr:to>
    <cdr:sp macro="" textlink="">
      <cdr:nvSpPr>
        <cdr:cNvPr id="7" name="Rettangolo arrotondato 36">
          <a:extLst xmlns:a="http://schemas.openxmlformats.org/drawingml/2006/main">
            <a:ext uri="{FF2B5EF4-FFF2-40B4-BE49-F238E27FC236}">
              <a16:creationId xmlns:a16="http://schemas.microsoft.com/office/drawing/2014/main" id="{94D0B792-38A2-4585-8859-E58979645096}"/>
            </a:ext>
          </a:extLst>
        </cdr:cNvPr>
        <cdr:cNvSpPr/>
      </cdr:nvSpPr>
      <cdr:spPr>
        <a:xfrm xmlns:a="http://schemas.openxmlformats.org/drawingml/2006/main">
          <a:off x="1741487" y="1114426"/>
          <a:ext cx="1140681" cy="326870"/>
        </a:xfrm>
        <a:prstGeom xmlns:a="http://schemas.openxmlformats.org/drawingml/2006/main" prst="roundRect">
          <a:avLst/>
        </a:prstGeom>
        <a:solidFill xmlns:a="http://schemas.openxmlformats.org/drawingml/2006/main">
          <a:schemeClr val="tx2">
            <a:lumMod val="60000"/>
            <a:lumOff val="40000"/>
          </a:schemeClr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it-IT" b="1">
              <a:latin typeface="Trebuchet MS" panose="020B0603020202020204" pitchFamily="34" charset="0"/>
            </a:rPr>
            <a:t>ASIA 52,4% </a:t>
          </a:r>
        </a:p>
      </cdr:txBody>
    </cdr:sp>
  </cdr:relSizeAnchor>
  <cdr:relSizeAnchor xmlns:cdr="http://schemas.openxmlformats.org/drawingml/2006/chartDrawing">
    <cdr:from>
      <cdr:x>0.83489</cdr:x>
      <cdr:y>0.19899</cdr:y>
    </cdr:from>
    <cdr:to>
      <cdr:x>0.96926</cdr:x>
      <cdr:y>0.25389</cdr:y>
    </cdr:to>
    <cdr:sp macro="" textlink="">
      <cdr:nvSpPr>
        <cdr:cNvPr id="8" name="Rettangolo arrotondato 36">
          <a:extLst xmlns:a="http://schemas.openxmlformats.org/drawingml/2006/main">
            <a:ext uri="{FF2B5EF4-FFF2-40B4-BE49-F238E27FC236}">
              <a16:creationId xmlns:a16="http://schemas.microsoft.com/office/drawing/2014/main" id="{476E7237-9CCF-4F10-8466-07C5E55D06F5}"/>
            </a:ext>
          </a:extLst>
        </cdr:cNvPr>
        <cdr:cNvSpPr/>
      </cdr:nvSpPr>
      <cdr:spPr>
        <a:xfrm xmlns:a="http://schemas.openxmlformats.org/drawingml/2006/main">
          <a:off x="7766050" y="1177925"/>
          <a:ext cx="1219200" cy="326870"/>
        </a:xfrm>
        <a:prstGeom xmlns:a="http://schemas.openxmlformats.org/drawingml/2006/main" prst="roundRect">
          <a:avLst/>
        </a:prstGeom>
        <a:solidFill xmlns:a="http://schemas.openxmlformats.org/drawingml/2006/main">
          <a:schemeClr val="tx2">
            <a:lumMod val="60000"/>
            <a:lumOff val="40000"/>
          </a:schemeClr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it-IT" b="1">
              <a:latin typeface="Trebuchet MS" panose="020B0603020202020204" pitchFamily="34" charset="0"/>
            </a:rPr>
            <a:t>EUROPA 24,2% </a:t>
          </a:r>
        </a:p>
      </cdr:txBody>
    </cdr:sp>
  </cdr:relSizeAnchor>
  <cdr:relSizeAnchor xmlns:cdr="http://schemas.openxmlformats.org/drawingml/2006/chartDrawing">
    <cdr:from>
      <cdr:x>0.83539</cdr:x>
      <cdr:y>0.90447</cdr:y>
    </cdr:from>
    <cdr:to>
      <cdr:x>0.98458</cdr:x>
      <cdr:y>0.95863</cdr:y>
    </cdr:to>
    <cdr:sp macro="" textlink="">
      <cdr:nvSpPr>
        <cdr:cNvPr id="9" name="Rettangolo arrotondato 36">
          <a:extLst xmlns:a="http://schemas.openxmlformats.org/drawingml/2006/main">
            <a:ext uri="{FF2B5EF4-FFF2-40B4-BE49-F238E27FC236}">
              <a16:creationId xmlns:a16="http://schemas.microsoft.com/office/drawing/2014/main" id="{00B2FDA4-8016-4710-8980-FE214852F2F9}"/>
            </a:ext>
          </a:extLst>
        </cdr:cNvPr>
        <cdr:cNvSpPr/>
      </cdr:nvSpPr>
      <cdr:spPr>
        <a:xfrm xmlns:a="http://schemas.openxmlformats.org/drawingml/2006/main">
          <a:off x="7766049" y="5487988"/>
          <a:ext cx="1354139" cy="326870"/>
        </a:xfrm>
        <a:prstGeom xmlns:a="http://schemas.openxmlformats.org/drawingml/2006/main" prst="roundRect">
          <a:avLst/>
        </a:prstGeom>
        <a:solidFill xmlns:a="http://schemas.openxmlformats.org/drawingml/2006/main">
          <a:schemeClr val="tx2">
            <a:lumMod val="60000"/>
            <a:lumOff val="40000"/>
          </a:schemeClr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it-IT" b="1">
              <a:latin typeface="Trebuchet MS" panose="020B0603020202020204" pitchFamily="34" charset="0"/>
            </a:rPr>
            <a:t>AMERICA 22,1% </a:t>
          </a:r>
        </a:p>
      </cdr:txBody>
    </cdr:sp>
  </cdr:relSizeAnchor>
  <cdr:relSizeAnchor xmlns:cdr="http://schemas.openxmlformats.org/drawingml/2006/chartDrawing">
    <cdr:from>
      <cdr:x>0.30831</cdr:x>
      <cdr:y>0.20788</cdr:y>
    </cdr:from>
    <cdr:to>
      <cdr:x>0.56852</cdr:x>
      <cdr:y>0.20788</cdr:y>
    </cdr:to>
    <cdr:cxnSp macro="">
      <cdr:nvCxnSpPr>
        <cdr:cNvPr id="10" name="Connettore diritto 9">
          <a:extLst xmlns:a="http://schemas.openxmlformats.org/drawingml/2006/main">
            <a:ext uri="{FF2B5EF4-FFF2-40B4-BE49-F238E27FC236}">
              <a16:creationId xmlns:a16="http://schemas.microsoft.com/office/drawing/2014/main" id="{8B4D2F4E-3FA8-4086-B22D-5BD7DABC02AC}"/>
            </a:ext>
          </a:extLst>
        </cdr:cNvPr>
        <cdr:cNvCxnSpPr/>
      </cdr:nvCxnSpPr>
      <cdr:spPr>
        <a:xfrm xmlns:a="http://schemas.openxmlformats.org/drawingml/2006/main">
          <a:off x="2825750" y="1230312"/>
          <a:ext cx="2428875" cy="1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0.20851</cdr:x>
      <cdr:y>0.24188</cdr:y>
    </cdr:from>
    <cdr:to>
      <cdr:x>0.20962</cdr:x>
      <cdr:y>0.80709</cdr:y>
    </cdr:to>
    <cdr:cxnSp macro="">
      <cdr:nvCxnSpPr>
        <cdr:cNvPr id="13" name="Connettore diritto 12">
          <a:extLst xmlns:a="http://schemas.openxmlformats.org/drawingml/2006/main">
            <a:ext uri="{FF2B5EF4-FFF2-40B4-BE49-F238E27FC236}">
              <a16:creationId xmlns:a16="http://schemas.microsoft.com/office/drawing/2014/main" id="{26E3FEF4-5F7B-4B33-99C7-5F1D81740A41}"/>
            </a:ext>
          </a:extLst>
        </cdr:cNvPr>
        <cdr:cNvCxnSpPr/>
      </cdr:nvCxnSpPr>
      <cdr:spPr>
        <a:xfrm xmlns:a="http://schemas.openxmlformats.org/drawingml/2006/main">
          <a:off x="1912937" y="1431924"/>
          <a:ext cx="7938" cy="3465514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0.67201</cdr:x>
      <cdr:y>0.20423</cdr:y>
    </cdr:from>
    <cdr:to>
      <cdr:x>0.84054</cdr:x>
      <cdr:y>0.20632</cdr:y>
    </cdr:to>
    <cdr:cxnSp macro="">
      <cdr:nvCxnSpPr>
        <cdr:cNvPr id="17" name="Connettore diritto 16">
          <a:extLst xmlns:a="http://schemas.openxmlformats.org/drawingml/2006/main">
            <a:ext uri="{FF2B5EF4-FFF2-40B4-BE49-F238E27FC236}">
              <a16:creationId xmlns:a16="http://schemas.microsoft.com/office/drawing/2014/main" id="{45462BEF-BD63-4C5A-97C5-BB5011E44136}"/>
            </a:ext>
          </a:extLst>
        </cdr:cNvPr>
        <cdr:cNvCxnSpPr/>
      </cdr:nvCxnSpPr>
      <cdr:spPr>
        <a:xfrm xmlns:a="http://schemas.openxmlformats.org/drawingml/2006/main">
          <a:off x="6234113" y="1209676"/>
          <a:ext cx="1584325" cy="12699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0.95419</cdr:x>
      <cdr:y>0.24765</cdr:y>
    </cdr:from>
    <cdr:to>
      <cdr:x>0.95616</cdr:x>
      <cdr:y>0.56059</cdr:y>
    </cdr:to>
    <cdr:cxnSp macro="">
      <cdr:nvCxnSpPr>
        <cdr:cNvPr id="21" name="Connettore diritto 20">
          <a:extLst xmlns:a="http://schemas.openxmlformats.org/drawingml/2006/main">
            <a:ext uri="{FF2B5EF4-FFF2-40B4-BE49-F238E27FC236}">
              <a16:creationId xmlns:a16="http://schemas.microsoft.com/office/drawing/2014/main" id="{36CA5428-FEF1-42EB-A334-3DE28CB66F9F}"/>
            </a:ext>
          </a:extLst>
        </cdr:cNvPr>
        <cdr:cNvCxnSpPr/>
      </cdr:nvCxnSpPr>
      <cdr:spPr>
        <a:xfrm xmlns:a="http://schemas.openxmlformats.org/drawingml/2006/main">
          <a:off x="8850313" y="1468438"/>
          <a:ext cx="15875" cy="1912937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0.78837</cdr:x>
      <cdr:y>0.5619</cdr:y>
    </cdr:from>
    <cdr:to>
      <cdr:x>0.95837</cdr:x>
      <cdr:y>0.56373</cdr:y>
    </cdr:to>
    <cdr:cxnSp macro="">
      <cdr:nvCxnSpPr>
        <cdr:cNvPr id="23" name="Connettore diritto 22">
          <a:extLst xmlns:a="http://schemas.openxmlformats.org/drawingml/2006/main">
            <a:ext uri="{FF2B5EF4-FFF2-40B4-BE49-F238E27FC236}">
              <a16:creationId xmlns:a16="http://schemas.microsoft.com/office/drawing/2014/main" id="{7853DB8F-57E8-4F28-B6A4-441D08C75D2C}"/>
            </a:ext>
          </a:extLst>
        </cdr:cNvPr>
        <cdr:cNvCxnSpPr/>
      </cdr:nvCxnSpPr>
      <cdr:spPr>
        <a:xfrm xmlns:a="http://schemas.openxmlformats.org/drawingml/2006/main" flipV="1">
          <a:off x="7337425" y="3389313"/>
          <a:ext cx="1544638" cy="11112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0.95478</cdr:x>
      <cdr:y>0.60225</cdr:y>
    </cdr:from>
    <cdr:to>
      <cdr:x>0.95675</cdr:x>
      <cdr:y>0.91394</cdr:y>
    </cdr:to>
    <cdr:cxnSp macro="">
      <cdr:nvCxnSpPr>
        <cdr:cNvPr id="29" name="Connettore diritto 28">
          <a:extLst xmlns:a="http://schemas.openxmlformats.org/drawingml/2006/main">
            <a:ext uri="{FF2B5EF4-FFF2-40B4-BE49-F238E27FC236}">
              <a16:creationId xmlns:a16="http://schemas.microsoft.com/office/drawing/2014/main" id="{84EBA931-AF5C-40FC-ACA5-83449D847729}"/>
            </a:ext>
          </a:extLst>
        </cdr:cNvPr>
        <cdr:cNvCxnSpPr/>
      </cdr:nvCxnSpPr>
      <cdr:spPr>
        <a:xfrm xmlns:a="http://schemas.openxmlformats.org/drawingml/2006/main">
          <a:off x="8853487" y="3638550"/>
          <a:ext cx="15875" cy="1912937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0.81237</cdr:x>
      <cdr:y>0.60381</cdr:y>
    </cdr:from>
    <cdr:to>
      <cdr:x>0.95615</cdr:x>
      <cdr:y>0.60565</cdr:y>
    </cdr:to>
    <cdr:cxnSp macro="">
      <cdr:nvCxnSpPr>
        <cdr:cNvPr id="31" name="Connettore diritto 30">
          <a:extLst xmlns:a="http://schemas.openxmlformats.org/drawingml/2006/main">
            <a:ext uri="{FF2B5EF4-FFF2-40B4-BE49-F238E27FC236}">
              <a16:creationId xmlns:a16="http://schemas.microsoft.com/office/drawing/2014/main" id="{28B8A690-3F36-4BE4-B190-8B05B066B45A}"/>
            </a:ext>
          </a:extLst>
        </cdr:cNvPr>
        <cdr:cNvCxnSpPr/>
      </cdr:nvCxnSpPr>
      <cdr:spPr>
        <a:xfrm xmlns:a="http://schemas.openxmlformats.org/drawingml/2006/main" flipV="1">
          <a:off x="7564437" y="3646488"/>
          <a:ext cx="1301750" cy="12700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0.33118</cdr:x>
      <cdr:y>0.93015</cdr:y>
    </cdr:from>
    <cdr:to>
      <cdr:x>0.70005</cdr:x>
      <cdr:y>0.93194</cdr:y>
    </cdr:to>
    <cdr:cxnSp macro="">
      <cdr:nvCxnSpPr>
        <cdr:cNvPr id="35" name="Connettore diritto 34">
          <a:extLst xmlns:a="http://schemas.openxmlformats.org/drawingml/2006/main">
            <a:ext uri="{FF2B5EF4-FFF2-40B4-BE49-F238E27FC236}">
              <a16:creationId xmlns:a16="http://schemas.microsoft.com/office/drawing/2014/main" id="{96D87687-1A29-46F5-B50B-D29FE1235F84}"/>
            </a:ext>
          </a:extLst>
        </cdr:cNvPr>
        <cdr:cNvCxnSpPr/>
      </cdr:nvCxnSpPr>
      <cdr:spPr>
        <a:xfrm xmlns:a="http://schemas.openxmlformats.org/drawingml/2006/main">
          <a:off x="3035300" y="5646738"/>
          <a:ext cx="3465513" cy="4762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584200</xdr:colOff>
      <xdr:row>3</xdr:row>
      <xdr:rowOff>260350</xdr:rowOff>
    </xdr:from>
    <xdr:to>
      <xdr:col>13</xdr:col>
      <xdr:colOff>165100</xdr:colOff>
      <xdr:row>22</xdr:row>
      <xdr:rowOff>241300</xdr:rowOff>
    </xdr:to>
    <xdr:pic>
      <xdr:nvPicPr>
        <xdr:cNvPr id="84288" name="Immagine 10">
          <a:extLst>
            <a:ext uri="{FF2B5EF4-FFF2-40B4-BE49-F238E27FC236}">
              <a16:creationId xmlns:a16="http://schemas.microsoft.com/office/drawing/2014/main" id="{11B58817-8676-43EC-BF89-543E9FFB9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4200" y="1060450"/>
          <a:ext cx="9639300" cy="5048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51435</xdr:colOff>
      <xdr:row>10</xdr:row>
      <xdr:rowOff>234315</xdr:rowOff>
    </xdr:from>
    <xdr:to>
      <xdr:col>4</xdr:col>
      <xdr:colOff>625475</xdr:colOff>
      <xdr:row>15</xdr:row>
      <xdr:rowOff>85795</xdr:rowOff>
    </xdr:to>
    <xdr:sp macro="" textlink="">
      <xdr:nvSpPr>
        <xdr:cNvPr id="3" name="CasellaDiTesto 3">
          <a:extLst>
            <a:ext uri="{FF2B5EF4-FFF2-40B4-BE49-F238E27FC236}">
              <a16:creationId xmlns:a16="http://schemas.microsoft.com/office/drawing/2014/main" id="{40C0441B-8442-46CE-B4D1-F829487AA25E}"/>
            </a:ext>
          </a:extLst>
        </xdr:cNvPr>
        <xdr:cNvSpPr txBox="1">
          <a:spLocks noChangeArrowheads="1"/>
        </xdr:cNvSpPr>
      </xdr:nvSpPr>
      <xdr:spPr bwMode="auto">
        <a:xfrm>
          <a:off x="1321435" y="2933065"/>
          <a:ext cx="1875790" cy="1200855"/>
        </a:xfrm>
        <a:prstGeom prst="rect">
          <a:avLst/>
        </a:prstGeom>
        <a:solidFill>
          <a:srgbClr val="FFFFFF">
            <a:alpha val="0"/>
          </a:srgbClr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it-IT" sz="1050" b="1" i="0" u="none" strike="noStrike" baseline="0">
              <a:solidFill>
                <a:schemeClr val="tx1"/>
              </a:solidFill>
              <a:latin typeface="Trebuchet MS" panose="020B0603020202020204" pitchFamily="34" charset="0"/>
            </a:rPr>
            <a:t>NORD AMERICA: 16,19 mln </a:t>
          </a:r>
        </a:p>
        <a:p>
          <a:pPr algn="ctr" rtl="0">
            <a:defRPr sz="1000"/>
          </a:pPr>
          <a:r>
            <a:rPr lang="it-IT" sz="1050" b="1" i="0" u="none" strike="noStrike" baseline="0">
              <a:solidFill>
                <a:schemeClr val="tx1"/>
              </a:solidFill>
              <a:latin typeface="Trebuchet MS" panose="020B0603020202020204" pitchFamily="34" charset="0"/>
            </a:rPr>
            <a:t>(chg -4,1%; share 18,6%)</a:t>
          </a:r>
        </a:p>
        <a:p>
          <a:pPr algn="ctr" rtl="0">
            <a:defRPr sz="1000"/>
          </a:pPr>
          <a:endParaRPr lang="it-IT" sz="1000" b="1" i="0" u="none" strike="noStrike" baseline="0">
            <a:solidFill>
              <a:schemeClr val="tx1"/>
            </a:solidFill>
            <a:latin typeface="Trebuchet MS" panose="020B0603020202020204" pitchFamily="34" charset="0"/>
          </a:endParaRPr>
        </a:p>
        <a:p>
          <a:pPr algn="ctr" rtl="0">
            <a:defRPr sz="1000"/>
          </a:pPr>
          <a:r>
            <a:rPr lang="it-IT" sz="1000" b="1" i="0" u="none" strike="noStrike" baseline="0">
              <a:solidFill>
                <a:schemeClr val="tx1"/>
              </a:solidFill>
              <a:latin typeface="Trebuchet MS" panose="020B0603020202020204" pitchFamily="34" charset="0"/>
            </a:rPr>
            <a:t>USA: 10,53 mln (-4,0%)</a:t>
          </a:r>
        </a:p>
        <a:p>
          <a:pPr algn="ctr" rtl="0">
            <a:defRPr sz="1000"/>
          </a:pPr>
          <a:r>
            <a:rPr lang="it-IT" sz="1000" b="1" i="0" u="none" strike="noStrike" baseline="0">
              <a:solidFill>
                <a:schemeClr val="tx1"/>
              </a:solidFill>
              <a:latin typeface="Trebuchet MS" panose="020B0603020202020204" pitchFamily="34" charset="0"/>
            </a:rPr>
            <a:t>CAN:  1,89 mln (-5,6%)</a:t>
          </a:r>
        </a:p>
        <a:p>
          <a:pPr algn="ctr" rtl="0">
            <a:defRPr sz="1000"/>
          </a:pPr>
          <a:r>
            <a:rPr lang="it-IT" sz="1000" b="1" i="0" u="none" strike="noStrike" baseline="0">
              <a:solidFill>
                <a:schemeClr val="tx1"/>
              </a:solidFill>
              <a:latin typeface="Trebuchet MS" panose="020B0603020202020204" pitchFamily="34" charset="0"/>
            </a:rPr>
            <a:t>MEX: 3,77 mln (-3,4%)</a:t>
          </a:r>
        </a:p>
      </xdr:txBody>
    </xdr:sp>
    <xdr:clientData/>
  </xdr:twoCellAnchor>
  <xdr:twoCellAnchor>
    <xdr:from>
      <xdr:col>3</xdr:col>
      <xdr:colOff>44132</xdr:colOff>
      <xdr:row>17</xdr:row>
      <xdr:rowOff>49213</xdr:rowOff>
    </xdr:from>
    <xdr:to>
      <xdr:col>5</xdr:col>
      <xdr:colOff>786745</xdr:colOff>
      <xdr:row>21</xdr:row>
      <xdr:rowOff>49276</xdr:rowOff>
    </xdr:to>
    <xdr:sp macro="" textlink="">
      <xdr:nvSpPr>
        <xdr:cNvPr id="4" name="CasellaDiTesto 4">
          <a:extLst>
            <a:ext uri="{FF2B5EF4-FFF2-40B4-BE49-F238E27FC236}">
              <a16:creationId xmlns:a16="http://schemas.microsoft.com/office/drawing/2014/main" id="{7B8C0EF9-B8B5-48A0-A900-5B73844C93D1}"/>
            </a:ext>
          </a:extLst>
        </xdr:cNvPr>
        <xdr:cNvSpPr txBox="1">
          <a:spLocks noChangeArrowheads="1"/>
        </xdr:cNvSpPr>
      </xdr:nvSpPr>
      <xdr:spPr bwMode="auto">
        <a:xfrm>
          <a:off x="1980882" y="4637088"/>
          <a:ext cx="2472988" cy="1079563"/>
        </a:xfrm>
        <a:prstGeom prst="rect">
          <a:avLst/>
        </a:prstGeom>
        <a:solidFill>
          <a:srgbClr val="FFFFFF">
            <a:alpha val="0"/>
          </a:srgbClr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it-IT" sz="1050" b="1" i="0" u="none" strike="noStrike" baseline="0">
              <a:solidFill>
                <a:schemeClr val="tx1"/>
              </a:solidFill>
              <a:latin typeface="Trebuchet MS" panose="020B0603020202020204" pitchFamily="34" charset="0"/>
            </a:rPr>
            <a:t>SUD AMERICA: 3,14 mln</a:t>
          </a:r>
        </a:p>
        <a:p>
          <a:pPr algn="ctr" rtl="0">
            <a:defRPr sz="1000"/>
          </a:pPr>
          <a:r>
            <a:rPr lang="it-IT" sz="1050" b="1" i="0" u="none" strike="noStrike" baseline="0">
              <a:solidFill>
                <a:schemeClr val="tx1"/>
              </a:solidFill>
              <a:latin typeface="Trebuchet MS" panose="020B0603020202020204" pitchFamily="34" charset="0"/>
            </a:rPr>
            <a:t>(chg -3,2%; share 3,6%</a:t>
          </a:r>
        </a:p>
        <a:p>
          <a:pPr algn="ctr" rtl="0">
            <a:defRPr sz="1000"/>
          </a:pPr>
          <a:endParaRPr lang="it-IT" sz="1050" b="1" i="0" u="none" strike="noStrike" baseline="0">
            <a:solidFill>
              <a:schemeClr val="tx1"/>
            </a:solidFill>
            <a:latin typeface="Trebuchet MS" panose="020B0603020202020204" pitchFamily="34" charset="0"/>
          </a:endParaRPr>
        </a:p>
        <a:p>
          <a:pPr algn="ctr" rtl="0">
            <a:defRPr sz="1000"/>
          </a:pPr>
          <a:r>
            <a:rPr lang="it-IT" sz="1050" b="1" i="0" u="none" strike="noStrike" baseline="0">
              <a:solidFill>
                <a:schemeClr val="tx1"/>
              </a:solidFill>
              <a:latin typeface="Trebuchet MS" panose="020B0603020202020204" pitchFamily="34" charset="0"/>
            </a:rPr>
            <a:t>BRA: 2,80 mln (+2,1%)</a:t>
          </a:r>
        </a:p>
        <a:p>
          <a:pPr algn="ctr" rtl="0">
            <a:defRPr sz="1000"/>
          </a:pPr>
          <a:r>
            <a:rPr lang="it-IT" sz="1050" b="1" i="0" u="none" strike="noStrike" baseline="0">
              <a:solidFill>
                <a:schemeClr val="tx1"/>
              </a:solidFill>
              <a:latin typeface="Trebuchet MS" panose="020B0603020202020204" pitchFamily="34" charset="0"/>
            </a:rPr>
            <a:t>ARG: 0,32 mln (-32,5%)</a:t>
          </a:r>
        </a:p>
      </xdr:txBody>
    </xdr:sp>
    <xdr:clientData/>
  </xdr:twoCellAnchor>
  <xdr:twoCellAnchor>
    <xdr:from>
      <xdr:col>5</xdr:col>
      <xdr:colOff>613727</xdr:colOff>
      <xdr:row>7</xdr:row>
      <xdr:rowOff>227011</xdr:rowOff>
    </xdr:from>
    <xdr:to>
      <xdr:col>8</xdr:col>
      <xdr:colOff>495261</xdr:colOff>
      <xdr:row>11</xdr:row>
      <xdr:rowOff>119090</xdr:rowOff>
    </xdr:to>
    <xdr:sp macro="" textlink="">
      <xdr:nvSpPr>
        <xdr:cNvPr id="5" name="CasellaDiTesto 4">
          <a:extLst>
            <a:ext uri="{FF2B5EF4-FFF2-40B4-BE49-F238E27FC236}">
              <a16:creationId xmlns:a16="http://schemas.microsoft.com/office/drawing/2014/main" id="{70DE758A-28EC-4EE6-ACE8-A84BDDA54648}"/>
            </a:ext>
          </a:extLst>
        </xdr:cNvPr>
        <xdr:cNvSpPr txBox="1"/>
      </xdr:nvSpPr>
      <xdr:spPr>
        <a:xfrm>
          <a:off x="4280852" y="2116136"/>
          <a:ext cx="2302472" cy="971579"/>
        </a:xfrm>
        <a:prstGeom prst="rect">
          <a:avLst/>
        </a:prstGeom>
        <a:solidFill>
          <a:schemeClr val="lt1">
            <a:alpha val="0"/>
          </a:schemeClr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 rtl="0">
            <a:defRPr sz="1000"/>
          </a:pPr>
          <a:r>
            <a:rPr lang="it-IT" sz="1000" b="1" i="0" u="none" strike="noStrike" baseline="0">
              <a:solidFill>
                <a:schemeClr val="tx1"/>
              </a:solidFill>
              <a:latin typeface="Trebuchet MS" panose="020B0603020202020204" pitchFamily="34" charset="0"/>
            </a:rPr>
            <a:t>UE:  17,81 mln </a:t>
          </a:r>
          <a:endParaRPr lang="it-IT" sz="1000" b="1" i="1" u="none" strike="noStrike" baseline="0">
            <a:solidFill>
              <a:schemeClr val="tx1"/>
            </a:solidFill>
            <a:latin typeface="Trebuchet MS" panose="020B0603020202020204" pitchFamily="34" charset="0"/>
          </a:endParaRPr>
        </a:p>
        <a:p>
          <a:pPr algn="ctr" rtl="0">
            <a:defRPr sz="1000"/>
          </a:pPr>
          <a:r>
            <a:rPr lang="it-IT" sz="1000" b="1" i="0" u="none" strike="noStrike" baseline="0">
              <a:solidFill>
                <a:schemeClr val="tx1"/>
              </a:solidFill>
              <a:latin typeface="Trebuchet MS" panose="020B0603020202020204" pitchFamily="34" charset="0"/>
            </a:rPr>
            <a:t>(chg -4,6%; share 20,4%)</a:t>
          </a:r>
        </a:p>
        <a:p>
          <a:pPr algn="ctr" rtl="0">
            <a:defRPr sz="1000"/>
          </a:pPr>
          <a:endParaRPr lang="it-IT" sz="1000" b="1" i="0" u="none" strike="noStrike" baseline="0">
            <a:solidFill>
              <a:schemeClr val="tx1"/>
            </a:solidFill>
            <a:latin typeface="Trebuchet MS" panose="020B0603020202020204" pitchFamily="34" charset="0"/>
          </a:endParaRPr>
        </a:p>
        <a:p>
          <a:pPr algn="ctr" rtl="0">
            <a:defRPr sz="1000"/>
          </a:pPr>
          <a:r>
            <a:rPr lang="it-IT" sz="1000" b="1" i="0" u="none" strike="noStrike" baseline="0">
              <a:solidFill>
                <a:schemeClr val="tx1"/>
              </a:solidFill>
              <a:latin typeface="Trebuchet MS" panose="020B0603020202020204" pitchFamily="34" charset="0"/>
            </a:rPr>
            <a:t>UE15: 13,45 mln (-6,1%)</a:t>
          </a:r>
        </a:p>
        <a:p>
          <a:pPr algn="ctr" rtl="0">
            <a:defRPr sz="1000"/>
          </a:pPr>
          <a:r>
            <a:rPr lang="it-IT" sz="1000" b="1" i="0" u="none" strike="noStrike" baseline="0">
              <a:solidFill>
                <a:schemeClr val="tx1"/>
              </a:solidFill>
              <a:latin typeface="Trebuchet MS" panose="020B0603020202020204" pitchFamily="34" charset="0"/>
            </a:rPr>
            <a:t>UE13:  4,36 mln (+0,6%)</a:t>
          </a:r>
        </a:p>
      </xdr:txBody>
    </xdr:sp>
    <xdr:clientData/>
  </xdr:twoCellAnchor>
  <xdr:twoCellAnchor>
    <xdr:from>
      <xdr:col>7</xdr:col>
      <xdr:colOff>463867</xdr:colOff>
      <xdr:row>11</xdr:row>
      <xdr:rowOff>239712</xdr:rowOff>
    </xdr:from>
    <xdr:to>
      <xdr:col>10</xdr:col>
      <xdr:colOff>226455</xdr:colOff>
      <xdr:row>13</xdr:row>
      <xdr:rowOff>87312</xdr:rowOff>
    </xdr:to>
    <xdr:sp macro="" textlink="">
      <xdr:nvSpPr>
        <xdr:cNvPr id="6" name="CasellaDiTesto 6">
          <a:extLst>
            <a:ext uri="{FF2B5EF4-FFF2-40B4-BE49-F238E27FC236}">
              <a16:creationId xmlns:a16="http://schemas.microsoft.com/office/drawing/2014/main" id="{5F683E14-B5DB-4FAC-A179-4C53F66B1C1F}"/>
            </a:ext>
          </a:extLst>
        </xdr:cNvPr>
        <xdr:cNvSpPr txBox="1">
          <a:spLocks noChangeArrowheads="1"/>
        </xdr:cNvSpPr>
      </xdr:nvSpPr>
      <xdr:spPr bwMode="auto">
        <a:xfrm>
          <a:off x="5639117" y="3208337"/>
          <a:ext cx="2397838" cy="387350"/>
        </a:xfrm>
        <a:prstGeom prst="rect">
          <a:avLst/>
        </a:prstGeom>
        <a:solidFill>
          <a:srgbClr val="FFFFFF">
            <a:alpha val="0"/>
          </a:srgbClr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it-IT" sz="1000" b="1" i="0" u="none" strike="noStrike" baseline="0">
              <a:solidFill>
                <a:schemeClr val="tx1"/>
              </a:solidFill>
              <a:latin typeface="Trebuchet MS" panose="020B0603020202020204" pitchFamily="34" charset="0"/>
            </a:rPr>
            <a:t>IRAN: 0,77 mln (-30,8%)</a:t>
          </a:r>
        </a:p>
        <a:p>
          <a:pPr algn="ctr" rtl="0">
            <a:defRPr sz="1000"/>
          </a:pPr>
          <a:r>
            <a:rPr lang="it-IT" sz="1000" b="1" i="0" u="none" strike="noStrike" baseline="0">
              <a:solidFill>
                <a:schemeClr val="tx1"/>
              </a:solidFill>
              <a:latin typeface="Trebuchet MS" panose="020B0603020202020204" pitchFamily="34" charset="0"/>
            </a:rPr>
            <a:t>TURCHIA: 1,43 mln ( -5,4%)</a:t>
          </a:r>
        </a:p>
      </xdr:txBody>
    </xdr:sp>
    <xdr:clientData/>
  </xdr:twoCellAnchor>
  <xdr:twoCellAnchor>
    <xdr:from>
      <xdr:col>8</xdr:col>
      <xdr:colOff>1062037</xdr:colOff>
      <xdr:row>7</xdr:row>
      <xdr:rowOff>190818</xdr:rowOff>
    </xdr:from>
    <xdr:to>
      <xdr:col>12</xdr:col>
      <xdr:colOff>5080</xdr:colOff>
      <xdr:row>8</xdr:row>
      <xdr:rowOff>222612</xdr:rowOff>
    </xdr:to>
    <xdr:sp macro="" textlink="">
      <xdr:nvSpPr>
        <xdr:cNvPr id="7" name="CasellaDiTesto 7">
          <a:extLst>
            <a:ext uri="{FF2B5EF4-FFF2-40B4-BE49-F238E27FC236}">
              <a16:creationId xmlns:a16="http://schemas.microsoft.com/office/drawing/2014/main" id="{6D064EA2-539B-4297-A5E2-E1A875AB23B9}"/>
            </a:ext>
          </a:extLst>
        </xdr:cNvPr>
        <xdr:cNvSpPr txBox="1">
          <a:spLocks noChangeArrowheads="1"/>
        </xdr:cNvSpPr>
      </xdr:nvSpPr>
      <xdr:spPr bwMode="auto">
        <a:xfrm>
          <a:off x="7150100" y="2079943"/>
          <a:ext cx="2276793" cy="301669"/>
        </a:xfrm>
        <a:prstGeom prst="rect">
          <a:avLst/>
        </a:prstGeom>
        <a:solidFill>
          <a:srgbClr val="FFFFFF">
            <a:alpha val="0"/>
          </a:srgbClr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it-IT" sz="1000" b="1" i="0" u="none" strike="noStrike" baseline="0">
              <a:solidFill>
                <a:schemeClr val="tx1"/>
              </a:solidFill>
              <a:latin typeface="Trebuchet MS" panose="020B0603020202020204" pitchFamily="34" charset="0"/>
            </a:rPr>
            <a:t>RUSSIA : 1,64 mln (-2,8%)</a:t>
          </a:r>
        </a:p>
      </xdr:txBody>
    </xdr:sp>
    <xdr:clientData/>
  </xdr:twoCellAnchor>
  <xdr:twoCellAnchor>
    <xdr:from>
      <xdr:col>10</xdr:col>
      <xdr:colOff>279718</xdr:colOff>
      <xdr:row>9</xdr:row>
      <xdr:rowOff>100013</xdr:rowOff>
    </xdr:from>
    <xdr:to>
      <xdr:col>13</xdr:col>
      <xdr:colOff>515952</xdr:colOff>
      <xdr:row>12</xdr:row>
      <xdr:rowOff>92393</xdr:rowOff>
    </xdr:to>
    <xdr:sp macro="" textlink="">
      <xdr:nvSpPr>
        <xdr:cNvPr id="8" name="CasellaDiTesto 8">
          <a:extLst>
            <a:ext uri="{FF2B5EF4-FFF2-40B4-BE49-F238E27FC236}">
              <a16:creationId xmlns:a16="http://schemas.microsoft.com/office/drawing/2014/main" id="{0CF659D0-2909-4A6F-BE92-9D7E4DA15194}"/>
            </a:ext>
          </a:extLst>
        </xdr:cNvPr>
        <xdr:cNvSpPr txBox="1">
          <a:spLocks noChangeArrowheads="1"/>
        </xdr:cNvSpPr>
      </xdr:nvSpPr>
      <xdr:spPr bwMode="auto">
        <a:xfrm>
          <a:off x="8090218" y="2528888"/>
          <a:ext cx="2482547" cy="802005"/>
        </a:xfrm>
        <a:prstGeom prst="rect">
          <a:avLst/>
        </a:prstGeom>
        <a:solidFill>
          <a:srgbClr val="FFFFFF">
            <a:alpha val="0"/>
          </a:srgbClr>
        </a:solidFill>
        <a:ln w="9525">
          <a:solidFill>
            <a:srgbClr val="002060"/>
          </a:solidFill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it-IT" sz="1000" b="1" i="0" u="none" strike="noStrike" baseline="0">
              <a:solidFill>
                <a:schemeClr val="tx1"/>
              </a:solidFill>
              <a:latin typeface="Trebuchet MS" panose="020B0603020202020204" pitchFamily="34" charset="0"/>
            </a:rPr>
            <a:t>CINA: 23,36 mln (-8,5%; share 26,8%)</a:t>
          </a:r>
        </a:p>
        <a:p>
          <a:pPr algn="ctr" rtl="0">
            <a:defRPr sz="1000"/>
          </a:pPr>
          <a:r>
            <a:rPr lang="it-IT" sz="1000" b="1" i="0" u="none" strike="noStrike" baseline="0">
              <a:solidFill>
                <a:schemeClr val="tx1"/>
              </a:solidFill>
              <a:latin typeface="Trebuchet MS" panose="020B0603020202020204" pitchFamily="34" charset="0"/>
            </a:rPr>
            <a:t>INDIA: 4,21 mln (-10,9%)</a:t>
          </a:r>
        </a:p>
        <a:p>
          <a:pPr algn="ctr" rtl="0">
            <a:defRPr sz="1000"/>
          </a:pPr>
          <a:r>
            <a:rPr lang="it-IT" sz="1000" b="1" i="0" u="none" strike="noStrike" baseline="0">
              <a:solidFill>
                <a:schemeClr val="tx1"/>
              </a:solidFill>
              <a:latin typeface="Trebuchet MS" panose="020B0603020202020204" pitchFamily="34" charset="0"/>
            </a:rPr>
            <a:t>THAILANDIA: 1,98 mln (-7,2%)</a:t>
          </a:r>
        </a:p>
        <a:p>
          <a:pPr algn="ctr" rtl="0">
            <a:defRPr sz="1000"/>
          </a:pPr>
          <a:r>
            <a:rPr lang="it-IT" sz="1000" b="1" i="0" u="none" strike="noStrike" baseline="0">
              <a:solidFill>
                <a:schemeClr val="tx1"/>
              </a:solidFill>
              <a:latin typeface="Trebuchet MS" panose="020B0603020202020204" pitchFamily="34" charset="0"/>
            </a:rPr>
            <a:t>INDONESIA: 1,19 mln  (-2,5%)</a:t>
          </a:r>
        </a:p>
      </xdr:txBody>
    </xdr:sp>
    <xdr:clientData/>
  </xdr:twoCellAnchor>
  <xdr:twoCellAnchor>
    <xdr:from>
      <xdr:col>8</xdr:col>
      <xdr:colOff>984250</xdr:colOff>
      <xdr:row>14</xdr:row>
      <xdr:rowOff>123190</xdr:rowOff>
    </xdr:from>
    <xdr:to>
      <xdr:col>12</xdr:col>
      <xdr:colOff>328383</xdr:colOff>
      <xdr:row>16</xdr:row>
      <xdr:rowOff>166688</xdr:rowOff>
    </xdr:to>
    <xdr:sp macro="" textlink="">
      <xdr:nvSpPr>
        <xdr:cNvPr id="9" name="CasellaDiTesto 9">
          <a:extLst>
            <a:ext uri="{FF2B5EF4-FFF2-40B4-BE49-F238E27FC236}">
              <a16:creationId xmlns:a16="http://schemas.microsoft.com/office/drawing/2014/main" id="{737445E3-0868-45CD-A02E-D2222267FB17}"/>
            </a:ext>
          </a:extLst>
        </xdr:cNvPr>
        <xdr:cNvSpPr txBox="1">
          <a:spLocks noChangeArrowheads="1"/>
        </xdr:cNvSpPr>
      </xdr:nvSpPr>
      <xdr:spPr bwMode="auto">
        <a:xfrm>
          <a:off x="7072313" y="3901440"/>
          <a:ext cx="2677883" cy="583248"/>
        </a:xfrm>
        <a:prstGeom prst="rect">
          <a:avLst/>
        </a:prstGeom>
        <a:solidFill>
          <a:srgbClr val="FFFFFF">
            <a:alpha val="0"/>
          </a:srgbClr>
        </a:solidFill>
        <a:ln w="9525">
          <a:solidFill>
            <a:srgbClr val="002060"/>
          </a:solidFill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it-IT" sz="1000" b="1" i="0" u="none" strike="noStrike" baseline="0">
              <a:solidFill>
                <a:schemeClr val="tx1"/>
              </a:solidFill>
              <a:latin typeface="Trebuchet MS" panose="020B0603020202020204" pitchFamily="34" charset="0"/>
            </a:rPr>
            <a:t>GIAPPONE: 9,17 mln  (-0,4%; share 10,5%)</a:t>
          </a:r>
        </a:p>
        <a:p>
          <a:pPr algn="ctr" rtl="0">
            <a:defRPr sz="1000"/>
          </a:pPr>
          <a:r>
            <a:rPr lang="it-IT" sz="1000" b="1" i="0" u="none" strike="noStrike" baseline="0">
              <a:solidFill>
                <a:schemeClr val="tx1"/>
              </a:solidFill>
              <a:latin typeface="Trebuchet MS" panose="020B0603020202020204" pitchFamily="34" charset="0"/>
            </a:rPr>
            <a:t>SUD COREA: 3,87 mln (-1,5%)</a:t>
          </a:r>
        </a:p>
        <a:p>
          <a:pPr algn="ctr" rtl="0">
            <a:defRPr sz="1000"/>
          </a:pPr>
          <a:endParaRPr lang="it-IT" sz="1000" b="1" i="0" u="none" strike="noStrike" baseline="0">
            <a:solidFill>
              <a:schemeClr val="tx1"/>
            </a:solidFill>
            <a:latin typeface="Trebuchet MS" panose="020B0603020202020204" pitchFamily="34" charset="0"/>
          </a:endParaRPr>
        </a:p>
      </xdr:txBody>
    </xdr:sp>
    <xdr:clientData/>
  </xdr:twoCellAnchor>
  <xdr:twoCellAnchor>
    <xdr:from>
      <xdr:col>5</xdr:col>
      <xdr:colOff>844866</xdr:colOff>
      <xdr:row>14</xdr:row>
      <xdr:rowOff>134938</xdr:rowOff>
    </xdr:from>
    <xdr:to>
      <xdr:col>7</xdr:col>
      <xdr:colOff>769938</xdr:colOff>
      <xdr:row>15</xdr:row>
      <xdr:rowOff>230188</xdr:rowOff>
    </xdr:to>
    <xdr:sp macro="" textlink="">
      <xdr:nvSpPr>
        <xdr:cNvPr id="10" name="CasellaDiTesto 11">
          <a:extLst>
            <a:ext uri="{FF2B5EF4-FFF2-40B4-BE49-F238E27FC236}">
              <a16:creationId xmlns:a16="http://schemas.microsoft.com/office/drawing/2014/main" id="{CE5F96D0-F7B7-4586-962C-010457C4E5EA}"/>
            </a:ext>
          </a:extLst>
        </xdr:cNvPr>
        <xdr:cNvSpPr txBox="1">
          <a:spLocks noChangeArrowheads="1"/>
        </xdr:cNvSpPr>
      </xdr:nvSpPr>
      <xdr:spPr bwMode="auto">
        <a:xfrm>
          <a:off x="4511991" y="3913188"/>
          <a:ext cx="1433197" cy="365125"/>
        </a:xfrm>
        <a:prstGeom prst="rect">
          <a:avLst/>
        </a:prstGeom>
        <a:solidFill>
          <a:srgbClr val="FFFFFF">
            <a:alpha val="0"/>
          </a:srgbClr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it-IT" sz="1000" b="1" i="0" u="none" strike="noStrike" baseline="0">
              <a:solidFill>
                <a:schemeClr val="tx1"/>
              </a:solidFill>
              <a:latin typeface="Trebuchet MS" panose="020B0603020202020204" pitchFamily="34" charset="0"/>
            </a:rPr>
            <a:t>AFRICA: 1,05 mln (+0,2%; share 1,2%)</a:t>
          </a:r>
        </a:p>
      </xdr:txBody>
    </xdr:sp>
    <xdr:clientData/>
  </xdr:twoCellAnchor>
  <xdr:twoCellAnchor editAs="oneCell">
    <xdr:from>
      <xdr:col>0</xdr:col>
      <xdr:colOff>63500</xdr:colOff>
      <xdr:row>0</xdr:row>
      <xdr:rowOff>38100</xdr:rowOff>
    </xdr:from>
    <xdr:to>
      <xdr:col>2</xdr:col>
      <xdr:colOff>285750</xdr:colOff>
      <xdr:row>3</xdr:row>
      <xdr:rowOff>146050</xdr:rowOff>
    </xdr:to>
    <xdr:pic>
      <xdr:nvPicPr>
        <xdr:cNvPr id="84297" name="Picture 5" descr="Logo ANFIA PANTONE">
          <a:extLst>
            <a:ext uri="{FF2B5EF4-FFF2-40B4-BE49-F238E27FC236}">
              <a16:creationId xmlns:a16="http://schemas.microsoft.com/office/drawing/2014/main" id="{EB39BDBF-F698-46B4-A127-FE9835BA7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0" y="38100"/>
          <a:ext cx="1428750" cy="917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INI%20PORTALE%20AUTO%20IN%20CIFRE%202012/area%20riservata/statistiche%20italia/EXPORT_IMPOR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ebmail\d$\MINI%20PORTALE%20AUTO%20IN%20CIFRE%202012\area%20riservata\statistiche%20italia\EXPORT_IMPORT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4Autovetture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7VeicoliIndustrial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/>
      <sheetData sheetId="1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Autovetture"/>
      <sheetName val="Grafico1"/>
      <sheetName val="Grafico2"/>
      <sheetName val="dati graph"/>
    </sheetNames>
    <sheetDataSet>
      <sheetData sheetId="0">
        <row r="7">
          <cell r="I7">
            <v>53113731</v>
          </cell>
          <cell r="J7">
            <v>52748574</v>
          </cell>
          <cell r="K7">
            <v>47766953</v>
          </cell>
          <cell r="L7">
            <v>58361216</v>
          </cell>
          <cell r="M7">
            <v>60021188</v>
          </cell>
          <cell r="N7">
            <v>63252301</v>
          </cell>
          <cell r="O7">
            <v>65686262</v>
          </cell>
          <cell r="P7">
            <v>67773223</v>
          </cell>
          <cell r="Q7">
            <v>68725172</v>
          </cell>
          <cell r="R7">
            <v>72300999</v>
          </cell>
          <cell r="S7">
            <v>73519186</v>
          </cell>
          <cell r="T7">
            <v>71382929</v>
          </cell>
          <cell r="U7">
            <v>66716532</v>
          </cell>
        </row>
        <row r="8">
          <cell r="I8">
            <v>19330513</v>
          </cell>
          <cell r="J8">
            <v>18380957</v>
          </cell>
          <cell r="K8">
            <v>15247066</v>
          </cell>
          <cell r="L8">
            <v>17271090</v>
          </cell>
          <cell r="M8">
            <v>18280460</v>
          </cell>
          <cell r="N8">
            <v>17423336</v>
          </cell>
          <cell r="O8">
            <v>17462383</v>
          </cell>
          <cell r="P8">
            <v>18052027</v>
          </cell>
          <cell r="Q8">
            <v>18525381</v>
          </cell>
          <cell r="R8">
            <v>18982024</v>
          </cell>
          <cell r="S8">
            <v>19696062</v>
          </cell>
          <cell r="T8">
            <v>19519517</v>
          </cell>
          <cell r="U8">
            <v>18622835</v>
          </cell>
        </row>
        <row r="9">
          <cell r="I9">
            <v>17103687</v>
          </cell>
          <cell r="J9">
            <v>15954306</v>
          </cell>
          <cell r="K9">
            <v>13988907</v>
          </cell>
          <cell r="L9">
            <v>15288619</v>
          </cell>
          <cell r="M9">
            <v>15709567</v>
          </cell>
          <cell r="N9">
            <v>14637950</v>
          </cell>
          <cell r="O9">
            <v>14740433</v>
          </cell>
          <cell r="P9">
            <v>15412425</v>
          </cell>
          <cell r="Q9">
            <v>16347955</v>
          </cell>
          <cell r="R9">
            <v>16815566</v>
          </cell>
          <cell r="S9">
            <v>17073277</v>
          </cell>
          <cell r="T9">
            <v>16743753</v>
          </cell>
          <cell r="U9">
            <v>15837390</v>
          </cell>
        </row>
        <row r="10">
          <cell r="I10">
            <v>14216262</v>
          </cell>
          <cell r="J10">
            <v>12848836</v>
          </cell>
          <cell r="K10">
            <v>11037669</v>
          </cell>
          <cell r="L10">
            <v>12138971</v>
          </cell>
          <cell r="M10">
            <v>12446420</v>
          </cell>
          <cell r="N10">
            <v>11331118</v>
          </cell>
          <cell r="O10">
            <v>11443749</v>
          </cell>
          <cell r="P10">
            <v>11898135</v>
          </cell>
          <cell r="Q10">
            <v>12644963</v>
          </cell>
          <cell r="R10">
            <v>12986421</v>
          </cell>
          <cell r="S10">
            <v>13140310</v>
          </cell>
          <cell r="T10">
            <v>12612395</v>
          </cell>
          <cell r="U10">
            <v>11687455</v>
          </cell>
        </row>
        <row r="11">
          <cell r="I11">
            <v>5709139</v>
          </cell>
          <cell r="J11">
            <v>5532030</v>
          </cell>
          <cell r="K11">
            <v>4964523</v>
          </cell>
          <cell r="L11">
            <v>5552409</v>
          </cell>
          <cell r="M11">
            <v>5871918</v>
          </cell>
          <cell r="N11">
            <v>5388459</v>
          </cell>
          <cell r="O11">
            <v>5439904</v>
          </cell>
          <cell r="P11">
            <v>5604026</v>
          </cell>
          <cell r="Q11">
            <v>5708138</v>
          </cell>
          <cell r="R11">
            <v>5746808</v>
          </cell>
          <cell r="S11">
            <v>5645584</v>
          </cell>
          <cell r="T11">
            <v>5120409</v>
          </cell>
          <cell r="U11">
            <v>4663749</v>
          </cell>
        </row>
        <row r="12">
          <cell r="I12">
            <v>2550869</v>
          </cell>
          <cell r="J12">
            <v>2145935</v>
          </cell>
          <cell r="K12">
            <v>1819497</v>
          </cell>
          <cell r="L12">
            <v>1924171</v>
          </cell>
          <cell r="M12">
            <v>1931030</v>
          </cell>
          <cell r="N12">
            <v>1682814</v>
          </cell>
          <cell r="O12">
            <v>1460502</v>
          </cell>
          <cell r="P12">
            <v>1503379</v>
          </cell>
          <cell r="Q12">
            <v>1563624</v>
          </cell>
          <cell r="R12">
            <v>1626000</v>
          </cell>
          <cell r="S12">
            <v>1754200</v>
          </cell>
          <cell r="T12">
            <v>1772641</v>
          </cell>
          <cell r="U12">
            <v>1675198</v>
          </cell>
        </row>
        <row r="13">
          <cell r="I13">
            <v>2195780</v>
          </cell>
          <cell r="J13">
            <v>1943049</v>
          </cell>
          <cell r="K13">
            <v>1812688</v>
          </cell>
          <cell r="L13">
            <v>1913513</v>
          </cell>
          <cell r="M13">
            <v>1839068</v>
          </cell>
          <cell r="N13">
            <v>1539680</v>
          </cell>
          <cell r="O13">
            <v>1754668</v>
          </cell>
          <cell r="P13">
            <v>1898342</v>
          </cell>
          <cell r="Q13">
            <v>2218980</v>
          </cell>
          <cell r="R13">
            <v>2354117</v>
          </cell>
          <cell r="S13">
            <v>2291474</v>
          </cell>
          <cell r="T13">
            <v>2267396</v>
          </cell>
          <cell r="U13">
            <v>2248019</v>
          </cell>
        </row>
        <row r="14">
          <cell r="I14">
            <v>1534567</v>
          </cell>
          <cell r="J14">
            <v>1446619</v>
          </cell>
          <cell r="K14">
            <v>999460</v>
          </cell>
          <cell r="L14">
            <v>1270444</v>
          </cell>
          <cell r="M14">
            <v>1343810</v>
          </cell>
          <cell r="N14">
            <v>1464906</v>
          </cell>
          <cell r="O14">
            <v>1509762</v>
          </cell>
          <cell r="P14">
            <v>1528148</v>
          </cell>
          <cell r="Q14">
            <v>1587677</v>
          </cell>
          <cell r="R14">
            <v>1722698</v>
          </cell>
          <cell r="S14">
            <v>1671166</v>
          </cell>
          <cell r="T14">
            <v>1519440</v>
          </cell>
          <cell r="U14">
            <v>1303135</v>
          </cell>
        </row>
        <row r="15">
          <cell r="I15">
            <v>910860</v>
          </cell>
          <cell r="J15">
            <v>659221</v>
          </cell>
          <cell r="K15">
            <v>661100</v>
          </cell>
          <cell r="L15">
            <v>573169</v>
          </cell>
          <cell r="M15">
            <v>485606</v>
          </cell>
          <cell r="N15">
            <v>396817</v>
          </cell>
          <cell r="O15">
            <v>388465</v>
          </cell>
          <cell r="P15">
            <v>401317</v>
          </cell>
          <cell r="Q15">
            <v>663139</v>
          </cell>
          <cell r="R15">
            <v>712971</v>
          </cell>
          <cell r="S15">
            <v>742642</v>
          </cell>
          <cell r="T15">
            <v>673196</v>
          </cell>
          <cell r="U15">
            <v>542007</v>
          </cell>
        </row>
        <row r="16">
          <cell r="I16">
            <v>199969</v>
          </cell>
          <cell r="J16">
            <v>125436</v>
          </cell>
          <cell r="K16">
            <v>56620</v>
          </cell>
          <cell r="L16">
            <v>86183</v>
          </cell>
          <cell r="M16">
            <v>130343</v>
          </cell>
          <cell r="N16">
            <v>123602</v>
          </cell>
          <cell r="O16">
            <v>146566</v>
          </cell>
          <cell r="P16">
            <v>135174</v>
          </cell>
          <cell r="Q16">
            <v>104000</v>
          </cell>
          <cell r="R16">
            <v>75100</v>
          </cell>
          <cell r="S16">
            <v>78000</v>
          </cell>
          <cell r="T16">
            <v>144500</v>
          </cell>
          <cell r="U16">
            <v>158400</v>
          </cell>
        </row>
        <row r="17">
          <cell r="I17">
            <v>789674</v>
          </cell>
          <cell r="J17">
            <v>680149</v>
          </cell>
          <cell r="K17">
            <v>524595</v>
          </cell>
          <cell r="L17">
            <v>528996</v>
          </cell>
          <cell r="M17">
            <v>562156</v>
          </cell>
          <cell r="N17">
            <v>504616</v>
          </cell>
          <cell r="O17">
            <v>465504</v>
          </cell>
          <cell r="P17">
            <v>481636</v>
          </cell>
          <cell r="Q17">
            <v>369172</v>
          </cell>
          <cell r="R17">
            <v>354003</v>
          </cell>
          <cell r="S17">
            <v>332979</v>
          </cell>
          <cell r="T17">
            <v>265958</v>
          </cell>
          <cell r="U17">
            <v>247020</v>
          </cell>
        </row>
        <row r="18">
          <cell r="I18">
            <v>24006</v>
          </cell>
          <cell r="J18">
            <v>17519</v>
          </cell>
          <cell r="K18">
            <v>10907</v>
          </cell>
          <cell r="L18">
            <v>6385</v>
          </cell>
          <cell r="M18">
            <v>2540</v>
          </cell>
          <cell r="N18">
            <v>8600</v>
          </cell>
          <cell r="O18">
            <v>7600</v>
          </cell>
          <cell r="P18">
            <v>45000</v>
          </cell>
          <cell r="Q18">
            <v>69000</v>
          </cell>
          <cell r="R18">
            <v>48000</v>
          </cell>
          <cell r="S18">
            <v>108839</v>
          </cell>
          <cell r="T18">
            <v>112104</v>
          </cell>
          <cell r="U18">
            <v>114785</v>
          </cell>
        </row>
        <row r="19">
          <cell r="I19">
            <v>61912</v>
          </cell>
          <cell r="J19">
            <v>59223</v>
          </cell>
          <cell r="K19">
            <v>50620</v>
          </cell>
          <cell r="L19">
            <v>48025</v>
          </cell>
          <cell r="M19">
            <v>40772</v>
          </cell>
          <cell r="N19">
            <v>24895</v>
          </cell>
          <cell r="O19"/>
          <cell r="P19">
            <v>29196</v>
          </cell>
          <cell r="Q19">
            <v>56778</v>
          </cell>
          <cell r="R19">
            <v>42150</v>
          </cell>
          <cell r="S19">
            <v>155000</v>
          </cell>
          <cell r="T19">
            <v>211600</v>
          </cell>
          <cell r="U19">
            <v>174000</v>
          </cell>
        </row>
        <row r="20">
          <cell r="I20">
            <v>134047</v>
          </cell>
          <cell r="J20">
            <v>132242</v>
          </cell>
          <cell r="K20">
            <v>101680</v>
          </cell>
          <cell r="L20">
            <v>114563</v>
          </cell>
          <cell r="M20">
            <v>141778</v>
          </cell>
          <cell r="N20">
            <v>115735</v>
          </cell>
          <cell r="O20">
            <v>109698</v>
          </cell>
          <cell r="P20">
            <v>117744</v>
          </cell>
          <cell r="Q20">
            <v>115468</v>
          </cell>
          <cell r="R20">
            <v>99200</v>
          </cell>
          <cell r="S20">
            <v>126426</v>
          </cell>
          <cell r="T20">
            <v>234151</v>
          </cell>
          <cell r="U20">
            <v>282142</v>
          </cell>
        </row>
        <row r="21">
          <cell r="I21">
            <v>316850</v>
          </cell>
          <cell r="J21">
            <v>252287</v>
          </cell>
          <cell r="K21">
            <v>128738</v>
          </cell>
          <cell r="L21">
            <v>177084</v>
          </cell>
          <cell r="M21">
            <v>188969</v>
          </cell>
          <cell r="N21">
            <v>162814</v>
          </cell>
          <cell r="O21">
            <v>161080</v>
          </cell>
          <cell r="P21">
            <v>154173</v>
          </cell>
          <cell r="Q21">
            <v>188987</v>
          </cell>
          <cell r="R21">
            <v>205374</v>
          </cell>
          <cell r="S21">
            <v>234000</v>
          </cell>
          <cell r="T21">
            <v>291000</v>
          </cell>
          <cell r="U21">
            <v>279000</v>
          </cell>
        </row>
        <row r="22">
          <cell r="I22">
            <v>-211411</v>
          </cell>
          <cell r="J22">
            <v>-144874</v>
          </cell>
          <cell r="K22">
            <v>-92759</v>
          </cell>
          <cell r="L22">
            <v>-55971</v>
          </cell>
          <cell r="M22">
            <v>-91570</v>
          </cell>
          <cell r="N22">
            <v>-81820</v>
          </cell>
          <cell r="O22"/>
          <cell r="P22"/>
          <cell r="Q22"/>
          <cell r="R22"/>
          <cell r="S22"/>
        </row>
        <row r="23">
          <cell r="I23">
            <v>2887425</v>
          </cell>
          <cell r="J23">
            <v>3105470</v>
          </cell>
          <cell r="K23">
            <v>2951238</v>
          </cell>
          <cell r="L23">
            <v>3149648</v>
          </cell>
          <cell r="M23">
            <v>3263147</v>
          </cell>
          <cell r="N23">
            <v>3306832</v>
          </cell>
          <cell r="O23">
            <v>3296684</v>
          </cell>
          <cell r="P23">
            <v>3514290</v>
          </cell>
          <cell r="Q23">
            <v>3702992</v>
          </cell>
          <cell r="R23">
            <v>3829145</v>
          </cell>
          <cell r="S23">
            <v>3932967</v>
          </cell>
          <cell r="T23">
            <v>4131358</v>
          </cell>
          <cell r="U23">
            <v>4149935</v>
          </cell>
        </row>
        <row r="24">
          <cell r="I24">
            <v>925060</v>
          </cell>
          <cell r="J24">
            <v>934046</v>
          </cell>
          <cell r="K24">
            <v>976435</v>
          </cell>
          <cell r="L24">
            <v>1069518</v>
          </cell>
          <cell r="M24">
            <v>1191968</v>
          </cell>
          <cell r="N24">
            <v>1171774</v>
          </cell>
          <cell r="O24">
            <v>1128473</v>
          </cell>
          <cell r="P24">
            <v>1246506</v>
          </cell>
          <cell r="Q24">
            <v>1241166</v>
          </cell>
          <cell r="R24">
            <v>1344182</v>
          </cell>
          <cell r="S24">
            <v>1413881</v>
          </cell>
          <cell r="T24">
            <v>1437396</v>
          </cell>
          <cell r="U24">
            <v>1427563</v>
          </cell>
        </row>
        <row r="25">
          <cell r="I25">
            <v>695000</v>
          </cell>
          <cell r="J25">
            <v>842000</v>
          </cell>
          <cell r="K25">
            <v>818800</v>
          </cell>
          <cell r="L25">
            <v>785000</v>
          </cell>
          <cell r="M25">
            <v>741000</v>
          </cell>
          <cell r="N25">
            <v>539671</v>
          </cell>
          <cell r="O25">
            <v>475000</v>
          </cell>
          <cell r="P25">
            <v>472600</v>
          </cell>
          <cell r="Q25">
            <v>534700</v>
          </cell>
          <cell r="R25">
            <v>554600</v>
          </cell>
          <cell r="S25">
            <v>514700</v>
          </cell>
          <cell r="T25">
            <v>451600</v>
          </cell>
          <cell r="U25">
            <v>434700</v>
          </cell>
        </row>
        <row r="26">
          <cell r="I26">
            <v>571071</v>
          </cell>
          <cell r="J26">
            <v>575776</v>
          </cell>
          <cell r="K26">
            <v>461340</v>
          </cell>
          <cell r="L26">
            <v>561933</v>
          </cell>
          <cell r="M26">
            <v>639763</v>
          </cell>
          <cell r="N26">
            <v>926555</v>
          </cell>
          <cell r="O26">
            <v>975000</v>
          </cell>
          <cell r="P26">
            <v>971160</v>
          </cell>
          <cell r="Q26">
            <v>1038503</v>
          </cell>
          <cell r="R26">
            <v>1040000</v>
          </cell>
          <cell r="S26">
            <v>1032445</v>
          </cell>
          <cell r="T26">
            <v>1093215</v>
          </cell>
          <cell r="U26">
            <v>1100000</v>
          </cell>
        </row>
        <row r="27">
          <cell r="I27">
            <v>174209</v>
          </cell>
          <cell r="J27">
            <v>180233</v>
          </cell>
          <cell r="K27">
            <v>202570</v>
          </cell>
          <cell r="L27">
            <v>201039</v>
          </cell>
          <cell r="M27">
            <v>168955</v>
          </cell>
          <cell r="N27">
            <v>126836</v>
          </cell>
          <cell r="O27">
            <v>89395</v>
          </cell>
          <cell r="P27">
            <v>118533</v>
          </cell>
          <cell r="Q27">
            <v>133092</v>
          </cell>
          <cell r="R27">
            <v>133702</v>
          </cell>
          <cell r="S27">
            <v>189852</v>
          </cell>
          <cell r="T27">
            <v>209378</v>
          </cell>
          <cell r="U27">
            <v>199102</v>
          </cell>
        </row>
        <row r="28">
          <cell r="I28">
            <v>234103</v>
          </cell>
          <cell r="J28">
            <v>231056</v>
          </cell>
          <cell r="K28">
            <v>279320</v>
          </cell>
          <cell r="L28">
            <v>323587</v>
          </cell>
          <cell r="M28">
            <v>310243</v>
          </cell>
          <cell r="N28">
            <v>326556</v>
          </cell>
          <cell r="O28">
            <v>410959</v>
          </cell>
          <cell r="P28">
            <v>391422</v>
          </cell>
          <cell r="Q28">
            <v>387171</v>
          </cell>
          <cell r="R28">
            <v>358861</v>
          </cell>
          <cell r="S28">
            <v>363654</v>
          </cell>
          <cell r="T28">
            <v>476769</v>
          </cell>
          <cell r="U28">
            <v>490412</v>
          </cell>
        </row>
        <row r="29">
          <cell r="I29">
            <v>287982</v>
          </cell>
          <cell r="J29">
            <v>342359</v>
          </cell>
          <cell r="K29">
            <v>212773</v>
          </cell>
          <cell r="L29">
            <v>208571</v>
          </cell>
          <cell r="M29">
            <v>211218</v>
          </cell>
          <cell r="N29">
            <v>215440</v>
          </cell>
          <cell r="O29">
            <v>317857</v>
          </cell>
          <cell r="P29">
            <v>434069</v>
          </cell>
          <cell r="Q29">
            <v>491720</v>
          </cell>
          <cell r="R29">
            <v>523000</v>
          </cell>
          <cell r="S29">
            <v>418435</v>
          </cell>
          <cell r="T29">
            <v>463000</v>
          </cell>
          <cell r="U29">
            <v>498158</v>
          </cell>
        </row>
        <row r="30">
          <cell r="I30"/>
          <cell r="J30"/>
          <cell r="K30"/>
          <cell r="L30"/>
          <cell r="M30"/>
          <cell r="N30"/>
          <cell r="O30">
            <v>-100000</v>
          </cell>
          <cell r="P30">
            <v>-120000</v>
          </cell>
          <cell r="Q30">
            <v>-123360</v>
          </cell>
          <cell r="R30">
            <v>-125200</v>
          </cell>
        </row>
        <row r="31">
          <cell r="I31">
            <v>634883</v>
          </cell>
          <cell r="J31">
            <v>621567</v>
          </cell>
          <cell r="K31">
            <v>510931</v>
          </cell>
          <cell r="L31">
            <v>603394</v>
          </cell>
          <cell r="M31">
            <v>639734</v>
          </cell>
          <cell r="N31">
            <v>577296</v>
          </cell>
          <cell r="O31">
            <v>633604</v>
          </cell>
          <cell r="P31">
            <v>733439</v>
          </cell>
          <cell r="Q31">
            <v>791027</v>
          </cell>
          <cell r="R31">
            <v>950888</v>
          </cell>
          <cell r="S31">
            <v>1142906</v>
          </cell>
          <cell r="T31">
            <v>1026461</v>
          </cell>
          <cell r="U31">
            <v>982642</v>
          </cell>
        </row>
        <row r="32">
          <cell r="I32">
            <v>1288652</v>
          </cell>
          <cell r="J32">
            <v>1469429</v>
          </cell>
          <cell r="K32">
            <v>599265</v>
          </cell>
          <cell r="L32">
            <v>1208362</v>
          </cell>
          <cell r="M32">
            <v>1744097</v>
          </cell>
          <cell r="N32">
            <v>1970087</v>
          </cell>
          <cell r="O32">
            <v>1927578</v>
          </cell>
          <cell r="P32">
            <v>1682921</v>
          </cell>
          <cell r="Q32">
            <v>1216093</v>
          </cell>
          <cell r="R32">
            <v>1124310</v>
          </cell>
          <cell r="S32">
            <v>1349017</v>
          </cell>
          <cell r="T32">
            <v>1563747</v>
          </cell>
          <cell r="U32">
            <v>1523594</v>
          </cell>
        </row>
        <row r="33">
          <cell r="I33">
            <v>303291</v>
          </cell>
          <cell r="J33">
            <v>335655</v>
          </cell>
          <cell r="K33">
            <v>147963</v>
          </cell>
          <cell r="L33">
            <v>170715</v>
          </cell>
          <cell r="M33">
            <v>187062</v>
          </cell>
          <cell r="N33">
            <v>238003</v>
          </cell>
          <cell r="O33">
            <v>160768</v>
          </cell>
          <cell r="P33">
            <v>223242</v>
          </cell>
          <cell r="Q33">
            <v>170306</v>
          </cell>
          <cell r="R33">
            <v>91260</v>
          </cell>
          <cell r="S33">
            <v>130862</v>
          </cell>
          <cell r="T33">
            <v>185556</v>
          </cell>
          <cell r="U33">
            <v>279209</v>
          </cell>
        </row>
        <row r="34">
          <cell r="J34"/>
          <cell r="K34"/>
          <cell r="L34"/>
          <cell r="M34"/>
          <cell r="N34"/>
          <cell r="O34"/>
          <cell r="P34"/>
          <cell r="Q34"/>
          <cell r="R34"/>
          <cell r="S34"/>
          <cell r="T34"/>
          <cell r="U34"/>
        </row>
        <row r="35">
          <cell r="I35"/>
          <cell r="J35"/>
          <cell r="K35"/>
          <cell r="L35"/>
          <cell r="M35"/>
          <cell r="N35"/>
          <cell r="O35"/>
          <cell r="P35"/>
          <cell r="Q35"/>
          <cell r="R35"/>
          <cell r="S35"/>
          <cell r="T35"/>
          <cell r="U35"/>
        </row>
        <row r="36">
          <cell r="I36"/>
          <cell r="J36"/>
          <cell r="K36"/>
          <cell r="L36"/>
          <cell r="M36"/>
          <cell r="N36"/>
          <cell r="O36"/>
          <cell r="P36"/>
          <cell r="Q36"/>
          <cell r="R36"/>
          <cell r="S36"/>
          <cell r="T36"/>
          <cell r="U36"/>
        </row>
        <row r="37">
          <cell r="I37"/>
          <cell r="J37"/>
          <cell r="K37"/>
          <cell r="L37"/>
          <cell r="M37"/>
          <cell r="N37"/>
          <cell r="O37"/>
          <cell r="P37"/>
          <cell r="Q37"/>
          <cell r="R37"/>
          <cell r="S37"/>
          <cell r="T37"/>
          <cell r="U37"/>
        </row>
        <row r="38">
          <cell r="I38"/>
          <cell r="J38"/>
          <cell r="K38"/>
          <cell r="L38"/>
          <cell r="M38"/>
          <cell r="N38"/>
          <cell r="O38"/>
          <cell r="P38"/>
          <cell r="Q38"/>
          <cell r="R38"/>
          <cell r="S38"/>
          <cell r="T38"/>
          <cell r="U38"/>
        </row>
        <row r="39">
          <cell r="I39"/>
          <cell r="J39"/>
          <cell r="K39"/>
          <cell r="L39"/>
          <cell r="M39"/>
          <cell r="N39"/>
          <cell r="O39"/>
          <cell r="P39"/>
          <cell r="Q39"/>
          <cell r="R39"/>
          <cell r="S39"/>
          <cell r="T39"/>
          <cell r="U39"/>
        </row>
        <row r="40">
          <cell r="I40">
            <v>8236</v>
          </cell>
          <cell r="J40">
            <v>9818</v>
          </cell>
          <cell r="K40">
            <v>16337</v>
          </cell>
          <cell r="L40">
            <v>17384</v>
          </cell>
          <cell r="M40">
            <v>10227</v>
          </cell>
          <cell r="N40">
            <v>23336</v>
          </cell>
          <cell r="O40">
            <v>113487</v>
          </cell>
          <cell r="P40">
            <v>101576</v>
          </cell>
          <cell r="Q40">
            <v>89880</v>
          </cell>
          <cell r="R40">
            <v>81371</v>
          </cell>
          <cell r="S40">
            <v>78950</v>
          </cell>
          <cell r="T40">
            <v>56303</v>
          </cell>
          <cell r="U40">
            <v>34985</v>
          </cell>
        </row>
        <row r="41">
          <cell r="I41"/>
          <cell r="J41"/>
          <cell r="K41"/>
          <cell r="L41"/>
          <cell r="M41"/>
          <cell r="N41"/>
          <cell r="O41"/>
          <cell r="P41"/>
          <cell r="Q41"/>
          <cell r="R41"/>
          <cell r="S41"/>
          <cell r="T41">
            <v>969</v>
          </cell>
          <cell r="U41">
            <v>2360</v>
          </cell>
        </row>
        <row r="42">
          <cell r="I42"/>
          <cell r="J42"/>
          <cell r="K42"/>
          <cell r="L42"/>
          <cell r="M42"/>
          <cell r="N42"/>
          <cell r="O42">
            <v>2553</v>
          </cell>
          <cell r="P42">
            <v>9350</v>
          </cell>
          <cell r="Q42">
            <v>8469</v>
          </cell>
          <cell r="R42">
            <v>10090</v>
          </cell>
          <cell r="S42">
            <v>3580</v>
          </cell>
          <cell r="T42">
            <v>10941</v>
          </cell>
          <cell r="U42">
            <v>20420</v>
          </cell>
        </row>
        <row r="43">
          <cell r="I43"/>
          <cell r="J43"/>
          <cell r="K43"/>
          <cell r="L43"/>
          <cell r="M43"/>
          <cell r="N43"/>
          <cell r="O43">
            <v>37469</v>
          </cell>
          <cell r="P43">
            <v>37157</v>
          </cell>
          <cell r="Q43">
            <v>12453</v>
          </cell>
          <cell r="R43">
            <v>8397</v>
          </cell>
          <cell r="S43">
            <v>16789</v>
          </cell>
          <cell r="T43">
            <v>30016</v>
          </cell>
          <cell r="U43">
            <v>44077</v>
          </cell>
        </row>
        <row r="44">
          <cell r="I44">
            <v>380061</v>
          </cell>
          <cell r="J44">
            <v>400799</v>
          </cell>
          <cell r="K44">
            <v>65646</v>
          </cell>
          <cell r="L44">
            <v>75261</v>
          </cell>
          <cell r="M44">
            <v>97585</v>
          </cell>
          <cell r="N44">
            <v>69687</v>
          </cell>
          <cell r="O44">
            <v>45758</v>
          </cell>
          <cell r="P44">
            <v>25941</v>
          </cell>
          <cell r="Q44">
            <v>5654</v>
          </cell>
          <cell r="R44">
            <v>4340</v>
          </cell>
          <cell r="S44">
            <v>7296</v>
          </cell>
          <cell r="T44">
            <v>5660</v>
          </cell>
          <cell r="U44">
            <v>6254</v>
          </cell>
        </row>
        <row r="45">
          <cell r="I45">
            <v>170000</v>
          </cell>
          <cell r="J45">
            <v>195038</v>
          </cell>
          <cell r="K45">
            <v>110200</v>
          </cell>
          <cell r="L45">
            <v>130400</v>
          </cell>
          <cell r="M45">
            <v>146300</v>
          </cell>
          <cell r="N45">
            <v>144980</v>
          </cell>
          <cell r="O45">
            <v>246641</v>
          </cell>
          <cell r="P45">
            <v>245660</v>
          </cell>
          <cell r="Q45">
            <v>185400</v>
          </cell>
          <cell r="R45">
            <v>88152</v>
          </cell>
          <cell r="S45">
            <v>140247</v>
          </cell>
          <cell r="T45">
            <v>220667</v>
          </cell>
          <cell r="U45">
            <v>271113</v>
          </cell>
        </row>
        <row r="46">
          <cell r="I46">
            <v>-255006</v>
          </cell>
          <cell r="J46">
            <v>-270000</v>
          </cell>
          <cell r="K46">
            <v>-44220</v>
          </cell>
          <cell r="L46">
            <v>-52330</v>
          </cell>
          <cell r="M46">
            <v>-67050</v>
          </cell>
          <cell r="N46"/>
          <cell r="O46">
            <v>-285140</v>
          </cell>
          <cell r="P46">
            <v>-196442</v>
          </cell>
          <cell r="Q46">
            <v>-131550</v>
          </cell>
          <cell r="R46">
            <v>-101090</v>
          </cell>
          <cell r="S46">
            <v>-116000</v>
          </cell>
          <cell r="T46">
            <v>-139000</v>
          </cell>
          <cell r="U46">
            <v>-100000</v>
          </cell>
        </row>
        <row r="47">
          <cell r="I47">
            <v>6418498</v>
          </cell>
          <cell r="J47">
            <v>6144277</v>
          </cell>
          <cell r="K47">
            <v>3961589</v>
          </cell>
          <cell r="L47">
            <v>5084984</v>
          </cell>
          <cell r="M47">
            <v>5625273</v>
          </cell>
          <cell r="N47">
            <v>6959318</v>
          </cell>
          <cell r="O47">
            <v>7106013</v>
          </cell>
          <cell r="P47">
            <v>7082340</v>
          </cell>
          <cell r="Q47">
            <v>7019427</v>
          </cell>
          <cell r="R47">
            <v>6712992</v>
          </cell>
          <cell r="S47">
            <v>5684413</v>
          </cell>
          <cell r="T47">
            <v>5022072</v>
          </cell>
          <cell r="U47">
            <v>4355000</v>
          </cell>
        </row>
        <row r="48">
          <cell r="I48">
            <v>1342133</v>
          </cell>
          <cell r="J48">
            <v>1195436</v>
          </cell>
          <cell r="K48">
            <v>822267</v>
          </cell>
          <cell r="L48">
            <v>967077</v>
          </cell>
          <cell r="M48">
            <v>990482</v>
          </cell>
          <cell r="N48">
            <v>1040298</v>
          </cell>
          <cell r="O48">
            <v>965191</v>
          </cell>
          <cell r="P48">
            <v>913533</v>
          </cell>
          <cell r="Q48">
            <v>888565</v>
          </cell>
          <cell r="R48">
            <v>803230</v>
          </cell>
          <cell r="S48">
            <v>751048</v>
          </cell>
          <cell r="T48">
            <v>655896</v>
          </cell>
          <cell r="U48">
            <v>461370</v>
          </cell>
        </row>
        <row r="49">
          <cell r="I49">
            <v>1209097</v>
          </cell>
          <cell r="J49">
            <v>1217458</v>
          </cell>
          <cell r="K49">
            <v>942876</v>
          </cell>
          <cell r="L49">
            <v>1386148</v>
          </cell>
          <cell r="M49">
            <v>1657080</v>
          </cell>
          <cell r="N49">
            <v>1810007</v>
          </cell>
          <cell r="O49">
            <v>1771987</v>
          </cell>
          <cell r="P49">
            <v>1915709</v>
          </cell>
          <cell r="Q49">
            <v>1968054</v>
          </cell>
          <cell r="R49">
            <v>1993178</v>
          </cell>
          <cell r="S49">
            <v>1900149</v>
          </cell>
          <cell r="T49">
            <v>1581012</v>
          </cell>
          <cell r="U49">
            <v>1381919</v>
          </cell>
        </row>
        <row r="50">
          <cell r="I50">
            <v>3867268</v>
          </cell>
          <cell r="J50">
            <v>3731383</v>
          </cell>
          <cell r="K50">
            <v>2196446</v>
          </cell>
          <cell r="L50">
            <v>2731759</v>
          </cell>
          <cell r="M50">
            <v>2977711</v>
          </cell>
          <cell r="N50">
            <v>4109013</v>
          </cell>
          <cell r="O50">
            <v>4368835</v>
          </cell>
          <cell r="P50">
            <v>4253098</v>
          </cell>
          <cell r="Q50">
            <v>4162808</v>
          </cell>
          <cell r="R50">
            <v>3916584</v>
          </cell>
          <cell r="S50">
            <v>3033216</v>
          </cell>
          <cell r="T50">
            <v>2785164</v>
          </cell>
          <cell r="U50">
            <v>2511711</v>
          </cell>
        </row>
        <row r="51">
          <cell r="I51">
            <v>2819481</v>
          </cell>
          <cell r="J51">
            <v>2966313</v>
          </cell>
          <cell r="K51">
            <v>2986798</v>
          </cell>
          <cell r="L51">
            <v>3239912</v>
          </cell>
          <cell r="M51">
            <v>3248751</v>
          </cell>
          <cell r="N51">
            <v>3344354</v>
          </cell>
          <cell r="O51">
            <v>3520717</v>
          </cell>
          <cell r="P51">
            <v>2909658</v>
          </cell>
          <cell r="Q51">
            <v>2373781</v>
          </cell>
          <cell r="R51">
            <v>2086214</v>
          </cell>
          <cell r="S51">
            <v>2545591</v>
          </cell>
          <cell r="T51">
            <v>2626216</v>
          </cell>
          <cell r="U51">
            <v>2576440</v>
          </cell>
        </row>
        <row r="52">
          <cell r="I52">
            <v>350735</v>
          </cell>
          <cell r="J52">
            <v>399577</v>
          </cell>
          <cell r="K52">
            <v>380815</v>
          </cell>
          <cell r="L52">
            <v>506342</v>
          </cell>
          <cell r="M52">
            <v>577233</v>
          </cell>
          <cell r="N52">
            <v>497376</v>
          </cell>
          <cell r="O52">
            <v>506539</v>
          </cell>
          <cell r="P52">
            <v>363711</v>
          </cell>
          <cell r="Q52">
            <v>308756</v>
          </cell>
          <cell r="R52">
            <v>241315</v>
          </cell>
          <cell r="S52">
            <v>203694</v>
          </cell>
          <cell r="T52">
            <v>208573</v>
          </cell>
          <cell r="U52">
            <v>108364</v>
          </cell>
        </row>
        <row r="53">
          <cell r="I53">
            <v>2360739</v>
          </cell>
          <cell r="J53">
            <v>2498482</v>
          </cell>
          <cell r="K53">
            <v>2568167</v>
          </cell>
          <cell r="L53">
            <v>2682924</v>
          </cell>
          <cell r="M53">
            <v>2630893</v>
          </cell>
          <cell r="N53">
            <v>2764866</v>
          </cell>
          <cell r="O53">
            <v>2955356</v>
          </cell>
          <cell r="P53">
            <v>2507759</v>
          </cell>
          <cell r="Q53">
            <v>2016308</v>
          </cell>
          <cell r="R53">
            <v>1798894</v>
          </cell>
          <cell r="S53">
            <v>2307897</v>
          </cell>
          <cell r="T53">
            <v>2387967</v>
          </cell>
          <cell r="U53">
            <v>2448490</v>
          </cell>
        </row>
        <row r="54">
          <cell r="I54">
            <v>68047</v>
          </cell>
          <cell r="J54">
            <v>34138</v>
          </cell>
          <cell r="K54">
            <v>24679</v>
          </cell>
          <cell r="L54">
            <v>37197</v>
          </cell>
          <cell r="M54">
            <v>28030</v>
          </cell>
          <cell r="N54">
            <v>70686</v>
          </cell>
          <cell r="O54">
            <v>74836</v>
          </cell>
          <cell r="P54">
            <v>70149</v>
          </cell>
          <cell r="Q54">
            <v>76678</v>
          </cell>
          <cell r="R54">
            <v>77946</v>
          </cell>
          <cell r="S54">
            <v>74000</v>
          </cell>
          <cell r="T54">
            <v>71676</v>
          </cell>
          <cell r="U54">
            <v>59586</v>
          </cell>
        </row>
        <row r="55">
          <cell r="I55"/>
          <cell r="J55"/>
          <cell r="K55"/>
          <cell r="L55"/>
          <cell r="M55"/>
          <cell r="N55"/>
          <cell r="O55"/>
          <cell r="P55"/>
          <cell r="Q55"/>
          <cell r="R55"/>
          <cell r="S55"/>
          <cell r="T55"/>
          <cell r="U55"/>
        </row>
        <row r="56">
          <cell r="I56">
            <v>119960</v>
          </cell>
          <cell r="J56">
            <v>88116</v>
          </cell>
          <cell r="K56">
            <v>71907</v>
          </cell>
          <cell r="L56">
            <v>73757</v>
          </cell>
          <cell r="M56">
            <v>69115</v>
          </cell>
          <cell r="N56">
            <v>67226</v>
          </cell>
          <cell r="O56">
            <v>45986</v>
          </cell>
          <cell r="P56">
            <v>11039</v>
          </cell>
          <cell r="Q56">
            <v>9739</v>
          </cell>
          <cell r="R56">
            <v>849</v>
          </cell>
          <cell r="S56"/>
          <cell r="T56"/>
          <cell r="U56"/>
        </row>
        <row r="57">
          <cell r="I57"/>
          <cell r="J57"/>
          <cell r="K57"/>
          <cell r="L57"/>
          <cell r="M57"/>
          <cell r="N57"/>
          <cell r="O57"/>
          <cell r="P57"/>
          <cell r="Q57"/>
          <cell r="R57"/>
          <cell r="S57"/>
          <cell r="T57"/>
          <cell r="U57"/>
        </row>
        <row r="58">
          <cell r="I58">
            <v>-80000</v>
          </cell>
          <cell r="J58">
            <v>-54000</v>
          </cell>
          <cell r="K58">
            <v>-58770</v>
          </cell>
          <cell r="L58">
            <v>-60308</v>
          </cell>
          <cell r="M58">
            <v>-56520</v>
          </cell>
          <cell r="N58">
            <v>-55800</v>
          </cell>
          <cell r="O58">
            <v>-62000</v>
          </cell>
          <cell r="P58">
            <v>-43000</v>
          </cell>
          <cell r="Q58">
            <v>-37700</v>
          </cell>
          <cell r="R58">
            <v>-32790</v>
          </cell>
          <cell r="S58">
            <v>-40000</v>
          </cell>
          <cell r="T58">
            <v>-42000</v>
          </cell>
          <cell r="U58">
            <v>-40000</v>
          </cell>
        </row>
        <row r="59">
          <cell r="I59">
            <v>24212695</v>
          </cell>
          <cell r="J59">
            <v>24874932</v>
          </cell>
          <cell r="K59">
            <v>25289717</v>
          </cell>
          <cell r="L59">
            <v>32408358</v>
          </cell>
          <cell r="M59">
            <v>32491119</v>
          </cell>
          <cell r="N59">
            <v>35143916</v>
          </cell>
          <cell r="O59">
            <v>37193328</v>
          </cell>
          <cell r="P59">
            <v>39245992</v>
          </cell>
          <cell r="Q59">
            <v>40202453</v>
          </cell>
          <cell r="R59">
            <v>43846084</v>
          </cell>
          <cell r="S59">
            <v>44921338</v>
          </cell>
          <cell r="T59">
            <v>43469157</v>
          </cell>
          <cell r="U59">
            <v>40404970</v>
          </cell>
        </row>
        <row r="60">
          <cell r="I60">
            <v>283348</v>
          </cell>
          <cell r="J60">
            <v>285590</v>
          </cell>
          <cell r="K60">
            <v>188158</v>
          </cell>
          <cell r="L60">
            <v>205334</v>
          </cell>
          <cell r="M60">
            <v>189503</v>
          </cell>
          <cell r="N60">
            <v>189949</v>
          </cell>
          <cell r="O60">
            <v>170808</v>
          </cell>
          <cell r="P60">
            <v>166933</v>
          </cell>
          <cell r="Q60">
            <v>159872</v>
          </cell>
          <cell r="R60">
            <v>149000</v>
          </cell>
        </row>
        <row r="61">
          <cell r="I61"/>
          <cell r="J61"/>
          <cell r="K61"/>
          <cell r="L61"/>
          <cell r="M61"/>
          <cell r="N61"/>
          <cell r="O61">
            <v>162</v>
          </cell>
          <cell r="P61">
            <v>536</v>
          </cell>
          <cell r="Q61">
            <v>540</v>
          </cell>
          <cell r="R61">
            <v>580</v>
          </cell>
        </row>
        <row r="62">
          <cell r="I62">
            <v>6381116</v>
          </cell>
          <cell r="J62">
            <v>6737745</v>
          </cell>
          <cell r="K62">
            <v>10383831</v>
          </cell>
          <cell r="L62">
            <v>13897083</v>
          </cell>
          <cell r="M62">
            <v>14485326</v>
          </cell>
          <cell r="N62">
            <v>15523658</v>
          </cell>
          <cell r="O62">
            <v>18084169</v>
          </cell>
          <cell r="P62">
            <v>19928505</v>
          </cell>
          <cell r="Q62">
            <v>21210339</v>
          </cell>
          <cell r="R62">
            <v>24376902</v>
          </cell>
          <cell r="S62">
            <v>24806687</v>
          </cell>
          <cell r="T62">
            <v>23529423</v>
          </cell>
          <cell r="U62">
            <v>21360193</v>
          </cell>
        </row>
        <row r="63">
          <cell r="I63">
            <v>38923</v>
          </cell>
          <cell r="J63">
            <v>46458</v>
          </cell>
          <cell r="K63">
            <v>43558</v>
          </cell>
          <cell r="L63">
            <v>33161</v>
          </cell>
          <cell r="M63">
            <v>24591</v>
          </cell>
          <cell r="N63">
            <v>26340</v>
          </cell>
          <cell r="O63">
            <v>26940</v>
          </cell>
          <cell r="P63">
            <v>27070</v>
          </cell>
          <cell r="Q63">
            <v>36395</v>
          </cell>
          <cell r="R63">
            <v>45853</v>
          </cell>
          <cell r="S63">
            <v>55525</v>
          </cell>
          <cell r="T63">
            <v>40500</v>
          </cell>
          <cell r="U63">
            <v>57238</v>
          </cell>
        </row>
        <row r="64">
          <cell r="I64">
            <v>9944637</v>
          </cell>
          <cell r="J64">
            <v>9928143</v>
          </cell>
          <cell r="K64">
            <v>6862161</v>
          </cell>
          <cell r="L64">
            <v>8310362</v>
          </cell>
          <cell r="M64">
            <v>7158525</v>
          </cell>
          <cell r="N64">
            <v>8554503</v>
          </cell>
          <cell r="O64">
            <v>8189323</v>
          </cell>
          <cell r="P64">
            <v>8277070</v>
          </cell>
          <cell r="Q64">
            <v>7830722</v>
          </cell>
          <cell r="R64">
            <v>7873886</v>
          </cell>
          <cell r="S64">
            <v>8347836</v>
          </cell>
          <cell r="T64">
            <v>8359286</v>
          </cell>
          <cell r="U64">
            <v>8328756</v>
          </cell>
        </row>
        <row r="65">
          <cell r="I65">
            <v>1713479</v>
          </cell>
          <cell r="J65">
            <v>1846051</v>
          </cell>
          <cell r="K65">
            <v>2175220</v>
          </cell>
          <cell r="L65">
            <v>2831542</v>
          </cell>
          <cell r="M65">
            <v>3040144</v>
          </cell>
          <cell r="N65">
            <v>3296240</v>
          </cell>
          <cell r="O65">
            <v>3155694</v>
          </cell>
          <cell r="P65">
            <v>3162372</v>
          </cell>
          <cell r="Q65">
            <v>3412689</v>
          </cell>
          <cell r="R65">
            <v>3707348</v>
          </cell>
          <cell r="S65">
            <v>3962050</v>
          </cell>
          <cell r="T65">
            <v>4064553</v>
          </cell>
          <cell r="U65">
            <v>3623335</v>
          </cell>
        </row>
        <row r="66">
          <cell r="I66">
            <v>309208</v>
          </cell>
          <cell r="J66">
            <v>431423</v>
          </cell>
          <cell r="K66">
            <v>352172</v>
          </cell>
          <cell r="L66">
            <v>496524</v>
          </cell>
          <cell r="M66">
            <v>562250</v>
          </cell>
          <cell r="N66">
            <v>745144</v>
          </cell>
          <cell r="O66">
            <v>925111</v>
          </cell>
          <cell r="P66">
            <v>1013172</v>
          </cell>
          <cell r="Q66">
            <v>824445</v>
          </cell>
          <cell r="R66">
            <v>968476</v>
          </cell>
          <cell r="S66">
            <v>982356</v>
          </cell>
          <cell r="T66">
            <v>1055774</v>
          </cell>
          <cell r="U66">
            <v>1045666</v>
          </cell>
        </row>
        <row r="67">
          <cell r="I67">
            <v>882000</v>
          </cell>
          <cell r="J67">
            <v>1048307</v>
          </cell>
          <cell r="K67">
            <v>1170503</v>
          </cell>
          <cell r="L67">
            <v>1367014</v>
          </cell>
          <cell r="M67">
            <v>1412803</v>
          </cell>
          <cell r="N67">
            <v>856927</v>
          </cell>
          <cell r="O67">
            <v>630639</v>
          </cell>
          <cell r="P67">
            <v>925975</v>
          </cell>
          <cell r="Q67">
            <v>884866</v>
          </cell>
          <cell r="R67">
            <v>1188072</v>
          </cell>
          <cell r="S67">
            <v>1418550</v>
          </cell>
          <cell r="T67">
            <v>1027313</v>
          </cell>
          <cell r="U67">
            <v>770000</v>
          </cell>
        </row>
        <row r="68">
          <cell r="I68">
            <v>347971</v>
          </cell>
          <cell r="J68">
            <v>484512</v>
          </cell>
          <cell r="K68">
            <v>447002</v>
          </cell>
          <cell r="L68">
            <v>522568</v>
          </cell>
          <cell r="M68">
            <v>488441</v>
          </cell>
          <cell r="N68">
            <v>509621</v>
          </cell>
          <cell r="O68">
            <v>543892</v>
          </cell>
          <cell r="P68">
            <v>545122</v>
          </cell>
          <cell r="Q68">
            <v>563883</v>
          </cell>
          <cell r="R68">
            <v>503691</v>
          </cell>
          <cell r="S68">
            <v>459558</v>
          </cell>
          <cell r="T68">
            <v>522392</v>
          </cell>
          <cell r="U68">
            <v>535713</v>
          </cell>
        </row>
        <row r="69">
          <cell r="I69">
            <v>140614</v>
          </cell>
          <cell r="J69">
            <v>126268</v>
          </cell>
          <cell r="K69">
            <v>92552</v>
          </cell>
          <cell r="L69">
            <v>130625</v>
          </cell>
          <cell r="M69">
            <v>139700</v>
          </cell>
          <cell r="N69">
            <v>137424</v>
          </cell>
          <cell r="O69">
            <v>121244</v>
          </cell>
          <cell r="P69">
            <v>126334</v>
          </cell>
          <cell r="Q69">
            <v>182548</v>
          </cell>
          <cell r="R69">
            <v>177652</v>
          </cell>
          <cell r="S69">
            <v>204501</v>
          </cell>
          <cell r="T69">
            <v>223481</v>
          </cell>
          <cell r="U69">
            <v>156623</v>
          </cell>
        </row>
        <row r="70">
          <cell r="I70">
            <v>3723482</v>
          </cell>
          <cell r="J70">
            <v>3450478</v>
          </cell>
          <cell r="K70">
            <v>3158417</v>
          </cell>
          <cell r="L70">
            <v>3866206</v>
          </cell>
          <cell r="M70">
            <v>4221617</v>
          </cell>
          <cell r="N70">
            <v>4167089</v>
          </cell>
          <cell r="O70">
            <v>4122604</v>
          </cell>
          <cell r="P70">
            <v>4124116</v>
          </cell>
          <cell r="Q70">
            <v>4135108</v>
          </cell>
          <cell r="R70">
            <v>3859991</v>
          </cell>
          <cell r="S70">
            <v>3735399</v>
          </cell>
          <cell r="T70">
            <v>3661601</v>
          </cell>
          <cell r="U70">
            <v>3612587</v>
          </cell>
        </row>
        <row r="71">
          <cell r="I71">
            <v>315444</v>
          </cell>
          <cell r="J71">
            <v>401309</v>
          </cell>
          <cell r="K71">
            <v>313442</v>
          </cell>
          <cell r="L71">
            <v>554387</v>
          </cell>
          <cell r="M71">
            <v>537987</v>
          </cell>
          <cell r="N71">
            <v>945100</v>
          </cell>
          <cell r="O71">
            <v>1071076</v>
          </cell>
          <cell r="P71">
            <v>742678</v>
          </cell>
          <cell r="Q71">
            <v>768706</v>
          </cell>
          <cell r="R71">
            <v>811805</v>
          </cell>
          <cell r="S71">
            <v>826787</v>
          </cell>
          <cell r="T71">
            <v>877015</v>
          </cell>
          <cell r="U71">
            <v>796304</v>
          </cell>
        </row>
        <row r="72">
          <cell r="I72">
            <v>212685</v>
          </cell>
          <cell r="J72">
            <v>138714</v>
          </cell>
          <cell r="K72">
            <v>183986</v>
          </cell>
          <cell r="L72">
            <v>251490</v>
          </cell>
          <cell r="M72">
            <v>288523</v>
          </cell>
          <cell r="N72">
            <v>278043</v>
          </cell>
          <cell r="O72">
            <v>291037</v>
          </cell>
          <cell r="P72">
            <v>332629</v>
          </cell>
          <cell r="Q72">
            <v>298418</v>
          </cell>
          <cell r="R72">
            <v>251087</v>
          </cell>
          <cell r="S72">
            <v>230356</v>
          </cell>
          <cell r="T72">
            <v>188997</v>
          </cell>
          <cell r="U72">
            <v>189549</v>
          </cell>
        </row>
        <row r="73">
          <cell r="I73">
            <v>22542</v>
          </cell>
          <cell r="J73">
            <v>31684</v>
          </cell>
          <cell r="K73">
            <v>32085</v>
          </cell>
          <cell r="L73">
            <v>56836</v>
          </cell>
          <cell r="M73">
            <v>61379</v>
          </cell>
          <cell r="N73">
            <v>41488</v>
          </cell>
          <cell r="O73">
            <v>58629</v>
          </cell>
          <cell r="P73">
            <v>74480</v>
          </cell>
          <cell r="Q73">
            <v>99052</v>
          </cell>
          <cell r="R73">
            <v>145571</v>
          </cell>
          <cell r="S73">
            <v>112733</v>
          </cell>
          <cell r="T73">
            <v>142822</v>
          </cell>
          <cell r="U73">
            <v>129006</v>
          </cell>
        </row>
        <row r="74">
          <cell r="I74">
            <v>-102754</v>
          </cell>
          <cell r="J74">
            <v>-81750</v>
          </cell>
          <cell r="K74">
            <v>-113370</v>
          </cell>
          <cell r="L74">
            <v>-114774</v>
          </cell>
          <cell r="M74">
            <v>-119670</v>
          </cell>
          <cell r="N74">
            <v>-127610</v>
          </cell>
          <cell r="O74">
            <v>-198000</v>
          </cell>
          <cell r="P74">
            <v>-201000</v>
          </cell>
          <cell r="Q74">
            <v>-205130</v>
          </cell>
          <cell r="R74">
            <v>-213830</v>
          </cell>
          <cell r="S74">
            <v>-221000</v>
          </cell>
          <cell r="T74">
            <v>-224000</v>
          </cell>
          <cell r="U74">
            <v>-200000</v>
          </cell>
        </row>
        <row r="75">
          <cell r="I75">
            <v>332544</v>
          </cell>
          <cell r="J75">
            <v>382095</v>
          </cell>
          <cell r="K75">
            <v>281783</v>
          </cell>
          <cell r="L75">
            <v>356872</v>
          </cell>
          <cell r="M75">
            <v>375585</v>
          </cell>
          <cell r="N75">
            <v>381377</v>
          </cell>
          <cell r="O75">
            <v>403821</v>
          </cell>
          <cell r="P75">
            <v>483206</v>
          </cell>
          <cell r="Q75">
            <v>604130</v>
          </cell>
          <cell r="R75">
            <v>673685</v>
          </cell>
          <cell r="S75">
            <v>671782</v>
          </cell>
          <cell r="T75">
            <v>745967</v>
          </cell>
          <cell r="U75">
            <v>757287</v>
          </cell>
        </row>
        <row r="76">
          <cell r="I76"/>
          <cell r="J76"/>
          <cell r="K76"/>
          <cell r="L76"/>
          <cell r="M76"/>
          <cell r="N76"/>
          <cell r="O76"/>
          <cell r="P76">
            <v>1244</v>
          </cell>
          <cell r="Q76">
            <v>19346</v>
          </cell>
          <cell r="R76">
            <v>42008</v>
          </cell>
          <cell r="S76">
            <v>60606</v>
          </cell>
          <cell r="T76">
            <v>70597</v>
          </cell>
          <cell r="U76">
            <v>60012</v>
          </cell>
        </row>
        <row r="77">
          <cell r="I77">
            <v>68934</v>
          </cell>
          <cell r="J77">
            <v>77563</v>
          </cell>
          <cell r="K77">
            <v>60249</v>
          </cell>
          <cell r="L77">
            <v>76412</v>
          </cell>
          <cell r="M77">
            <v>53072</v>
          </cell>
          <cell r="N77">
            <v>36880</v>
          </cell>
          <cell r="O77">
            <v>13777</v>
          </cell>
          <cell r="P77">
            <v>17542</v>
          </cell>
          <cell r="Q77">
            <v>12000</v>
          </cell>
          <cell r="R77">
            <v>10930</v>
          </cell>
          <cell r="S77">
            <v>9500</v>
          </cell>
          <cell r="T77">
            <v>18500</v>
          </cell>
          <cell r="U77">
            <v>18500</v>
          </cell>
        </row>
        <row r="78">
          <cell r="I78">
            <v>27612</v>
          </cell>
          <cell r="J78">
            <v>32056</v>
          </cell>
          <cell r="K78">
            <v>37573</v>
          </cell>
          <cell r="L78">
            <v>35546</v>
          </cell>
          <cell r="M78">
            <v>54638</v>
          </cell>
          <cell r="N78">
            <v>103364</v>
          </cell>
          <cell r="O78">
            <v>146842</v>
          </cell>
          <cell r="P78">
            <v>209999</v>
          </cell>
          <cell r="Q78">
            <v>260129</v>
          </cell>
          <cell r="R78">
            <v>313868</v>
          </cell>
          <cell r="S78">
            <v>307318</v>
          </cell>
          <cell r="T78">
            <v>366773</v>
          </cell>
          <cell r="U78">
            <v>360110</v>
          </cell>
        </row>
        <row r="79">
          <cell r="I79">
            <v>276018</v>
          </cell>
          <cell r="J79">
            <v>321124</v>
          </cell>
          <cell r="K79">
            <v>222981</v>
          </cell>
          <cell r="L79">
            <v>295394</v>
          </cell>
          <cell r="M79">
            <v>312265</v>
          </cell>
          <cell r="N79">
            <v>274873</v>
          </cell>
          <cell r="O79">
            <v>265257</v>
          </cell>
          <cell r="P79">
            <v>277491</v>
          </cell>
          <cell r="Q79">
            <v>341025</v>
          </cell>
          <cell r="R79">
            <v>335539</v>
          </cell>
          <cell r="S79">
            <v>321358</v>
          </cell>
          <cell r="T79">
            <v>321097</v>
          </cell>
          <cell r="U79">
            <v>348665</v>
          </cell>
        </row>
        <row r="80">
          <cell r="I80">
            <v>3072</v>
          </cell>
          <cell r="J80">
            <v>2040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/>
          <cell r="R80"/>
          <cell r="S80"/>
          <cell r="T80"/>
          <cell r="U80"/>
        </row>
        <row r="81">
          <cell r="I81">
            <v>-43092</v>
          </cell>
          <cell r="J81">
            <v>-50688</v>
          </cell>
          <cell r="K81">
            <v>-39020</v>
          </cell>
          <cell r="L81">
            <v>-50480</v>
          </cell>
          <cell r="M81">
            <v>-44390</v>
          </cell>
          <cell r="N81">
            <v>-33740</v>
          </cell>
          <cell r="O81">
            <v>-22055</v>
          </cell>
          <cell r="P81">
            <v>-23070</v>
          </cell>
          <cell r="Q81">
            <v>-28370</v>
          </cell>
          <cell r="R81">
            <v>-28660</v>
          </cell>
          <cell r="S81">
            <v>-27000</v>
          </cell>
          <cell r="T81">
            <v>-31000</v>
          </cell>
          <cell r="U81">
            <v>-30000</v>
          </cell>
        </row>
      </sheetData>
      <sheetData sheetId="1" refreshError="1"/>
      <sheetData sheetId="2" refreshError="1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CL"/>
      <sheetName val="AUTOCARRI"/>
      <sheetName val="AUTOBUS"/>
      <sheetName val="TOTALE VI"/>
    </sheetNames>
    <sheetDataSet>
      <sheetData sheetId="0">
        <row r="7">
          <cell r="I7">
            <v>16158245</v>
          </cell>
          <cell r="J7">
            <v>13686086</v>
          </cell>
          <cell r="K7">
            <v>10571285</v>
          </cell>
          <cell r="L7">
            <v>14780872</v>
          </cell>
          <cell r="M7">
            <v>15621002</v>
          </cell>
          <cell r="N7">
            <v>16968691</v>
          </cell>
          <cell r="O7">
            <v>17465564</v>
          </cell>
          <cell r="P7">
            <v>17981012</v>
          </cell>
          <cell r="Q7">
            <v>18609433</v>
          </cell>
          <cell r="R7">
            <v>19134679</v>
          </cell>
          <cell r="S7">
            <v>19696956</v>
          </cell>
          <cell r="T7">
            <v>20891648</v>
          </cell>
          <cell r="U7">
            <v>20583649</v>
          </cell>
        </row>
        <row r="8">
          <cell r="I8">
            <v>2593083</v>
          </cell>
          <cell r="J8">
            <v>2443484</v>
          </cell>
          <cell r="K8">
            <v>1460549</v>
          </cell>
          <cell r="L8">
            <v>2037923</v>
          </cell>
          <cell r="M8">
            <v>2288319</v>
          </cell>
          <cell r="N8">
            <v>2078886</v>
          </cell>
          <cell r="O8">
            <v>2015354</v>
          </cell>
          <cell r="P8">
            <v>2088709</v>
          </cell>
          <cell r="Q8">
            <v>2394491</v>
          </cell>
          <cell r="R8">
            <v>2477083</v>
          </cell>
          <cell r="S8">
            <v>2487936</v>
          </cell>
          <cell r="T8">
            <v>2530448</v>
          </cell>
          <cell r="U8">
            <v>2537753</v>
          </cell>
        </row>
        <row r="9">
          <cell r="I9">
            <v>1914464</v>
          </cell>
          <cell r="J9">
            <v>1763106</v>
          </cell>
          <cell r="K9">
            <v>1034497</v>
          </cell>
          <cell r="L9">
            <v>1426213</v>
          </cell>
          <cell r="M9">
            <v>1604326</v>
          </cell>
          <cell r="N9">
            <v>1443285</v>
          </cell>
          <cell r="O9">
            <v>1397323</v>
          </cell>
          <cell r="P9">
            <v>1572457</v>
          </cell>
          <cell r="Q9">
            <v>1767932</v>
          </cell>
          <cell r="R9">
            <v>1852729</v>
          </cell>
          <cell r="S9">
            <v>1847655</v>
          </cell>
          <cell r="T9">
            <v>1918847</v>
          </cell>
          <cell r="U9">
            <v>1971128</v>
          </cell>
        </row>
        <row r="10">
          <cell r="I10">
            <v>1784764</v>
          </cell>
          <cell r="J10">
            <v>1632357</v>
          </cell>
          <cell r="K10">
            <v>954749</v>
          </cell>
          <cell r="L10">
            <v>1311925</v>
          </cell>
          <cell r="M10">
            <v>1480967</v>
          </cell>
          <cell r="N10">
            <v>1314419</v>
          </cell>
          <cell r="O10">
            <v>1281911</v>
          </cell>
          <cell r="P10">
            <v>1456521</v>
          </cell>
          <cell r="Q10">
            <v>1646991</v>
          </cell>
          <cell r="R10">
            <v>1730284</v>
          </cell>
          <cell r="S10">
            <v>1677882</v>
          </cell>
          <cell r="T10">
            <v>1716700</v>
          </cell>
          <cell r="U10">
            <v>1763326</v>
          </cell>
        </row>
        <row r="11">
          <cell r="I11">
            <v>251594</v>
          </cell>
          <cell r="J11">
            <v>246266</v>
          </cell>
          <cell r="K11">
            <v>167628</v>
          </cell>
          <cell r="L11">
            <v>230686</v>
          </cell>
          <cell r="M11">
            <v>274772</v>
          </cell>
          <cell r="N11">
            <v>260608</v>
          </cell>
          <cell r="O11">
            <v>278318</v>
          </cell>
          <cell r="P11">
            <v>303522</v>
          </cell>
          <cell r="Q11">
            <v>325226</v>
          </cell>
          <cell r="R11">
            <v>315754</v>
          </cell>
          <cell r="S11">
            <v>274283</v>
          </cell>
          <cell r="T11">
            <v>281100</v>
          </cell>
          <cell r="U11">
            <v>283600</v>
          </cell>
        </row>
        <row r="12">
          <cell r="I12">
            <v>393254</v>
          </cell>
          <cell r="J12">
            <v>349131</v>
          </cell>
          <cell r="K12">
            <v>198847</v>
          </cell>
          <cell r="L12">
            <v>262479</v>
          </cell>
          <cell r="M12">
            <v>311898</v>
          </cell>
          <cell r="N12">
            <v>285201</v>
          </cell>
          <cell r="O12">
            <v>275526</v>
          </cell>
          <cell r="P12">
            <v>311622</v>
          </cell>
          <cell r="Q12">
            <v>408356</v>
          </cell>
          <cell r="R12">
            <v>454279</v>
          </cell>
          <cell r="S12">
            <v>479000</v>
          </cell>
          <cell r="T12">
            <v>495123</v>
          </cell>
          <cell r="U12">
            <v>527262</v>
          </cell>
        </row>
        <row r="13">
          <cell r="I13">
            <v>599584</v>
          </cell>
          <cell r="J13">
            <v>523328</v>
          </cell>
          <cell r="K13">
            <v>331131</v>
          </cell>
          <cell r="L13">
            <v>437242</v>
          </cell>
          <cell r="M13">
            <v>479330</v>
          </cell>
          <cell r="N13">
            <v>392624</v>
          </cell>
          <cell r="O13">
            <v>384986</v>
          </cell>
          <cell r="P13">
            <v>477097</v>
          </cell>
          <cell r="Q13">
            <v>486268</v>
          </cell>
          <cell r="R13">
            <v>505067</v>
          </cell>
          <cell r="S13">
            <v>495217</v>
          </cell>
          <cell r="T13">
            <v>496671</v>
          </cell>
          <cell r="U13">
            <v>524504</v>
          </cell>
        </row>
        <row r="14">
          <cell r="I14">
            <v>195895</v>
          </cell>
          <cell r="J14">
            <v>175557</v>
          </cell>
          <cell r="K14">
            <v>80206</v>
          </cell>
          <cell r="L14">
            <v>111395</v>
          </cell>
          <cell r="M14">
            <v>103014</v>
          </cell>
          <cell r="N14">
            <v>94045</v>
          </cell>
          <cell r="O14">
            <v>68823</v>
          </cell>
          <cell r="P14">
            <v>55294</v>
          </cell>
          <cell r="Q14">
            <v>76484</v>
          </cell>
          <cell r="R14">
            <v>75435</v>
          </cell>
          <cell r="S14">
            <v>59795</v>
          </cell>
          <cell r="T14">
            <v>64050</v>
          </cell>
          <cell r="U14">
            <v>57442</v>
          </cell>
        </row>
        <row r="15">
          <cell r="I15">
            <v>320889</v>
          </cell>
          <cell r="J15">
            <v>314977</v>
          </cell>
          <cell r="K15">
            <v>158089</v>
          </cell>
          <cell r="L15">
            <v>236004</v>
          </cell>
          <cell r="M15">
            <v>270342</v>
          </cell>
          <cell r="N15">
            <v>241186</v>
          </cell>
          <cell r="O15">
            <v>236039</v>
          </cell>
          <cell r="P15">
            <v>270970</v>
          </cell>
          <cell r="Q15">
            <v>317365</v>
          </cell>
          <cell r="R15">
            <v>344358</v>
          </cell>
          <cell r="S15">
            <v>332112</v>
          </cell>
          <cell r="T15">
            <v>324875</v>
          </cell>
          <cell r="U15">
            <v>312377</v>
          </cell>
        </row>
        <row r="16">
          <cell r="I16"/>
          <cell r="J16"/>
          <cell r="K16"/>
          <cell r="L16"/>
          <cell r="M16"/>
          <cell r="N16"/>
          <cell r="O16"/>
          <cell r="P16"/>
          <cell r="Q16"/>
          <cell r="R16"/>
          <cell r="S16"/>
          <cell r="T16"/>
          <cell r="U16"/>
        </row>
        <row r="17">
          <cell r="I17"/>
          <cell r="J17"/>
          <cell r="K17"/>
          <cell r="L17"/>
          <cell r="M17"/>
          <cell r="N17"/>
          <cell r="O17"/>
          <cell r="P17"/>
          <cell r="Q17"/>
          <cell r="R17"/>
          <cell r="S17"/>
          <cell r="T17"/>
          <cell r="U17"/>
        </row>
        <row r="18">
          <cell r="I18"/>
          <cell r="J18"/>
          <cell r="K18"/>
          <cell r="L18"/>
          <cell r="M18"/>
          <cell r="N18"/>
          <cell r="O18"/>
          <cell r="P18"/>
          <cell r="Q18"/>
          <cell r="R18"/>
          <cell r="S18"/>
          <cell r="T18"/>
          <cell r="U18"/>
        </row>
        <row r="19">
          <cell r="I19"/>
          <cell r="J19"/>
          <cell r="K19"/>
          <cell r="L19"/>
          <cell r="M19"/>
          <cell r="N19"/>
          <cell r="O19"/>
          <cell r="P19"/>
          <cell r="Q19"/>
          <cell r="R19"/>
          <cell r="S19"/>
          <cell r="T19"/>
          <cell r="U19"/>
        </row>
        <row r="20">
          <cell r="I20">
            <v>36056</v>
          </cell>
          <cell r="J20">
            <v>36178</v>
          </cell>
          <cell r="K20">
            <v>22172</v>
          </cell>
          <cell r="L20">
            <v>39770</v>
          </cell>
          <cell r="M20">
            <v>46385</v>
          </cell>
          <cell r="N20">
            <v>43831</v>
          </cell>
          <cell r="O20">
            <v>40918</v>
          </cell>
          <cell r="P20">
            <v>40868</v>
          </cell>
          <cell r="Q20">
            <v>37134</v>
          </cell>
          <cell r="R20">
            <v>39712</v>
          </cell>
          <cell r="S20">
            <v>42816</v>
          </cell>
          <cell r="T20">
            <v>54881</v>
          </cell>
          <cell r="U20">
            <v>58141</v>
          </cell>
        </row>
        <row r="21">
          <cell r="I21"/>
          <cell r="J21"/>
          <cell r="K21"/>
          <cell r="L21"/>
          <cell r="M21"/>
          <cell r="N21"/>
          <cell r="O21"/>
          <cell r="P21"/>
          <cell r="Q21"/>
          <cell r="R21"/>
          <cell r="S21"/>
          <cell r="T21"/>
          <cell r="U21"/>
        </row>
        <row r="22">
          <cell r="I22">
            <v>-12508</v>
          </cell>
          <cell r="J22">
            <v>-13080</v>
          </cell>
          <cell r="K22">
            <v>-3324</v>
          </cell>
          <cell r="L22">
            <v>-5651</v>
          </cell>
          <cell r="M22">
            <v>-4774</v>
          </cell>
          <cell r="N22">
            <v>-3076</v>
          </cell>
          <cell r="O22">
            <v>-2699</v>
          </cell>
          <cell r="P22">
            <v>-2852</v>
          </cell>
          <cell r="Q22">
            <v>-3842</v>
          </cell>
          <cell r="R22">
            <v>-4321</v>
          </cell>
          <cell r="S22">
            <v>-5341</v>
          </cell>
        </row>
        <row r="23">
          <cell r="I23">
            <v>129700</v>
          </cell>
          <cell r="J23">
            <v>130749</v>
          </cell>
          <cell r="K23">
            <v>79748</v>
          </cell>
          <cell r="L23">
            <v>114288</v>
          </cell>
          <cell r="M23">
            <v>123359</v>
          </cell>
          <cell r="N23">
            <v>128866</v>
          </cell>
          <cell r="O23">
            <v>115412</v>
          </cell>
          <cell r="P23">
            <v>115936</v>
          </cell>
          <cell r="Q23">
            <v>120941</v>
          </cell>
          <cell r="R23">
            <v>122445</v>
          </cell>
          <cell r="S23">
            <v>169773</v>
          </cell>
          <cell r="T23">
            <v>202147</v>
          </cell>
          <cell r="U23">
            <v>207802</v>
          </cell>
        </row>
        <row r="24">
          <cell r="I24">
            <v>6238</v>
          </cell>
          <cell r="J24">
            <v>6288</v>
          </cell>
          <cell r="K24">
            <v>2650</v>
          </cell>
          <cell r="L24">
            <v>2745</v>
          </cell>
          <cell r="M24">
            <v>3013</v>
          </cell>
          <cell r="N24">
            <v>2493</v>
          </cell>
          <cell r="O24"/>
          <cell r="P24"/>
          <cell r="Q24"/>
          <cell r="R24"/>
          <cell r="S24"/>
          <cell r="T24"/>
          <cell r="U24"/>
        </row>
        <row r="25">
          <cell r="I25">
            <v>91825</v>
          </cell>
          <cell r="J25">
            <v>92887</v>
          </cell>
          <cell r="K25">
            <v>49929</v>
          </cell>
          <cell r="L25">
            <v>73972</v>
          </cell>
          <cell r="M25">
            <v>90258</v>
          </cell>
          <cell r="N25">
            <v>111073</v>
          </cell>
          <cell r="O25">
            <v>111073</v>
          </cell>
          <cell r="P25">
            <v>115878</v>
          </cell>
          <cell r="Q25">
            <v>120941</v>
          </cell>
          <cell r="R25">
            <v>122000</v>
          </cell>
          <cell r="S25">
            <v>169773</v>
          </cell>
          <cell r="T25">
            <v>202147</v>
          </cell>
          <cell r="U25">
            <v>207802</v>
          </cell>
        </row>
        <row r="26">
          <cell r="I26"/>
          <cell r="J26"/>
          <cell r="K26"/>
          <cell r="L26"/>
          <cell r="M26"/>
          <cell r="N26"/>
          <cell r="O26"/>
          <cell r="P26"/>
          <cell r="Q26"/>
          <cell r="R26"/>
          <cell r="S26"/>
          <cell r="T26"/>
          <cell r="U26"/>
        </row>
        <row r="27">
          <cell r="I27">
            <v>24193</v>
          </cell>
          <cell r="J27">
            <v>17610</v>
          </cell>
          <cell r="K27">
            <v>10179</v>
          </cell>
          <cell r="L27">
            <v>10301</v>
          </cell>
          <cell r="M27">
            <v>5164</v>
          </cell>
          <cell r="N27">
            <v>4113</v>
          </cell>
          <cell r="O27">
            <v>4339</v>
          </cell>
          <cell r="P27">
            <v>58</v>
          </cell>
          <cell r="Q27"/>
          <cell r="R27"/>
          <cell r="S27"/>
          <cell r="T27"/>
          <cell r="U27"/>
        </row>
        <row r="28">
          <cell r="I28">
            <v>7444</v>
          </cell>
          <cell r="J28">
            <v>13964</v>
          </cell>
          <cell r="K28">
            <v>16990</v>
          </cell>
          <cell r="L28">
            <v>27270</v>
          </cell>
          <cell r="M28">
            <v>24924</v>
          </cell>
          <cell r="N28">
            <v>11187</v>
          </cell>
          <cell r="O28"/>
          <cell r="P28"/>
          <cell r="Q28"/>
          <cell r="R28">
            <v>445</v>
          </cell>
          <cell r="S28"/>
          <cell r="T28"/>
          <cell r="U28"/>
        </row>
        <row r="29">
          <cell r="I29"/>
          <cell r="J29"/>
          <cell r="K29"/>
          <cell r="L29"/>
          <cell r="M29"/>
          <cell r="N29"/>
          <cell r="O29"/>
          <cell r="P29"/>
          <cell r="Q29"/>
          <cell r="R29"/>
          <cell r="S29"/>
          <cell r="T29"/>
          <cell r="U29"/>
        </row>
        <row r="30">
          <cell r="I30"/>
          <cell r="J30"/>
          <cell r="K30"/>
          <cell r="L30"/>
          <cell r="M30"/>
          <cell r="N30"/>
          <cell r="O30"/>
          <cell r="P30"/>
          <cell r="Q30"/>
          <cell r="R30"/>
        </row>
        <row r="31">
          <cell r="I31">
            <v>413736</v>
          </cell>
          <cell r="J31">
            <v>470557</v>
          </cell>
          <cell r="K31">
            <v>341873</v>
          </cell>
          <cell r="L31">
            <v>459386</v>
          </cell>
          <cell r="M31">
            <v>501585</v>
          </cell>
          <cell r="N31">
            <v>455968</v>
          </cell>
          <cell r="O31">
            <v>448306</v>
          </cell>
          <cell r="P31">
            <v>392639</v>
          </cell>
          <cell r="Q31">
            <v>516011</v>
          </cell>
          <cell r="R31">
            <v>506252</v>
          </cell>
          <cell r="S31">
            <v>517425</v>
          </cell>
          <cell r="T31">
            <v>486295</v>
          </cell>
          <cell r="U31">
            <v>447874</v>
          </cell>
        </row>
        <row r="32">
          <cell r="I32">
            <v>241932</v>
          </cell>
          <cell r="J32">
            <v>192607</v>
          </cell>
          <cell r="K32">
            <v>74612</v>
          </cell>
          <cell r="L32">
            <v>121528</v>
          </cell>
          <cell r="M32">
            <v>146309</v>
          </cell>
          <cell r="N32">
            <v>158353</v>
          </cell>
          <cell r="O32">
            <v>168464</v>
          </cell>
          <cell r="P32">
            <v>121523</v>
          </cell>
          <cell r="Q32">
            <v>109003</v>
          </cell>
          <cell r="R32">
            <v>117019</v>
          </cell>
          <cell r="S32">
            <v>122278</v>
          </cell>
          <cell r="T32">
            <v>125068</v>
          </cell>
          <cell r="U32">
            <v>118494</v>
          </cell>
        </row>
        <row r="33">
          <cell r="I33">
            <v>22951</v>
          </cell>
          <cell r="J33">
            <v>17214</v>
          </cell>
          <cell r="K33">
            <v>9567</v>
          </cell>
          <cell r="L33">
            <v>30796</v>
          </cell>
          <cell r="M33">
            <v>36099</v>
          </cell>
          <cell r="N33">
            <v>21280</v>
          </cell>
          <cell r="O33">
            <v>1261</v>
          </cell>
          <cell r="P33">
            <v>2090</v>
          </cell>
          <cell r="Q33">
            <v>1545</v>
          </cell>
          <cell r="R33">
            <v>1083</v>
          </cell>
          <cell r="S33">
            <v>578</v>
          </cell>
          <cell r="T33">
            <v>238</v>
          </cell>
          <cell r="U33">
            <v>257</v>
          </cell>
        </row>
        <row r="34">
          <cell r="J34"/>
          <cell r="K34"/>
          <cell r="L34"/>
          <cell r="M34"/>
          <cell r="N34"/>
          <cell r="O34"/>
          <cell r="P34"/>
          <cell r="Q34"/>
          <cell r="R34"/>
          <cell r="S34"/>
          <cell r="T34"/>
          <cell r="U34"/>
        </row>
        <row r="35">
          <cell r="I35"/>
          <cell r="J35"/>
          <cell r="K35"/>
          <cell r="L35"/>
          <cell r="M35"/>
          <cell r="N35"/>
          <cell r="O35"/>
          <cell r="P35"/>
          <cell r="Q35"/>
          <cell r="R35"/>
          <cell r="S35"/>
          <cell r="T35"/>
          <cell r="U35"/>
        </row>
        <row r="36">
          <cell r="I36"/>
          <cell r="J36"/>
          <cell r="K36"/>
          <cell r="L36"/>
          <cell r="M36"/>
          <cell r="N36"/>
          <cell r="O36"/>
          <cell r="P36"/>
          <cell r="Q36"/>
          <cell r="R36"/>
          <cell r="S36"/>
          <cell r="T36"/>
          <cell r="U36"/>
        </row>
        <row r="37">
          <cell r="I37"/>
          <cell r="J37"/>
          <cell r="K37"/>
          <cell r="L37"/>
          <cell r="M37"/>
          <cell r="N37"/>
          <cell r="O37"/>
          <cell r="P37"/>
          <cell r="Q37"/>
          <cell r="R37"/>
          <cell r="S37"/>
          <cell r="T37"/>
          <cell r="U37"/>
        </row>
        <row r="38">
          <cell r="I38"/>
          <cell r="J38"/>
          <cell r="K38"/>
          <cell r="L38"/>
          <cell r="M38"/>
          <cell r="N38"/>
          <cell r="O38"/>
          <cell r="P38"/>
          <cell r="Q38"/>
          <cell r="R38"/>
          <cell r="S38"/>
          <cell r="T38"/>
          <cell r="U38"/>
        </row>
        <row r="39">
          <cell r="I39"/>
          <cell r="J39"/>
          <cell r="K39"/>
          <cell r="L39"/>
          <cell r="M39"/>
          <cell r="N39"/>
          <cell r="O39"/>
          <cell r="P39"/>
          <cell r="Q39"/>
          <cell r="R39"/>
          <cell r="S39"/>
          <cell r="T39"/>
          <cell r="U39"/>
        </row>
        <row r="40">
          <cell r="I40">
            <v>1098</v>
          </cell>
          <cell r="J40">
            <v>1100</v>
          </cell>
          <cell r="K40"/>
          <cell r="L40">
            <v>279</v>
          </cell>
          <cell r="M40">
            <v>555</v>
          </cell>
          <cell r="N40"/>
          <cell r="O40">
            <v>391</v>
          </cell>
          <cell r="P40">
            <v>1574</v>
          </cell>
          <cell r="Q40">
            <v>1230</v>
          </cell>
          <cell r="R40">
            <v>960</v>
          </cell>
          <cell r="S40">
            <v>92</v>
          </cell>
          <cell r="T40">
            <v>106</v>
          </cell>
          <cell r="U40">
            <v>121</v>
          </cell>
        </row>
        <row r="41">
          <cell r="I41"/>
          <cell r="J41"/>
          <cell r="K41"/>
          <cell r="L41"/>
          <cell r="M41"/>
          <cell r="N41"/>
          <cell r="O41"/>
          <cell r="P41"/>
          <cell r="Q41"/>
          <cell r="R41"/>
          <cell r="S41"/>
          <cell r="T41"/>
          <cell r="U41"/>
        </row>
        <row r="42">
          <cell r="I42"/>
          <cell r="J42"/>
          <cell r="K42"/>
          <cell r="L42"/>
          <cell r="M42"/>
          <cell r="N42"/>
          <cell r="O42"/>
          <cell r="P42"/>
          <cell r="Q42"/>
          <cell r="R42"/>
          <cell r="S42"/>
          <cell r="T42"/>
          <cell r="U42"/>
        </row>
        <row r="43">
          <cell r="I43"/>
          <cell r="J43"/>
          <cell r="K43"/>
          <cell r="L43"/>
          <cell r="M43"/>
          <cell r="N43"/>
          <cell r="O43"/>
          <cell r="P43"/>
          <cell r="Q43"/>
          <cell r="R43"/>
          <cell r="S43"/>
          <cell r="T43"/>
          <cell r="U43"/>
        </row>
        <row r="44">
          <cell r="I44">
            <v>9239</v>
          </cell>
          <cell r="J44">
            <v>3114</v>
          </cell>
          <cell r="K44">
            <v>1867</v>
          </cell>
          <cell r="L44">
            <v>4037</v>
          </cell>
          <cell r="M44">
            <v>2284</v>
          </cell>
          <cell r="N44">
            <v>2080</v>
          </cell>
          <cell r="O44">
            <v>870</v>
          </cell>
          <cell r="P44">
            <v>516</v>
          </cell>
          <cell r="Q44">
            <v>315</v>
          </cell>
          <cell r="R44">
            <v>123</v>
          </cell>
          <cell r="S44">
            <v>486</v>
          </cell>
          <cell r="T44">
            <v>132</v>
          </cell>
          <cell r="U44">
            <v>136</v>
          </cell>
        </row>
        <row r="45">
          <cell r="I45">
            <v>14900</v>
          </cell>
          <cell r="J45">
            <v>13000</v>
          </cell>
          <cell r="K45">
            <v>7700</v>
          </cell>
          <cell r="L45">
            <v>26480</v>
          </cell>
          <cell r="M45">
            <v>33260</v>
          </cell>
          <cell r="N45">
            <v>19200</v>
          </cell>
          <cell r="O45"/>
          <cell r="P45"/>
          <cell r="Q45"/>
          <cell r="R45"/>
          <cell r="S45"/>
          <cell r="T45"/>
          <cell r="U45"/>
        </row>
        <row r="46">
          <cell r="I46">
            <v>-2286</v>
          </cell>
          <cell r="J46"/>
          <cell r="K46"/>
          <cell r="L46"/>
          <cell r="M46"/>
          <cell r="N46"/>
          <cell r="O46"/>
          <cell r="P46"/>
          <cell r="Q46"/>
          <cell r="R46"/>
          <cell r="S46"/>
          <cell r="T46"/>
          <cell r="U46"/>
        </row>
        <row r="47">
          <cell r="I47">
            <v>8602546</v>
          </cell>
          <cell r="J47">
            <v>6435318</v>
          </cell>
          <cell r="K47">
            <v>4597495</v>
          </cell>
          <cell r="L47">
            <v>6826989</v>
          </cell>
          <cell r="M47">
            <v>7463934</v>
          </cell>
          <cell r="N47">
            <v>8426103</v>
          </cell>
          <cell r="O47">
            <v>8992386</v>
          </cell>
          <cell r="P47">
            <v>9866940</v>
          </cell>
          <cell r="Q47">
            <v>10421157</v>
          </cell>
          <cell r="R47">
            <v>11019806</v>
          </cell>
          <cell r="S47">
            <v>11308159</v>
          </cell>
          <cell r="T47">
            <v>11858948</v>
          </cell>
          <cell r="U47">
            <v>11840520</v>
          </cell>
        </row>
        <row r="48">
          <cell r="I48">
            <v>1200017</v>
          </cell>
          <cell r="J48">
            <v>851586</v>
          </cell>
          <cell r="K48">
            <v>656894</v>
          </cell>
          <cell r="L48">
            <v>1096582</v>
          </cell>
          <cell r="M48">
            <v>1136158</v>
          </cell>
          <cell r="N48">
            <v>1415566</v>
          </cell>
          <cell r="O48">
            <v>1406570</v>
          </cell>
          <cell r="P48">
            <v>1470685</v>
          </cell>
          <cell r="Q48">
            <v>1380431</v>
          </cell>
          <cell r="R48">
            <v>1552330</v>
          </cell>
          <cell r="S48">
            <v>1424524</v>
          </cell>
          <cell r="T48">
            <v>1348932</v>
          </cell>
          <cell r="U48">
            <v>1431904</v>
          </cell>
        </row>
        <row r="49">
          <cell r="I49">
            <v>796604</v>
          </cell>
          <cell r="J49">
            <v>867480</v>
          </cell>
          <cell r="K49">
            <v>559041</v>
          </cell>
          <cell r="L49">
            <v>864365</v>
          </cell>
          <cell r="M49">
            <v>886279</v>
          </cell>
          <cell r="N49">
            <v>1051962</v>
          </cell>
          <cell r="O49">
            <v>1138950</v>
          </cell>
          <cell r="P49">
            <v>1277289</v>
          </cell>
          <cell r="Q49">
            <v>1419468</v>
          </cell>
          <cell r="R49">
            <v>1463889</v>
          </cell>
          <cell r="S49">
            <v>2007562</v>
          </cell>
          <cell r="T49">
            <v>2325194</v>
          </cell>
          <cell r="U49">
            <v>2393026</v>
          </cell>
        </row>
        <row r="50">
          <cell r="I50">
            <v>6605925</v>
          </cell>
          <cell r="J50">
            <v>4716252</v>
          </cell>
          <cell r="K50">
            <v>3381560</v>
          </cell>
          <cell r="L50">
            <v>4866042</v>
          </cell>
          <cell r="M50">
            <v>5441497</v>
          </cell>
          <cell r="N50">
            <v>5958575</v>
          </cell>
          <cell r="O50">
            <v>6446866</v>
          </cell>
          <cell r="P50">
            <v>7118966</v>
          </cell>
          <cell r="Q50">
            <v>7621258</v>
          </cell>
          <cell r="R50">
            <v>8003587</v>
          </cell>
          <cell r="S50">
            <v>7876073</v>
          </cell>
          <cell r="T50">
            <v>8184822</v>
          </cell>
          <cell r="U50">
            <v>8015590</v>
          </cell>
        </row>
        <row r="51">
          <cell r="I51">
            <v>512168</v>
          </cell>
          <cell r="J51">
            <v>548359</v>
          </cell>
          <cell r="K51">
            <v>503875</v>
          </cell>
          <cell r="L51">
            <v>689547</v>
          </cell>
          <cell r="M51">
            <v>775258</v>
          </cell>
          <cell r="N51">
            <v>736434</v>
          </cell>
          <cell r="O51">
            <v>796680</v>
          </cell>
          <cell r="P51">
            <v>701098</v>
          </cell>
          <cell r="Q51">
            <v>536253</v>
          </cell>
          <cell r="R51">
            <v>525049</v>
          </cell>
          <cell r="S51">
            <v>583386</v>
          </cell>
          <cell r="T51">
            <v>617057</v>
          </cell>
          <cell r="U51">
            <v>561774</v>
          </cell>
        </row>
        <row r="52">
          <cell r="I52">
            <v>188279</v>
          </cell>
          <cell r="J52">
            <v>176734</v>
          </cell>
          <cell r="K52">
            <v>129475</v>
          </cell>
          <cell r="L52">
            <v>203537</v>
          </cell>
          <cell r="M52">
            <v>243044</v>
          </cell>
          <cell r="N52">
            <v>246087</v>
          </cell>
          <cell r="O52">
            <v>257622</v>
          </cell>
          <cell r="P52">
            <v>233131</v>
          </cell>
          <cell r="Q52">
            <v>217901</v>
          </cell>
          <cell r="R52">
            <v>231461</v>
          </cell>
          <cell r="S52">
            <v>269714</v>
          </cell>
          <cell r="T52">
            <v>258076</v>
          </cell>
          <cell r="U52">
            <v>206423</v>
          </cell>
        </row>
        <row r="53">
          <cell r="I53">
            <v>295738</v>
          </cell>
          <cell r="J53">
            <v>350188</v>
          </cell>
          <cell r="K53">
            <v>356817</v>
          </cell>
          <cell r="L53">
            <v>468747</v>
          </cell>
          <cell r="M53">
            <v>513918</v>
          </cell>
          <cell r="N53">
            <v>469480</v>
          </cell>
          <cell r="O53">
            <v>530901</v>
          </cell>
          <cell r="P53">
            <v>471170</v>
          </cell>
          <cell r="Q53">
            <v>316221</v>
          </cell>
          <cell r="R53">
            <v>298703</v>
          </cell>
          <cell r="S53">
            <v>325672</v>
          </cell>
          <cell r="T53">
            <v>358981</v>
          </cell>
          <cell r="U53">
            <v>355351</v>
          </cell>
        </row>
        <row r="54">
          <cell r="I54">
            <v>5620</v>
          </cell>
          <cell r="J54"/>
          <cell r="K54"/>
          <cell r="L54"/>
          <cell r="M54"/>
          <cell r="N54"/>
          <cell r="O54">
            <v>2103</v>
          </cell>
          <cell r="P54">
            <v>988</v>
          </cell>
          <cell r="Q54">
            <v>1070</v>
          </cell>
          <cell r="R54">
            <v>1090</v>
          </cell>
          <cell r="S54"/>
          <cell r="T54"/>
          <cell r="U54"/>
        </row>
        <row r="55">
          <cell r="I55">
            <v>6236</v>
          </cell>
          <cell r="J55">
            <v>8941</v>
          </cell>
          <cell r="K55">
            <v>6861</v>
          </cell>
          <cell r="L55">
            <v>8948</v>
          </cell>
          <cell r="M55">
            <v>8948</v>
          </cell>
          <cell r="N55">
            <v>8948</v>
          </cell>
          <cell r="O55">
            <v>7474</v>
          </cell>
          <cell r="P55">
            <v>5986</v>
          </cell>
          <cell r="Q55">
            <v>4200</v>
          </cell>
          <cell r="R55">
            <v>2700</v>
          </cell>
          <cell r="S55"/>
          <cell r="T55"/>
          <cell r="U55"/>
        </row>
        <row r="56">
          <cell r="I56">
            <v>42024</v>
          </cell>
          <cell r="J56">
            <v>37566</v>
          </cell>
          <cell r="K56">
            <v>32232</v>
          </cell>
          <cell r="L56">
            <v>24998</v>
          </cell>
          <cell r="M56">
            <v>28118</v>
          </cell>
          <cell r="N56">
            <v>33559</v>
          </cell>
          <cell r="O56">
            <v>23580</v>
          </cell>
          <cell r="P56">
            <v>7823</v>
          </cell>
          <cell r="Q56">
            <v>7861</v>
          </cell>
          <cell r="R56">
            <v>1675</v>
          </cell>
          <cell r="S56"/>
          <cell r="T56"/>
          <cell r="U56"/>
        </row>
        <row r="57">
          <cell r="I57"/>
          <cell r="J57"/>
          <cell r="K57"/>
          <cell r="L57"/>
          <cell r="M57"/>
          <cell r="N57"/>
          <cell r="O57"/>
          <cell r="P57"/>
          <cell r="Q57"/>
          <cell r="R57"/>
          <cell r="S57"/>
          <cell r="T57"/>
          <cell r="U57"/>
        </row>
        <row r="58">
          <cell r="I58">
            <v>-25729</v>
          </cell>
          <cell r="J58">
            <v>-25070</v>
          </cell>
          <cell r="K58">
            <v>-21510</v>
          </cell>
          <cell r="L58">
            <v>-16683</v>
          </cell>
          <cell r="M58">
            <v>-18770</v>
          </cell>
          <cell r="N58">
            <v>-21640</v>
          </cell>
          <cell r="O58">
            <v>-25000</v>
          </cell>
          <cell r="P58">
            <v>-18000</v>
          </cell>
          <cell r="Q58">
            <v>-11000</v>
          </cell>
          <cell r="R58">
            <v>-10580</v>
          </cell>
          <cell r="S58">
            <v>-12000</v>
          </cell>
          <cell r="T58"/>
          <cell r="U58"/>
        </row>
        <row r="59">
          <cell r="I59">
            <v>4271515</v>
          </cell>
          <cell r="J59">
            <v>4090038</v>
          </cell>
          <cell r="K59">
            <v>3900903</v>
          </cell>
          <cell r="L59">
            <v>5104639</v>
          </cell>
          <cell r="M59">
            <v>4945270</v>
          </cell>
          <cell r="N59">
            <v>5552389</v>
          </cell>
          <cell r="O59">
            <v>5475200</v>
          </cell>
          <cell r="P59">
            <v>5132299</v>
          </cell>
          <cell r="Q59">
            <v>5067840</v>
          </cell>
          <cell r="R59">
            <v>4924772</v>
          </cell>
          <cell r="S59">
            <v>5038791</v>
          </cell>
          <cell r="T59">
            <v>5587097</v>
          </cell>
          <cell r="U59">
            <v>5354610</v>
          </cell>
        </row>
        <row r="60">
          <cell r="I60">
            <v>44636</v>
          </cell>
          <cell r="J60">
            <v>38528</v>
          </cell>
          <cell r="K60">
            <v>35196</v>
          </cell>
          <cell r="L60">
            <v>34109</v>
          </cell>
          <cell r="M60">
            <v>29873</v>
          </cell>
          <cell r="N60">
            <v>31275</v>
          </cell>
          <cell r="O60">
            <v>39730</v>
          </cell>
          <cell r="P60">
            <v>8053</v>
          </cell>
          <cell r="Q60">
            <v>7666</v>
          </cell>
          <cell r="R60">
            <v>6666</v>
          </cell>
        </row>
        <row r="61">
          <cell r="I61"/>
          <cell r="J61"/>
          <cell r="K61"/>
          <cell r="L61"/>
          <cell r="M61"/>
          <cell r="N61"/>
          <cell r="O61"/>
          <cell r="P61"/>
          <cell r="Q61"/>
          <cell r="R61"/>
        </row>
        <row r="62">
          <cell r="I62">
            <v>1431311</v>
          </cell>
          <cell r="J62">
            <v>1216747</v>
          </cell>
          <cell r="K62">
            <v>1573546</v>
          </cell>
          <cell r="L62">
            <v>1946820</v>
          </cell>
          <cell r="M62">
            <v>1845372</v>
          </cell>
          <cell r="N62">
            <v>1874738</v>
          </cell>
          <cell r="O62">
            <v>1976709</v>
          </cell>
          <cell r="P62">
            <v>1870694</v>
          </cell>
          <cell r="Q62">
            <v>1792788</v>
          </cell>
          <cell r="R62">
            <v>1751991</v>
          </cell>
          <cell r="S62">
            <v>1772800</v>
          </cell>
          <cell r="T62">
            <v>1995776</v>
          </cell>
          <cell r="U62">
            <v>2002284</v>
          </cell>
        </row>
        <row r="63">
          <cell r="I63">
            <v>10569</v>
          </cell>
          <cell r="J63"/>
          <cell r="K63"/>
          <cell r="L63">
            <v>47316</v>
          </cell>
          <cell r="M63">
            <v>40315</v>
          </cell>
          <cell r="N63">
            <v>49073</v>
          </cell>
          <cell r="O63">
            <v>52679</v>
          </cell>
          <cell r="P63">
            <v>61775</v>
          </cell>
          <cell r="Q63">
            <v>62373</v>
          </cell>
          <cell r="R63">
            <v>71015</v>
          </cell>
          <cell r="S63">
            <v>85727</v>
          </cell>
          <cell r="T63">
            <v>79763</v>
          </cell>
          <cell r="U63">
            <v>95094</v>
          </cell>
        </row>
        <row r="64">
          <cell r="I64">
            <v>921273</v>
          </cell>
          <cell r="J64">
            <v>900918</v>
          </cell>
          <cell r="K64">
            <v>691427</v>
          </cell>
          <cell r="L64">
            <v>787567</v>
          </cell>
          <cell r="M64">
            <v>718418</v>
          </cell>
          <cell r="N64">
            <v>794820</v>
          </cell>
          <cell r="O64">
            <v>851091</v>
          </cell>
          <cell r="P64">
            <v>883425</v>
          </cell>
          <cell r="Q64">
            <v>849529</v>
          </cell>
          <cell r="R64">
            <v>812552</v>
          </cell>
          <cell r="S64">
            <v>815136</v>
          </cell>
          <cell r="T64">
            <v>843071</v>
          </cell>
          <cell r="U64">
            <v>839895</v>
          </cell>
        </row>
        <row r="65">
          <cell r="I65">
            <v>249834</v>
          </cell>
          <cell r="J65">
            <v>239601</v>
          </cell>
          <cell r="K65">
            <v>269450</v>
          </cell>
          <cell r="L65">
            <v>395253</v>
          </cell>
          <cell r="M65">
            <v>511164</v>
          </cell>
          <cell r="N65">
            <v>553048</v>
          </cell>
          <cell r="O65">
            <v>515936</v>
          </cell>
          <cell r="P65">
            <v>433889</v>
          </cell>
          <cell r="Q65">
            <v>430008</v>
          </cell>
          <cell r="R65">
            <v>466096</v>
          </cell>
          <cell r="S65">
            <v>504220</v>
          </cell>
          <cell r="T65">
            <v>663160</v>
          </cell>
          <cell r="U65">
            <v>589164</v>
          </cell>
        </row>
        <row r="66">
          <cell r="I66">
            <v>51931</v>
          </cell>
          <cell r="J66">
            <v>84917</v>
          </cell>
          <cell r="K66">
            <v>54550</v>
          </cell>
          <cell r="L66">
            <v>101648</v>
          </cell>
          <cell r="M66">
            <v>151421</v>
          </cell>
          <cell r="N66">
            <v>160434</v>
          </cell>
          <cell r="O66">
            <v>141651</v>
          </cell>
          <cell r="P66">
            <v>161232</v>
          </cell>
          <cell r="Q66">
            <v>199715</v>
          </cell>
          <cell r="R66">
            <v>140269</v>
          </cell>
          <cell r="S66">
            <v>145183</v>
          </cell>
          <cell r="T66">
            <v>166338</v>
          </cell>
          <cell r="U66">
            <v>146150</v>
          </cell>
        </row>
        <row r="67">
          <cell r="I67">
            <v>110240</v>
          </cell>
          <cell r="J67">
            <v>187010</v>
          </cell>
          <cell r="K67">
            <v>191713</v>
          </cell>
          <cell r="L67">
            <v>196752</v>
          </cell>
          <cell r="M67">
            <v>200012</v>
          </cell>
          <cell r="N67">
            <v>121859</v>
          </cell>
          <cell r="O67">
            <v>105150</v>
          </cell>
          <cell r="P67">
            <v>148697</v>
          </cell>
          <cell r="Q67">
            <v>82627</v>
          </cell>
          <cell r="R67">
            <v>81403</v>
          </cell>
          <cell r="S67">
            <v>77205</v>
          </cell>
          <cell r="T67">
            <v>84925</v>
          </cell>
          <cell r="U67"/>
        </row>
        <row r="68">
          <cell r="I68">
            <v>78788</v>
          </cell>
          <cell r="J68">
            <v>40944</v>
          </cell>
          <cell r="K68">
            <v>38252</v>
          </cell>
          <cell r="L68">
            <v>39682</v>
          </cell>
          <cell r="M68">
            <v>38114</v>
          </cell>
          <cell r="N68">
            <v>54216</v>
          </cell>
          <cell r="O68">
            <v>55390</v>
          </cell>
          <cell r="P68">
            <v>49072</v>
          </cell>
          <cell r="Q68">
            <v>49524</v>
          </cell>
          <cell r="R68">
            <v>40218</v>
          </cell>
          <cell r="S68">
            <v>38555</v>
          </cell>
          <cell r="T68">
            <v>40812</v>
          </cell>
          <cell r="U68">
            <v>34985</v>
          </cell>
        </row>
        <row r="69">
          <cell r="I69">
            <v>29247</v>
          </cell>
          <cell r="J69">
            <v>24091</v>
          </cell>
          <cell r="K69">
            <v>13124</v>
          </cell>
          <cell r="L69">
            <v>18431</v>
          </cell>
          <cell r="M69">
            <v>19752</v>
          </cell>
          <cell r="N69">
            <v>19180</v>
          </cell>
          <cell r="O69">
            <v>18246</v>
          </cell>
          <cell r="P69">
            <v>18786</v>
          </cell>
          <cell r="Q69">
            <v>41765</v>
          </cell>
          <cell r="R69">
            <v>27501</v>
          </cell>
          <cell r="S69">
            <v>36961</v>
          </cell>
          <cell r="T69">
            <v>36853</v>
          </cell>
          <cell r="U69">
            <v>24951</v>
          </cell>
        </row>
        <row r="70">
          <cell r="I70">
            <v>320051</v>
          </cell>
          <cell r="J70">
            <v>337853</v>
          </cell>
          <cell r="K70">
            <v>320286</v>
          </cell>
          <cell r="L70">
            <v>367150</v>
          </cell>
          <cell r="M70">
            <v>397685</v>
          </cell>
          <cell r="N70">
            <v>359010</v>
          </cell>
          <cell r="O70">
            <v>294962</v>
          </cell>
          <cell r="P70">
            <v>287952</v>
          </cell>
          <cell r="Q70">
            <v>308872</v>
          </cell>
          <cell r="R70">
            <v>272515</v>
          </cell>
          <cell r="S70">
            <v>279421</v>
          </cell>
          <cell r="T70">
            <v>270000</v>
          </cell>
          <cell r="U70">
            <v>259129</v>
          </cell>
        </row>
        <row r="71">
          <cell r="I71">
            <v>955993</v>
          </cell>
          <cell r="J71">
            <v>979039</v>
          </cell>
          <cell r="K71">
            <v>674548</v>
          </cell>
          <cell r="L71">
            <v>1073381</v>
          </cell>
          <cell r="M71">
            <v>904882</v>
          </cell>
          <cell r="N71">
            <v>1448608</v>
          </cell>
          <cell r="O71">
            <v>1343883</v>
          </cell>
          <cell r="P71">
            <v>1119239</v>
          </cell>
          <cell r="Q71">
            <v>1122023</v>
          </cell>
          <cell r="R71">
            <v>1109865</v>
          </cell>
          <cell r="S71">
            <v>1136191</v>
          </cell>
          <cell r="T71">
            <v>1258077</v>
          </cell>
          <cell r="U71">
            <v>1186062</v>
          </cell>
        </row>
        <row r="72">
          <cell r="I72">
            <v>67222</v>
          </cell>
          <cell r="J72">
            <v>40390</v>
          </cell>
          <cell r="K72">
            <v>38811</v>
          </cell>
          <cell r="L72">
            <v>47200</v>
          </cell>
          <cell r="M72">
            <v>49176</v>
          </cell>
          <cell r="N72">
            <v>53943</v>
          </cell>
          <cell r="O72">
            <v>44772</v>
          </cell>
          <cell r="P72">
            <v>42881</v>
          </cell>
          <cell r="Q72">
            <v>48249</v>
          </cell>
          <cell r="R72">
            <v>54091</v>
          </cell>
          <cell r="S72">
            <v>56802</v>
          </cell>
          <cell r="T72">
            <v>57322</v>
          </cell>
          <cell r="U72">
            <v>55896</v>
          </cell>
        </row>
        <row r="73">
          <cell r="I73">
            <v>420</v>
          </cell>
          <cell r="J73"/>
          <cell r="K73"/>
          <cell r="L73">
            <v>49330</v>
          </cell>
          <cell r="M73">
            <v>39086</v>
          </cell>
          <cell r="N73">
            <v>32185</v>
          </cell>
          <cell r="O73">
            <v>35001</v>
          </cell>
          <cell r="P73">
            <v>46604</v>
          </cell>
          <cell r="Q73">
            <v>72701</v>
          </cell>
          <cell r="R73">
            <v>90590</v>
          </cell>
          <cell r="S73">
            <v>90590</v>
          </cell>
          <cell r="T73">
            <v>91000</v>
          </cell>
          <cell r="U73">
            <v>121000</v>
          </cell>
        </row>
        <row r="74">
          <cell r="I74"/>
          <cell r="J74"/>
          <cell r="K74"/>
          <cell r="L74"/>
          <cell r="M74"/>
          <cell r="N74"/>
          <cell r="O74"/>
          <cell r="P74"/>
          <cell r="Q74"/>
          <cell r="R74"/>
          <cell r="S74"/>
          <cell r="T74"/>
          <cell r="U74"/>
        </row>
        <row r="75">
          <cell r="I75">
            <v>178933</v>
          </cell>
          <cell r="J75">
            <v>168887</v>
          </cell>
          <cell r="K75">
            <v>108463</v>
          </cell>
          <cell r="L75">
            <v>121774</v>
          </cell>
          <cell r="M75">
            <v>148221</v>
          </cell>
          <cell r="N75">
            <v>174879</v>
          </cell>
          <cell r="O75">
            <v>185944</v>
          </cell>
          <cell r="P75">
            <v>191966</v>
          </cell>
          <cell r="Q75">
            <v>189692</v>
          </cell>
          <cell r="R75">
            <v>187969</v>
          </cell>
          <cell r="S75">
            <v>278684</v>
          </cell>
          <cell r="T75">
            <v>298098</v>
          </cell>
          <cell r="U75">
            <v>288992</v>
          </cell>
        </row>
        <row r="76">
          <cell r="I76"/>
          <cell r="J76"/>
          <cell r="K76"/>
          <cell r="L76"/>
          <cell r="M76"/>
          <cell r="N76"/>
          <cell r="O76"/>
          <cell r="P76"/>
          <cell r="Q76"/>
          <cell r="R76"/>
          <cell r="S76"/>
          <cell r="T76"/>
          <cell r="U76"/>
        </row>
        <row r="77">
          <cell r="I77">
            <v>26105</v>
          </cell>
          <cell r="J77">
            <v>29952</v>
          </cell>
          <cell r="K77">
            <v>21530</v>
          </cell>
          <cell r="L77">
            <v>22211</v>
          </cell>
          <cell r="M77">
            <v>15944</v>
          </cell>
          <cell r="N77">
            <v>10610</v>
          </cell>
          <cell r="O77"/>
          <cell r="P77"/>
          <cell r="Q77"/>
          <cell r="R77"/>
          <cell r="S77"/>
          <cell r="T77"/>
          <cell r="U77"/>
        </row>
        <row r="78">
          <cell r="I78">
            <v>9059</v>
          </cell>
          <cell r="J78">
            <v>9675</v>
          </cell>
          <cell r="K78">
            <v>9106</v>
          </cell>
          <cell r="L78">
            <v>6520</v>
          </cell>
          <cell r="M78">
            <v>4839</v>
          </cell>
          <cell r="N78">
            <v>5379</v>
          </cell>
          <cell r="O78">
            <v>20610</v>
          </cell>
          <cell r="P78">
            <v>21987</v>
          </cell>
          <cell r="Q78">
            <v>28208</v>
          </cell>
          <cell r="R78">
            <v>31238</v>
          </cell>
          <cell r="S78">
            <v>34484</v>
          </cell>
          <cell r="T78">
            <v>35312</v>
          </cell>
          <cell r="U78">
            <v>34542</v>
          </cell>
        </row>
        <row r="79">
          <cell r="I79">
            <v>220753</v>
          </cell>
          <cell r="J79">
            <v>205955</v>
          </cell>
          <cell r="K79">
            <v>131177</v>
          </cell>
          <cell r="L79">
            <v>153773</v>
          </cell>
          <cell r="M79">
            <v>192829</v>
          </cell>
          <cell r="N79">
            <v>235741</v>
          </cell>
          <cell r="O79">
            <v>248533</v>
          </cell>
          <cell r="P79">
            <v>255629</v>
          </cell>
          <cell r="Q79">
            <v>242974</v>
          </cell>
          <cell r="R79">
            <v>235351</v>
          </cell>
          <cell r="S79">
            <v>242300</v>
          </cell>
          <cell r="T79">
            <v>261086</v>
          </cell>
          <cell r="U79">
            <v>254450</v>
          </cell>
        </row>
        <row r="80">
          <cell r="I80">
            <v>4387</v>
          </cell>
          <cell r="J80">
            <v>4615</v>
          </cell>
          <cell r="K80"/>
          <cell r="L80"/>
          <cell r="M80">
            <v>2689</v>
          </cell>
          <cell r="N80">
            <v>2689</v>
          </cell>
          <cell r="O80">
            <v>1883</v>
          </cell>
          <cell r="P80">
            <v>1860</v>
          </cell>
          <cell r="Q80">
            <v>1670</v>
          </cell>
          <cell r="R80">
            <v>1940</v>
          </cell>
          <cell r="S80">
            <v>1900</v>
          </cell>
          <cell r="T80">
            <v>1700</v>
          </cell>
          <cell r="U80"/>
        </row>
        <row r="81">
          <cell r="I81">
            <v>-81371</v>
          </cell>
          <cell r="J81">
            <v>-81310</v>
          </cell>
          <cell r="K81">
            <v>-53350</v>
          </cell>
          <cell r="L81">
            <v>-60730</v>
          </cell>
          <cell r="M81">
            <v>-68080</v>
          </cell>
          <cell r="N81">
            <v>-79540</v>
          </cell>
          <cell r="O81">
            <v>-85082</v>
          </cell>
          <cell r="P81">
            <v>-87510</v>
          </cell>
          <cell r="Q81">
            <v>-83160</v>
          </cell>
          <cell r="R81">
            <v>-80560</v>
          </cell>
          <cell r="S81"/>
          <cell r="T81"/>
          <cell r="U81"/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H95"/>
  <sheetViews>
    <sheetView showGridLines="0" tabSelected="1" zoomScale="90" zoomScaleNormal="90" zoomScaleSheetLayoutView="40" workbookViewId="0">
      <pane ySplit="7" topLeftCell="A8" activePane="bottomLeft" state="frozen"/>
      <selection pane="bottomLeft"/>
    </sheetView>
  </sheetViews>
  <sheetFormatPr defaultColWidth="9.140625" defaultRowHeight="15"/>
  <cols>
    <col min="1" max="1" width="24.140625" style="4" customWidth="1"/>
    <col min="2" max="4" width="10.140625" style="4" hidden="1" customWidth="1"/>
    <col min="5" max="13" width="10.140625" style="4" bestFit="1" customWidth="1"/>
    <col min="14" max="14" width="10.140625" style="4" customWidth="1"/>
    <col min="15" max="15" width="8.42578125" style="4" customWidth="1"/>
    <col min="16" max="16" width="9.140625" style="4" customWidth="1"/>
    <col min="17" max="17" width="14.85546875" style="5" bestFit="1" customWidth="1"/>
    <col min="18" max="18" width="18.140625" style="10" customWidth="1"/>
    <col min="19" max="19" width="13.85546875" style="10" bestFit="1" customWidth="1"/>
    <col min="20" max="20" width="10.140625" style="10" bestFit="1" customWidth="1"/>
    <col min="21" max="21" width="10.140625" style="17" bestFit="1" customWidth="1"/>
    <col min="22" max="16384" width="9.140625" style="4"/>
  </cols>
  <sheetData>
    <row r="2" spans="1:34"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spans="1:34">
      <c r="N3" s="116"/>
    </row>
    <row r="4" spans="1:34" ht="15.75">
      <c r="B4" s="68" t="s">
        <v>0</v>
      </c>
      <c r="E4" s="68" t="s">
        <v>0</v>
      </c>
    </row>
    <row r="5" spans="1:34" ht="15.75">
      <c r="B5" s="100" t="s">
        <v>1</v>
      </c>
      <c r="E5" s="100" t="s">
        <v>1</v>
      </c>
      <c r="AA5" s="2"/>
    </row>
    <row r="6" spans="1:34"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AA6" s="2"/>
      <c r="AH6" s="7"/>
    </row>
    <row r="7" spans="1:34" ht="30">
      <c r="A7" s="8"/>
      <c r="B7" s="9">
        <v>2007</v>
      </c>
      <c r="C7" s="9">
        <v>2008</v>
      </c>
      <c r="D7" s="9">
        <v>2009</v>
      </c>
      <c r="E7" s="9">
        <v>2010</v>
      </c>
      <c r="F7" s="9">
        <v>2011</v>
      </c>
      <c r="G7" s="9">
        <v>2012</v>
      </c>
      <c r="H7" s="9">
        <v>2013</v>
      </c>
      <c r="I7" s="9">
        <v>2014</v>
      </c>
      <c r="J7" s="9">
        <v>2015</v>
      </c>
      <c r="K7" s="9">
        <v>2016</v>
      </c>
      <c r="L7" s="9">
        <v>2017</v>
      </c>
      <c r="M7" s="9">
        <v>2018</v>
      </c>
      <c r="N7" s="9">
        <v>2019</v>
      </c>
      <c r="O7" s="65" t="s">
        <v>90</v>
      </c>
      <c r="P7" s="65" t="s">
        <v>91</v>
      </c>
      <c r="AA7" s="2"/>
      <c r="AH7" s="7"/>
    </row>
    <row r="8" spans="1:34">
      <c r="A8" s="19" t="s">
        <v>2</v>
      </c>
      <c r="B8" s="20">
        <f>+'[3]4.Autovetture'!I7+[4]VCL!I7</f>
        <v>69271976</v>
      </c>
      <c r="C8" s="20">
        <f>+'[3]4.Autovetture'!J7+[4]VCL!J7</f>
        <v>66434660</v>
      </c>
      <c r="D8" s="20">
        <f>+'[3]4.Autovetture'!K7+[4]VCL!K7</f>
        <v>58338238</v>
      </c>
      <c r="E8" s="20">
        <f>+'[3]4.Autovetture'!L7+[4]VCL!L7</f>
        <v>73142088</v>
      </c>
      <c r="F8" s="20">
        <f>+'[3]4.Autovetture'!M7+[4]VCL!M7</f>
        <v>75642190</v>
      </c>
      <c r="G8" s="20">
        <f>+'[3]4.Autovetture'!N7+[4]VCL!N7</f>
        <v>80220992</v>
      </c>
      <c r="H8" s="20">
        <f>+'[3]4.Autovetture'!O7+[4]VCL!O7</f>
        <v>83151826</v>
      </c>
      <c r="I8" s="20">
        <f>+'[3]4.Autovetture'!P7+[4]VCL!P7</f>
        <v>85754235</v>
      </c>
      <c r="J8" s="20">
        <f>+'[3]4.Autovetture'!Q7+[4]VCL!Q7</f>
        <v>87334605</v>
      </c>
      <c r="K8" s="20">
        <f>+'[3]4.Autovetture'!R7+[4]VCL!R7</f>
        <v>91435678</v>
      </c>
      <c r="L8" s="20">
        <f>+'[3]4.Autovetture'!S7+[4]VCL!S7</f>
        <v>93216142</v>
      </c>
      <c r="M8" s="20">
        <f>+'[3]4.Autovetture'!T7+[4]VCL!T7</f>
        <v>92274577</v>
      </c>
      <c r="N8" s="20">
        <f>+'[3]4.Autovetture'!U7+[4]VCL!U7</f>
        <v>87300181</v>
      </c>
      <c r="O8" s="21">
        <f>(N8-M8)/M8</f>
        <v>-5.3908629675972396E-2</v>
      </c>
      <c r="P8" s="21">
        <f>N8/N$8</f>
        <v>1</v>
      </c>
      <c r="AA8" s="2"/>
      <c r="AH8" s="7"/>
    </row>
    <row r="9" spans="1:34">
      <c r="A9" s="24" t="s">
        <v>3</v>
      </c>
      <c r="B9" s="25">
        <f>+'[3]4.Autovetture'!I8+[4]VCL!I8</f>
        <v>21923596</v>
      </c>
      <c r="C9" s="25">
        <f>+'[3]4.Autovetture'!J8+[4]VCL!J8</f>
        <v>20824441</v>
      </c>
      <c r="D9" s="25">
        <f>+'[3]4.Autovetture'!K8+[4]VCL!K8</f>
        <v>16707615</v>
      </c>
      <c r="E9" s="25">
        <f>+'[3]4.Autovetture'!L8+[4]VCL!L8</f>
        <v>19309013</v>
      </c>
      <c r="F9" s="25">
        <f>+'[3]4.Autovetture'!M8+[4]VCL!M8</f>
        <v>20568779</v>
      </c>
      <c r="G9" s="25">
        <f>+'[3]4.Autovetture'!N8+[4]VCL!N8</f>
        <v>19502222</v>
      </c>
      <c r="H9" s="25">
        <f>+'[3]4.Autovetture'!O8+[4]VCL!O8</f>
        <v>19477737</v>
      </c>
      <c r="I9" s="25">
        <f>+'[3]4.Autovetture'!P8+[4]VCL!P8</f>
        <v>20140736</v>
      </c>
      <c r="J9" s="25">
        <f>+'[3]4.Autovetture'!Q8+[4]VCL!Q8</f>
        <v>20919872</v>
      </c>
      <c r="K9" s="25">
        <f>+'[3]4.Autovetture'!R8+[4]VCL!R8</f>
        <v>21459107</v>
      </c>
      <c r="L9" s="25">
        <f>+'[3]4.Autovetture'!S8+[4]VCL!S8</f>
        <v>22183998</v>
      </c>
      <c r="M9" s="25">
        <f>+'[3]4.Autovetture'!T8+[4]VCL!T8</f>
        <v>22049965</v>
      </c>
      <c r="N9" s="25">
        <f>+'[3]4.Autovetture'!U8+[4]VCL!U8</f>
        <v>21160588</v>
      </c>
      <c r="O9" s="26">
        <f t="shared" ref="O9:O72" si="0">(N9-M9)/M9</f>
        <v>-4.0334621846338535E-2</v>
      </c>
      <c r="P9" s="26">
        <f t="shared" ref="P9:P72" si="1">N9/N$8</f>
        <v>0.24238882162225986</v>
      </c>
      <c r="AA9" s="2"/>
      <c r="AH9" s="7"/>
    </row>
    <row r="10" spans="1:34" s="54" customFormat="1">
      <c r="A10" s="22" t="s">
        <v>71</v>
      </c>
      <c r="B10" s="20">
        <f>+'[3]4.Autovetture'!I9+[4]VCL!I9</f>
        <v>19018151</v>
      </c>
      <c r="C10" s="20">
        <f>+'[3]4.Autovetture'!J9+[4]VCL!J9</f>
        <v>17717412</v>
      </c>
      <c r="D10" s="20">
        <f>+'[3]4.Autovetture'!K9+[4]VCL!K9</f>
        <v>15023404</v>
      </c>
      <c r="E10" s="20">
        <f>+'[3]4.Autovetture'!L9+[4]VCL!L9</f>
        <v>16714832</v>
      </c>
      <c r="F10" s="20">
        <f>+'[3]4.Autovetture'!M9+[4]VCL!M9</f>
        <v>17313893</v>
      </c>
      <c r="G10" s="20">
        <f>+'[3]4.Autovetture'!N9+[4]VCL!N9</f>
        <v>16081235</v>
      </c>
      <c r="H10" s="20">
        <f>+'[3]4.Autovetture'!O9+[4]VCL!O9</f>
        <v>16137756</v>
      </c>
      <c r="I10" s="20">
        <f>+'[3]4.Autovetture'!P9+[4]VCL!P9</f>
        <v>16984882</v>
      </c>
      <c r="J10" s="20">
        <f>+'[3]4.Autovetture'!Q9+[4]VCL!Q9</f>
        <v>18115887</v>
      </c>
      <c r="K10" s="20">
        <f>+'[3]4.Autovetture'!R9+[4]VCL!R9</f>
        <v>18668295</v>
      </c>
      <c r="L10" s="20">
        <f>+'[3]4.Autovetture'!S9+[4]VCL!S9</f>
        <v>18920932</v>
      </c>
      <c r="M10" s="20">
        <f>+'[3]4.Autovetture'!T9+[4]VCL!T9</f>
        <v>18662600</v>
      </c>
      <c r="N10" s="20">
        <f>+'[3]4.Autovetture'!U9+[4]VCL!U9</f>
        <v>17808518</v>
      </c>
      <c r="O10" s="21">
        <f t="shared" si="0"/>
        <v>-4.5764362950499932E-2</v>
      </c>
      <c r="P10" s="21">
        <f t="shared" si="1"/>
        <v>0.20399176491970847</v>
      </c>
      <c r="Q10" s="51"/>
      <c r="R10" s="52"/>
      <c r="S10" s="52"/>
      <c r="T10" s="52"/>
      <c r="U10" s="53"/>
      <c r="AA10" s="55"/>
      <c r="AH10" s="56"/>
    </row>
    <row r="11" spans="1:34">
      <c r="A11" s="23" t="s">
        <v>30</v>
      </c>
      <c r="B11" s="20">
        <f>+'[3]4.Autovetture'!I10+[4]VCL!I10</f>
        <v>16001026</v>
      </c>
      <c r="C11" s="20">
        <f>+'[3]4.Autovetture'!J10+[4]VCL!J10</f>
        <v>14481193</v>
      </c>
      <c r="D11" s="20">
        <f>+'[3]4.Autovetture'!K10+[4]VCL!K10</f>
        <v>11992418</v>
      </c>
      <c r="E11" s="20">
        <f>+'[3]4.Autovetture'!L10+[4]VCL!L10</f>
        <v>13450896</v>
      </c>
      <c r="F11" s="20">
        <f>+'[3]4.Autovetture'!M10+[4]VCL!M10</f>
        <v>13927387</v>
      </c>
      <c r="G11" s="20">
        <f>+'[3]4.Autovetture'!N10+[4]VCL!N10</f>
        <v>12645537</v>
      </c>
      <c r="H11" s="20">
        <f>+'[3]4.Autovetture'!O10+[4]VCL!O10</f>
        <v>12725660</v>
      </c>
      <c r="I11" s="20">
        <f>+'[3]4.Autovetture'!P10+[4]VCL!P10</f>
        <v>13354656</v>
      </c>
      <c r="J11" s="20">
        <f>+'[3]4.Autovetture'!Q10+[4]VCL!Q10</f>
        <v>14291954</v>
      </c>
      <c r="K11" s="20">
        <f>+'[3]4.Autovetture'!R10+[4]VCL!R10</f>
        <v>14716705</v>
      </c>
      <c r="L11" s="20">
        <f>+'[3]4.Autovetture'!S10+[4]VCL!S10</f>
        <v>14818192</v>
      </c>
      <c r="M11" s="20">
        <f>+'[3]4.Autovetture'!T10+[4]VCL!T10</f>
        <v>14329095</v>
      </c>
      <c r="N11" s="20">
        <f>+'[3]4.Autovetture'!U10+[4]VCL!U10</f>
        <v>13450781</v>
      </c>
      <c r="O11" s="21">
        <f t="shared" si="0"/>
        <v>-6.1295845969337209E-2</v>
      </c>
      <c r="P11" s="21">
        <f t="shared" si="1"/>
        <v>0.15407506428881287</v>
      </c>
      <c r="AA11" s="2"/>
      <c r="AH11" s="7"/>
    </row>
    <row r="12" spans="1:34">
      <c r="A12" s="102" t="s">
        <v>43</v>
      </c>
      <c r="B12" s="103">
        <f>+'[3]4.Autovetture'!I11+[4]VCL!I11</f>
        <v>5960733</v>
      </c>
      <c r="C12" s="103">
        <f>+'[3]4.Autovetture'!J11+[4]VCL!J11</f>
        <v>5778296</v>
      </c>
      <c r="D12" s="103">
        <f>+'[3]4.Autovetture'!K11+[4]VCL!K11</f>
        <v>5132151</v>
      </c>
      <c r="E12" s="103">
        <f>+'[3]4.Autovetture'!L11+[4]VCL!L11</f>
        <v>5783095</v>
      </c>
      <c r="F12" s="103">
        <f>+'[3]4.Autovetture'!M11+[4]VCL!M11</f>
        <v>6146690</v>
      </c>
      <c r="G12" s="103">
        <f>+'[3]4.Autovetture'!N11+[4]VCL!N11</f>
        <v>5649067</v>
      </c>
      <c r="H12" s="103">
        <f>+'[3]4.Autovetture'!O11+[4]VCL!O11</f>
        <v>5718222</v>
      </c>
      <c r="I12" s="103">
        <f>+'[3]4.Autovetture'!P11+[4]VCL!P11</f>
        <v>5907548</v>
      </c>
      <c r="J12" s="103">
        <f>+'[3]4.Autovetture'!Q11+[4]VCL!Q11</f>
        <v>6033364</v>
      </c>
      <c r="K12" s="103">
        <f>+'[3]4.Autovetture'!R11+[4]VCL!R11</f>
        <v>6062562</v>
      </c>
      <c r="L12" s="103">
        <f>+'[3]4.Autovetture'!S11+[4]VCL!S11</f>
        <v>5919867</v>
      </c>
      <c r="M12" s="103">
        <f>+'[3]4.Autovetture'!T11+[4]VCL!T11</f>
        <v>5401509</v>
      </c>
      <c r="N12" s="103">
        <f>+'[3]4.Autovetture'!U11+[4]VCL!U11</f>
        <v>4947349</v>
      </c>
      <c r="O12" s="104">
        <f t="shared" si="0"/>
        <v>-8.4080207956702471E-2</v>
      </c>
      <c r="P12" s="104">
        <f t="shared" si="1"/>
        <v>5.6670546880080351E-2</v>
      </c>
      <c r="AA12" s="2"/>
    </row>
    <row r="13" spans="1:34">
      <c r="A13" s="102" t="s">
        <v>4</v>
      </c>
      <c r="B13" s="105">
        <f>+'[3]4.Autovetture'!I12+[4]VCL!I12</f>
        <v>2944123</v>
      </c>
      <c r="C13" s="105">
        <f>+'[3]4.Autovetture'!J12+[4]VCL!J12</f>
        <v>2495066</v>
      </c>
      <c r="D13" s="105">
        <f>+'[3]4.Autovetture'!K12+[4]VCL!K12</f>
        <v>2018344</v>
      </c>
      <c r="E13" s="105">
        <f>+'[3]4.Autovetture'!L12+[4]VCL!L12</f>
        <v>2186650</v>
      </c>
      <c r="F13" s="105">
        <f>+'[3]4.Autovetture'!M12+[4]VCL!M12</f>
        <v>2242928</v>
      </c>
      <c r="G13" s="105">
        <f>+'[3]4.Autovetture'!N12+[4]VCL!N12</f>
        <v>1968015</v>
      </c>
      <c r="H13" s="105">
        <f>+'[3]4.Autovetture'!O12+[4]VCL!O12</f>
        <v>1736028</v>
      </c>
      <c r="I13" s="105">
        <f>+'[3]4.Autovetture'!P12+[4]VCL!P12</f>
        <v>1815001</v>
      </c>
      <c r="J13" s="105">
        <f>+'[3]4.Autovetture'!Q12+[4]VCL!Q12</f>
        <v>1971980</v>
      </c>
      <c r="K13" s="105">
        <f>+'[3]4.Autovetture'!R12+[4]VCL!R12</f>
        <v>2080279</v>
      </c>
      <c r="L13" s="105">
        <f>+'[3]4.Autovetture'!S12+[4]VCL!S12</f>
        <v>2233200</v>
      </c>
      <c r="M13" s="105">
        <f>+'[3]4.Autovetture'!T12+[4]VCL!T12</f>
        <v>2267764</v>
      </c>
      <c r="N13" s="105">
        <f>+'[3]4.Autovetture'!U12+[4]VCL!U12</f>
        <v>2202460</v>
      </c>
      <c r="O13" s="104">
        <f t="shared" si="0"/>
        <v>-2.8796647270174499E-2</v>
      </c>
      <c r="P13" s="104">
        <f t="shared" si="1"/>
        <v>2.5228584577619603E-2</v>
      </c>
      <c r="AA13" s="2"/>
    </row>
    <row r="14" spans="1:34">
      <c r="A14" s="102" t="s">
        <v>5</v>
      </c>
      <c r="B14" s="105">
        <f>+'[3]4.Autovetture'!I13+[4]VCL!I13</f>
        <v>2795364</v>
      </c>
      <c r="C14" s="105">
        <f>+'[3]4.Autovetture'!J13+[4]VCL!J13</f>
        <v>2466377</v>
      </c>
      <c r="D14" s="105">
        <f>+'[3]4.Autovetture'!K13+[4]VCL!K13</f>
        <v>2143819</v>
      </c>
      <c r="E14" s="105">
        <f>+'[3]4.Autovetture'!L13+[4]VCL!L13</f>
        <v>2350755</v>
      </c>
      <c r="F14" s="105">
        <f>+'[3]4.Autovetture'!M13+[4]VCL!M13</f>
        <v>2318398</v>
      </c>
      <c r="G14" s="105">
        <f>+'[3]4.Autovetture'!N13+[4]VCL!N13</f>
        <v>1932304</v>
      </c>
      <c r="H14" s="105">
        <f>+'[3]4.Autovetture'!O13+[4]VCL!O13</f>
        <v>2139654</v>
      </c>
      <c r="I14" s="105">
        <f>+'[3]4.Autovetture'!P13+[4]VCL!P13</f>
        <v>2375439</v>
      </c>
      <c r="J14" s="105">
        <f>+'[3]4.Autovetture'!Q13+[4]VCL!Q13</f>
        <v>2705248</v>
      </c>
      <c r="K14" s="105">
        <f>+'[3]4.Autovetture'!R13+[4]VCL!R13</f>
        <v>2859184</v>
      </c>
      <c r="L14" s="105">
        <f>+'[3]4.Autovetture'!S13+[4]VCL!S13</f>
        <v>2786691</v>
      </c>
      <c r="M14" s="105">
        <f>+'[3]4.Autovetture'!T13+[4]VCL!T13</f>
        <v>2764067</v>
      </c>
      <c r="N14" s="105">
        <f>+'[3]4.Autovetture'!U13+[4]VCL!U13</f>
        <v>2772523</v>
      </c>
      <c r="O14" s="104">
        <f t="shared" si="0"/>
        <v>3.0592601409444851E-3</v>
      </c>
      <c r="P14" s="104">
        <f t="shared" si="1"/>
        <v>3.1758502310550767E-2</v>
      </c>
      <c r="AA14" s="2"/>
    </row>
    <row r="15" spans="1:34">
      <c r="A15" s="102" t="s">
        <v>6</v>
      </c>
      <c r="B15" s="105">
        <f>+'[3]4.Autovetture'!I14+[4]VCL!I14</f>
        <v>1730462</v>
      </c>
      <c r="C15" s="105">
        <f>+'[3]4.Autovetture'!J14+[4]VCL!J14</f>
        <v>1622176</v>
      </c>
      <c r="D15" s="105">
        <f>+'[3]4.Autovetture'!K14+[4]VCL!K14</f>
        <v>1079666</v>
      </c>
      <c r="E15" s="105">
        <f>+'[3]4.Autovetture'!L14+[4]VCL!L14</f>
        <v>1381839</v>
      </c>
      <c r="F15" s="105">
        <f>+'[3]4.Autovetture'!M14+[4]VCL!M14</f>
        <v>1446824</v>
      </c>
      <c r="G15" s="105">
        <f>+'[3]4.Autovetture'!N14+[4]VCL!N14</f>
        <v>1558951</v>
      </c>
      <c r="H15" s="105">
        <f>+'[3]4.Autovetture'!O14+[4]VCL!O14</f>
        <v>1578585</v>
      </c>
      <c r="I15" s="105">
        <f>+'[3]4.Autovetture'!P14+[4]VCL!P14</f>
        <v>1583442</v>
      </c>
      <c r="J15" s="105">
        <f>+'[3]4.Autovetture'!Q14+[4]VCL!Q14</f>
        <v>1664161</v>
      </c>
      <c r="K15" s="105">
        <f>+'[3]4.Autovetture'!R14+[4]VCL!R14</f>
        <v>1798133</v>
      </c>
      <c r="L15" s="105">
        <f>+'[3]4.Autovetture'!S14+[4]VCL!S14</f>
        <v>1730961</v>
      </c>
      <c r="M15" s="105">
        <f>+'[3]4.Autovetture'!T14+[4]VCL!T14</f>
        <v>1583490</v>
      </c>
      <c r="N15" s="105">
        <f>+'[3]4.Autovetture'!U14+[4]VCL!U14</f>
        <v>1360577</v>
      </c>
      <c r="O15" s="104">
        <f t="shared" si="0"/>
        <v>-0.14077322875420747</v>
      </c>
      <c r="P15" s="104">
        <f t="shared" si="1"/>
        <v>1.5585042143268868E-2</v>
      </c>
      <c r="AA15" s="2"/>
    </row>
    <row r="16" spans="1:34">
      <c r="A16" s="102" t="s">
        <v>7</v>
      </c>
      <c r="B16" s="105">
        <f>+'[3]4.Autovetture'!I15+[4]VCL!I15</f>
        <v>1231749</v>
      </c>
      <c r="C16" s="105">
        <f>+'[3]4.Autovetture'!J15+[4]VCL!J15</f>
        <v>974198</v>
      </c>
      <c r="D16" s="105">
        <f>+'[3]4.Autovetture'!K15+[4]VCL!K15</f>
        <v>819189</v>
      </c>
      <c r="E16" s="105">
        <f>+'[3]4.Autovetture'!L15+[4]VCL!L15</f>
        <v>809173</v>
      </c>
      <c r="F16" s="105">
        <f>+'[3]4.Autovetture'!M15+[4]VCL!M15</f>
        <v>755948</v>
      </c>
      <c r="G16" s="105">
        <f>+'[3]4.Autovetture'!N15+[4]VCL!N15</f>
        <v>638003</v>
      </c>
      <c r="H16" s="105">
        <f>+'[3]4.Autovetture'!O15+[4]VCL!O15</f>
        <v>624504</v>
      </c>
      <c r="I16" s="105">
        <f>+'[3]4.Autovetture'!P15+[4]VCL!P15</f>
        <v>672287</v>
      </c>
      <c r="J16" s="105">
        <f>+'[3]4.Autovetture'!Q15+[4]VCL!Q15</f>
        <v>980504</v>
      </c>
      <c r="K16" s="105">
        <f>+'[3]4.Autovetture'!R15+[4]VCL!R15</f>
        <v>1057329</v>
      </c>
      <c r="L16" s="105">
        <f>+'[3]4.Autovetture'!S15+[4]VCL!S15</f>
        <v>1074754</v>
      </c>
      <c r="M16" s="105">
        <f>+'[3]4.Autovetture'!T15+[4]VCL!T15</f>
        <v>998071</v>
      </c>
      <c r="N16" s="105">
        <f>+'[3]4.Autovetture'!U15+[4]VCL!U15</f>
        <v>854384</v>
      </c>
      <c r="O16" s="104">
        <f t="shared" si="0"/>
        <v>-0.14396470792158073</v>
      </c>
      <c r="P16" s="104">
        <f t="shared" si="1"/>
        <v>9.7867380137505091E-3</v>
      </c>
      <c r="AA16" s="2"/>
    </row>
    <row r="17" spans="1:27">
      <c r="A17" s="102" t="s">
        <v>50</v>
      </c>
      <c r="B17" s="105">
        <f>+'[3]4.Autovetture'!I16+[4]VCL!I16</f>
        <v>199969</v>
      </c>
      <c r="C17" s="105">
        <f>+'[3]4.Autovetture'!J16+[4]VCL!J16</f>
        <v>125436</v>
      </c>
      <c r="D17" s="105">
        <f>+'[3]4.Autovetture'!K16+[4]VCL!K16</f>
        <v>56620</v>
      </c>
      <c r="E17" s="105">
        <f>+'[3]4.Autovetture'!L16+[4]VCL!L16</f>
        <v>86183</v>
      </c>
      <c r="F17" s="105">
        <f>+'[3]4.Autovetture'!M16+[4]VCL!M16</f>
        <v>130343</v>
      </c>
      <c r="G17" s="105">
        <f>+'[3]4.Autovetture'!N16+[4]VCL!N16</f>
        <v>123602</v>
      </c>
      <c r="H17" s="105">
        <f>+'[3]4.Autovetture'!O16+[4]VCL!O16</f>
        <v>146566</v>
      </c>
      <c r="I17" s="105">
        <f>+'[3]4.Autovetture'!P16+[4]VCL!P16</f>
        <v>135174</v>
      </c>
      <c r="J17" s="105">
        <f>+'[3]4.Autovetture'!Q16+[4]VCL!Q16</f>
        <v>104000</v>
      </c>
      <c r="K17" s="105">
        <f>+'[3]4.Autovetture'!R16+[4]VCL!R16</f>
        <v>75100</v>
      </c>
      <c r="L17" s="105">
        <f>+'[3]4.Autovetture'!S16+[4]VCL!S16</f>
        <v>78000</v>
      </c>
      <c r="M17" s="105">
        <f>+'[3]4.Autovetture'!T16+[4]VCL!T16</f>
        <v>144500</v>
      </c>
      <c r="N17" s="105">
        <f>+'[3]4.Autovetture'!U16+[4]VCL!U16</f>
        <v>158400</v>
      </c>
      <c r="O17" s="104">
        <f t="shared" si="0"/>
        <v>9.6193771626297581E-2</v>
      </c>
      <c r="P17" s="104">
        <f t="shared" si="1"/>
        <v>1.8144292278156904E-3</v>
      </c>
      <c r="AA17" s="2"/>
    </row>
    <row r="18" spans="1:27">
      <c r="A18" s="102" t="s">
        <v>51</v>
      </c>
      <c r="B18" s="105">
        <f>+'[3]4.Autovetture'!I17+[4]VCL!I17</f>
        <v>789674</v>
      </c>
      <c r="C18" s="105">
        <f>+'[3]4.Autovetture'!J17+[4]VCL!J17</f>
        <v>680149</v>
      </c>
      <c r="D18" s="105">
        <f>+'[3]4.Autovetture'!K17+[4]VCL!K17</f>
        <v>524595</v>
      </c>
      <c r="E18" s="105">
        <f>+'[3]4.Autovetture'!L17+[4]VCL!L17</f>
        <v>528996</v>
      </c>
      <c r="F18" s="105">
        <f>+'[3]4.Autovetture'!M17+[4]VCL!M17</f>
        <v>562156</v>
      </c>
      <c r="G18" s="105">
        <f>+'[3]4.Autovetture'!N17+[4]VCL!N17</f>
        <v>504616</v>
      </c>
      <c r="H18" s="105">
        <f>+'[3]4.Autovetture'!O17+[4]VCL!O17</f>
        <v>465504</v>
      </c>
      <c r="I18" s="105">
        <f>+'[3]4.Autovetture'!P17+[4]VCL!P17</f>
        <v>481636</v>
      </c>
      <c r="J18" s="105">
        <f>+'[3]4.Autovetture'!Q17+[4]VCL!Q17</f>
        <v>369172</v>
      </c>
      <c r="K18" s="105">
        <f>+'[3]4.Autovetture'!R17+[4]VCL!R17</f>
        <v>354003</v>
      </c>
      <c r="L18" s="105">
        <f>+'[3]4.Autovetture'!S17+[4]VCL!S17</f>
        <v>332979</v>
      </c>
      <c r="M18" s="105">
        <f>+'[3]4.Autovetture'!T17+[4]VCL!T17</f>
        <v>265958</v>
      </c>
      <c r="N18" s="105">
        <f>+'[3]4.Autovetture'!U17+[4]VCL!U17</f>
        <v>247020</v>
      </c>
      <c r="O18" s="104">
        <f t="shared" si="0"/>
        <v>-7.1206731889997668E-2</v>
      </c>
      <c r="P18" s="104">
        <f t="shared" si="1"/>
        <v>2.829547398074696E-3</v>
      </c>
      <c r="AA18" s="2"/>
    </row>
    <row r="19" spans="1:27">
      <c r="A19" s="102" t="s">
        <v>52</v>
      </c>
      <c r="B19" s="105">
        <f>+'[3]4.Autovetture'!I18+[4]VCL!I18</f>
        <v>24006</v>
      </c>
      <c r="C19" s="105">
        <f>+'[3]4.Autovetture'!J18+[4]VCL!J18</f>
        <v>17519</v>
      </c>
      <c r="D19" s="105">
        <f>+'[3]4.Autovetture'!K18+[4]VCL!K18</f>
        <v>10907</v>
      </c>
      <c r="E19" s="105">
        <f>+'[3]4.Autovetture'!L18+[4]VCL!L18</f>
        <v>6385</v>
      </c>
      <c r="F19" s="105">
        <f>+'[3]4.Autovetture'!M18+[4]VCL!M18</f>
        <v>2540</v>
      </c>
      <c r="G19" s="105">
        <f>+'[3]4.Autovetture'!N18+[4]VCL!N18</f>
        <v>8600</v>
      </c>
      <c r="H19" s="105">
        <f>+'[3]4.Autovetture'!O18+[4]VCL!O18</f>
        <v>7600</v>
      </c>
      <c r="I19" s="105">
        <f>+'[3]4.Autovetture'!P18+[4]VCL!P18</f>
        <v>45000</v>
      </c>
      <c r="J19" s="105">
        <f>+'[3]4.Autovetture'!Q18+[4]VCL!Q18</f>
        <v>69000</v>
      </c>
      <c r="K19" s="105">
        <f>+'[3]4.Autovetture'!R18+[4]VCL!R18</f>
        <v>48000</v>
      </c>
      <c r="L19" s="105">
        <f>+'[3]4.Autovetture'!S18+[4]VCL!S18</f>
        <v>108839</v>
      </c>
      <c r="M19" s="105">
        <f>+'[3]4.Autovetture'!T18+[4]VCL!T18</f>
        <v>112104</v>
      </c>
      <c r="N19" s="105">
        <f>+'[3]4.Autovetture'!U18+[4]VCL!U18</f>
        <v>114785</v>
      </c>
      <c r="O19" s="104">
        <f t="shared" si="0"/>
        <v>2.3915292942267893E-2</v>
      </c>
      <c r="P19" s="104">
        <f t="shared" si="1"/>
        <v>1.3148311800178284E-3</v>
      </c>
      <c r="AA19" s="2"/>
    </row>
    <row r="20" spans="1:27">
      <c r="A20" s="102" t="s">
        <v>53</v>
      </c>
      <c r="B20" s="105">
        <f>+'[3]4.Autovetture'!I19+[4]VCL!I19</f>
        <v>61912</v>
      </c>
      <c r="C20" s="105">
        <f>+'[3]4.Autovetture'!J19+[4]VCL!J19</f>
        <v>59223</v>
      </c>
      <c r="D20" s="105">
        <f>+'[3]4.Autovetture'!K19+[4]VCL!K19</f>
        <v>50620</v>
      </c>
      <c r="E20" s="105">
        <f>+'[3]4.Autovetture'!L19+[4]VCL!L19</f>
        <v>48025</v>
      </c>
      <c r="F20" s="105">
        <f>+'[3]4.Autovetture'!M19+[4]VCL!M19</f>
        <v>40772</v>
      </c>
      <c r="G20" s="105">
        <f>+'[3]4.Autovetture'!N19+[4]VCL!N19</f>
        <v>24895</v>
      </c>
      <c r="H20" s="105">
        <f>+'[3]4.Autovetture'!O19+[4]VCL!O19</f>
        <v>0</v>
      </c>
      <c r="I20" s="105">
        <f>+'[3]4.Autovetture'!P19+[4]VCL!P19</f>
        <v>29196</v>
      </c>
      <c r="J20" s="105">
        <f>+'[3]4.Autovetture'!Q19+[4]VCL!Q19</f>
        <v>56778</v>
      </c>
      <c r="K20" s="105">
        <f>+'[3]4.Autovetture'!R19+[4]VCL!R19</f>
        <v>42150</v>
      </c>
      <c r="L20" s="106">
        <f>+'[3]4.Autovetture'!S19+[4]VCL!S19</f>
        <v>155000</v>
      </c>
      <c r="M20" s="106">
        <f>+'[3]4.Autovetture'!T19+[4]VCL!T19</f>
        <v>211600</v>
      </c>
      <c r="N20" s="106">
        <f>+'[3]4.Autovetture'!U19+[4]VCL!U19</f>
        <v>174000</v>
      </c>
      <c r="O20" s="107">
        <f t="shared" si="0"/>
        <v>-0.17769376181474481</v>
      </c>
      <c r="P20" s="107">
        <f t="shared" si="1"/>
        <v>1.9931230154035993E-3</v>
      </c>
      <c r="AA20" s="2"/>
    </row>
    <row r="21" spans="1:27">
      <c r="A21" s="102" t="s">
        <v>54</v>
      </c>
      <c r="B21" s="105">
        <f>+'[3]4.Autovetture'!I20+[4]VCL!I20</f>
        <v>170103</v>
      </c>
      <c r="C21" s="105">
        <f>+'[3]4.Autovetture'!J20+[4]VCL!J20</f>
        <v>168420</v>
      </c>
      <c r="D21" s="105">
        <f>+'[3]4.Autovetture'!K20+[4]VCL!K20</f>
        <v>123852</v>
      </c>
      <c r="E21" s="105">
        <f>+'[3]4.Autovetture'!L20+[4]VCL!L20</f>
        <v>154333</v>
      </c>
      <c r="F21" s="105">
        <f>+'[3]4.Autovetture'!M20+[4]VCL!M20</f>
        <v>188163</v>
      </c>
      <c r="G21" s="105">
        <f>+'[3]4.Autovetture'!N20+[4]VCL!N20</f>
        <v>159566</v>
      </c>
      <c r="H21" s="105">
        <f>+'[3]4.Autovetture'!O20+[4]VCL!O20</f>
        <v>150616</v>
      </c>
      <c r="I21" s="105">
        <f>+'[3]4.Autovetture'!P20+[4]VCL!P20</f>
        <v>158612</v>
      </c>
      <c r="J21" s="105">
        <f>+'[3]4.Autovetture'!Q20+[4]VCL!Q20</f>
        <v>152602</v>
      </c>
      <c r="K21" s="105">
        <f>+'[3]4.Autovetture'!R20+[4]VCL!R20</f>
        <v>138912</v>
      </c>
      <c r="L21" s="105">
        <f>+'[3]4.Autovetture'!S20+[4]VCL!S20</f>
        <v>169242</v>
      </c>
      <c r="M21" s="105">
        <f>+'[3]4.Autovetture'!T20+[4]VCL!T20</f>
        <v>289032</v>
      </c>
      <c r="N21" s="105">
        <f>+'[3]4.Autovetture'!U20+[4]VCL!U20</f>
        <v>340283</v>
      </c>
      <c r="O21" s="104">
        <f t="shared" si="0"/>
        <v>0.1773194663566664</v>
      </c>
      <c r="P21" s="104">
        <f t="shared" si="1"/>
        <v>3.8978498796010514E-3</v>
      </c>
      <c r="AA21" s="2"/>
    </row>
    <row r="22" spans="1:27">
      <c r="A22" s="102" t="s">
        <v>55</v>
      </c>
      <c r="B22" s="105">
        <f>+'[3]4.Autovetture'!I21+[4]VCL!I21</f>
        <v>316850</v>
      </c>
      <c r="C22" s="105">
        <f>+'[3]4.Autovetture'!J21+[4]VCL!J21</f>
        <v>252287</v>
      </c>
      <c r="D22" s="105">
        <f>+'[3]4.Autovetture'!K21+[4]VCL!K21</f>
        <v>128738</v>
      </c>
      <c r="E22" s="105">
        <f>+'[3]4.Autovetture'!L21+[4]VCL!L21</f>
        <v>177084</v>
      </c>
      <c r="F22" s="105">
        <f>+'[3]4.Autovetture'!M21+[4]VCL!M21</f>
        <v>188969</v>
      </c>
      <c r="G22" s="105">
        <f>+'[3]4.Autovetture'!N21+[4]VCL!N21</f>
        <v>162814</v>
      </c>
      <c r="H22" s="105">
        <f>+'[3]4.Autovetture'!O21+[4]VCL!O21</f>
        <v>161080</v>
      </c>
      <c r="I22" s="105">
        <f>+'[3]4.Autovetture'!P21+[4]VCL!P21</f>
        <v>154173</v>
      </c>
      <c r="J22" s="105">
        <f>+'[3]4.Autovetture'!Q21+[4]VCL!Q21</f>
        <v>188987</v>
      </c>
      <c r="K22" s="105">
        <f>+'[3]4.Autovetture'!R21+[4]VCL!R21</f>
        <v>205374</v>
      </c>
      <c r="L22" s="105">
        <f>+'[3]4.Autovetture'!S21+[4]VCL!S21</f>
        <v>234000</v>
      </c>
      <c r="M22" s="105">
        <f>+'[3]4.Autovetture'!T21+[4]VCL!T21</f>
        <v>291000</v>
      </c>
      <c r="N22" s="105">
        <f>+'[3]4.Autovetture'!U21+[4]VCL!U21</f>
        <v>279000</v>
      </c>
      <c r="O22" s="104">
        <f t="shared" si="0"/>
        <v>-4.1237113402061855E-2</v>
      </c>
      <c r="P22" s="104">
        <f t="shared" si="1"/>
        <v>3.1958696626299089E-3</v>
      </c>
      <c r="AA22" s="2"/>
    </row>
    <row r="23" spans="1:27" s="6" customFormat="1">
      <c r="A23" s="108" t="s">
        <v>56</v>
      </c>
      <c r="B23" s="109">
        <f>+'[3]4.Autovetture'!I22+[4]VCL!I22</f>
        <v>-223919</v>
      </c>
      <c r="C23" s="109">
        <f>+'[3]4.Autovetture'!J22+[4]VCL!J22</f>
        <v>-157954</v>
      </c>
      <c r="D23" s="109">
        <f>+'[3]4.Autovetture'!K22+[4]VCL!K22</f>
        <v>-96083</v>
      </c>
      <c r="E23" s="109">
        <f>+'[3]4.Autovetture'!L22+[4]VCL!L22</f>
        <v>-61622</v>
      </c>
      <c r="F23" s="109">
        <f>+'[3]4.Autovetture'!M22+[4]VCL!M22</f>
        <v>-96344</v>
      </c>
      <c r="G23" s="109">
        <f>+'[3]4.Autovetture'!N22+[4]VCL!N22</f>
        <v>-84896</v>
      </c>
      <c r="H23" s="109">
        <f>+'[3]4.Autovetture'!O22+[4]VCL!O22</f>
        <v>-2699</v>
      </c>
      <c r="I23" s="109">
        <f>+'[3]4.Autovetture'!P22+[4]VCL!P22</f>
        <v>-2852</v>
      </c>
      <c r="J23" s="109">
        <f>+'[3]4.Autovetture'!Q22+[4]VCL!Q22</f>
        <v>-3842</v>
      </c>
      <c r="K23" s="109">
        <f>+'[3]4.Autovetture'!R22+[4]VCL!R22</f>
        <v>-4321</v>
      </c>
      <c r="L23" s="109">
        <f>+'[3]4.Autovetture'!S22+[4]VCL!S22</f>
        <v>-5341</v>
      </c>
      <c r="M23" s="109"/>
      <c r="N23" s="109"/>
      <c r="O23" s="104"/>
      <c r="P23" s="104"/>
      <c r="Q23" s="27"/>
      <c r="R23" s="28"/>
      <c r="S23" s="28"/>
      <c r="T23" s="28"/>
      <c r="U23" s="29"/>
      <c r="AA23" s="30"/>
    </row>
    <row r="24" spans="1:27">
      <c r="A24" s="23" t="s">
        <v>57</v>
      </c>
      <c r="B24" s="20">
        <f>+'[3]4.Autovetture'!I23+[4]VCL!I23</f>
        <v>3017125</v>
      </c>
      <c r="C24" s="20">
        <f>+'[3]4.Autovetture'!J23+[4]VCL!J23</f>
        <v>3236219</v>
      </c>
      <c r="D24" s="20">
        <f>+'[3]4.Autovetture'!K23+[4]VCL!K23</f>
        <v>3030986</v>
      </c>
      <c r="E24" s="20">
        <f>+'[3]4.Autovetture'!L23+[4]VCL!L23</f>
        <v>3263936</v>
      </c>
      <c r="F24" s="20">
        <f>+'[3]4.Autovetture'!M23+[4]VCL!M23</f>
        <v>3386506</v>
      </c>
      <c r="G24" s="20">
        <f>+'[3]4.Autovetture'!N23+[4]VCL!N23</f>
        <v>3435698</v>
      </c>
      <c r="H24" s="20">
        <f>+'[3]4.Autovetture'!O23+[4]VCL!O23</f>
        <v>3412096</v>
      </c>
      <c r="I24" s="20">
        <f>+'[3]4.Autovetture'!P23+[4]VCL!P23</f>
        <v>3630226</v>
      </c>
      <c r="J24" s="20">
        <f>+'[3]4.Autovetture'!Q23+[4]VCL!Q23</f>
        <v>3823933</v>
      </c>
      <c r="K24" s="20">
        <f>+'[3]4.Autovetture'!R23+[4]VCL!R23</f>
        <v>3951590</v>
      </c>
      <c r="L24" s="20">
        <f>+'[3]4.Autovetture'!S23+[4]VCL!S23</f>
        <v>4102740</v>
      </c>
      <c r="M24" s="20">
        <f>+'[3]4.Autovetture'!T23+[4]VCL!T23</f>
        <v>4333505</v>
      </c>
      <c r="N24" s="20">
        <f>+'[3]4.Autovetture'!U23+[4]VCL!U23</f>
        <v>4357737</v>
      </c>
      <c r="O24" s="21">
        <f t="shared" si="0"/>
        <v>5.5917784795448486E-3</v>
      </c>
      <c r="P24" s="21">
        <f t="shared" si="1"/>
        <v>4.9916700630895601E-2</v>
      </c>
      <c r="AA24" s="2"/>
    </row>
    <row r="25" spans="1:27">
      <c r="A25" s="102" t="s">
        <v>8</v>
      </c>
      <c r="B25" s="105">
        <f>+'[3]4.Autovetture'!I24+[4]VCL!I24</f>
        <v>931298</v>
      </c>
      <c r="C25" s="105">
        <f>+'[3]4.Autovetture'!J24+[4]VCL!J24</f>
        <v>940334</v>
      </c>
      <c r="D25" s="105">
        <f>+'[3]4.Autovetture'!K24+[4]VCL!K24</f>
        <v>979085</v>
      </c>
      <c r="E25" s="105">
        <f>+'[3]4.Autovetture'!L24+[4]VCL!L24</f>
        <v>1072263</v>
      </c>
      <c r="F25" s="105">
        <f>+'[3]4.Autovetture'!M24+[4]VCL!M24</f>
        <v>1194981</v>
      </c>
      <c r="G25" s="105">
        <f>+'[3]4.Autovetture'!N24+[4]VCL!N24</f>
        <v>1174267</v>
      </c>
      <c r="H25" s="105">
        <f>+'[3]4.Autovetture'!O24+[4]VCL!O24</f>
        <v>1128473</v>
      </c>
      <c r="I25" s="105">
        <f>+'[3]4.Autovetture'!P24+[4]VCL!P24</f>
        <v>1246506</v>
      </c>
      <c r="J25" s="105">
        <f>+'[3]4.Autovetture'!Q24+[4]VCL!Q24</f>
        <v>1241166</v>
      </c>
      <c r="K25" s="105">
        <f>+'[3]4.Autovetture'!R24+[4]VCL!R24</f>
        <v>1344182</v>
      </c>
      <c r="L25" s="105">
        <f>+'[3]4.Autovetture'!S24+[4]VCL!S24</f>
        <v>1413881</v>
      </c>
      <c r="M25" s="105">
        <f>+'[3]4.Autovetture'!T24+[4]VCL!T24</f>
        <v>1437396</v>
      </c>
      <c r="N25" s="105">
        <f>+'[3]4.Autovetture'!U24+[4]VCL!U24</f>
        <v>1427563</v>
      </c>
      <c r="O25" s="104">
        <f t="shared" si="0"/>
        <v>-6.8408427461882464E-3</v>
      </c>
      <c r="P25" s="104">
        <f t="shared" si="1"/>
        <v>1.6352348685279357E-2</v>
      </c>
      <c r="AA25" s="2"/>
    </row>
    <row r="26" spans="1:27">
      <c r="A26" s="102" t="s">
        <v>9</v>
      </c>
      <c r="B26" s="105">
        <f>+'[3]4.Autovetture'!I25+[4]VCL!I25</f>
        <v>786825</v>
      </c>
      <c r="C26" s="105">
        <f>+'[3]4.Autovetture'!J25+[4]VCL!J25</f>
        <v>934887</v>
      </c>
      <c r="D26" s="105">
        <f>+'[3]4.Autovetture'!K25+[4]VCL!K25</f>
        <v>868729</v>
      </c>
      <c r="E26" s="105">
        <f>+'[3]4.Autovetture'!L25+[4]VCL!L25</f>
        <v>858972</v>
      </c>
      <c r="F26" s="105">
        <f>+'[3]4.Autovetture'!M25+[4]VCL!M25</f>
        <v>831258</v>
      </c>
      <c r="G26" s="105">
        <f>+'[3]4.Autovetture'!N25+[4]VCL!N25</f>
        <v>650744</v>
      </c>
      <c r="H26" s="105">
        <f>+'[3]4.Autovetture'!O25+[4]VCL!O25</f>
        <v>586073</v>
      </c>
      <c r="I26" s="105">
        <f>+'[3]4.Autovetture'!P25+[4]VCL!P25</f>
        <v>588478</v>
      </c>
      <c r="J26" s="105">
        <f>+'[3]4.Autovetture'!Q25+[4]VCL!Q25</f>
        <v>655641</v>
      </c>
      <c r="K26" s="105">
        <f>+'[3]4.Autovetture'!R25+[4]VCL!R25</f>
        <v>676600</v>
      </c>
      <c r="L26" s="105">
        <f>+'[3]4.Autovetture'!S25+[4]VCL!S25</f>
        <v>684473</v>
      </c>
      <c r="M26" s="105">
        <f>+'[3]4.Autovetture'!T25+[4]VCL!T25</f>
        <v>653747</v>
      </c>
      <c r="N26" s="105">
        <f>+'[3]4.Autovetture'!U25+[4]VCL!U25</f>
        <v>642502</v>
      </c>
      <c r="O26" s="104">
        <f t="shared" si="0"/>
        <v>-1.7200843751481842E-2</v>
      </c>
      <c r="P26" s="104">
        <f t="shared" si="1"/>
        <v>7.3596869174876048E-3</v>
      </c>
      <c r="AA26" s="2"/>
    </row>
    <row r="27" spans="1:27">
      <c r="A27" s="102" t="s">
        <v>10</v>
      </c>
      <c r="B27" s="103">
        <f>+'[3]4.Autovetture'!I26+[4]VCL!I26</f>
        <v>571071</v>
      </c>
      <c r="C27" s="103">
        <f>+'[3]4.Autovetture'!J26+[4]VCL!J26</f>
        <v>575776</v>
      </c>
      <c r="D27" s="103">
        <f>+'[3]4.Autovetture'!K26+[4]VCL!K26</f>
        <v>461340</v>
      </c>
      <c r="E27" s="103">
        <f>+'[3]4.Autovetture'!L26+[4]VCL!L26</f>
        <v>561933</v>
      </c>
      <c r="F27" s="103">
        <f>+'[3]4.Autovetture'!M26+[4]VCL!M26</f>
        <v>639763</v>
      </c>
      <c r="G27" s="103">
        <f>+'[3]4.Autovetture'!N26+[4]VCL!N26</f>
        <v>926555</v>
      </c>
      <c r="H27" s="103">
        <f>+'[3]4.Autovetture'!O26+[4]VCL!O26</f>
        <v>975000</v>
      </c>
      <c r="I27" s="103">
        <f>+'[3]4.Autovetture'!P26+[4]VCL!P26</f>
        <v>971160</v>
      </c>
      <c r="J27" s="103">
        <f>+'[3]4.Autovetture'!Q26+[4]VCL!Q26</f>
        <v>1038503</v>
      </c>
      <c r="K27" s="103">
        <f>+'[3]4.Autovetture'!R26+[4]VCL!R26</f>
        <v>1040000</v>
      </c>
      <c r="L27" s="103">
        <f>+'[3]4.Autovetture'!S26+[4]VCL!S26</f>
        <v>1032445</v>
      </c>
      <c r="M27" s="103">
        <f>+'[3]4.Autovetture'!T26+[4]VCL!T26</f>
        <v>1093215</v>
      </c>
      <c r="N27" s="103">
        <f>+'[3]4.Autovetture'!U26+[4]VCL!U26</f>
        <v>1100000</v>
      </c>
      <c r="O27" s="104">
        <f t="shared" si="0"/>
        <v>6.2064644191673181E-3</v>
      </c>
      <c r="P27" s="104">
        <f t="shared" si="1"/>
        <v>1.2600202970942293E-2</v>
      </c>
      <c r="V27" s="5"/>
      <c r="AA27" s="2"/>
    </row>
    <row r="28" spans="1:27">
      <c r="A28" s="102" t="s">
        <v>59</v>
      </c>
      <c r="B28" s="103">
        <f>+'[3]4.Autovetture'!I27+[4]VCL!I27</f>
        <v>198402</v>
      </c>
      <c r="C28" s="103">
        <f>+'[3]4.Autovetture'!J27+[4]VCL!J27</f>
        <v>197843</v>
      </c>
      <c r="D28" s="103">
        <f>+'[3]4.Autovetture'!K27+[4]VCL!K27</f>
        <v>212749</v>
      </c>
      <c r="E28" s="103">
        <f>+'[3]4.Autovetture'!L27+[4]VCL!L27</f>
        <v>211340</v>
      </c>
      <c r="F28" s="103">
        <f>+'[3]4.Autovetture'!M27+[4]VCL!M27</f>
        <v>174119</v>
      </c>
      <c r="G28" s="103">
        <f>+'[3]4.Autovetture'!N27+[4]VCL!N27</f>
        <v>130949</v>
      </c>
      <c r="H28" s="103">
        <f>+'[3]4.Autovetture'!O27+[4]VCL!O27</f>
        <v>93734</v>
      </c>
      <c r="I28" s="103">
        <f>+'[3]4.Autovetture'!P27+[4]VCL!P27</f>
        <v>118591</v>
      </c>
      <c r="J28" s="103">
        <f>+'[3]4.Autovetture'!Q27+[4]VCL!Q27</f>
        <v>133092</v>
      </c>
      <c r="K28" s="103">
        <f>+'[3]4.Autovetture'!R27+[4]VCL!R27</f>
        <v>133702</v>
      </c>
      <c r="L28" s="103">
        <f>+'[3]4.Autovetture'!S27+[4]VCL!S27</f>
        <v>189852</v>
      </c>
      <c r="M28" s="103">
        <f>+'[3]4.Autovetture'!T27+[4]VCL!T27</f>
        <v>209378</v>
      </c>
      <c r="N28" s="103">
        <f>+'[3]4.Autovetture'!U27+[4]VCL!U27</f>
        <v>199102</v>
      </c>
      <c r="O28" s="104">
        <f t="shared" si="0"/>
        <v>-4.907869976788392E-2</v>
      </c>
      <c r="P28" s="104">
        <f t="shared" si="1"/>
        <v>2.2806596472005024E-3</v>
      </c>
      <c r="V28" s="5"/>
      <c r="AA28" s="2"/>
    </row>
    <row r="29" spans="1:27">
      <c r="A29" s="102" t="s">
        <v>58</v>
      </c>
      <c r="B29" s="103">
        <f>+'[3]4.Autovetture'!I28+[4]VCL!I28</f>
        <v>241547</v>
      </c>
      <c r="C29" s="103">
        <f>+'[3]4.Autovetture'!J28+[4]VCL!J28</f>
        <v>245020</v>
      </c>
      <c r="D29" s="103">
        <f>+'[3]4.Autovetture'!K28+[4]VCL!K28</f>
        <v>296310</v>
      </c>
      <c r="E29" s="103">
        <f>+'[3]4.Autovetture'!L28+[4]VCL!L28</f>
        <v>350857</v>
      </c>
      <c r="F29" s="103">
        <f>+'[3]4.Autovetture'!M28+[4]VCL!M28</f>
        <v>335167</v>
      </c>
      <c r="G29" s="103">
        <f>+'[3]4.Autovetture'!N28+[4]VCL!N28</f>
        <v>337743</v>
      </c>
      <c r="H29" s="103">
        <f>+'[3]4.Autovetture'!O28+[4]VCL!O28</f>
        <v>410959</v>
      </c>
      <c r="I29" s="103">
        <f>+'[3]4.Autovetture'!P28+[4]VCL!P28</f>
        <v>391422</v>
      </c>
      <c r="J29" s="103">
        <f>+'[3]4.Autovetture'!Q28+[4]VCL!Q28</f>
        <v>387171</v>
      </c>
      <c r="K29" s="103">
        <f>+'[3]4.Autovetture'!R28+[4]VCL!R28</f>
        <v>359306</v>
      </c>
      <c r="L29" s="103">
        <f>+'[3]4.Autovetture'!S28+[4]VCL!S28</f>
        <v>363654</v>
      </c>
      <c r="M29" s="103">
        <f>+'[3]4.Autovetture'!T28+[4]VCL!T28</f>
        <v>476769</v>
      </c>
      <c r="N29" s="103">
        <f>+'[3]4.Autovetture'!U28+[4]VCL!U28</f>
        <v>490412</v>
      </c>
      <c r="O29" s="104">
        <f t="shared" si="0"/>
        <v>2.8615534986544847E-2</v>
      </c>
      <c r="P29" s="104">
        <f t="shared" si="1"/>
        <v>5.6175370358052291E-3</v>
      </c>
      <c r="V29" s="5"/>
      <c r="AA29" s="2"/>
    </row>
    <row r="30" spans="1:27">
      <c r="A30" s="102" t="s">
        <v>48</v>
      </c>
      <c r="B30" s="103">
        <f>+'[3]4.Autovetture'!I29+[4]VCL!I29</f>
        <v>287982</v>
      </c>
      <c r="C30" s="103">
        <f>+'[3]4.Autovetture'!J29+[4]VCL!J29</f>
        <v>342359</v>
      </c>
      <c r="D30" s="103">
        <f>+'[3]4.Autovetture'!K29+[4]VCL!K29</f>
        <v>212773</v>
      </c>
      <c r="E30" s="103">
        <f>+'[3]4.Autovetture'!L29+[4]VCL!L29</f>
        <v>208571</v>
      </c>
      <c r="F30" s="103">
        <f>+'[3]4.Autovetture'!M29+[4]VCL!M29</f>
        <v>211218</v>
      </c>
      <c r="G30" s="103">
        <f>+'[3]4.Autovetture'!N29+[4]VCL!N29</f>
        <v>215440</v>
      </c>
      <c r="H30" s="103">
        <f>+'[3]4.Autovetture'!O29+[4]VCL!O29</f>
        <v>317857</v>
      </c>
      <c r="I30" s="103">
        <f>+'[3]4.Autovetture'!P29+[4]VCL!P29</f>
        <v>434069</v>
      </c>
      <c r="J30" s="103">
        <f>+'[3]4.Autovetture'!Q29+[4]VCL!Q29</f>
        <v>491720</v>
      </c>
      <c r="K30" s="103">
        <f>+'[3]4.Autovetture'!R29+[4]VCL!R29</f>
        <v>523000</v>
      </c>
      <c r="L30" s="103">
        <f>+'[3]4.Autovetture'!S29+[4]VCL!S29</f>
        <v>418435</v>
      </c>
      <c r="M30" s="103">
        <f>+'[3]4.Autovetture'!T29+[4]VCL!T29</f>
        <v>463000</v>
      </c>
      <c r="N30" s="103">
        <f>+'[3]4.Autovetture'!U29+[4]VCL!U29</f>
        <v>498158</v>
      </c>
      <c r="O30" s="104">
        <f t="shared" si="0"/>
        <v>7.5935205183585319E-2</v>
      </c>
      <c r="P30" s="104">
        <f t="shared" si="1"/>
        <v>5.7062653741806104E-3</v>
      </c>
      <c r="V30" s="5"/>
      <c r="AA30" s="2"/>
    </row>
    <row r="31" spans="1:27">
      <c r="A31" s="102" t="s">
        <v>56</v>
      </c>
      <c r="B31" s="110">
        <f>+'[3]4.Autovetture'!I30+[4]VCL!I30</f>
        <v>0</v>
      </c>
      <c r="C31" s="110">
        <f>+'[3]4.Autovetture'!J30+[4]VCL!J30</f>
        <v>0</v>
      </c>
      <c r="D31" s="110">
        <f>+'[3]4.Autovetture'!K30+[4]VCL!K30</f>
        <v>0</v>
      </c>
      <c r="E31" s="110">
        <f>+'[3]4.Autovetture'!L30+[4]VCL!L30</f>
        <v>0</v>
      </c>
      <c r="F31" s="110">
        <f>+'[3]4.Autovetture'!M30+[4]VCL!M30</f>
        <v>0</v>
      </c>
      <c r="G31" s="110">
        <f>+'[3]4.Autovetture'!N30+[4]VCL!N30</f>
        <v>0</v>
      </c>
      <c r="H31" s="103">
        <f>+'[3]4.Autovetture'!O30+[4]VCL!O30</f>
        <v>-100000</v>
      </c>
      <c r="I31" s="103">
        <f>+'[3]4.Autovetture'!P30+[4]VCL!P30</f>
        <v>-120000</v>
      </c>
      <c r="J31" s="103">
        <f>+'[3]4.Autovetture'!Q30+[4]VCL!Q30</f>
        <v>-123360</v>
      </c>
      <c r="K31" s="103">
        <f>+'[3]4.Autovetture'!R30+[4]VCL!R30</f>
        <v>-125200</v>
      </c>
      <c r="L31" s="110"/>
      <c r="M31" s="110"/>
      <c r="N31" s="110"/>
      <c r="O31" s="107"/>
      <c r="P31" s="107"/>
      <c r="V31" s="5"/>
      <c r="AA31" s="2"/>
    </row>
    <row r="32" spans="1:27">
      <c r="A32" s="22" t="s">
        <v>12</v>
      </c>
      <c r="B32" s="20">
        <f>+'[3]4.Autovetture'!I31+[4]VCL!I31</f>
        <v>1048619</v>
      </c>
      <c r="C32" s="20">
        <f>+'[3]4.Autovetture'!J31+[4]VCL!J31</f>
        <v>1092124</v>
      </c>
      <c r="D32" s="20">
        <f>+'[3]4.Autovetture'!K31+[4]VCL!K31</f>
        <v>852804</v>
      </c>
      <c r="E32" s="20">
        <f>+'[3]4.Autovetture'!L31+[4]VCL!L31</f>
        <v>1062780</v>
      </c>
      <c r="F32" s="20">
        <f>+'[3]4.Autovetture'!M31+[4]VCL!M31</f>
        <v>1141319</v>
      </c>
      <c r="G32" s="20">
        <f>+'[3]4.Autovetture'!N31+[4]VCL!N31</f>
        <v>1033264</v>
      </c>
      <c r="H32" s="20">
        <f>+'[3]4.Autovetture'!O31+[4]VCL!O31</f>
        <v>1081910</v>
      </c>
      <c r="I32" s="20">
        <f>+'[3]4.Autovetture'!P31+[4]VCL!P31</f>
        <v>1126078</v>
      </c>
      <c r="J32" s="20">
        <f>+'[3]4.Autovetture'!Q31+[4]VCL!Q31</f>
        <v>1307038</v>
      </c>
      <c r="K32" s="20">
        <f>+'[3]4.Autovetture'!R31+[4]VCL!R31</f>
        <v>1457140</v>
      </c>
      <c r="L32" s="20">
        <f>+'[3]4.Autovetture'!S31+[4]VCL!S31</f>
        <v>1660331</v>
      </c>
      <c r="M32" s="20">
        <f>+'[3]4.Autovetture'!T31+[4]VCL!T31</f>
        <v>1512756</v>
      </c>
      <c r="N32" s="20">
        <f>+'[3]4.Autovetture'!U31+[4]VCL!U31</f>
        <v>1430516</v>
      </c>
      <c r="O32" s="21">
        <f t="shared" si="0"/>
        <v>-5.4364352215426681E-2</v>
      </c>
      <c r="P32" s="21">
        <f t="shared" si="1"/>
        <v>1.638617450289135E-2</v>
      </c>
      <c r="S32" s="11"/>
      <c r="T32" s="12"/>
      <c r="U32" s="18"/>
      <c r="V32" s="13"/>
      <c r="W32" s="10"/>
      <c r="X32" s="14"/>
      <c r="AA32" s="2"/>
    </row>
    <row r="33" spans="1:27">
      <c r="A33" s="22" t="s">
        <v>11</v>
      </c>
      <c r="B33" s="20">
        <f>+'[3]4.Autovetture'!I32+[4]VCL!I32</f>
        <v>1530584</v>
      </c>
      <c r="C33" s="20">
        <f>+'[3]4.Autovetture'!J32+[4]VCL!J32</f>
        <v>1662036</v>
      </c>
      <c r="D33" s="20">
        <f>+'[3]4.Autovetture'!K32+[4]VCL!K32</f>
        <v>673877</v>
      </c>
      <c r="E33" s="20">
        <f>+'[3]4.Autovetture'!L32+[4]VCL!L32</f>
        <v>1329890</v>
      </c>
      <c r="F33" s="20">
        <f>+'[3]4.Autovetture'!M32+[4]VCL!M32</f>
        <v>1890406</v>
      </c>
      <c r="G33" s="20">
        <f>+'[3]4.Autovetture'!N32+[4]VCL!N32</f>
        <v>2128440</v>
      </c>
      <c r="H33" s="20">
        <f>+'[3]4.Autovetture'!O32+[4]VCL!O32</f>
        <v>2096042</v>
      </c>
      <c r="I33" s="20">
        <f>+'[3]4.Autovetture'!P32+[4]VCL!P32</f>
        <v>1804444</v>
      </c>
      <c r="J33" s="20">
        <f>+'[3]4.Autovetture'!Q32+[4]VCL!Q32</f>
        <v>1325096</v>
      </c>
      <c r="K33" s="20">
        <f>+'[3]4.Autovetture'!R32+[4]VCL!R32</f>
        <v>1241329</v>
      </c>
      <c r="L33" s="20">
        <f>+'[3]4.Autovetture'!S32+[4]VCL!S32</f>
        <v>1471295</v>
      </c>
      <c r="M33" s="20">
        <f>+'[3]4.Autovetture'!T32+[4]VCL!T32</f>
        <v>1688815</v>
      </c>
      <c r="N33" s="20">
        <f>+'[3]4.Autovetture'!U32+[4]VCL!U32</f>
        <v>1642088</v>
      </c>
      <c r="O33" s="21">
        <f t="shared" si="0"/>
        <v>-2.7668513129028342E-2</v>
      </c>
      <c r="P33" s="21">
        <f t="shared" si="1"/>
        <v>1.8809674632862445E-2</v>
      </c>
      <c r="V33" s="5"/>
      <c r="AA33" s="2"/>
    </row>
    <row r="34" spans="1:27">
      <c r="A34" s="22" t="s">
        <v>13</v>
      </c>
      <c r="B34" s="20">
        <f>+'[3]4.Autovetture'!I33+[4]VCL!I33</f>
        <v>326242</v>
      </c>
      <c r="C34" s="20">
        <f>+'[3]4.Autovetture'!J33+[4]VCL!J33</f>
        <v>352869</v>
      </c>
      <c r="D34" s="20">
        <f>+'[3]4.Autovetture'!K33+[4]VCL!K33</f>
        <v>157530</v>
      </c>
      <c r="E34" s="20">
        <f>+'[3]4.Autovetture'!L33+[4]VCL!L33</f>
        <v>201511</v>
      </c>
      <c r="F34" s="20">
        <f>+'[3]4.Autovetture'!M33+[4]VCL!M33</f>
        <v>223161</v>
      </c>
      <c r="G34" s="20">
        <f>+'[3]4.Autovetture'!N33+[4]VCL!N33</f>
        <v>259283</v>
      </c>
      <c r="H34" s="20">
        <f>+'[3]4.Autovetture'!O33+[4]VCL!O33</f>
        <v>162029</v>
      </c>
      <c r="I34" s="20">
        <f>+'[3]4.Autovetture'!P33+[4]VCL!P33</f>
        <v>225332</v>
      </c>
      <c r="J34" s="20">
        <f>+'[3]4.Autovetture'!Q33+[4]VCL!Q33</f>
        <v>171851</v>
      </c>
      <c r="K34" s="20">
        <f>+'[3]4.Autovetture'!R33+[4]VCL!R33</f>
        <v>92343</v>
      </c>
      <c r="L34" s="20">
        <f>+'[3]4.Autovetture'!S33+[4]VCL!S33</f>
        <v>131440</v>
      </c>
      <c r="M34" s="20">
        <f>+'[3]4.Autovetture'!T33+[4]VCL!T33</f>
        <v>185794</v>
      </c>
      <c r="N34" s="20">
        <f>+'[3]4.Autovetture'!U33+[4]VCL!U33</f>
        <v>279466</v>
      </c>
      <c r="O34" s="21">
        <f t="shared" si="0"/>
        <v>0.50417128647857301</v>
      </c>
      <c r="P34" s="21">
        <f t="shared" si="1"/>
        <v>3.2012075667975991E-3</v>
      </c>
      <c r="S34" s="15"/>
      <c r="T34" s="12"/>
      <c r="U34" s="18"/>
      <c r="V34" s="13"/>
      <c r="W34" s="10"/>
      <c r="X34" s="14"/>
      <c r="AA34" s="2"/>
    </row>
    <row r="35" spans="1:27" s="35" customFormat="1">
      <c r="A35" s="102" t="s">
        <v>58</v>
      </c>
      <c r="B35" s="111">
        <v>0</v>
      </c>
      <c r="C35" s="106">
        <f>+'[3]4.Autovetture'!J34+[4]VCL!J34</f>
        <v>0</v>
      </c>
      <c r="D35" s="106">
        <f>+'[3]4.Autovetture'!K34+[4]VCL!K34</f>
        <v>0</v>
      </c>
      <c r="E35" s="106">
        <f>+'[3]4.Autovetture'!L34+[4]VCL!L34</f>
        <v>0</v>
      </c>
      <c r="F35" s="106">
        <f>+'[3]4.Autovetture'!M34+[4]VCL!M34</f>
        <v>0</v>
      </c>
      <c r="G35" s="106">
        <f>+'[3]4.Autovetture'!N34+[4]VCL!N34</f>
        <v>0</v>
      </c>
      <c r="H35" s="106">
        <f>+'[3]4.Autovetture'!O34+[4]VCL!O34</f>
        <v>0</v>
      </c>
      <c r="I35" s="106">
        <f>+'[3]4.Autovetture'!P34+[4]VCL!P34</f>
        <v>0</v>
      </c>
      <c r="J35" s="106">
        <f>+'[3]4.Autovetture'!Q34+[4]VCL!Q34</f>
        <v>0</v>
      </c>
      <c r="K35" s="106">
        <f>+'[3]4.Autovetture'!R34+[4]VCL!R34</f>
        <v>0</v>
      </c>
      <c r="L35" s="106">
        <f>+'[3]4.Autovetture'!S34+[4]VCL!S34</f>
        <v>0</v>
      </c>
      <c r="M35" s="106">
        <f>+'[3]4.Autovetture'!T34+[4]VCL!T34</f>
        <v>0</v>
      </c>
      <c r="N35" s="106">
        <f>+'[3]4.Autovetture'!U34+[4]VCL!U34</f>
        <v>0</v>
      </c>
      <c r="O35" s="107"/>
      <c r="P35" s="107"/>
      <c r="Q35" s="31"/>
      <c r="R35" s="32"/>
      <c r="S35" s="33"/>
      <c r="T35" s="36"/>
      <c r="U35" s="37"/>
      <c r="V35" s="38"/>
      <c r="W35" s="32"/>
      <c r="X35" s="34"/>
      <c r="AA35" s="39"/>
    </row>
    <row r="36" spans="1:27" s="35" customFormat="1">
      <c r="A36" s="102" t="s">
        <v>10</v>
      </c>
      <c r="B36" s="111">
        <f>+'[3]4.Autovetture'!I35+[4]VCL!I35</f>
        <v>0</v>
      </c>
      <c r="C36" s="106">
        <f>+'[3]4.Autovetture'!J35+[4]VCL!J35</f>
        <v>0</v>
      </c>
      <c r="D36" s="106">
        <f>+'[3]4.Autovetture'!K35+[4]VCL!K35</f>
        <v>0</v>
      </c>
      <c r="E36" s="106">
        <f>+'[3]4.Autovetture'!L35+[4]VCL!L35</f>
        <v>0</v>
      </c>
      <c r="F36" s="106">
        <f>+'[3]4.Autovetture'!M35+[4]VCL!M35</f>
        <v>0</v>
      </c>
      <c r="G36" s="106">
        <f>+'[3]4.Autovetture'!N35+[4]VCL!N35</f>
        <v>0</v>
      </c>
      <c r="H36" s="106">
        <f>+'[3]4.Autovetture'!O35+[4]VCL!O35</f>
        <v>0</v>
      </c>
      <c r="I36" s="106">
        <f>+'[3]4.Autovetture'!P35+[4]VCL!P35</f>
        <v>0</v>
      </c>
      <c r="J36" s="106">
        <f>+'[3]4.Autovetture'!Q35+[4]VCL!Q35</f>
        <v>0</v>
      </c>
      <c r="K36" s="106">
        <f>+'[3]4.Autovetture'!R35+[4]VCL!R35</f>
        <v>0</v>
      </c>
      <c r="L36" s="106">
        <f>+'[3]4.Autovetture'!S35+[4]VCL!S35</f>
        <v>0</v>
      </c>
      <c r="M36" s="106">
        <f>+'[3]4.Autovetture'!T35+[4]VCL!T35</f>
        <v>0</v>
      </c>
      <c r="N36" s="106">
        <f>+'[3]4.Autovetture'!U35+[4]VCL!U35</f>
        <v>0</v>
      </c>
      <c r="O36" s="107"/>
      <c r="P36" s="107"/>
      <c r="Q36" s="31"/>
      <c r="R36" s="32"/>
      <c r="S36" s="33"/>
      <c r="T36" s="36"/>
      <c r="U36" s="37"/>
      <c r="V36" s="38"/>
      <c r="W36" s="32"/>
      <c r="X36" s="34"/>
      <c r="AA36" s="39"/>
    </row>
    <row r="37" spans="1:27" s="35" customFormat="1">
      <c r="A37" s="102" t="s">
        <v>59</v>
      </c>
      <c r="B37" s="111">
        <f>+'[3]4.Autovetture'!I36+[4]VCL!I36</f>
        <v>0</v>
      </c>
      <c r="C37" s="106">
        <f>+'[3]4.Autovetture'!J36+[4]VCL!J36</f>
        <v>0</v>
      </c>
      <c r="D37" s="106">
        <f>+'[3]4.Autovetture'!K36+[4]VCL!K36</f>
        <v>0</v>
      </c>
      <c r="E37" s="106">
        <f>+'[3]4.Autovetture'!L36+[4]VCL!L36</f>
        <v>0</v>
      </c>
      <c r="F37" s="106">
        <f>+'[3]4.Autovetture'!M36+[4]VCL!M36</f>
        <v>0</v>
      </c>
      <c r="G37" s="106">
        <f>+'[3]4.Autovetture'!N36+[4]VCL!N36</f>
        <v>0</v>
      </c>
      <c r="H37" s="106">
        <f>+'[3]4.Autovetture'!O36+[4]VCL!O36</f>
        <v>0</v>
      </c>
      <c r="I37" s="106">
        <f>+'[3]4.Autovetture'!P36+[4]VCL!P36</f>
        <v>0</v>
      </c>
      <c r="J37" s="106">
        <f>+'[3]4.Autovetture'!Q36+[4]VCL!Q36</f>
        <v>0</v>
      </c>
      <c r="K37" s="106">
        <f>+'[3]4.Autovetture'!R36+[4]VCL!R36</f>
        <v>0</v>
      </c>
      <c r="L37" s="106">
        <f>+'[3]4.Autovetture'!S36+[4]VCL!S36</f>
        <v>0</v>
      </c>
      <c r="M37" s="106">
        <f>+'[3]4.Autovetture'!T36+[4]VCL!T36</f>
        <v>0</v>
      </c>
      <c r="N37" s="106">
        <f>+'[3]4.Autovetture'!U36+[4]VCL!U36</f>
        <v>0</v>
      </c>
      <c r="O37" s="107"/>
      <c r="P37" s="107"/>
      <c r="Q37" s="31"/>
      <c r="R37" s="32"/>
      <c r="S37" s="33"/>
      <c r="T37" s="36"/>
      <c r="U37" s="37"/>
      <c r="V37" s="38"/>
      <c r="W37" s="32"/>
      <c r="X37" s="34"/>
      <c r="AA37" s="39"/>
    </row>
    <row r="38" spans="1:27" s="35" customFormat="1">
      <c r="A38" s="102" t="s">
        <v>8</v>
      </c>
      <c r="B38" s="111">
        <f>+'[3]4.Autovetture'!I37+[4]VCL!I37</f>
        <v>0</v>
      </c>
      <c r="C38" s="106">
        <f>+'[3]4.Autovetture'!J37+[4]VCL!J37</f>
        <v>0</v>
      </c>
      <c r="D38" s="106">
        <f>+'[3]4.Autovetture'!K37+[4]VCL!K37</f>
        <v>0</v>
      </c>
      <c r="E38" s="106">
        <f>+'[3]4.Autovetture'!L37+[4]VCL!L37</f>
        <v>0</v>
      </c>
      <c r="F38" s="106">
        <f>+'[3]4.Autovetture'!M37+[4]VCL!M37</f>
        <v>0</v>
      </c>
      <c r="G38" s="106">
        <f>+'[3]4.Autovetture'!N37+[4]VCL!N37</f>
        <v>0</v>
      </c>
      <c r="H38" s="106">
        <f>+'[3]4.Autovetture'!O37+[4]VCL!O37</f>
        <v>0</v>
      </c>
      <c r="I38" s="106">
        <f>+'[3]4.Autovetture'!P37+[4]VCL!P37</f>
        <v>0</v>
      </c>
      <c r="J38" s="106">
        <f>+'[3]4.Autovetture'!Q37+[4]VCL!Q37</f>
        <v>0</v>
      </c>
      <c r="K38" s="106">
        <f>+'[3]4.Autovetture'!R37+[4]VCL!R37</f>
        <v>0</v>
      </c>
      <c r="L38" s="106">
        <f>+'[3]4.Autovetture'!S37+[4]VCL!S37</f>
        <v>0</v>
      </c>
      <c r="M38" s="106">
        <f>+'[3]4.Autovetture'!T37+[4]VCL!T37</f>
        <v>0</v>
      </c>
      <c r="N38" s="106">
        <f>+'[3]4.Autovetture'!U37+[4]VCL!U37</f>
        <v>0</v>
      </c>
      <c r="O38" s="107"/>
      <c r="P38" s="107"/>
      <c r="Q38" s="31"/>
      <c r="R38" s="32"/>
      <c r="S38" s="33"/>
      <c r="T38" s="36"/>
      <c r="U38" s="37"/>
      <c r="V38" s="38"/>
      <c r="W38" s="32"/>
      <c r="X38" s="34"/>
      <c r="AA38" s="39"/>
    </row>
    <row r="39" spans="1:27" s="35" customFormat="1">
      <c r="A39" s="102" t="s">
        <v>9</v>
      </c>
      <c r="B39" s="111">
        <f>+'[3]4.Autovetture'!I38+[4]VCL!I38</f>
        <v>0</v>
      </c>
      <c r="C39" s="106">
        <f>+'[3]4.Autovetture'!J38+[4]VCL!J38</f>
        <v>0</v>
      </c>
      <c r="D39" s="106">
        <f>+'[3]4.Autovetture'!K38+[4]VCL!K38</f>
        <v>0</v>
      </c>
      <c r="E39" s="106">
        <f>+'[3]4.Autovetture'!L38+[4]VCL!L38</f>
        <v>0</v>
      </c>
      <c r="F39" s="106">
        <f>+'[3]4.Autovetture'!M38+[4]VCL!M38</f>
        <v>0</v>
      </c>
      <c r="G39" s="106">
        <f>+'[3]4.Autovetture'!N38+[4]VCL!N38</f>
        <v>0</v>
      </c>
      <c r="H39" s="106">
        <f>+'[3]4.Autovetture'!O38+[4]VCL!O38</f>
        <v>0</v>
      </c>
      <c r="I39" s="106">
        <f>+'[3]4.Autovetture'!P38+[4]VCL!P38</f>
        <v>0</v>
      </c>
      <c r="J39" s="106">
        <f>+'[3]4.Autovetture'!Q38+[4]VCL!Q38</f>
        <v>0</v>
      </c>
      <c r="K39" s="106">
        <f>+'[3]4.Autovetture'!R38+[4]VCL!R38</f>
        <v>0</v>
      </c>
      <c r="L39" s="106">
        <f>+'[3]4.Autovetture'!S38+[4]VCL!S38</f>
        <v>0</v>
      </c>
      <c r="M39" s="106">
        <f>+'[3]4.Autovetture'!T38+[4]VCL!T38</f>
        <v>0</v>
      </c>
      <c r="N39" s="106">
        <f>+'[3]4.Autovetture'!U38+[4]VCL!U38</f>
        <v>0</v>
      </c>
      <c r="O39" s="107"/>
      <c r="P39" s="107"/>
      <c r="Q39" s="31"/>
      <c r="R39" s="32"/>
      <c r="S39" s="33"/>
      <c r="T39" s="36"/>
      <c r="U39" s="37"/>
      <c r="V39" s="38"/>
      <c r="W39" s="32"/>
      <c r="X39" s="34"/>
      <c r="AA39" s="39"/>
    </row>
    <row r="40" spans="1:27" s="35" customFormat="1">
      <c r="A40" s="102" t="s">
        <v>48</v>
      </c>
      <c r="B40" s="111">
        <f>+'[3]4.Autovetture'!I39+[4]VCL!I39</f>
        <v>0</v>
      </c>
      <c r="C40" s="106">
        <f>+'[3]4.Autovetture'!J39+[4]VCL!J39</f>
        <v>0</v>
      </c>
      <c r="D40" s="106">
        <f>+'[3]4.Autovetture'!K39+[4]VCL!K39</f>
        <v>0</v>
      </c>
      <c r="E40" s="106">
        <f>+'[3]4.Autovetture'!L39+[4]VCL!L39</f>
        <v>0</v>
      </c>
      <c r="F40" s="106">
        <f>+'[3]4.Autovetture'!M39+[4]VCL!M39</f>
        <v>0</v>
      </c>
      <c r="G40" s="106">
        <f>+'[3]4.Autovetture'!N39+[4]VCL!N39</f>
        <v>0</v>
      </c>
      <c r="H40" s="106">
        <f>+'[3]4.Autovetture'!O39+[4]VCL!O39</f>
        <v>0</v>
      </c>
      <c r="I40" s="106">
        <f>+'[3]4.Autovetture'!P39+[4]VCL!P39</f>
        <v>0</v>
      </c>
      <c r="J40" s="106">
        <f>+'[3]4.Autovetture'!Q39+[4]VCL!Q39</f>
        <v>0</v>
      </c>
      <c r="K40" s="106">
        <f>+'[3]4.Autovetture'!R39+[4]VCL!R39</f>
        <v>0</v>
      </c>
      <c r="L40" s="106">
        <f>+'[3]4.Autovetture'!S39+[4]VCL!S39</f>
        <v>0</v>
      </c>
      <c r="M40" s="106">
        <f>+'[3]4.Autovetture'!T39+[4]VCL!T39</f>
        <v>0</v>
      </c>
      <c r="N40" s="106">
        <f>+'[3]4.Autovetture'!U39+[4]VCL!U39</f>
        <v>0</v>
      </c>
      <c r="O40" s="107"/>
      <c r="P40" s="107"/>
      <c r="Q40" s="31"/>
      <c r="R40" s="32"/>
      <c r="S40" s="33"/>
      <c r="T40" s="36"/>
      <c r="U40" s="37"/>
      <c r="V40" s="38"/>
      <c r="W40" s="32"/>
      <c r="X40" s="34"/>
      <c r="AA40" s="39"/>
    </row>
    <row r="41" spans="1:27" s="35" customFormat="1">
      <c r="A41" s="102" t="s">
        <v>60</v>
      </c>
      <c r="B41" s="105">
        <f>+'[3]4.Autovetture'!I40+[4]VCL!I40</f>
        <v>9334</v>
      </c>
      <c r="C41" s="105">
        <f>+'[3]4.Autovetture'!J40+[4]VCL!J40</f>
        <v>10918</v>
      </c>
      <c r="D41" s="105">
        <f>+'[3]4.Autovetture'!K40+[4]VCL!K40</f>
        <v>16337</v>
      </c>
      <c r="E41" s="105">
        <f>+'[3]4.Autovetture'!L40+[4]VCL!L40</f>
        <v>17663</v>
      </c>
      <c r="F41" s="105">
        <f>+'[3]4.Autovetture'!M40+[4]VCL!M40</f>
        <v>10782</v>
      </c>
      <c r="G41" s="105">
        <f>+'[3]4.Autovetture'!N40+[4]VCL!N40</f>
        <v>23336</v>
      </c>
      <c r="H41" s="105">
        <f>+'[3]4.Autovetture'!O40+[4]VCL!O40</f>
        <v>113878</v>
      </c>
      <c r="I41" s="105">
        <f>+'[3]4.Autovetture'!P40+[4]VCL!P40</f>
        <v>103150</v>
      </c>
      <c r="J41" s="105">
        <f>+'[3]4.Autovetture'!Q40+[4]VCL!Q40</f>
        <v>91110</v>
      </c>
      <c r="K41" s="105">
        <f>+'[3]4.Autovetture'!R40+[4]VCL!R40</f>
        <v>82331</v>
      </c>
      <c r="L41" s="105">
        <f>+'[3]4.Autovetture'!S40+[4]VCL!S40</f>
        <v>79042</v>
      </c>
      <c r="M41" s="105">
        <f>+'[3]4.Autovetture'!T40+[4]VCL!T40</f>
        <v>56409</v>
      </c>
      <c r="N41" s="105">
        <f>+'[3]4.Autovetture'!U40+[4]VCL!U40</f>
        <v>35106</v>
      </c>
      <c r="O41" s="104">
        <f t="shared" si="0"/>
        <v>-0.37765250226027763</v>
      </c>
      <c r="P41" s="104">
        <f t="shared" si="1"/>
        <v>4.0212975045263654E-4</v>
      </c>
      <c r="Q41" s="31"/>
      <c r="R41" s="32"/>
      <c r="S41" s="33"/>
      <c r="T41" s="36"/>
      <c r="U41" s="37"/>
      <c r="V41" s="38"/>
      <c r="W41" s="32"/>
      <c r="X41" s="34"/>
      <c r="AA41" s="39"/>
    </row>
    <row r="42" spans="1:27" s="35" customFormat="1">
      <c r="A42" s="102" t="s">
        <v>61</v>
      </c>
      <c r="B42" s="106">
        <f>+'[3]4.Autovetture'!I41+[4]VCL!I41</f>
        <v>0</v>
      </c>
      <c r="C42" s="106">
        <f>+'[3]4.Autovetture'!J41+[4]VCL!J41</f>
        <v>0</v>
      </c>
      <c r="D42" s="106">
        <f>+'[3]4.Autovetture'!K41+[4]VCL!K41</f>
        <v>0</v>
      </c>
      <c r="E42" s="106">
        <f>+'[3]4.Autovetture'!L41+[4]VCL!L41</f>
        <v>0</v>
      </c>
      <c r="F42" s="106">
        <f>+'[3]4.Autovetture'!M41+[4]VCL!M41</f>
        <v>0</v>
      </c>
      <c r="G42" s="106">
        <f>+'[3]4.Autovetture'!N41+[4]VCL!N41</f>
        <v>0</v>
      </c>
      <c r="H42" s="106">
        <f>+'[3]4.Autovetture'!O41+[4]VCL!O41</f>
        <v>0</v>
      </c>
      <c r="I42" s="106">
        <f>+'[3]4.Autovetture'!P41+[4]VCL!P41</f>
        <v>0</v>
      </c>
      <c r="J42" s="106">
        <f>+'[3]4.Autovetture'!Q41+[4]VCL!Q41</f>
        <v>0</v>
      </c>
      <c r="K42" s="106">
        <f>+'[3]4.Autovetture'!R41+[4]VCL!R41</f>
        <v>0</v>
      </c>
      <c r="L42" s="106">
        <f>+'[3]4.Autovetture'!S41+[4]VCL!S41</f>
        <v>0</v>
      </c>
      <c r="M42" s="106">
        <f>+'[3]4.Autovetture'!T41+[4]VCL!T41</f>
        <v>969</v>
      </c>
      <c r="N42" s="106">
        <f>+'[3]4.Autovetture'!U41+[4]VCL!U41</f>
        <v>2360</v>
      </c>
      <c r="O42" s="107">
        <f t="shared" si="0"/>
        <v>1.435500515995872</v>
      </c>
      <c r="P42" s="107">
        <f t="shared" si="1"/>
        <v>2.7033162737658012E-5</v>
      </c>
      <c r="Q42" s="31"/>
      <c r="R42" s="32"/>
      <c r="S42" s="33"/>
      <c r="T42" s="36"/>
      <c r="U42" s="37"/>
      <c r="V42" s="38"/>
      <c r="W42" s="32"/>
      <c r="X42" s="34"/>
      <c r="AA42" s="39"/>
    </row>
    <row r="43" spans="1:27" s="35" customFormat="1">
      <c r="A43" s="102" t="s">
        <v>62</v>
      </c>
      <c r="B43" s="106">
        <f>+'[3]4.Autovetture'!I42+[4]VCL!I42</f>
        <v>0</v>
      </c>
      <c r="C43" s="106">
        <f>+'[3]4.Autovetture'!J42+[4]VCL!J42</f>
        <v>0</v>
      </c>
      <c r="D43" s="106">
        <f>+'[3]4.Autovetture'!K42+[4]VCL!K42</f>
        <v>0</v>
      </c>
      <c r="E43" s="106">
        <f>+'[3]4.Autovetture'!L42+[4]VCL!L42</f>
        <v>0</v>
      </c>
      <c r="F43" s="106">
        <f>+'[3]4.Autovetture'!M42+[4]VCL!M42</f>
        <v>0</v>
      </c>
      <c r="G43" s="106">
        <f>+'[3]4.Autovetture'!N42+[4]VCL!N42</f>
        <v>0</v>
      </c>
      <c r="H43" s="105">
        <f>+'[3]4.Autovetture'!O42+[4]VCL!O42</f>
        <v>2553</v>
      </c>
      <c r="I43" s="105">
        <f>+'[3]4.Autovetture'!P42+[4]VCL!P42</f>
        <v>9350</v>
      </c>
      <c r="J43" s="105">
        <f>+'[3]4.Autovetture'!Q42+[4]VCL!Q42</f>
        <v>8469</v>
      </c>
      <c r="K43" s="105">
        <f>+'[3]4.Autovetture'!R42+[4]VCL!R42</f>
        <v>10090</v>
      </c>
      <c r="L43" s="105">
        <f>+'[3]4.Autovetture'!S42+[4]VCL!S42</f>
        <v>3580</v>
      </c>
      <c r="M43" s="105">
        <f>+'[3]4.Autovetture'!T42+[4]VCL!T42</f>
        <v>10941</v>
      </c>
      <c r="N43" s="105">
        <f>+'[3]4.Autovetture'!U42+[4]VCL!U42</f>
        <v>20420</v>
      </c>
      <c r="O43" s="104">
        <f t="shared" si="0"/>
        <v>0.8663741888310027</v>
      </c>
      <c r="P43" s="104">
        <f t="shared" si="1"/>
        <v>2.339055860605833E-4</v>
      </c>
      <c r="Q43" s="31"/>
      <c r="R43" s="32"/>
      <c r="S43" s="33"/>
      <c r="T43" s="36"/>
      <c r="U43" s="37"/>
      <c r="V43" s="38"/>
      <c r="W43" s="32"/>
      <c r="X43" s="34"/>
      <c r="AA43" s="39"/>
    </row>
    <row r="44" spans="1:27" s="35" customFormat="1">
      <c r="A44" s="102" t="s">
        <v>63</v>
      </c>
      <c r="B44" s="106">
        <f>+'[3]4.Autovetture'!I43+[4]VCL!I43</f>
        <v>0</v>
      </c>
      <c r="C44" s="106">
        <f>+'[3]4.Autovetture'!J43+[4]VCL!J43</f>
        <v>0</v>
      </c>
      <c r="D44" s="106">
        <f>+'[3]4.Autovetture'!K43+[4]VCL!K43</f>
        <v>0</v>
      </c>
      <c r="E44" s="106">
        <f>+'[3]4.Autovetture'!L43+[4]VCL!L43</f>
        <v>0</v>
      </c>
      <c r="F44" s="106">
        <f>+'[3]4.Autovetture'!M43+[4]VCL!M43</f>
        <v>0</v>
      </c>
      <c r="G44" s="106">
        <f>+'[3]4.Autovetture'!N43+[4]VCL!N43</f>
        <v>0</v>
      </c>
      <c r="H44" s="105">
        <f>+'[3]4.Autovetture'!O43+[4]VCL!O43</f>
        <v>37469</v>
      </c>
      <c r="I44" s="105">
        <f>+'[3]4.Autovetture'!P43+[4]VCL!P43</f>
        <v>37157</v>
      </c>
      <c r="J44" s="105">
        <f>+'[3]4.Autovetture'!Q43+[4]VCL!Q43</f>
        <v>12453</v>
      </c>
      <c r="K44" s="105">
        <f>+'[3]4.Autovetture'!R43+[4]VCL!R43</f>
        <v>8397</v>
      </c>
      <c r="L44" s="105">
        <f>+'[3]4.Autovetture'!S43+[4]VCL!S43</f>
        <v>16789</v>
      </c>
      <c r="M44" s="105">
        <f>+'[3]4.Autovetture'!T43+[4]VCL!T43</f>
        <v>30016</v>
      </c>
      <c r="N44" s="105">
        <f>+'[3]4.Autovetture'!U43+[4]VCL!U43</f>
        <v>44077</v>
      </c>
      <c r="O44" s="104">
        <f t="shared" si="0"/>
        <v>0.46845015991471217</v>
      </c>
      <c r="P44" s="104">
        <f t="shared" si="1"/>
        <v>5.0489013304565774E-4</v>
      </c>
      <c r="Q44" s="31"/>
      <c r="R44" s="32"/>
      <c r="S44" s="33"/>
      <c r="T44" s="36"/>
      <c r="U44" s="37"/>
      <c r="V44" s="38"/>
      <c r="W44" s="32"/>
      <c r="X44" s="34"/>
      <c r="AA44" s="39"/>
    </row>
    <row r="45" spans="1:27" s="35" customFormat="1">
      <c r="A45" s="102" t="s">
        <v>64</v>
      </c>
      <c r="B45" s="105">
        <f>+'[3]4.Autovetture'!I44+[4]VCL!I44</f>
        <v>389300</v>
      </c>
      <c r="C45" s="105">
        <f>+'[3]4.Autovetture'!J44+[4]VCL!J44</f>
        <v>403913</v>
      </c>
      <c r="D45" s="105">
        <f>+'[3]4.Autovetture'!K44+[4]VCL!K44</f>
        <v>67513</v>
      </c>
      <c r="E45" s="105">
        <f>+'[3]4.Autovetture'!L44+[4]VCL!L44</f>
        <v>79298</v>
      </c>
      <c r="F45" s="105">
        <f>+'[3]4.Autovetture'!M44+[4]VCL!M44</f>
        <v>99869</v>
      </c>
      <c r="G45" s="105">
        <f>+'[3]4.Autovetture'!N44+[4]VCL!N44</f>
        <v>71767</v>
      </c>
      <c r="H45" s="105">
        <f>+'[3]4.Autovetture'!O44+[4]VCL!O44</f>
        <v>46628</v>
      </c>
      <c r="I45" s="105">
        <f>+'[3]4.Autovetture'!P44+[4]VCL!P44</f>
        <v>26457</v>
      </c>
      <c r="J45" s="105">
        <f>+'[3]4.Autovetture'!Q44+[4]VCL!Q44</f>
        <v>5969</v>
      </c>
      <c r="K45" s="105">
        <f>+'[3]4.Autovetture'!R44+[4]VCL!R44</f>
        <v>4463</v>
      </c>
      <c r="L45" s="105">
        <f>+'[3]4.Autovetture'!S44+[4]VCL!S44</f>
        <v>7782</v>
      </c>
      <c r="M45" s="105">
        <f>+'[3]4.Autovetture'!T44+[4]VCL!T44</f>
        <v>5792</v>
      </c>
      <c r="N45" s="105">
        <f>+'[3]4.Autovetture'!U44+[4]VCL!U44</f>
        <v>6390</v>
      </c>
      <c r="O45" s="104">
        <f t="shared" si="0"/>
        <v>0.10324585635359115</v>
      </c>
      <c r="P45" s="104">
        <f t="shared" si="1"/>
        <v>7.3195724531201141E-5</v>
      </c>
      <c r="Q45" s="31"/>
      <c r="R45" s="32"/>
      <c r="S45" s="33"/>
      <c r="T45" s="36"/>
      <c r="U45" s="37"/>
      <c r="V45" s="38"/>
      <c r="W45" s="32"/>
      <c r="X45" s="34"/>
      <c r="AA45" s="39"/>
    </row>
    <row r="46" spans="1:27" s="35" customFormat="1">
      <c r="A46" s="102" t="s">
        <v>65</v>
      </c>
      <c r="B46" s="105">
        <f>+'[3]4.Autovetture'!I45+[4]VCL!I45</f>
        <v>184900</v>
      </c>
      <c r="C46" s="105">
        <f>+'[3]4.Autovetture'!J45+[4]VCL!J45</f>
        <v>208038</v>
      </c>
      <c r="D46" s="105">
        <f>+'[3]4.Autovetture'!K45+[4]VCL!K45</f>
        <v>117900</v>
      </c>
      <c r="E46" s="105">
        <f>+'[3]4.Autovetture'!L45+[4]VCL!L45</f>
        <v>156880</v>
      </c>
      <c r="F46" s="105">
        <f>+'[3]4.Autovetture'!M45+[4]VCL!M45</f>
        <v>179560</v>
      </c>
      <c r="G46" s="105">
        <f>+'[3]4.Autovetture'!N45+[4]VCL!N45</f>
        <v>164180</v>
      </c>
      <c r="H46" s="105">
        <f>+'[3]4.Autovetture'!O45+[4]VCL!O45</f>
        <v>246641</v>
      </c>
      <c r="I46" s="105">
        <f>+'[3]4.Autovetture'!P45+[4]VCL!P45</f>
        <v>245660</v>
      </c>
      <c r="J46" s="105">
        <f>+'[3]4.Autovetture'!Q45+[4]VCL!Q45</f>
        <v>185400</v>
      </c>
      <c r="K46" s="105">
        <f>+'[3]4.Autovetture'!R45+[4]VCL!R45</f>
        <v>88152</v>
      </c>
      <c r="L46" s="105">
        <f>+'[3]4.Autovetture'!S45+[4]VCL!S45</f>
        <v>140247</v>
      </c>
      <c r="M46" s="105">
        <f>+'[3]4.Autovetture'!T45+[4]VCL!T45</f>
        <v>220667</v>
      </c>
      <c r="N46" s="105">
        <f>+'[3]4.Autovetture'!U45+[4]VCL!U45</f>
        <v>271113</v>
      </c>
      <c r="O46" s="104">
        <f t="shared" si="0"/>
        <v>0.22860690542763532</v>
      </c>
      <c r="P46" s="104">
        <f t="shared" si="1"/>
        <v>3.105526207328253E-3</v>
      </c>
      <c r="Q46" s="31"/>
      <c r="R46" s="32"/>
      <c r="S46" s="33"/>
      <c r="T46" s="36"/>
      <c r="U46" s="37"/>
      <c r="V46" s="38"/>
      <c r="W46" s="32"/>
      <c r="X46" s="34"/>
      <c r="AA46" s="39"/>
    </row>
    <row r="47" spans="1:27" s="47" customFormat="1">
      <c r="A47" s="108" t="s">
        <v>56</v>
      </c>
      <c r="B47" s="109">
        <f>+'[3]4.Autovetture'!I46+[4]VCL!I46</f>
        <v>-257292</v>
      </c>
      <c r="C47" s="109">
        <f>+'[3]4.Autovetture'!J46+[4]VCL!J46</f>
        <v>-270000</v>
      </c>
      <c r="D47" s="109">
        <f>+'[3]4.Autovetture'!K46+[4]VCL!K46</f>
        <v>-44220</v>
      </c>
      <c r="E47" s="109">
        <f>+'[3]4.Autovetture'!L46+[4]VCL!L46</f>
        <v>-52330</v>
      </c>
      <c r="F47" s="109">
        <f>+'[3]4.Autovetture'!M46+[4]VCL!M46</f>
        <v>-67050</v>
      </c>
      <c r="G47" s="111">
        <f>+'[3]4.Autovetture'!N46+[4]VCL!N46</f>
        <v>0</v>
      </c>
      <c r="H47" s="109">
        <f>+'[3]4.Autovetture'!O46+[4]VCL!O46</f>
        <v>-285140</v>
      </c>
      <c r="I47" s="109">
        <f>+'[3]4.Autovetture'!P46+[4]VCL!P46</f>
        <v>-196442</v>
      </c>
      <c r="J47" s="109">
        <f>+'[3]4.Autovetture'!Q46+[4]VCL!Q46</f>
        <v>-131550</v>
      </c>
      <c r="K47" s="109">
        <f>+'[3]4.Autovetture'!R46+[4]VCL!R46</f>
        <v>-101090</v>
      </c>
      <c r="L47" s="109">
        <f>+'[3]4.Autovetture'!S46+[4]VCL!S46</f>
        <v>-116000</v>
      </c>
      <c r="M47" s="109">
        <f>+'[3]4.Autovetture'!T46+[4]VCL!T46</f>
        <v>-139000</v>
      </c>
      <c r="N47" s="109">
        <f>+'[3]4.Autovetture'!U46+[4]VCL!U46</f>
        <v>-100000</v>
      </c>
      <c r="O47" s="104"/>
      <c r="P47" s="104"/>
      <c r="Q47" s="40"/>
      <c r="R47" s="41"/>
      <c r="S47" s="42"/>
      <c r="T47" s="43"/>
      <c r="U47" s="44"/>
      <c r="V47" s="45"/>
      <c r="W47" s="41"/>
      <c r="X47" s="46"/>
      <c r="AA47" s="48"/>
    </row>
    <row r="48" spans="1:27">
      <c r="A48" s="24" t="s">
        <v>93</v>
      </c>
      <c r="B48" s="25">
        <f>+'[3]4.Autovetture'!I47+[4]VCL!I47</f>
        <v>15021044</v>
      </c>
      <c r="C48" s="25">
        <f>+'[3]4.Autovetture'!J47+[4]VCL!J47</f>
        <v>12579595</v>
      </c>
      <c r="D48" s="25">
        <f>+'[3]4.Autovetture'!K47+[4]VCL!K47</f>
        <v>8559084</v>
      </c>
      <c r="E48" s="25">
        <f>+'[3]4.Autovetture'!L47+[4]VCL!L47</f>
        <v>11911973</v>
      </c>
      <c r="F48" s="25">
        <f>+'[3]4.Autovetture'!M47+[4]VCL!M47</f>
        <v>13089207</v>
      </c>
      <c r="G48" s="25">
        <f>+'[3]4.Autovetture'!N47+[4]VCL!N47</f>
        <v>15385421</v>
      </c>
      <c r="H48" s="25">
        <f>+'[3]4.Autovetture'!O47+[4]VCL!O47</f>
        <v>16098399</v>
      </c>
      <c r="I48" s="25">
        <f>+'[3]4.Autovetture'!P47+[4]VCL!P47</f>
        <v>16949280</v>
      </c>
      <c r="J48" s="25">
        <f>+'[3]4.Autovetture'!Q47+[4]VCL!Q47</f>
        <v>17440584</v>
      </c>
      <c r="K48" s="25">
        <f>+'[3]4.Autovetture'!R47+[4]VCL!R47</f>
        <v>17732798</v>
      </c>
      <c r="L48" s="25">
        <f>+'[3]4.Autovetture'!S47+[4]VCL!S47</f>
        <v>16992572</v>
      </c>
      <c r="M48" s="25">
        <f>+'[3]4.Autovetture'!T47+[4]VCL!T47</f>
        <v>16881020</v>
      </c>
      <c r="N48" s="25">
        <f>+'[3]4.Autovetture'!U47+[4]VCL!U47</f>
        <v>16195520</v>
      </c>
      <c r="O48" s="26">
        <f t="shared" si="0"/>
        <v>-4.0607735788477234E-2</v>
      </c>
      <c r="P48" s="26">
        <f t="shared" si="1"/>
        <v>0.18551530838177757</v>
      </c>
      <c r="R48" s="4"/>
      <c r="S48" s="4"/>
      <c r="T48" s="4"/>
      <c r="U48" s="4"/>
      <c r="V48" s="13"/>
      <c r="W48" s="10"/>
      <c r="X48" s="14"/>
      <c r="AA48" s="2"/>
    </row>
    <row r="49" spans="1:27">
      <c r="A49" s="102" t="s">
        <v>14</v>
      </c>
      <c r="B49" s="105">
        <f>+'[3]4.Autovetture'!I48+[4]VCL!I48</f>
        <v>2542150</v>
      </c>
      <c r="C49" s="105">
        <f>+'[3]4.Autovetture'!J48+[4]VCL!J48</f>
        <v>2047022</v>
      </c>
      <c r="D49" s="105">
        <f>+'[3]4.Autovetture'!K48+[4]VCL!K48</f>
        <v>1479161</v>
      </c>
      <c r="E49" s="105">
        <f>+'[3]4.Autovetture'!L48+[4]VCL!L48</f>
        <v>2063659</v>
      </c>
      <c r="F49" s="105">
        <f>+'[3]4.Autovetture'!M48+[4]VCL!M48</f>
        <v>2126640</v>
      </c>
      <c r="G49" s="105">
        <f>+'[3]4.Autovetture'!N48+[4]VCL!N48</f>
        <v>2455864</v>
      </c>
      <c r="H49" s="105">
        <f>+'[3]4.Autovetture'!O48+[4]VCL!O48</f>
        <v>2371761</v>
      </c>
      <c r="I49" s="105">
        <f>+'[3]4.Autovetture'!P48+[4]VCL!P48</f>
        <v>2384218</v>
      </c>
      <c r="J49" s="105">
        <f>+'[3]4.Autovetture'!Q48+[4]VCL!Q48</f>
        <v>2268996</v>
      </c>
      <c r="K49" s="105">
        <f>+'[3]4.Autovetture'!R48+[4]VCL!R48</f>
        <v>2355560</v>
      </c>
      <c r="L49" s="105">
        <f>+'[3]4.Autovetture'!S48+[4]VCL!S48</f>
        <v>2175572</v>
      </c>
      <c r="M49" s="105">
        <f>+'[3]4.Autovetture'!T48+[4]VCL!T48</f>
        <v>2004828</v>
      </c>
      <c r="N49" s="105">
        <f>+'[3]4.Autovetture'!U48+[4]VCL!U48</f>
        <v>1893274</v>
      </c>
      <c r="O49" s="104">
        <f t="shared" si="0"/>
        <v>-5.5642678573922549E-2</v>
      </c>
      <c r="P49" s="104">
        <f t="shared" si="1"/>
        <v>2.1686942436007092E-2</v>
      </c>
      <c r="R49" s="4"/>
      <c r="S49" s="4"/>
      <c r="T49" s="4"/>
      <c r="U49" s="4"/>
      <c r="V49" s="13"/>
      <c r="W49" s="10"/>
      <c r="X49" s="14"/>
      <c r="AA49" s="2"/>
    </row>
    <row r="50" spans="1:27">
      <c r="A50" s="102" t="s">
        <v>15</v>
      </c>
      <c r="B50" s="105">
        <f>+'[3]4.Autovetture'!I49+[4]VCL!I49</f>
        <v>2005701</v>
      </c>
      <c r="C50" s="105">
        <f>+'[3]4.Autovetture'!J49+[4]VCL!J49</f>
        <v>2084938</v>
      </c>
      <c r="D50" s="105">
        <f>+'[3]4.Autovetture'!K49+[4]VCL!K49</f>
        <v>1501917</v>
      </c>
      <c r="E50" s="105">
        <f>+'[3]4.Autovetture'!L49+[4]VCL!L49</f>
        <v>2250513</v>
      </c>
      <c r="F50" s="105">
        <f>+'[3]4.Autovetture'!M49+[4]VCL!M49</f>
        <v>2543359</v>
      </c>
      <c r="G50" s="105">
        <f>+'[3]4.Autovetture'!N49+[4]VCL!N49</f>
        <v>2861969</v>
      </c>
      <c r="H50" s="105">
        <f>+'[3]4.Autovetture'!O49+[4]VCL!O49</f>
        <v>2910937</v>
      </c>
      <c r="I50" s="105">
        <f>+'[3]4.Autovetture'!P49+[4]VCL!P49</f>
        <v>3192998</v>
      </c>
      <c r="J50" s="105">
        <f>+'[3]4.Autovetture'!Q49+[4]VCL!Q49</f>
        <v>3387522</v>
      </c>
      <c r="K50" s="105">
        <f>+'[3]4.Autovetture'!R49+[4]VCL!R49</f>
        <v>3457067</v>
      </c>
      <c r="L50" s="105">
        <f>+'[3]4.Autovetture'!S49+[4]VCL!S49</f>
        <v>3907711</v>
      </c>
      <c r="M50" s="105">
        <f>+'[3]4.Autovetture'!T49+[4]VCL!T49</f>
        <v>3906206</v>
      </c>
      <c r="N50" s="105">
        <f>+'[3]4.Autovetture'!U49+[4]VCL!U49</f>
        <v>3774945</v>
      </c>
      <c r="O50" s="104">
        <f t="shared" si="0"/>
        <v>-3.3603194506382918E-2</v>
      </c>
      <c r="P50" s="104">
        <f t="shared" si="1"/>
        <v>4.3240975640130686E-2</v>
      </c>
      <c r="R50" s="4"/>
      <c r="S50" s="4"/>
      <c r="T50" s="4"/>
      <c r="U50" s="4"/>
      <c r="V50" s="13"/>
      <c r="W50" s="10"/>
      <c r="X50" s="14"/>
      <c r="AA50" s="2"/>
    </row>
    <row r="51" spans="1:27">
      <c r="A51" s="102" t="s">
        <v>16</v>
      </c>
      <c r="B51" s="105">
        <f>+'[3]4.Autovetture'!I50+[4]VCL!I50</f>
        <v>10473193</v>
      </c>
      <c r="C51" s="105">
        <f>+'[3]4.Autovetture'!J50+[4]VCL!J50</f>
        <v>8447635</v>
      </c>
      <c r="D51" s="105">
        <f>+'[3]4.Autovetture'!K50+[4]VCL!K50</f>
        <v>5578006</v>
      </c>
      <c r="E51" s="105">
        <f>+'[3]4.Autovetture'!L50+[4]VCL!L50</f>
        <v>7597801</v>
      </c>
      <c r="F51" s="105">
        <f>+'[3]4.Autovetture'!M50+[4]VCL!M50</f>
        <v>8419208</v>
      </c>
      <c r="G51" s="105">
        <f>+'[3]4.Autovetture'!N50+[4]VCL!N50</f>
        <v>10067588</v>
      </c>
      <c r="H51" s="105">
        <f>+'[3]4.Autovetture'!O50+[4]VCL!O50</f>
        <v>10815701</v>
      </c>
      <c r="I51" s="105">
        <f>+'[3]4.Autovetture'!P50+[4]VCL!P50</f>
        <v>11372064</v>
      </c>
      <c r="J51" s="105">
        <f>+'[3]4.Autovetture'!Q50+[4]VCL!Q50</f>
        <v>11784066</v>
      </c>
      <c r="K51" s="105">
        <f>+'[3]4.Autovetture'!R50+[4]VCL!R50</f>
        <v>11920171</v>
      </c>
      <c r="L51" s="105">
        <f>+'[3]4.Autovetture'!S50+[4]VCL!S50</f>
        <v>10909289</v>
      </c>
      <c r="M51" s="105">
        <f>+'[3]4.Autovetture'!T50+[4]VCL!T50</f>
        <v>10969986</v>
      </c>
      <c r="N51" s="105">
        <f>+'[3]4.Autovetture'!U50+[4]VCL!U50</f>
        <v>10527301</v>
      </c>
      <c r="O51" s="104">
        <f t="shared" si="0"/>
        <v>-4.0354199175823925E-2</v>
      </c>
      <c r="P51" s="104">
        <f t="shared" si="1"/>
        <v>0.12058739030563981</v>
      </c>
      <c r="R51" s="4"/>
      <c r="S51" s="4"/>
      <c r="T51" s="4"/>
      <c r="U51" s="4"/>
      <c r="V51" s="13"/>
      <c r="W51" s="10"/>
      <c r="X51" s="14"/>
      <c r="AA51" s="2"/>
    </row>
    <row r="52" spans="1:27">
      <c r="A52" s="24" t="s">
        <v>17</v>
      </c>
      <c r="B52" s="25">
        <f>+'[3]4.Autovetture'!I51+[4]VCL!I51</f>
        <v>3331649</v>
      </c>
      <c r="C52" s="25">
        <f>+'[3]4.Autovetture'!J51+[4]VCL!J51</f>
        <v>3514672</v>
      </c>
      <c r="D52" s="25">
        <f>+'[3]4.Autovetture'!K51+[4]VCL!K51</f>
        <v>3490673</v>
      </c>
      <c r="E52" s="25">
        <f>+'[3]4.Autovetture'!L51+[4]VCL!L51</f>
        <v>3929459</v>
      </c>
      <c r="F52" s="25">
        <f>+'[3]4.Autovetture'!M51+[4]VCL!M51</f>
        <v>4024009</v>
      </c>
      <c r="G52" s="25">
        <f>+'[3]4.Autovetture'!N51+[4]VCL!N51</f>
        <v>4080788</v>
      </c>
      <c r="H52" s="25">
        <f>+'[3]4.Autovetture'!O51+[4]VCL!O51</f>
        <v>4317397</v>
      </c>
      <c r="I52" s="25">
        <f>+'[3]4.Autovetture'!P51+[4]VCL!P51</f>
        <v>3610756</v>
      </c>
      <c r="J52" s="25">
        <f>+'[3]4.Autovetture'!Q51+[4]VCL!Q51</f>
        <v>2910034</v>
      </c>
      <c r="K52" s="25">
        <f>+'[3]4.Autovetture'!R51+[4]VCL!R51</f>
        <v>2611263</v>
      </c>
      <c r="L52" s="25">
        <f>+'[3]4.Autovetture'!S51+[4]VCL!S51</f>
        <v>3128977</v>
      </c>
      <c r="M52" s="25">
        <f>+'[3]4.Autovetture'!T51+[4]VCL!T51</f>
        <v>3243273</v>
      </c>
      <c r="N52" s="25">
        <f>+'[3]4.Autovetture'!U51+[4]VCL!U51</f>
        <v>3138214</v>
      </c>
      <c r="O52" s="26">
        <f t="shared" si="0"/>
        <v>-3.2392894461859979E-2</v>
      </c>
      <c r="P52" s="26">
        <f t="shared" si="1"/>
        <v>3.5947393969320639E-2</v>
      </c>
      <c r="R52" s="4"/>
      <c r="S52" s="4"/>
      <c r="T52" s="4"/>
      <c r="U52" s="4"/>
      <c r="V52" s="13"/>
      <c r="W52" s="10"/>
      <c r="X52" s="14"/>
      <c r="AA52" s="2"/>
    </row>
    <row r="53" spans="1:27">
      <c r="A53" s="102" t="s">
        <v>18</v>
      </c>
      <c r="B53" s="105">
        <f>+'[3]4.Autovetture'!I52+[4]VCL!I52</f>
        <v>539014</v>
      </c>
      <c r="C53" s="105">
        <f>+'[3]4.Autovetture'!J52+[4]VCL!J52</f>
        <v>576311</v>
      </c>
      <c r="D53" s="105">
        <f>+'[3]4.Autovetture'!K52+[4]VCL!K52</f>
        <v>510290</v>
      </c>
      <c r="E53" s="105">
        <f>+'[3]4.Autovetture'!L52+[4]VCL!L52</f>
        <v>709879</v>
      </c>
      <c r="F53" s="105">
        <f>+'[3]4.Autovetture'!M52+[4]VCL!M52</f>
        <v>820277</v>
      </c>
      <c r="G53" s="105">
        <f>+'[3]4.Autovetture'!N52+[4]VCL!N52</f>
        <v>743463</v>
      </c>
      <c r="H53" s="105">
        <f>+'[3]4.Autovetture'!O52+[4]VCL!O52</f>
        <v>764161</v>
      </c>
      <c r="I53" s="105">
        <f>+'[3]4.Autovetture'!P52+[4]VCL!P52</f>
        <v>596842</v>
      </c>
      <c r="J53" s="105">
        <f>+'[3]4.Autovetture'!Q52+[4]VCL!Q52</f>
        <v>526657</v>
      </c>
      <c r="K53" s="105">
        <f>+'[3]4.Autovetture'!R52+[4]VCL!R52</f>
        <v>472776</v>
      </c>
      <c r="L53" s="105">
        <f>+'[3]4.Autovetture'!S52+[4]VCL!S52</f>
        <v>473408</v>
      </c>
      <c r="M53" s="105">
        <f>+'[3]4.Autovetture'!T52+[4]VCL!T52</f>
        <v>466649</v>
      </c>
      <c r="N53" s="105">
        <f>+'[3]4.Autovetture'!U52+[4]VCL!U52</f>
        <v>314787</v>
      </c>
      <c r="O53" s="104">
        <f t="shared" si="0"/>
        <v>-0.32543089131231395</v>
      </c>
      <c r="P53" s="104">
        <f t="shared" si="1"/>
        <v>3.6058000841945564E-3</v>
      </c>
      <c r="Q53" s="16"/>
      <c r="R53" s="4"/>
      <c r="S53" s="4"/>
      <c r="T53" s="4"/>
      <c r="U53" s="4"/>
      <c r="V53" s="13"/>
      <c r="W53" s="10"/>
      <c r="X53" s="14"/>
      <c r="AA53" s="2"/>
    </row>
    <row r="54" spans="1:27">
      <c r="A54" s="102" t="s">
        <v>19</v>
      </c>
      <c r="B54" s="105">
        <f>+'[3]4.Autovetture'!I53+[4]VCL!I53</f>
        <v>2656477</v>
      </c>
      <c r="C54" s="105">
        <f>+'[3]4.Autovetture'!J53+[4]VCL!J53</f>
        <v>2848670</v>
      </c>
      <c r="D54" s="105">
        <f>+'[3]4.Autovetture'!K53+[4]VCL!K53</f>
        <v>2924984</v>
      </c>
      <c r="E54" s="105">
        <f>+'[3]4.Autovetture'!L53+[4]VCL!L53</f>
        <v>3151671</v>
      </c>
      <c r="F54" s="105">
        <f>+'[3]4.Autovetture'!M53+[4]VCL!M53</f>
        <v>3144811</v>
      </c>
      <c r="G54" s="105">
        <f>+'[3]4.Autovetture'!N53+[4]VCL!N53</f>
        <v>3234346</v>
      </c>
      <c r="H54" s="105">
        <f>+'[3]4.Autovetture'!O53+[4]VCL!O53</f>
        <v>3486257</v>
      </c>
      <c r="I54" s="105">
        <f>+'[3]4.Autovetture'!P53+[4]VCL!P53</f>
        <v>2978929</v>
      </c>
      <c r="J54" s="105">
        <f>+'[3]4.Autovetture'!Q53+[4]VCL!Q53</f>
        <v>2332529</v>
      </c>
      <c r="K54" s="105">
        <f>+'[3]4.Autovetture'!R53+[4]VCL!R53</f>
        <v>2097597</v>
      </c>
      <c r="L54" s="105">
        <f>+'[3]4.Autovetture'!S53+[4]VCL!S53</f>
        <v>2633569</v>
      </c>
      <c r="M54" s="105">
        <f>+'[3]4.Autovetture'!T53+[4]VCL!T53</f>
        <v>2746948</v>
      </c>
      <c r="N54" s="105">
        <f>+'[3]4.Autovetture'!U53+[4]VCL!U53</f>
        <v>2803841</v>
      </c>
      <c r="O54" s="104">
        <f t="shared" si="0"/>
        <v>2.071134946857385E-2</v>
      </c>
      <c r="P54" s="104">
        <f t="shared" si="1"/>
        <v>3.2117241543863466E-2</v>
      </c>
      <c r="R54" s="4"/>
      <c r="S54" s="4"/>
      <c r="T54" s="4"/>
      <c r="U54" s="4"/>
      <c r="V54" s="13"/>
      <c r="W54" s="10"/>
      <c r="X54" s="14"/>
      <c r="AA54" s="2"/>
    </row>
    <row r="55" spans="1:27">
      <c r="A55" s="102" t="s">
        <v>66</v>
      </c>
      <c r="B55" s="105">
        <f>+'[3]4.Autovetture'!I54+[4]VCL!I54</f>
        <v>73667</v>
      </c>
      <c r="C55" s="105">
        <f>+'[3]4.Autovetture'!J54+[4]VCL!J54</f>
        <v>34138</v>
      </c>
      <c r="D55" s="105">
        <f>+'[3]4.Autovetture'!K54+[4]VCL!K54</f>
        <v>24679</v>
      </c>
      <c r="E55" s="105">
        <f>+'[3]4.Autovetture'!L54+[4]VCL!L54</f>
        <v>37197</v>
      </c>
      <c r="F55" s="105">
        <f>+'[3]4.Autovetture'!M54+[4]VCL!M54</f>
        <v>28030</v>
      </c>
      <c r="G55" s="105">
        <f>+'[3]4.Autovetture'!N54+[4]VCL!N54</f>
        <v>70686</v>
      </c>
      <c r="H55" s="105">
        <f>+'[3]4.Autovetture'!O54+[4]VCL!O54</f>
        <v>76939</v>
      </c>
      <c r="I55" s="105">
        <f>+'[3]4.Autovetture'!P54+[4]VCL!P54</f>
        <v>71137</v>
      </c>
      <c r="J55" s="105">
        <f>+'[3]4.Autovetture'!Q54+[4]VCL!Q54</f>
        <v>77748</v>
      </c>
      <c r="K55" s="105">
        <f>+'[3]4.Autovetture'!R54+[4]VCL!R54</f>
        <v>79036</v>
      </c>
      <c r="L55" s="105">
        <f>+'[3]4.Autovetture'!S54+[4]VCL!S54</f>
        <v>74000</v>
      </c>
      <c r="M55" s="105">
        <f>+'[3]4.Autovetture'!T54+[4]VCL!T54</f>
        <v>71676</v>
      </c>
      <c r="N55" s="105">
        <f>+'[3]4.Autovetture'!U54+[4]VCL!U54</f>
        <v>59586</v>
      </c>
      <c r="O55" s="104">
        <f t="shared" si="0"/>
        <v>-0.16867570734974049</v>
      </c>
      <c r="P55" s="104">
        <f t="shared" si="1"/>
        <v>6.825415402059705E-4</v>
      </c>
      <c r="R55" s="4"/>
      <c r="S55" s="4"/>
      <c r="T55" s="4"/>
      <c r="U55" s="4"/>
      <c r="V55" s="13"/>
      <c r="W55" s="10"/>
      <c r="X55" s="14"/>
      <c r="AA55" s="2"/>
    </row>
    <row r="56" spans="1:27">
      <c r="A56" s="102" t="s">
        <v>67</v>
      </c>
      <c r="B56" s="105">
        <f>+'[3]4.Autovetture'!I55+[4]VCL!I55</f>
        <v>6236</v>
      </c>
      <c r="C56" s="105">
        <f>+'[3]4.Autovetture'!J55+[4]VCL!J55</f>
        <v>8941</v>
      </c>
      <c r="D56" s="105">
        <f>+'[3]4.Autovetture'!K55+[4]VCL!K55</f>
        <v>6861</v>
      </c>
      <c r="E56" s="105">
        <f>+'[3]4.Autovetture'!L55+[4]VCL!L55</f>
        <v>8948</v>
      </c>
      <c r="F56" s="105">
        <f>+'[3]4.Autovetture'!M55+[4]VCL!M55</f>
        <v>8948</v>
      </c>
      <c r="G56" s="105">
        <f>+'[3]4.Autovetture'!N55+[4]VCL!N55</f>
        <v>8948</v>
      </c>
      <c r="H56" s="105">
        <f>+'[3]4.Autovetture'!O55+[4]VCL!O55</f>
        <v>7474</v>
      </c>
      <c r="I56" s="105">
        <f>+'[3]4.Autovetture'!P55+[4]VCL!P55</f>
        <v>5986</v>
      </c>
      <c r="J56" s="105">
        <f>+'[3]4.Autovetture'!Q55+[4]VCL!Q55</f>
        <v>4200</v>
      </c>
      <c r="K56" s="105">
        <f>+'[3]4.Autovetture'!R55+[4]VCL!R55</f>
        <v>2700</v>
      </c>
      <c r="L56" s="106">
        <f>+'[3]4.Autovetture'!S55+[4]VCL!S55</f>
        <v>0</v>
      </c>
      <c r="M56" s="106">
        <f>+'[3]4.Autovetture'!T55+[4]VCL!T55</f>
        <v>0</v>
      </c>
      <c r="N56" s="106">
        <f>+'[3]4.Autovetture'!U55+[4]VCL!U55</f>
        <v>0</v>
      </c>
      <c r="O56" s="107"/>
      <c r="P56" s="107"/>
      <c r="R56" s="4"/>
      <c r="S56" s="4"/>
      <c r="T56" s="4"/>
      <c r="U56" s="4"/>
      <c r="V56" s="13"/>
      <c r="W56" s="10"/>
      <c r="X56" s="14"/>
      <c r="AA56" s="2"/>
    </row>
    <row r="57" spans="1:27">
      <c r="A57" s="102" t="s">
        <v>68</v>
      </c>
      <c r="B57" s="105">
        <f>+'[3]4.Autovetture'!I56+[4]VCL!I56</f>
        <v>161984</v>
      </c>
      <c r="C57" s="105">
        <f>+'[3]4.Autovetture'!J56+[4]VCL!J56</f>
        <v>125682</v>
      </c>
      <c r="D57" s="105">
        <f>+'[3]4.Autovetture'!K56+[4]VCL!K56</f>
        <v>104139</v>
      </c>
      <c r="E57" s="105">
        <f>+'[3]4.Autovetture'!L56+[4]VCL!L56</f>
        <v>98755</v>
      </c>
      <c r="F57" s="105">
        <f>+'[3]4.Autovetture'!M56+[4]VCL!M56</f>
        <v>97233</v>
      </c>
      <c r="G57" s="105">
        <f>+'[3]4.Autovetture'!N56+[4]VCL!N56</f>
        <v>100785</v>
      </c>
      <c r="H57" s="105">
        <f>+'[3]4.Autovetture'!O56+[4]VCL!O56</f>
        <v>69566</v>
      </c>
      <c r="I57" s="105">
        <f>+'[3]4.Autovetture'!P56+[4]VCL!P56</f>
        <v>18862</v>
      </c>
      <c r="J57" s="105">
        <f>+'[3]4.Autovetture'!Q56+[4]VCL!Q56</f>
        <v>17600</v>
      </c>
      <c r="K57" s="105">
        <f>+'[3]4.Autovetture'!R56+[4]VCL!R56</f>
        <v>2524</v>
      </c>
      <c r="L57" s="106">
        <f>+'[3]4.Autovetture'!S56+[4]VCL!S56</f>
        <v>0</v>
      </c>
      <c r="M57" s="106">
        <f>+'[3]4.Autovetture'!T56+[4]VCL!T56</f>
        <v>0</v>
      </c>
      <c r="N57" s="106">
        <f>+'[3]4.Autovetture'!U56+[4]VCL!U56</f>
        <v>0</v>
      </c>
      <c r="O57" s="107"/>
      <c r="P57" s="107"/>
      <c r="R57" s="4"/>
      <c r="S57" s="4"/>
      <c r="T57" s="4"/>
      <c r="U57" s="4"/>
      <c r="V57" s="13"/>
      <c r="W57" s="10"/>
      <c r="X57" s="14"/>
      <c r="AA57" s="2"/>
    </row>
    <row r="58" spans="1:27">
      <c r="A58" s="102" t="s">
        <v>69</v>
      </c>
      <c r="B58" s="106">
        <f>+'[3]4.Autovetture'!I57+[4]VCL!I57</f>
        <v>0</v>
      </c>
      <c r="C58" s="106">
        <f>+'[3]4.Autovetture'!J57+[4]VCL!J57</f>
        <v>0</v>
      </c>
      <c r="D58" s="106">
        <f>+'[3]4.Autovetture'!K57+[4]VCL!K57</f>
        <v>0</v>
      </c>
      <c r="E58" s="106">
        <f>+'[3]4.Autovetture'!L57+[4]VCL!L57</f>
        <v>0</v>
      </c>
      <c r="F58" s="106">
        <f>+'[3]4.Autovetture'!M57+[4]VCL!M57</f>
        <v>0</v>
      </c>
      <c r="G58" s="106">
        <f>+'[3]4.Autovetture'!N57+[4]VCL!N57</f>
        <v>0</v>
      </c>
      <c r="H58" s="106">
        <f>+'[3]4.Autovetture'!O57+[4]VCL!O57</f>
        <v>0</v>
      </c>
      <c r="I58" s="106">
        <f>+'[3]4.Autovetture'!P57+[4]VCL!P57</f>
        <v>0</v>
      </c>
      <c r="J58" s="106">
        <f>+'[3]4.Autovetture'!Q57+[4]VCL!Q57</f>
        <v>0</v>
      </c>
      <c r="K58" s="106">
        <f>+'[3]4.Autovetture'!R57+[4]VCL!R57</f>
        <v>0</v>
      </c>
      <c r="L58" s="106">
        <f>+'[3]4.Autovetture'!S57+[4]VCL!S57</f>
        <v>0</v>
      </c>
      <c r="M58" s="106">
        <f>+'[3]4.Autovetture'!T57+[4]VCL!T57</f>
        <v>0</v>
      </c>
      <c r="N58" s="106">
        <f>+'[3]4.Autovetture'!U57+[4]VCL!U57</f>
        <v>0</v>
      </c>
      <c r="O58" s="107"/>
      <c r="P58" s="107"/>
      <c r="R58" s="4"/>
      <c r="S58" s="4"/>
      <c r="T58" s="4"/>
      <c r="U58" s="4"/>
      <c r="V58" s="13"/>
      <c r="W58" s="10"/>
      <c r="X58" s="14"/>
      <c r="AA58" s="2"/>
    </row>
    <row r="59" spans="1:27" s="6" customFormat="1">
      <c r="A59" s="108" t="s">
        <v>56</v>
      </c>
      <c r="B59" s="109">
        <f>+'[3]4.Autovetture'!I58+[4]VCL!I58</f>
        <v>-105729</v>
      </c>
      <c r="C59" s="109">
        <f>+'[3]4.Autovetture'!J58+[4]VCL!J58</f>
        <v>-79070</v>
      </c>
      <c r="D59" s="109">
        <f>+'[3]4.Autovetture'!K58+[4]VCL!K58</f>
        <v>-80280</v>
      </c>
      <c r="E59" s="109">
        <f>+'[3]4.Autovetture'!L58+[4]VCL!L58</f>
        <v>-76991</v>
      </c>
      <c r="F59" s="109">
        <f>+'[3]4.Autovetture'!M58+[4]VCL!M58</f>
        <v>-75290</v>
      </c>
      <c r="G59" s="109">
        <f>+'[3]4.Autovetture'!N58+[4]VCL!N58</f>
        <v>-77440</v>
      </c>
      <c r="H59" s="109">
        <f>+'[3]4.Autovetture'!O58+[4]VCL!O58</f>
        <v>-87000</v>
      </c>
      <c r="I59" s="109">
        <f>+'[3]4.Autovetture'!P58+[4]VCL!P58</f>
        <v>-61000</v>
      </c>
      <c r="J59" s="109">
        <f>+'[3]4.Autovetture'!Q58+[4]VCL!Q58</f>
        <v>-48700</v>
      </c>
      <c r="K59" s="109">
        <f>+'[3]4.Autovetture'!R58+[4]VCL!R58</f>
        <v>-43370</v>
      </c>
      <c r="L59" s="109">
        <f>+'[3]4.Autovetture'!S58+[4]VCL!S58</f>
        <v>-52000</v>
      </c>
      <c r="M59" s="109">
        <f>+'[3]4.Autovetture'!T58+[4]VCL!T58</f>
        <v>-42000</v>
      </c>
      <c r="N59" s="109">
        <f>+'[3]4.Autovetture'!U58+[4]VCL!U58</f>
        <v>-40000</v>
      </c>
      <c r="O59" s="104"/>
      <c r="P59" s="104"/>
      <c r="Q59" s="27"/>
      <c r="V59" s="49"/>
      <c r="W59" s="28"/>
      <c r="X59" s="50"/>
      <c r="AA59" s="30"/>
    </row>
    <row r="60" spans="1:27">
      <c r="A60" s="24" t="s">
        <v>83</v>
      </c>
      <c r="B60" s="25">
        <f>+'[3]4.Autovetture'!I59+[4]VCL!I59</f>
        <v>28484210</v>
      </c>
      <c r="C60" s="25">
        <f>+'[3]4.Autovetture'!J59+[4]VCL!J59</f>
        <v>28964970</v>
      </c>
      <c r="D60" s="25">
        <f>+'[3]4.Autovetture'!K59+[4]VCL!K59</f>
        <v>29190620</v>
      </c>
      <c r="E60" s="25">
        <f>+'[3]4.Autovetture'!L59+[4]VCL!L59</f>
        <v>37512997</v>
      </c>
      <c r="F60" s="25">
        <f>+'[3]4.Autovetture'!M59+[4]VCL!M59</f>
        <v>37436389</v>
      </c>
      <c r="G60" s="25">
        <f>+'[3]4.Autovetture'!N59+[4]VCL!N59</f>
        <v>40696305</v>
      </c>
      <c r="H60" s="25">
        <f>+'[3]4.Autovetture'!O59+[4]VCL!O59</f>
        <v>42668528</v>
      </c>
      <c r="I60" s="25">
        <f>+'[3]4.Autovetture'!P59+[4]VCL!P59</f>
        <v>44378291</v>
      </c>
      <c r="J60" s="25">
        <f>+'[3]4.Autovetture'!Q59+[4]VCL!Q59</f>
        <v>45270293</v>
      </c>
      <c r="K60" s="25">
        <f>+'[3]4.Autovetture'!R59+[4]VCL!R59</f>
        <v>48770856</v>
      </c>
      <c r="L60" s="25">
        <f>+'[3]4.Autovetture'!S59+[4]VCL!S59</f>
        <v>49960129</v>
      </c>
      <c r="M60" s="25">
        <f>+'[3]4.Autovetture'!T59+[4]VCL!T59</f>
        <v>49056254</v>
      </c>
      <c r="N60" s="25">
        <f>+'[3]4.Autovetture'!U59+[4]VCL!U59</f>
        <v>45759580</v>
      </c>
      <c r="O60" s="26">
        <f t="shared" si="0"/>
        <v>-6.7201910688084746E-2</v>
      </c>
      <c r="P60" s="26">
        <f t="shared" si="1"/>
        <v>0.52416363260461052</v>
      </c>
      <c r="R60" s="4"/>
      <c r="S60" s="4"/>
      <c r="T60" s="4"/>
      <c r="U60" s="4"/>
      <c r="V60" s="13"/>
      <c r="W60" s="10"/>
      <c r="X60" s="14"/>
      <c r="AA60" s="2"/>
    </row>
    <row r="61" spans="1:27">
      <c r="A61" s="102" t="s">
        <v>20</v>
      </c>
      <c r="B61" s="105">
        <f>+'[3]4.Autovetture'!I60+[4]VCL!I60</f>
        <v>327984</v>
      </c>
      <c r="C61" s="105">
        <f>+'[3]4.Autovetture'!J60+[4]VCL!J60</f>
        <v>324118</v>
      </c>
      <c r="D61" s="105">
        <f>+'[3]4.Autovetture'!K60+[4]VCL!K60</f>
        <v>223354</v>
      </c>
      <c r="E61" s="105">
        <f>+'[3]4.Autovetture'!L60+[4]VCL!L60</f>
        <v>239443</v>
      </c>
      <c r="F61" s="105">
        <f>+'[3]4.Autovetture'!M60+[4]VCL!M60</f>
        <v>219376</v>
      </c>
      <c r="G61" s="105">
        <f>+'[3]4.Autovetture'!N60+[4]VCL!N60</f>
        <v>221224</v>
      </c>
      <c r="H61" s="105">
        <f>+'[3]4.Autovetture'!O60+[4]VCL!O60</f>
        <v>210538</v>
      </c>
      <c r="I61" s="105">
        <f>+'[3]4.Autovetture'!P60+[4]VCL!P60</f>
        <v>174986</v>
      </c>
      <c r="J61" s="105">
        <f>+'[3]4.Autovetture'!Q60+[4]VCL!Q60</f>
        <v>167538</v>
      </c>
      <c r="K61" s="105">
        <f>+'[3]4.Autovetture'!R60+[4]VCL!R60</f>
        <v>155666</v>
      </c>
      <c r="L61" s="106"/>
      <c r="M61" s="106"/>
      <c r="N61" s="106"/>
      <c r="O61" s="107"/>
      <c r="P61" s="107">
        <f t="shared" si="1"/>
        <v>0</v>
      </c>
      <c r="R61" s="4"/>
      <c r="S61" s="4"/>
      <c r="T61" s="4"/>
      <c r="U61" s="4"/>
      <c r="V61" s="13"/>
      <c r="W61" s="10"/>
      <c r="X61" s="14"/>
      <c r="AA61" s="2"/>
    </row>
    <row r="62" spans="1:27">
      <c r="A62" s="102" t="s">
        <v>70</v>
      </c>
      <c r="B62" s="106">
        <f>+'[3]4.Autovetture'!I61+[4]VCL!I61</f>
        <v>0</v>
      </c>
      <c r="C62" s="106">
        <f>+'[3]4.Autovetture'!J61+[4]VCL!J61</f>
        <v>0</v>
      </c>
      <c r="D62" s="106">
        <f>+'[3]4.Autovetture'!K61+[4]VCL!K61</f>
        <v>0</v>
      </c>
      <c r="E62" s="106">
        <f>+'[3]4.Autovetture'!L61+[4]VCL!L61</f>
        <v>0</v>
      </c>
      <c r="F62" s="106">
        <f>+'[3]4.Autovetture'!M61+[4]VCL!M61</f>
        <v>0</v>
      </c>
      <c r="G62" s="106">
        <f>+'[3]4.Autovetture'!N61+[4]VCL!N61</f>
        <v>0</v>
      </c>
      <c r="H62" s="106">
        <f>+'[3]4.Autovetture'!O61+[4]VCL!O61</f>
        <v>162</v>
      </c>
      <c r="I62" s="106">
        <f>+'[3]4.Autovetture'!P61+[4]VCL!P61</f>
        <v>536</v>
      </c>
      <c r="J62" s="106">
        <f>+'[3]4.Autovetture'!Q61+[4]VCL!Q61</f>
        <v>540</v>
      </c>
      <c r="K62" s="106">
        <f>+'[3]4.Autovetture'!R61+[4]VCL!R61</f>
        <v>580</v>
      </c>
      <c r="L62" s="106"/>
      <c r="M62" s="106"/>
      <c r="N62" s="106"/>
      <c r="O62" s="107"/>
      <c r="P62" s="107">
        <f t="shared" si="1"/>
        <v>0</v>
      </c>
      <c r="R62" s="4"/>
      <c r="S62" s="4"/>
      <c r="T62" s="4"/>
      <c r="U62" s="4"/>
      <c r="V62" s="13"/>
      <c r="W62" s="10"/>
      <c r="X62" s="14"/>
      <c r="AA62" s="2"/>
    </row>
    <row r="63" spans="1:27">
      <c r="A63" s="102" t="s">
        <v>21</v>
      </c>
      <c r="B63" s="105">
        <f>+'[3]4.Autovetture'!I62+[4]VCL!I62</f>
        <v>7812427</v>
      </c>
      <c r="C63" s="105">
        <f>+'[3]4.Autovetture'!J62+[4]VCL!J62</f>
        <v>7954492</v>
      </c>
      <c r="D63" s="105">
        <f>+'[3]4.Autovetture'!K62+[4]VCL!K62</f>
        <v>11957377</v>
      </c>
      <c r="E63" s="105">
        <f>+'[3]4.Autovetture'!L62+[4]VCL!L62</f>
        <v>15843903</v>
      </c>
      <c r="F63" s="105">
        <f>+'[3]4.Autovetture'!M62+[4]VCL!M62</f>
        <v>16330698</v>
      </c>
      <c r="G63" s="105">
        <f>+'[3]4.Autovetture'!N62+[4]VCL!N62</f>
        <v>17398396</v>
      </c>
      <c r="H63" s="105">
        <f>+'[3]4.Autovetture'!O62+[4]VCL!O62</f>
        <v>20060878</v>
      </c>
      <c r="I63" s="105">
        <f>+'[3]4.Autovetture'!P62+[4]VCL!P62</f>
        <v>21799199</v>
      </c>
      <c r="J63" s="105">
        <f>+'[3]4.Autovetture'!Q62+[4]VCL!Q62</f>
        <v>23003127</v>
      </c>
      <c r="K63" s="105">
        <f>+'[3]4.Autovetture'!R62+[4]VCL!R62</f>
        <v>26128893</v>
      </c>
      <c r="L63" s="105">
        <f>+'[3]4.Autovetture'!S62+[4]VCL!S62</f>
        <v>26579487</v>
      </c>
      <c r="M63" s="105">
        <f>+'[3]4.Autovetture'!T62+[4]VCL!T62</f>
        <v>25525199</v>
      </c>
      <c r="N63" s="105">
        <f>+'[3]4.Autovetture'!U62+[4]VCL!U62</f>
        <v>23362477</v>
      </c>
      <c r="O63" s="104">
        <f t="shared" si="0"/>
        <v>-8.4728898685569501E-2</v>
      </c>
      <c r="P63" s="104">
        <f t="shared" si="1"/>
        <v>0.26761086554906455</v>
      </c>
      <c r="R63" s="4"/>
      <c r="S63" s="4"/>
      <c r="T63" s="4"/>
      <c r="U63" s="4"/>
      <c r="V63" s="13"/>
      <c r="W63" s="10"/>
      <c r="X63" s="14"/>
      <c r="AA63" s="2"/>
    </row>
    <row r="64" spans="1:27">
      <c r="A64" s="102" t="s">
        <v>45</v>
      </c>
      <c r="B64" s="105">
        <f>+'[3]4.Autovetture'!I63+[4]VCL!I63</f>
        <v>49492</v>
      </c>
      <c r="C64" s="105">
        <f>+'[3]4.Autovetture'!J63+[4]VCL!J63</f>
        <v>46458</v>
      </c>
      <c r="D64" s="105">
        <f>+'[3]4.Autovetture'!K63+[4]VCL!K63</f>
        <v>43558</v>
      </c>
      <c r="E64" s="105">
        <f>+'[3]4.Autovetture'!L63+[4]VCL!L63</f>
        <v>80477</v>
      </c>
      <c r="F64" s="105">
        <f>+'[3]4.Autovetture'!M63+[4]VCL!M63</f>
        <v>64906</v>
      </c>
      <c r="G64" s="105">
        <f>+'[3]4.Autovetture'!N63+[4]VCL!N63</f>
        <v>75413</v>
      </c>
      <c r="H64" s="105">
        <f>+'[3]4.Autovetture'!O63+[4]VCL!O63</f>
        <v>79619</v>
      </c>
      <c r="I64" s="105">
        <f>+'[3]4.Autovetture'!P63+[4]VCL!P63</f>
        <v>88845</v>
      </c>
      <c r="J64" s="105">
        <f>+'[3]4.Autovetture'!Q63+[4]VCL!Q63</f>
        <v>98768</v>
      </c>
      <c r="K64" s="105">
        <f>+'[3]4.Autovetture'!R63+[4]VCL!R63</f>
        <v>116868</v>
      </c>
      <c r="L64" s="105">
        <f>+'[3]4.Autovetture'!S63+[4]VCL!S63</f>
        <v>141252</v>
      </c>
      <c r="M64" s="105">
        <f>+'[3]4.Autovetture'!T63+[4]VCL!T63</f>
        <v>120263</v>
      </c>
      <c r="N64" s="105">
        <f>+'[3]4.Autovetture'!U63+[4]VCL!U63</f>
        <v>152332</v>
      </c>
      <c r="O64" s="104">
        <f t="shared" si="0"/>
        <v>0.26665724287603004</v>
      </c>
      <c r="P64" s="104">
        <f t="shared" si="1"/>
        <v>1.7449219263359832E-3</v>
      </c>
      <c r="R64" s="4"/>
      <c r="S64" s="4"/>
      <c r="T64" s="4"/>
      <c r="U64" s="4"/>
      <c r="V64" s="13"/>
      <c r="W64" s="10"/>
      <c r="X64" s="14"/>
      <c r="AA64" s="2"/>
    </row>
    <row r="65" spans="1:27">
      <c r="A65" s="102" t="s">
        <v>25</v>
      </c>
      <c r="B65" s="105">
        <f>+'[3]4.Autovetture'!I64+[4]VCL!I64</f>
        <v>10865910</v>
      </c>
      <c r="C65" s="105">
        <f>+'[3]4.Autovetture'!J64+[4]VCL!J64</f>
        <v>10829061</v>
      </c>
      <c r="D65" s="105">
        <f>+'[3]4.Autovetture'!K64+[4]VCL!K64</f>
        <v>7553588</v>
      </c>
      <c r="E65" s="105">
        <f>+'[3]4.Autovetture'!L64+[4]VCL!L64</f>
        <v>9097929</v>
      </c>
      <c r="F65" s="105">
        <f>+'[3]4.Autovetture'!M64+[4]VCL!M64</f>
        <v>7876943</v>
      </c>
      <c r="G65" s="105">
        <f>+'[3]4.Autovetture'!N64+[4]VCL!N64</f>
        <v>9349323</v>
      </c>
      <c r="H65" s="105">
        <f>+'[3]4.Autovetture'!O64+[4]VCL!O64</f>
        <v>9040414</v>
      </c>
      <c r="I65" s="105">
        <f>+'[3]4.Autovetture'!P64+[4]VCL!P64</f>
        <v>9160495</v>
      </c>
      <c r="J65" s="105">
        <f>+'[3]4.Autovetture'!Q64+[4]VCL!Q64</f>
        <v>8680251</v>
      </c>
      <c r="K65" s="105">
        <f>+'[3]4.Autovetture'!R64+[4]VCL!R64</f>
        <v>8686438</v>
      </c>
      <c r="L65" s="105">
        <f>+'[3]4.Autovetture'!S64+[4]VCL!S64</f>
        <v>9162972</v>
      </c>
      <c r="M65" s="105">
        <f>+'[3]4.Autovetture'!T64+[4]VCL!T64</f>
        <v>9202357</v>
      </c>
      <c r="N65" s="105">
        <f>+'[3]4.Autovetture'!U64+[4]VCL!U64</f>
        <v>9168651</v>
      </c>
      <c r="O65" s="104">
        <f t="shared" si="0"/>
        <v>-3.6627572696864511E-3</v>
      </c>
      <c r="P65" s="104">
        <f t="shared" si="1"/>
        <v>0.10502442142703003</v>
      </c>
      <c r="R65" s="4"/>
      <c r="S65" s="4"/>
      <c r="T65" s="4"/>
      <c r="U65" s="4"/>
      <c r="V65" s="10"/>
      <c r="W65" s="10"/>
      <c r="X65" s="14"/>
      <c r="AA65" s="2"/>
    </row>
    <row r="66" spans="1:27">
      <c r="A66" s="102" t="s">
        <v>22</v>
      </c>
      <c r="B66" s="105">
        <f>+'[3]4.Autovetture'!I65+[4]VCL!I65</f>
        <v>1963313</v>
      </c>
      <c r="C66" s="105">
        <f>+'[3]4.Autovetture'!J65+[4]VCL!J65</f>
        <v>2085652</v>
      </c>
      <c r="D66" s="105">
        <f>+'[3]4.Autovetture'!K65+[4]VCL!K65</f>
        <v>2444670</v>
      </c>
      <c r="E66" s="105">
        <f>+'[3]4.Autovetture'!L65+[4]VCL!L65</f>
        <v>3226795</v>
      </c>
      <c r="F66" s="105">
        <f>+'[3]4.Autovetture'!M65+[4]VCL!M65</f>
        <v>3551308</v>
      </c>
      <c r="G66" s="105">
        <f>+'[3]4.Autovetture'!N65+[4]VCL!N65</f>
        <v>3849288</v>
      </c>
      <c r="H66" s="105">
        <f>+'[3]4.Autovetture'!O65+[4]VCL!O65</f>
        <v>3671630</v>
      </c>
      <c r="I66" s="105">
        <f>+'[3]4.Autovetture'!P65+[4]VCL!P65</f>
        <v>3596261</v>
      </c>
      <c r="J66" s="105">
        <f>+'[3]4.Autovetture'!Q65+[4]VCL!Q65</f>
        <v>3842697</v>
      </c>
      <c r="K66" s="105">
        <f>+'[3]4.Autovetture'!R65+[4]VCL!R65</f>
        <v>4173444</v>
      </c>
      <c r="L66" s="105">
        <f>+'[3]4.Autovetture'!S65+[4]VCL!S65</f>
        <v>4466270</v>
      </c>
      <c r="M66" s="105">
        <f>+'[3]4.Autovetture'!T65+[4]VCL!T65</f>
        <v>4727713</v>
      </c>
      <c r="N66" s="105">
        <f>+'[3]4.Autovetture'!U65+[4]VCL!U65</f>
        <v>4212499</v>
      </c>
      <c r="O66" s="104">
        <f t="shared" si="0"/>
        <v>-0.10897742735229486</v>
      </c>
      <c r="P66" s="104">
        <f t="shared" si="1"/>
        <v>4.8253038558992219E-2</v>
      </c>
      <c r="R66" s="4"/>
      <c r="S66" s="4"/>
      <c r="T66" s="4"/>
      <c r="U66" s="4"/>
      <c r="V66" s="13"/>
      <c r="W66" s="10"/>
      <c r="X66" s="14"/>
      <c r="AA66" s="2"/>
    </row>
    <row r="67" spans="1:27">
      <c r="A67" s="102" t="s">
        <v>23</v>
      </c>
      <c r="B67" s="105">
        <f>+'[3]4.Autovetture'!I66+[4]VCL!I66</f>
        <v>361139</v>
      </c>
      <c r="C67" s="105">
        <f>+'[3]4.Autovetture'!J66+[4]VCL!J66</f>
        <v>516340</v>
      </c>
      <c r="D67" s="105">
        <f>+'[3]4.Autovetture'!K66+[4]VCL!K66</f>
        <v>406722</v>
      </c>
      <c r="E67" s="105">
        <f>+'[3]4.Autovetture'!L66+[4]VCL!L66</f>
        <v>598172</v>
      </c>
      <c r="F67" s="105">
        <f>+'[3]4.Autovetture'!M66+[4]VCL!M66</f>
        <v>713671</v>
      </c>
      <c r="G67" s="105">
        <f>+'[3]4.Autovetture'!N66+[4]VCL!N66</f>
        <v>905578</v>
      </c>
      <c r="H67" s="105">
        <f>+'[3]4.Autovetture'!O66+[4]VCL!O66</f>
        <v>1066762</v>
      </c>
      <c r="I67" s="105">
        <f>+'[3]4.Autovetture'!P66+[4]VCL!P66</f>
        <v>1174404</v>
      </c>
      <c r="J67" s="105">
        <f>+'[3]4.Autovetture'!Q66+[4]VCL!Q66</f>
        <v>1024160</v>
      </c>
      <c r="K67" s="105">
        <f>+'[3]4.Autovetture'!R66+[4]VCL!R66</f>
        <v>1108745</v>
      </c>
      <c r="L67" s="105">
        <f>+'[3]4.Autovetture'!S66+[4]VCL!S66</f>
        <v>1127539</v>
      </c>
      <c r="M67" s="105">
        <f>+'[3]4.Autovetture'!T66+[4]VCL!T66</f>
        <v>1222112</v>
      </c>
      <c r="N67" s="105">
        <f>+'[3]4.Autovetture'!U66+[4]VCL!U66</f>
        <v>1191816</v>
      </c>
      <c r="O67" s="104">
        <f t="shared" si="0"/>
        <v>-2.4789871959362154E-2</v>
      </c>
      <c r="P67" s="104">
        <f t="shared" si="1"/>
        <v>1.3651930458196874E-2</v>
      </c>
      <c r="R67" s="4"/>
      <c r="S67" s="4"/>
      <c r="T67" s="4"/>
      <c r="U67" s="4"/>
      <c r="V67" s="10"/>
      <c r="W67" s="10"/>
      <c r="X67" s="14"/>
      <c r="AA67" s="2"/>
    </row>
    <row r="68" spans="1:27">
      <c r="A68" s="102" t="s">
        <v>24</v>
      </c>
      <c r="B68" s="105">
        <f>+'[3]4.Autovetture'!I67+[4]VCL!I67</f>
        <v>992240</v>
      </c>
      <c r="C68" s="105">
        <f>+'[3]4.Autovetture'!J67+[4]VCL!J67</f>
        <v>1235317</v>
      </c>
      <c r="D68" s="105">
        <f>+'[3]4.Autovetture'!K67+[4]VCL!K67</f>
        <v>1362216</v>
      </c>
      <c r="E68" s="105">
        <f>+'[3]4.Autovetture'!L67+[4]VCL!L67</f>
        <v>1563766</v>
      </c>
      <c r="F68" s="105">
        <f>+'[3]4.Autovetture'!M67+[4]VCL!M67</f>
        <v>1612815</v>
      </c>
      <c r="G68" s="105">
        <f>+'[3]4.Autovetture'!N67+[4]VCL!N67</f>
        <v>978786</v>
      </c>
      <c r="H68" s="105">
        <f>+'[3]4.Autovetture'!O67+[4]VCL!O67</f>
        <v>735789</v>
      </c>
      <c r="I68" s="105">
        <f>+'[3]4.Autovetture'!P67+[4]VCL!P67</f>
        <v>1074672</v>
      </c>
      <c r="J68" s="105">
        <f>+'[3]4.Autovetture'!Q67+[4]VCL!Q67</f>
        <v>967493</v>
      </c>
      <c r="K68" s="105">
        <f>+'[3]4.Autovetture'!R67+[4]VCL!R67</f>
        <v>1269475</v>
      </c>
      <c r="L68" s="105">
        <f>+'[3]4.Autovetture'!S67+[4]VCL!S67</f>
        <v>1495755</v>
      </c>
      <c r="M68" s="105">
        <f>+'[3]4.Autovetture'!T67+[4]VCL!T67</f>
        <v>1112238</v>
      </c>
      <c r="N68" s="105">
        <f>+'[3]4.Autovetture'!U67+[4]VCL!U67</f>
        <v>770000</v>
      </c>
      <c r="O68" s="104">
        <f t="shared" si="0"/>
        <v>-0.30770212850127399</v>
      </c>
      <c r="P68" s="104">
        <f t="shared" si="1"/>
        <v>8.8201420796596066E-3</v>
      </c>
      <c r="R68" s="4"/>
      <c r="S68" s="4"/>
      <c r="T68" s="4"/>
      <c r="U68" s="4"/>
      <c r="V68" s="10"/>
      <c r="W68" s="10"/>
      <c r="X68" s="14"/>
      <c r="AA68" s="2"/>
    </row>
    <row r="69" spans="1:27">
      <c r="A69" s="102" t="s">
        <v>26</v>
      </c>
      <c r="B69" s="105">
        <f>+'[3]4.Autovetture'!I68+[4]VCL!I68</f>
        <v>426759</v>
      </c>
      <c r="C69" s="105">
        <f>+'[3]4.Autovetture'!J68+[4]VCL!J68</f>
        <v>525456</v>
      </c>
      <c r="D69" s="105">
        <f>+'[3]4.Autovetture'!K68+[4]VCL!K68</f>
        <v>485254</v>
      </c>
      <c r="E69" s="105">
        <f>+'[3]4.Autovetture'!L68+[4]VCL!L68</f>
        <v>562250</v>
      </c>
      <c r="F69" s="105">
        <f>+'[3]4.Autovetture'!M68+[4]VCL!M68</f>
        <v>526555</v>
      </c>
      <c r="G69" s="105">
        <f>+'[3]4.Autovetture'!N68+[4]VCL!N68</f>
        <v>563837</v>
      </c>
      <c r="H69" s="105">
        <f>+'[3]4.Autovetture'!O68+[4]VCL!O68</f>
        <v>599282</v>
      </c>
      <c r="I69" s="105">
        <f>+'[3]4.Autovetture'!P68+[4]VCL!P68</f>
        <v>594194</v>
      </c>
      <c r="J69" s="105">
        <f>+'[3]4.Autovetture'!Q68+[4]VCL!Q68</f>
        <v>613407</v>
      </c>
      <c r="K69" s="105">
        <f>+'[3]4.Autovetture'!R68+[4]VCL!R68</f>
        <v>543909</v>
      </c>
      <c r="L69" s="105">
        <f>+'[3]4.Autovetture'!S68+[4]VCL!S68</f>
        <v>498113</v>
      </c>
      <c r="M69" s="105">
        <f>+'[3]4.Autovetture'!T68+[4]VCL!T68</f>
        <v>563204</v>
      </c>
      <c r="N69" s="105">
        <f>+'[3]4.Autovetture'!U68+[4]VCL!U68</f>
        <v>570698</v>
      </c>
      <c r="O69" s="104">
        <f t="shared" si="0"/>
        <v>1.3306013451609009E-2</v>
      </c>
      <c r="P69" s="104">
        <f t="shared" si="1"/>
        <v>6.5371914864643865E-3</v>
      </c>
      <c r="R69" s="4"/>
      <c r="S69" s="4"/>
      <c r="T69" s="4"/>
      <c r="U69" s="4"/>
      <c r="V69" s="10"/>
      <c r="W69" s="10"/>
      <c r="X69" s="14"/>
      <c r="AA69" s="2"/>
    </row>
    <row r="70" spans="1:27">
      <c r="A70" s="102" t="s">
        <v>46</v>
      </c>
      <c r="B70" s="105">
        <f>+'[3]4.Autovetture'!I69+[4]VCL!I69</f>
        <v>169861</v>
      </c>
      <c r="C70" s="105">
        <f>+'[3]4.Autovetture'!J69+[4]VCL!J69</f>
        <v>150359</v>
      </c>
      <c r="D70" s="105">
        <f>+'[3]4.Autovetture'!K69+[4]VCL!K69</f>
        <v>105676</v>
      </c>
      <c r="E70" s="105">
        <f>+'[3]4.Autovetture'!L69+[4]VCL!L69</f>
        <v>149056</v>
      </c>
      <c r="F70" s="105">
        <f>+'[3]4.Autovetture'!M69+[4]VCL!M69</f>
        <v>159452</v>
      </c>
      <c r="G70" s="105">
        <f>+'[3]4.Autovetture'!N69+[4]VCL!N69</f>
        <v>156604</v>
      </c>
      <c r="H70" s="105">
        <f>+'[3]4.Autovetture'!O69+[4]VCL!O69</f>
        <v>139490</v>
      </c>
      <c r="I70" s="105">
        <f>+'[3]4.Autovetture'!P69+[4]VCL!P69</f>
        <v>145120</v>
      </c>
      <c r="J70" s="105">
        <f>+'[3]4.Autovetture'!Q69+[4]VCL!Q69</f>
        <v>224313</v>
      </c>
      <c r="K70" s="105">
        <f>+'[3]4.Autovetture'!R69+[4]VCL!R69</f>
        <v>205153</v>
      </c>
      <c r="L70" s="105">
        <f>+'[3]4.Autovetture'!S69+[4]VCL!S69</f>
        <v>241462</v>
      </c>
      <c r="M70" s="105">
        <f>+'[3]4.Autovetture'!T69+[4]VCL!T69</f>
        <v>260334</v>
      </c>
      <c r="N70" s="105">
        <f>+'[3]4.Autovetture'!U69+[4]VCL!U69</f>
        <v>181574</v>
      </c>
      <c r="O70" s="104">
        <f t="shared" si="0"/>
        <v>-0.30253443653153256</v>
      </c>
      <c r="P70" s="104">
        <f t="shared" si="1"/>
        <v>2.0798811402235238E-3</v>
      </c>
      <c r="V70" s="10"/>
      <c r="W70" s="10"/>
      <c r="X70" s="14"/>
      <c r="AA70" s="2"/>
    </row>
    <row r="71" spans="1:27">
      <c r="A71" s="102" t="s">
        <v>27</v>
      </c>
      <c r="B71" s="105">
        <f>+'[3]4.Autovetture'!I70+[4]VCL!I70</f>
        <v>4043533</v>
      </c>
      <c r="C71" s="105">
        <f>+'[3]4.Autovetture'!J70+[4]VCL!J70</f>
        <v>3788331</v>
      </c>
      <c r="D71" s="105">
        <f>+'[3]4.Autovetture'!K70+[4]VCL!K70</f>
        <v>3478703</v>
      </c>
      <c r="E71" s="105">
        <f>+'[3]4.Autovetture'!L70+[4]VCL!L70</f>
        <v>4233356</v>
      </c>
      <c r="F71" s="105">
        <f>+'[3]4.Autovetture'!M70+[4]VCL!M70</f>
        <v>4619302</v>
      </c>
      <c r="G71" s="105">
        <f>+'[3]4.Autovetture'!N70+[4]VCL!N70</f>
        <v>4526099</v>
      </c>
      <c r="H71" s="105">
        <f>+'[3]4.Autovetture'!O70+[4]VCL!O70</f>
        <v>4417566</v>
      </c>
      <c r="I71" s="105">
        <f>+'[3]4.Autovetture'!P70+[4]VCL!P70</f>
        <v>4412068</v>
      </c>
      <c r="J71" s="105">
        <f>+'[3]4.Autovetture'!Q70+[4]VCL!Q70</f>
        <v>4443980</v>
      </c>
      <c r="K71" s="105">
        <f>+'[3]4.Autovetture'!R70+[4]VCL!R70</f>
        <v>4132506</v>
      </c>
      <c r="L71" s="105">
        <f>+'[3]4.Autovetture'!S70+[4]VCL!S70</f>
        <v>4014820</v>
      </c>
      <c r="M71" s="105">
        <f>+'[3]4.Autovetture'!T70+[4]VCL!T70</f>
        <v>3931601</v>
      </c>
      <c r="N71" s="105">
        <f>+'[3]4.Autovetture'!U70+[4]VCL!U70</f>
        <v>3871716</v>
      </c>
      <c r="O71" s="104">
        <f t="shared" si="0"/>
        <v>-1.5231708405812288E-2</v>
      </c>
      <c r="P71" s="104">
        <f t="shared" si="1"/>
        <v>4.4349461314404377E-2</v>
      </c>
      <c r="V71" s="10"/>
      <c r="W71" s="10"/>
      <c r="X71" s="14"/>
      <c r="AA71" s="2"/>
    </row>
    <row r="72" spans="1:27">
      <c r="A72" s="102" t="s">
        <v>89</v>
      </c>
      <c r="B72" s="105">
        <f>+'[3]4.Autovetture'!I71+[4]VCL!I71</f>
        <v>1271437</v>
      </c>
      <c r="C72" s="105">
        <f>+'[3]4.Autovetture'!J71+[4]VCL!J71</f>
        <v>1380348</v>
      </c>
      <c r="D72" s="105">
        <f>+'[3]4.Autovetture'!K71+[4]VCL!K71</f>
        <v>987990</v>
      </c>
      <c r="E72" s="105">
        <f>+'[3]4.Autovetture'!L71+[4]VCL!L71</f>
        <v>1627768</v>
      </c>
      <c r="F72" s="105">
        <f>+'[3]4.Autovetture'!M71+[4]VCL!M71</f>
        <v>1442869</v>
      </c>
      <c r="G72" s="105">
        <f>+'[3]4.Autovetture'!N71+[4]VCL!N71</f>
        <v>2393708</v>
      </c>
      <c r="H72" s="105">
        <f>+'[3]4.Autovetture'!O71+[4]VCL!O71</f>
        <v>2414959</v>
      </c>
      <c r="I72" s="105">
        <f>+'[3]4.Autovetture'!P71+[4]VCL!P71</f>
        <v>1861917</v>
      </c>
      <c r="J72" s="105">
        <f>+'[3]4.Autovetture'!Q71+[4]VCL!Q71</f>
        <v>1890729</v>
      </c>
      <c r="K72" s="105">
        <f>+'[3]4.Autovetture'!R71+[4]VCL!R71</f>
        <v>1921670</v>
      </c>
      <c r="L72" s="105">
        <f>+'[3]4.Autovetture'!S71+[4]VCL!S71</f>
        <v>1962978</v>
      </c>
      <c r="M72" s="105">
        <f>+'[3]4.Autovetture'!T71+[4]VCL!T71</f>
        <v>2135092</v>
      </c>
      <c r="N72" s="105">
        <f>+'[3]4.Autovetture'!U71+[4]VCL!U71</f>
        <v>1982366</v>
      </c>
      <c r="O72" s="104">
        <f t="shared" si="0"/>
        <v>-7.1531343848414961E-2</v>
      </c>
      <c r="P72" s="104">
        <f t="shared" si="1"/>
        <v>2.2707467238813627E-2</v>
      </c>
    </row>
    <row r="73" spans="1:27">
      <c r="A73" s="102" t="s">
        <v>28</v>
      </c>
      <c r="B73" s="105">
        <f>+'[3]4.Autovetture'!I72+[4]VCL!I72</f>
        <v>279907</v>
      </c>
      <c r="C73" s="105">
        <f>+'[3]4.Autovetture'!J72+[4]VCL!J72</f>
        <v>179104</v>
      </c>
      <c r="D73" s="105">
        <f>+'[3]4.Autovetture'!K72+[4]VCL!K72</f>
        <v>222797</v>
      </c>
      <c r="E73" s="105">
        <f>+'[3]4.Autovetture'!L72+[4]VCL!L72</f>
        <v>298690</v>
      </c>
      <c r="F73" s="105">
        <f>+'[3]4.Autovetture'!M72+[4]VCL!M72</f>
        <v>337699</v>
      </c>
      <c r="G73" s="105">
        <f>+'[3]4.Autovetture'!N72+[4]VCL!N72</f>
        <v>331986</v>
      </c>
      <c r="H73" s="105">
        <f>+'[3]4.Autovetture'!O72+[4]VCL!O72</f>
        <v>335809</v>
      </c>
      <c r="I73" s="105">
        <f>+'[3]4.Autovetture'!P72+[4]VCL!P72</f>
        <v>375510</v>
      </c>
      <c r="J73" s="105">
        <f>+'[3]4.Autovetture'!Q72+[4]VCL!Q72</f>
        <v>346667</v>
      </c>
      <c r="K73" s="105">
        <f>+'[3]4.Autovetture'!R72+[4]VCL!R72</f>
        <v>305178</v>
      </c>
      <c r="L73" s="105">
        <f>+'[3]4.Autovetture'!S72+[4]VCL!S72</f>
        <v>287158</v>
      </c>
      <c r="M73" s="105">
        <f>+'[3]4.Autovetture'!T72+[4]VCL!T72</f>
        <v>246319</v>
      </c>
      <c r="N73" s="105">
        <f>+'[3]4.Autovetture'!U72+[4]VCL!U72</f>
        <v>245445</v>
      </c>
      <c r="O73" s="104">
        <f t="shared" ref="O73:O82" si="2">(N73-M73)/M73</f>
        <v>-3.5482443498065517E-3</v>
      </c>
      <c r="P73" s="104">
        <f t="shared" ref="P73:P82" si="3">N73/N$8</f>
        <v>2.8115061983663013E-3</v>
      </c>
      <c r="V73" s="14"/>
      <c r="W73" s="14"/>
      <c r="X73" s="14"/>
    </row>
    <row r="74" spans="1:27">
      <c r="A74" s="102" t="s">
        <v>47</v>
      </c>
      <c r="B74" s="105">
        <f>+'[3]4.Autovetture'!I73+[4]VCL!I73</f>
        <v>22962</v>
      </c>
      <c r="C74" s="105">
        <f>+'[3]4.Autovetture'!J73+[4]VCL!J73</f>
        <v>31684</v>
      </c>
      <c r="D74" s="105">
        <f>+'[3]4.Autovetture'!K73+[4]VCL!K73</f>
        <v>32085</v>
      </c>
      <c r="E74" s="105">
        <f>+'[3]4.Autovetture'!L73+[4]VCL!L73</f>
        <v>106166</v>
      </c>
      <c r="F74" s="105">
        <f>+'[3]4.Autovetture'!M73+[4]VCL!M73</f>
        <v>100465</v>
      </c>
      <c r="G74" s="105">
        <f>+'[3]4.Autovetture'!N73+[4]VCL!N73</f>
        <v>73673</v>
      </c>
      <c r="H74" s="105">
        <f>+'[3]4.Autovetture'!O73+[4]VCL!O73</f>
        <v>93630</v>
      </c>
      <c r="I74" s="105">
        <f>+'[3]4.Autovetture'!P73+[4]VCL!P73</f>
        <v>121084</v>
      </c>
      <c r="J74" s="105">
        <f>+'[3]4.Autovetture'!Q73+[4]VCL!Q73</f>
        <v>171753</v>
      </c>
      <c r="K74" s="105">
        <f>+'[3]4.Autovetture'!R73+[4]VCL!R73</f>
        <v>236161</v>
      </c>
      <c r="L74" s="105">
        <f>+'[3]4.Autovetture'!S73+[4]VCL!S73</f>
        <v>203323</v>
      </c>
      <c r="M74" s="105">
        <f>+'[3]4.Autovetture'!T73+[4]VCL!T73</f>
        <v>233822</v>
      </c>
      <c r="N74" s="105">
        <f>+'[3]4.Autovetture'!U73+[4]VCL!U73</f>
        <v>250006</v>
      </c>
      <c r="O74" s="104">
        <f t="shared" si="2"/>
        <v>6.9215043922299865E-2</v>
      </c>
      <c r="P74" s="104">
        <f t="shared" si="3"/>
        <v>2.8637512217758172E-3</v>
      </c>
      <c r="V74" s="14"/>
      <c r="W74" s="14"/>
      <c r="X74" s="14"/>
    </row>
    <row r="75" spans="1:27">
      <c r="A75" s="108" t="s">
        <v>56</v>
      </c>
      <c r="B75" s="105">
        <f>+'[3]4.Autovetture'!I74+[4]VCL!I74</f>
        <v>-102754</v>
      </c>
      <c r="C75" s="105">
        <f>+'[3]4.Autovetture'!J74+[4]VCL!J74</f>
        <v>-81750</v>
      </c>
      <c r="D75" s="105">
        <f>+'[3]4.Autovetture'!K74+[4]VCL!K74</f>
        <v>-113370</v>
      </c>
      <c r="E75" s="105">
        <f>+'[3]4.Autovetture'!L74+[4]VCL!L74</f>
        <v>-114774</v>
      </c>
      <c r="F75" s="105">
        <f>+'[3]4.Autovetture'!M74+[4]VCL!M74</f>
        <v>-119670</v>
      </c>
      <c r="G75" s="105">
        <f>+'[3]4.Autovetture'!N74+[4]VCL!N74</f>
        <v>-127610</v>
      </c>
      <c r="H75" s="105">
        <f>+'[3]4.Autovetture'!O74+[4]VCL!O74</f>
        <v>-198000</v>
      </c>
      <c r="I75" s="105">
        <f>+'[3]4.Autovetture'!P74+[4]VCL!P74</f>
        <v>-201000</v>
      </c>
      <c r="J75" s="105">
        <f>+'[3]4.Autovetture'!Q74+[4]VCL!Q74</f>
        <v>-205130</v>
      </c>
      <c r="K75" s="105">
        <f>+'[3]4.Autovetture'!R74+[4]VCL!R74</f>
        <v>-213830</v>
      </c>
      <c r="L75" s="105">
        <f>+'[3]4.Autovetture'!S74+[4]VCL!S74</f>
        <v>-221000</v>
      </c>
      <c r="M75" s="105">
        <f>+'[3]4.Autovetture'!T74+[4]VCL!T74</f>
        <v>-224000</v>
      </c>
      <c r="N75" s="105">
        <f>+'[3]4.Autovetture'!U74+[4]VCL!U74</f>
        <v>-200000</v>
      </c>
      <c r="O75" s="104">
        <f t="shared" si="2"/>
        <v>-0.10714285714285714</v>
      </c>
      <c r="P75" s="104">
        <f t="shared" si="3"/>
        <v>-2.2909459947167807E-3</v>
      </c>
      <c r="V75" s="14"/>
      <c r="W75" s="14"/>
      <c r="X75" s="14"/>
    </row>
    <row r="76" spans="1:27">
      <c r="A76" s="24" t="s">
        <v>29</v>
      </c>
      <c r="B76" s="25">
        <f>+'[3]4.Autovetture'!I75+[4]VCL!I75</f>
        <v>511477</v>
      </c>
      <c r="C76" s="25">
        <f>+'[3]4.Autovetture'!J75+[4]VCL!J75</f>
        <v>550982</v>
      </c>
      <c r="D76" s="25">
        <f>+'[3]4.Autovetture'!K75+[4]VCL!K75</f>
        <v>390246</v>
      </c>
      <c r="E76" s="25">
        <f>+'[3]4.Autovetture'!L75+[4]VCL!L75</f>
        <v>478646</v>
      </c>
      <c r="F76" s="25">
        <f>+'[3]4.Autovetture'!M75+[4]VCL!M75</f>
        <v>523806</v>
      </c>
      <c r="G76" s="25">
        <f>+'[3]4.Autovetture'!N75+[4]VCL!N75</f>
        <v>556256</v>
      </c>
      <c r="H76" s="25">
        <f>+'[3]4.Autovetture'!O75+[4]VCL!O75</f>
        <v>589765</v>
      </c>
      <c r="I76" s="25">
        <f>+'[3]4.Autovetture'!P75+[4]VCL!P75</f>
        <v>675172</v>
      </c>
      <c r="J76" s="25">
        <f>+'[3]4.Autovetture'!Q75+[4]VCL!Q75</f>
        <v>793822</v>
      </c>
      <c r="K76" s="25">
        <f>+'[3]4.Autovetture'!R75+[4]VCL!R75</f>
        <v>861654</v>
      </c>
      <c r="L76" s="25">
        <f>+'[3]4.Autovetture'!S75+[4]VCL!S75</f>
        <v>950466</v>
      </c>
      <c r="M76" s="25">
        <f>+'[3]4.Autovetture'!T75+[4]VCL!T75</f>
        <v>1044065</v>
      </c>
      <c r="N76" s="25">
        <f>+'[3]4.Autovetture'!U75+[4]VCL!U75</f>
        <v>1046279</v>
      </c>
      <c r="O76" s="26">
        <f t="shared" si="2"/>
        <v>2.1205576281170236E-3</v>
      </c>
      <c r="P76" s="26">
        <f t="shared" si="3"/>
        <v>1.1984843422031393E-2</v>
      </c>
    </row>
    <row r="77" spans="1:27" s="61" customFormat="1">
      <c r="A77" s="112" t="s">
        <v>72</v>
      </c>
      <c r="B77" s="113">
        <f>+'[3]4.Autovetture'!I76+[4]VCL!I76</f>
        <v>0</v>
      </c>
      <c r="C77" s="113">
        <f>+'[3]4.Autovetture'!J76+[4]VCL!J76</f>
        <v>0</v>
      </c>
      <c r="D77" s="113">
        <f>+'[3]4.Autovetture'!K76+[4]VCL!K76</f>
        <v>0</v>
      </c>
      <c r="E77" s="113">
        <f>+'[3]4.Autovetture'!L76+[4]VCL!L76</f>
        <v>0</v>
      </c>
      <c r="F77" s="113">
        <f>+'[3]4.Autovetture'!M76+[4]VCL!M76</f>
        <v>0</v>
      </c>
      <c r="G77" s="113">
        <f>+'[3]4.Autovetture'!N76+[4]VCL!N76</f>
        <v>0</v>
      </c>
      <c r="H77" s="113">
        <f>+'[3]4.Autovetture'!O76+[4]VCL!O76</f>
        <v>0</v>
      </c>
      <c r="I77" s="113">
        <f>+'[3]4.Autovetture'!P76+[4]VCL!P76</f>
        <v>1244</v>
      </c>
      <c r="J77" s="113">
        <f>+'[3]4.Autovetture'!Q76+[4]VCL!Q76</f>
        <v>19346</v>
      </c>
      <c r="K77" s="113">
        <f>+'[3]4.Autovetture'!R76+[4]VCL!R76</f>
        <v>42008</v>
      </c>
      <c r="L77" s="113">
        <f>+'[3]4.Autovetture'!S76+[4]VCL!S76</f>
        <v>60606</v>
      </c>
      <c r="M77" s="113">
        <f>+'[3]4.Autovetture'!T76+[4]VCL!T76</f>
        <v>70597</v>
      </c>
      <c r="N77" s="113">
        <f>+'[3]4.Autovetture'!U76+[4]VCL!U76</f>
        <v>60012</v>
      </c>
      <c r="O77" s="104">
        <f t="shared" si="2"/>
        <v>-0.14993554966924941</v>
      </c>
      <c r="P77" s="114">
        <f t="shared" si="3"/>
        <v>6.874212551747172E-4</v>
      </c>
      <c r="Q77" s="59"/>
      <c r="R77" s="59"/>
      <c r="S77" s="59"/>
      <c r="T77" s="59"/>
      <c r="U77" s="59"/>
      <c r="V77" s="60"/>
      <c r="W77" s="60"/>
    </row>
    <row r="78" spans="1:27" s="61" customFormat="1">
      <c r="A78" s="112" t="s">
        <v>73</v>
      </c>
      <c r="B78" s="113">
        <f>+'[3]4.Autovetture'!I77+[4]VCL!I77</f>
        <v>95039</v>
      </c>
      <c r="C78" s="113">
        <f>+'[3]4.Autovetture'!J77+[4]VCL!J77</f>
        <v>107515</v>
      </c>
      <c r="D78" s="113">
        <f>+'[3]4.Autovetture'!K77+[4]VCL!K77</f>
        <v>81779</v>
      </c>
      <c r="E78" s="113">
        <f>+'[3]4.Autovetture'!L77+[4]VCL!L77</f>
        <v>98623</v>
      </c>
      <c r="F78" s="113">
        <f>+'[3]4.Autovetture'!M77+[4]VCL!M77</f>
        <v>69016</v>
      </c>
      <c r="G78" s="113">
        <f>+'[3]4.Autovetture'!N77+[4]VCL!N77</f>
        <v>47490</v>
      </c>
      <c r="H78" s="113">
        <f>+'[3]4.Autovetture'!O77+[4]VCL!O77</f>
        <v>13777</v>
      </c>
      <c r="I78" s="113">
        <f>+'[3]4.Autovetture'!P77+[4]VCL!P77</f>
        <v>17542</v>
      </c>
      <c r="J78" s="113">
        <f>+'[3]4.Autovetture'!Q77+[4]VCL!Q77</f>
        <v>12000</v>
      </c>
      <c r="K78" s="113">
        <f>+'[3]4.Autovetture'!R77+[4]VCL!R77</f>
        <v>10930</v>
      </c>
      <c r="L78" s="113">
        <f>+'[3]4.Autovetture'!S77+[4]VCL!S77</f>
        <v>9500</v>
      </c>
      <c r="M78" s="113">
        <f>+'[3]4.Autovetture'!T77+[4]VCL!T77</f>
        <v>18500</v>
      </c>
      <c r="N78" s="113">
        <f>+'[3]4.Autovetture'!U77+[4]VCL!U77</f>
        <v>18500</v>
      </c>
      <c r="O78" s="104">
        <f t="shared" si="2"/>
        <v>0</v>
      </c>
      <c r="P78" s="114">
        <f t="shared" si="3"/>
        <v>2.1191250451130223E-4</v>
      </c>
      <c r="Q78" s="59"/>
      <c r="R78" s="59"/>
      <c r="S78" s="59"/>
      <c r="T78" s="59"/>
      <c r="U78" s="59"/>
      <c r="V78" s="60"/>
      <c r="W78" s="60"/>
    </row>
    <row r="79" spans="1:27" s="61" customFormat="1">
      <c r="A79" s="112" t="s">
        <v>74</v>
      </c>
      <c r="B79" s="113">
        <f>+'[3]4.Autovetture'!I78+[4]VCL!I78</f>
        <v>36671</v>
      </c>
      <c r="C79" s="113">
        <f>+'[3]4.Autovetture'!J78+[4]VCL!J78</f>
        <v>41731</v>
      </c>
      <c r="D79" s="113">
        <f>+'[3]4.Autovetture'!K78+[4]VCL!K78</f>
        <v>46679</v>
      </c>
      <c r="E79" s="113">
        <f>+'[3]4.Autovetture'!L78+[4]VCL!L78</f>
        <v>42066</v>
      </c>
      <c r="F79" s="113">
        <f>+'[3]4.Autovetture'!M78+[4]VCL!M78</f>
        <v>59477</v>
      </c>
      <c r="G79" s="113">
        <f>+'[3]4.Autovetture'!N78+[4]VCL!N78</f>
        <v>108743</v>
      </c>
      <c r="H79" s="113">
        <f>+'[3]4.Autovetture'!O78+[4]VCL!O78</f>
        <v>167452</v>
      </c>
      <c r="I79" s="113">
        <f>+'[3]4.Autovetture'!P78+[4]VCL!P78</f>
        <v>231986</v>
      </c>
      <c r="J79" s="113">
        <f>+'[3]4.Autovetture'!Q78+[4]VCL!Q78</f>
        <v>288337</v>
      </c>
      <c r="K79" s="113">
        <f>+'[3]4.Autovetture'!R78+[4]VCL!R78</f>
        <v>345106</v>
      </c>
      <c r="L79" s="113">
        <f>+'[3]4.Autovetture'!S78+[4]VCL!S78</f>
        <v>341802</v>
      </c>
      <c r="M79" s="113">
        <f>+'[3]4.Autovetture'!T78+[4]VCL!T78</f>
        <v>402085</v>
      </c>
      <c r="N79" s="113">
        <f>+'[3]4.Autovetture'!U78+[4]VCL!U78</f>
        <v>394652</v>
      </c>
      <c r="O79" s="104">
        <f t="shared" si="2"/>
        <v>-1.8486140990089162E-2</v>
      </c>
      <c r="P79" s="114">
        <f t="shared" si="3"/>
        <v>4.5206320935348345E-3</v>
      </c>
      <c r="Q79" s="59"/>
      <c r="R79" s="59"/>
      <c r="S79" s="59"/>
      <c r="T79" s="59"/>
      <c r="U79" s="59"/>
      <c r="V79" s="60"/>
      <c r="W79" s="60"/>
    </row>
    <row r="80" spans="1:27" s="61" customFormat="1">
      <c r="A80" s="112" t="s">
        <v>75</v>
      </c>
      <c r="B80" s="113">
        <f>+'[3]4.Autovetture'!I79+[4]VCL!I79</f>
        <v>496771</v>
      </c>
      <c r="C80" s="113">
        <f>+'[3]4.Autovetture'!J79+[4]VCL!J79</f>
        <v>527079</v>
      </c>
      <c r="D80" s="113">
        <f>+'[3]4.Autovetture'!K79+[4]VCL!K79</f>
        <v>354158</v>
      </c>
      <c r="E80" s="113">
        <f>+'[3]4.Autovetture'!L79+[4]VCL!L79</f>
        <v>449167</v>
      </c>
      <c r="F80" s="113">
        <f>+'[3]4.Autovetture'!M79+[4]VCL!M79</f>
        <v>505094</v>
      </c>
      <c r="G80" s="113">
        <f>+'[3]4.Autovetture'!N79+[4]VCL!N79</f>
        <v>510614</v>
      </c>
      <c r="H80" s="113">
        <f>+'[3]4.Autovetture'!O79+[4]VCL!O79</f>
        <v>513790</v>
      </c>
      <c r="I80" s="113">
        <f>+'[3]4.Autovetture'!P79+[4]VCL!P79</f>
        <v>533120</v>
      </c>
      <c r="J80" s="113">
        <f>+'[3]4.Autovetture'!Q79+[4]VCL!Q79</f>
        <v>583999</v>
      </c>
      <c r="K80" s="113">
        <f>+'[3]4.Autovetture'!R79+[4]VCL!R79</f>
        <v>570890</v>
      </c>
      <c r="L80" s="113">
        <f>+'[3]4.Autovetture'!S79+[4]VCL!S79</f>
        <v>563658</v>
      </c>
      <c r="M80" s="113">
        <f>+'[3]4.Autovetture'!T79+[4]VCL!T79</f>
        <v>582183</v>
      </c>
      <c r="N80" s="113">
        <f>+'[3]4.Autovetture'!U79+[4]VCL!U79</f>
        <v>603115</v>
      </c>
      <c r="O80" s="104">
        <f t="shared" si="2"/>
        <v>3.5954330511196654E-2</v>
      </c>
      <c r="P80" s="114">
        <f t="shared" si="3"/>
        <v>6.9085194680180559E-3</v>
      </c>
      <c r="Q80" s="59"/>
      <c r="R80" s="59"/>
      <c r="S80" s="59"/>
      <c r="T80" s="59"/>
      <c r="U80" s="59"/>
      <c r="V80" s="60"/>
      <c r="W80" s="60"/>
    </row>
    <row r="81" spans="1:23" s="61" customFormat="1">
      <c r="A81" s="112" t="s">
        <v>76</v>
      </c>
      <c r="B81" s="113">
        <f>+'[3]4.Autovetture'!I80+[4]VCL!I80</f>
        <v>7459</v>
      </c>
      <c r="C81" s="113">
        <f>+'[3]4.Autovetture'!J80+[4]VCL!J80</f>
        <v>6655</v>
      </c>
      <c r="D81" s="113">
        <f>+'[3]4.Autovetture'!K80+[4]VCL!K80</f>
        <v>0</v>
      </c>
      <c r="E81" s="113">
        <f>+'[3]4.Autovetture'!L80+[4]VCL!L80</f>
        <v>0</v>
      </c>
      <c r="F81" s="113">
        <f>+'[3]4.Autovetture'!M80+[4]VCL!M80</f>
        <v>2689</v>
      </c>
      <c r="G81" s="113">
        <f>+'[3]4.Autovetture'!N80+[4]VCL!N80</f>
        <v>2689</v>
      </c>
      <c r="H81" s="113">
        <f>+'[3]4.Autovetture'!O80+[4]VCL!O80</f>
        <v>1883</v>
      </c>
      <c r="I81" s="113">
        <f>+'[3]4.Autovetture'!P80+[4]VCL!P80</f>
        <v>1860</v>
      </c>
      <c r="J81" s="113">
        <f>+'[3]4.Autovetture'!Q80+[4]VCL!Q80</f>
        <v>1670</v>
      </c>
      <c r="K81" s="113">
        <f>+'[3]4.Autovetture'!R80+[4]VCL!R80</f>
        <v>1940</v>
      </c>
      <c r="L81" s="113">
        <f>+'[3]4.Autovetture'!S80+[4]VCL!S80</f>
        <v>1900</v>
      </c>
      <c r="M81" s="113">
        <f>+'[3]4.Autovetture'!T80+[4]VCL!T80</f>
        <v>1700</v>
      </c>
      <c r="N81" s="113">
        <f>+'[3]4.Autovetture'!U80+[4]VCL!U80</f>
        <v>0</v>
      </c>
      <c r="O81" s="104"/>
      <c r="P81" s="114">
        <f t="shared" si="3"/>
        <v>0</v>
      </c>
      <c r="Q81" s="59"/>
      <c r="R81" s="59"/>
      <c r="S81" s="59"/>
      <c r="T81" s="59"/>
      <c r="U81" s="59"/>
      <c r="V81" s="60"/>
      <c r="W81" s="60"/>
    </row>
    <row r="82" spans="1:23" s="61" customFormat="1">
      <c r="A82" s="115" t="s">
        <v>56</v>
      </c>
      <c r="B82" s="113">
        <f>+'[3]4.Autovetture'!I81+[4]VCL!I81</f>
        <v>-124463</v>
      </c>
      <c r="C82" s="113">
        <f>+'[3]4.Autovetture'!J81+[4]VCL!J81</f>
        <v>-131998</v>
      </c>
      <c r="D82" s="113">
        <f>+'[3]4.Autovetture'!K81+[4]VCL!K81</f>
        <v>-92370</v>
      </c>
      <c r="E82" s="113">
        <f>+'[3]4.Autovetture'!L81+[4]VCL!L81</f>
        <v>-111210</v>
      </c>
      <c r="F82" s="113">
        <f>+'[3]4.Autovetture'!M81+[4]VCL!M81</f>
        <v>-112470</v>
      </c>
      <c r="G82" s="113">
        <f>+'[3]4.Autovetture'!N81+[4]VCL!N81</f>
        <v>-113280</v>
      </c>
      <c r="H82" s="113">
        <f>+'[3]4.Autovetture'!O81+[4]VCL!O81</f>
        <v>-107137</v>
      </c>
      <c r="I82" s="113">
        <f>+'[3]4.Autovetture'!P81+[4]VCL!P81</f>
        <v>-110580</v>
      </c>
      <c r="J82" s="113">
        <f>+'[3]4.Autovetture'!Q81+[4]VCL!Q81</f>
        <v>-111530</v>
      </c>
      <c r="K82" s="113">
        <f>+'[3]4.Autovetture'!R81+[4]VCL!R81</f>
        <v>-109220</v>
      </c>
      <c r="L82" s="113">
        <f>+'[3]4.Autovetture'!S81+[4]VCL!S81</f>
        <v>-27000</v>
      </c>
      <c r="M82" s="113">
        <f>+'[3]4.Autovetture'!T81+[4]VCL!T81</f>
        <v>-31000</v>
      </c>
      <c r="N82" s="113">
        <f>+'[3]4.Autovetture'!U81+[4]VCL!U81</f>
        <v>-30000</v>
      </c>
      <c r="O82" s="104">
        <f t="shared" si="2"/>
        <v>-3.2258064516129031E-2</v>
      </c>
      <c r="P82" s="114">
        <f t="shared" si="3"/>
        <v>-3.4364189920751709E-4</v>
      </c>
      <c r="Q82" s="59"/>
      <c r="R82" s="59"/>
      <c r="S82" s="59"/>
      <c r="T82" s="59"/>
      <c r="U82" s="59"/>
      <c r="V82" s="60"/>
      <c r="W82" s="60"/>
    </row>
    <row r="83" spans="1:23" s="61" customFormat="1">
      <c r="A83" s="1" t="s">
        <v>44</v>
      </c>
      <c r="B83" s="57"/>
      <c r="C83" s="57"/>
      <c r="D83" s="57"/>
      <c r="E83" s="57"/>
      <c r="F83" s="57"/>
      <c r="G83" s="57"/>
      <c r="H83" s="57"/>
      <c r="I83" s="57"/>
      <c r="J83" s="57"/>
      <c r="K83" s="57"/>
      <c r="L83" s="57"/>
      <c r="M83" s="57"/>
      <c r="N83" s="57"/>
      <c r="O83" s="58"/>
      <c r="P83" s="3" t="s">
        <v>84</v>
      </c>
      <c r="Q83" s="62"/>
      <c r="R83" s="63"/>
      <c r="S83" s="63"/>
      <c r="T83" s="63"/>
      <c r="U83" s="64"/>
    </row>
    <row r="84" spans="1:23" s="120" customFormat="1">
      <c r="A84" s="117"/>
      <c r="B84" s="118"/>
      <c r="C84" s="118"/>
      <c r="D84" s="118"/>
      <c r="E84" s="118"/>
      <c r="F84" s="118"/>
      <c r="G84" s="118"/>
      <c r="H84" s="118"/>
      <c r="I84" s="118"/>
      <c r="J84" s="118"/>
      <c r="K84" s="118"/>
      <c r="L84" s="118"/>
      <c r="M84" s="118"/>
      <c r="N84" s="118"/>
      <c r="O84" s="119"/>
      <c r="P84" s="119"/>
    </row>
    <row r="85" spans="1:23" s="121" customFormat="1" ht="13.5">
      <c r="E85" s="122"/>
      <c r="O85" s="122"/>
    </row>
    <row r="86" spans="1:23" s="121" customFormat="1" ht="13.5">
      <c r="B86" s="123"/>
      <c r="C86" s="123"/>
      <c r="D86" s="123"/>
    </row>
    <row r="87" spans="1:23" s="121" customFormat="1">
      <c r="B87" s="124"/>
      <c r="C87" s="124"/>
      <c r="D87" s="124"/>
      <c r="O87" s="125"/>
      <c r="P87" s="126"/>
      <c r="Q87" s="125"/>
    </row>
    <row r="88" spans="1:23" s="70" customFormat="1">
      <c r="B88" s="127"/>
      <c r="C88" s="127"/>
      <c r="D88" s="127"/>
      <c r="E88" s="127"/>
      <c r="F88" s="127"/>
      <c r="G88" s="127"/>
      <c r="H88" s="127"/>
      <c r="I88" s="127"/>
      <c r="J88" s="127"/>
      <c r="K88" s="127"/>
      <c r="L88" s="127"/>
      <c r="M88" s="127"/>
      <c r="N88" s="127"/>
      <c r="O88" s="128"/>
      <c r="P88" s="128"/>
      <c r="Q88" s="128"/>
    </row>
    <row r="89" spans="1:23" s="70" customFormat="1">
      <c r="B89" s="129"/>
      <c r="C89" s="129"/>
      <c r="D89" s="129"/>
      <c r="E89" s="129"/>
      <c r="F89" s="129"/>
      <c r="G89" s="129"/>
      <c r="H89" s="129"/>
      <c r="I89" s="129"/>
      <c r="J89" s="129"/>
      <c r="K89" s="129"/>
      <c r="L89" s="129"/>
      <c r="M89" s="129"/>
      <c r="N89" s="129"/>
      <c r="O89" s="129"/>
      <c r="P89" s="129"/>
      <c r="Q89" s="128"/>
    </row>
    <row r="90" spans="1:23" s="70" customFormat="1">
      <c r="B90" s="127"/>
      <c r="C90" s="127"/>
      <c r="D90" s="127"/>
      <c r="E90" s="127"/>
      <c r="F90" s="127"/>
      <c r="G90" s="127"/>
      <c r="H90" s="127"/>
      <c r="I90" s="127"/>
      <c r="J90" s="127"/>
      <c r="K90" s="127"/>
      <c r="L90" s="127"/>
      <c r="M90" s="127"/>
      <c r="N90" s="127"/>
      <c r="O90" s="128"/>
      <c r="P90" s="128"/>
      <c r="Q90" s="128"/>
    </row>
    <row r="91" spans="1:23" s="70" customFormat="1">
      <c r="B91" s="129"/>
      <c r="C91" s="129"/>
      <c r="D91" s="129"/>
      <c r="E91" s="129"/>
      <c r="F91" s="129"/>
      <c r="G91" s="129"/>
      <c r="H91" s="129"/>
      <c r="I91" s="129"/>
      <c r="J91" s="129"/>
      <c r="K91" s="129"/>
      <c r="L91" s="129"/>
      <c r="M91" s="129"/>
      <c r="N91" s="129"/>
      <c r="O91" s="129"/>
      <c r="P91" s="129"/>
      <c r="Q91" s="128"/>
    </row>
    <row r="94" spans="1:23" s="52" customFormat="1">
      <c r="A94" s="52" t="s">
        <v>81</v>
      </c>
      <c r="B94" s="67">
        <f>+B6+B11+B49+B51+B65</f>
        <v>39882279</v>
      </c>
      <c r="C94" s="52">
        <f t="shared" ref="C94:J94" si="4">(+C51+C49+C65+C11)/1000000</f>
        <v>35.804910999999997</v>
      </c>
      <c r="D94" s="52">
        <f t="shared" si="4"/>
        <v>26.603173000000002</v>
      </c>
      <c r="E94" s="52">
        <f t="shared" si="4"/>
        <v>32.210284999999999</v>
      </c>
      <c r="F94" s="52">
        <f t="shared" si="4"/>
        <v>32.350178</v>
      </c>
      <c r="G94" s="52">
        <f t="shared" si="4"/>
        <v>34.518312000000002</v>
      </c>
      <c r="H94" s="52">
        <f t="shared" si="4"/>
        <v>34.953536</v>
      </c>
      <c r="I94" s="52">
        <f t="shared" si="4"/>
        <v>36.271433000000002</v>
      </c>
      <c r="J94" s="52">
        <f t="shared" si="4"/>
        <v>37.025266999999999</v>
      </c>
      <c r="O94" s="67"/>
      <c r="P94" s="67"/>
    </row>
    <row r="95" spans="1:23" s="52" customFormat="1">
      <c r="A95" s="52" t="s">
        <v>79</v>
      </c>
      <c r="B95" s="52">
        <f t="shared" ref="B95:J95" si="5">(+B63+B66+B33++B54)/1000000</f>
        <v>13.962801000000001</v>
      </c>
      <c r="C95" s="52">
        <f t="shared" si="5"/>
        <v>14.550850000000001</v>
      </c>
      <c r="D95" s="52">
        <f t="shared" si="5"/>
        <v>18.000907999999999</v>
      </c>
      <c r="E95" s="52">
        <f t="shared" si="5"/>
        <v>23.552258999999999</v>
      </c>
      <c r="F95" s="52">
        <f t="shared" si="5"/>
        <v>24.917223</v>
      </c>
      <c r="G95" s="52">
        <f t="shared" si="5"/>
        <v>26.610469999999999</v>
      </c>
      <c r="H95" s="52">
        <f t="shared" si="5"/>
        <v>29.314806999999998</v>
      </c>
      <c r="I95" s="52">
        <f t="shared" si="5"/>
        <v>30.178833000000001</v>
      </c>
      <c r="J95" s="52">
        <f t="shared" si="5"/>
        <v>30.503449</v>
      </c>
    </row>
  </sheetData>
  <phoneticPr fontId="22" type="noConversion"/>
  <pageMargins left="0.6692913385826772" right="0.47244094488188981" top="0.39370078740157483" bottom="0.62992125984251968" header="0" footer="0.15748031496062992"/>
  <pageSetup paperSize="9" scale="74" fitToHeight="2" orientation="landscape" r:id="rId1"/>
  <headerFooter>
    <oddFooter xml:space="preserve">&amp;L&amp;"Trebuchet MS,Grassetto"&amp;10Statistiche estere - PRODUZIONE MONDIALE
Automoble in cifre
&amp;C&amp;"Trebuchet MS,Normale"&amp;8&amp;P/&amp;N&amp;R&amp;"Trebuchet MS,Grassetto"&amp;10ANFIA - Studi e statistiche&amp;"Arial,Grassetto"
</oddFooter>
  </headerFooter>
  <rowBreaks count="1" manualBreakCount="1">
    <brk id="47" max="16383" man="1"/>
  </rowBreaks>
  <colBreaks count="1" manualBreakCount="1">
    <brk id="16" min="3" max="44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3:T39"/>
  <sheetViews>
    <sheetView showGridLines="0" zoomScale="75" zoomScaleNormal="75" zoomScaleSheetLayoutView="40" workbookViewId="0"/>
  </sheetViews>
  <sheetFormatPr defaultColWidth="9.140625" defaultRowHeight="21" customHeight="1"/>
  <cols>
    <col min="1" max="2" width="9.140625" style="66"/>
    <col min="3" max="3" width="9.5703125" style="66" bestFit="1" customWidth="1"/>
    <col min="4" max="4" width="9.140625" style="66"/>
    <col min="5" max="5" width="15.5703125" style="66" bestFit="1" customWidth="1"/>
    <col min="6" max="6" width="12.5703125" style="66" bestFit="1" customWidth="1"/>
    <col min="7" max="7" width="9.140625" style="66"/>
    <col min="8" max="8" width="13.140625" style="66" bestFit="1" customWidth="1"/>
    <col min="9" max="9" width="15.5703125" style="66" bestFit="1" customWidth="1"/>
    <col min="10" max="10" width="9.140625" style="66"/>
    <col min="11" max="11" width="14" style="66" bestFit="1" customWidth="1"/>
    <col min="12" max="13" width="9.140625" style="66"/>
    <col min="14" max="14" width="9.5703125" style="66" bestFit="1" customWidth="1"/>
    <col min="15" max="15" width="9.140625" style="66"/>
    <col min="16" max="16" width="10.42578125" style="66" bestFit="1" customWidth="1"/>
    <col min="17" max="19" width="9.140625" style="66"/>
    <col min="20" max="20" width="24.42578125" style="66" customWidth="1"/>
    <col min="21" max="16384" width="9.140625" style="66"/>
  </cols>
  <sheetData>
    <row r="3" spans="2:4" ht="21" customHeight="1">
      <c r="B3" s="91"/>
      <c r="D3" s="90" t="s">
        <v>92</v>
      </c>
    </row>
    <row r="4" spans="2:4" ht="21" customHeight="1">
      <c r="B4" s="91"/>
      <c r="D4" s="92" t="s">
        <v>88</v>
      </c>
    </row>
    <row r="5" spans="2:4" ht="21" customHeight="1">
      <c r="B5" s="101"/>
    </row>
    <row r="24" spans="2:20" ht="16.5">
      <c r="B24" s="88"/>
      <c r="C24" s="88"/>
      <c r="D24" s="88"/>
      <c r="E24" s="89" t="s">
        <v>77</v>
      </c>
      <c r="F24" s="89"/>
      <c r="G24" s="89"/>
      <c r="H24" s="138" t="s">
        <v>78</v>
      </c>
      <c r="I24" s="138"/>
      <c r="J24" s="138"/>
      <c r="K24" s="138" t="s">
        <v>79</v>
      </c>
      <c r="L24" s="138"/>
      <c r="M24" s="138"/>
      <c r="N24" s="138"/>
      <c r="O24" s="93"/>
      <c r="P24" s="93"/>
      <c r="Q24" s="93"/>
    </row>
    <row r="25" spans="2:20" ht="16.5">
      <c r="B25" s="88"/>
      <c r="C25" s="88"/>
      <c r="D25" s="88"/>
      <c r="E25" s="89" t="s">
        <v>80</v>
      </c>
      <c r="F25" s="89"/>
      <c r="G25" s="89"/>
      <c r="H25" s="137" t="s">
        <v>80</v>
      </c>
      <c r="I25" s="137"/>
      <c r="J25" s="137"/>
      <c r="K25" s="137" t="s">
        <v>80</v>
      </c>
      <c r="L25" s="137"/>
      <c r="M25" s="137"/>
      <c r="N25" s="137"/>
    </row>
    <row r="26" spans="2:20" ht="16.5" hidden="1">
      <c r="B26" s="94"/>
      <c r="C26" s="95">
        <v>2007</v>
      </c>
      <c r="D26" s="96"/>
      <c r="E26" s="97">
        <f>'6.Autoveicoli leggeri'!B8/1000000</f>
        <v>69.271975999999995</v>
      </c>
      <c r="F26" s="98"/>
      <c r="G26" s="95"/>
      <c r="H26" s="97">
        <v>39.882278999999997</v>
      </c>
      <c r="I26" s="98"/>
      <c r="J26" s="95"/>
      <c r="K26" s="97">
        <v>13.962801000000001</v>
      </c>
      <c r="L26" s="95"/>
      <c r="M26" s="98"/>
      <c r="N26" s="99"/>
      <c r="S26" s="72"/>
      <c r="T26" s="72"/>
    </row>
    <row r="27" spans="2:20" ht="16.5" hidden="1">
      <c r="B27" s="94"/>
      <c r="C27" s="95">
        <v>2008</v>
      </c>
      <c r="D27" s="96"/>
      <c r="E27" s="97">
        <f>'6.Autoveicoli leggeri'!C8/1000000</f>
        <v>66.434659999999994</v>
      </c>
      <c r="F27" s="98">
        <f>(E27-E26)/E26</f>
        <v>-4.095907412833151E-2</v>
      </c>
      <c r="G27" s="95"/>
      <c r="H27" s="97">
        <v>35.804910999999997</v>
      </c>
      <c r="I27" s="98">
        <f t="shared" ref="I27:I37" si="0">(H27-H26)/H26</f>
        <v>-0.10223508039748681</v>
      </c>
      <c r="J27" s="95"/>
      <c r="K27" s="97">
        <v>14.550850000000001</v>
      </c>
      <c r="L27" s="95"/>
      <c r="M27" s="98">
        <f>(K27-K26)/K26</f>
        <v>4.2115403635703166E-2</v>
      </c>
      <c r="N27" s="99"/>
      <c r="S27" s="72"/>
      <c r="T27" s="72"/>
    </row>
    <row r="28" spans="2:20" ht="16.5" hidden="1">
      <c r="B28" s="94"/>
      <c r="C28" s="95">
        <v>2009</v>
      </c>
      <c r="D28" s="96"/>
      <c r="E28" s="97">
        <f>'6.Autoveicoli leggeri'!D8/1000000</f>
        <v>58.338237999999997</v>
      </c>
      <c r="F28" s="98">
        <f t="shared" ref="F28:F33" si="1">(E28-E27)/E27</f>
        <v>-0.12187045135777014</v>
      </c>
      <c r="G28" s="95"/>
      <c r="H28" s="97">
        <v>26.603173000000002</v>
      </c>
      <c r="I28" s="98">
        <f t="shared" si="0"/>
        <v>-0.25699653324092875</v>
      </c>
      <c r="J28" s="95"/>
      <c r="K28" s="97">
        <v>18.000907999999999</v>
      </c>
      <c r="L28" s="95"/>
      <c r="M28" s="98">
        <f t="shared" ref="M28:M33" si="2">(K28-K27)/K27</f>
        <v>0.23710353690677854</v>
      </c>
      <c r="N28" s="99"/>
      <c r="S28" s="72"/>
      <c r="T28" s="72"/>
    </row>
    <row r="29" spans="2:20" ht="16.5">
      <c r="B29" s="131"/>
      <c r="C29" s="132">
        <v>2010</v>
      </c>
      <c r="D29" s="133"/>
      <c r="E29" s="136">
        <f>'6.Autoveicoli leggeri'!E8/1000000</f>
        <v>73.142088000000001</v>
      </c>
      <c r="F29" s="134">
        <f t="shared" si="1"/>
        <v>0.25375894966179824</v>
      </c>
      <c r="G29" s="132"/>
      <c r="H29" s="130">
        <v>32.210284999999999</v>
      </c>
      <c r="I29" s="134">
        <f t="shared" si="0"/>
        <v>0.21076854253438101</v>
      </c>
      <c r="J29" s="132"/>
      <c r="K29" s="136">
        <v>23.552258999999999</v>
      </c>
      <c r="L29" s="132"/>
      <c r="M29" s="134">
        <f t="shared" si="2"/>
        <v>0.30839283218379876</v>
      </c>
      <c r="N29" s="135"/>
      <c r="S29" s="72"/>
      <c r="T29" s="72"/>
    </row>
    <row r="30" spans="2:20" ht="16.5">
      <c r="B30" s="131"/>
      <c r="C30" s="132">
        <v>2011</v>
      </c>
      <c r="D30" s="133"/>
      <c r="E30" s="136">
        <f>'6.Autoveicoli leggeri'!F8/1000000</f>
        <v>75.642189999999999</v>
      </c>
      <c r="F30" s="134">
        <f t="shared" si="1"/>
        <v>3.418144147047044E-2</v>
      </c>
      <c r="G30" s="132"/>
      <c r="H30" s="130">
        <v>32.350178</v>
      </c>
      <c r="I30" s="134">
        <f t="shared" si="0"/>
        <v>4.3431158712194167E-3</v>
      </c>
      <c r="J30" s="132"/>
      <c r="K30" s="136">
        <v>24.917223</v>
      </c>
      <c r="L30" s="132"/>
      <c r="M30" s="134">
        <f t="shared" si="2"/>
        <v>5.7954695555954977E-2</v>
      </c>
      <c r="N30" s="135"/>
      <c r="S30" s="72"/>
      <c r="T30" s="72"/>
    </row>
    <row r="31" spans="2:20" ht="16.5">
      <c r="B31" s="131"/>
      <c r="C31" s="132">
        <v>2012</v>
      </c>
      <c r="D31" s="133"/>
      <c r="E31" s="136">
        <f>'6.Autoveicoli leggeri'!G8/1000000</f>
        <v>80.220991999999995</v>
      </c>
      <c r="F31" s="134">
        <f t="shared" si="1"/>
        <v>6.0532382787965237E-2</v>
      </c>
      <c r="G31" s="132"/>
      <c r="H31" s="130">
        <v>34.518312000000002</v>
      </c>
      <c r="I31" s="134">
        <f t="shared" si="0"/>
        <v>6.7020774970697292E-2</v>
      </c>
      <c r="J31" s="132"/>
      <c r="K31" s="136">
        <v>26.609048999999999</v>
      </c>
      <c r="L31" s="132"/>
      <c r="M31" s="134">
        <f t="shared" si="2"/>
        <v>6.7897855230496545E-2</v>
      </c>
      <c r="N31" s="135"/>
      <c r="S31" s="72"/>
      <c r="T31" s="72"/>
    </row>
    <row r="32" spans="2:20" ht="16.5">
      <c r="B32" s="131"/>
      <c r="C32" s="132">
        <v>2013</v>
      </c>
      <c r="D32" s="133"/>
      <c r="E32" s="136">
        <f>'6.Autoveicoli leggeri'!H8/1000000</f>
        <v>83.151826</v>
      </c>
      <c r="F32" s="134">
        <f t="shared" si="1"/>
        <v>3.6534502091422713E-2</v>
      </c>
      <c r="G32" s="132"/>
      <c r="H32" s="130">
        <v>34.953536</v>
      </c>
      <c r="I32" s="134">
        <f t="shared" si="0"/>
        <v>1.2608496035379656E-2</v>
      </c>
      <c r="J32" s="132"/>
      <c r="K32" s="136">
        <v>29.31373</v>
      </c>
      <c r="L32" s="132"/>
      <c r="M32" s="134">
        <f t="shared" si="2"/>
        <v>0.10164515838202264</v>
      </c>
      <c r="N32" s="135"/>
      <c r="S32" s="72"/>
      <c r="T32" s="72"/>
    </row>
    <row r="33" spans="2:20" ht="16.5">
      <c r="B33" s="131"/>
      <c r="C33" s="132">
        <v>2014</v>
      </c>
      <c r="D33" s="133"/>
      <c r="E33" s="136">
        <f>'6.Autoveicoli leggeri'!I8/1000000</f>
        <v>85.754234999999994</v>
      </c>
      <c r="F33" s="134">
        <f t="shared" si="1"/>
        <v>3.1297075785202771E-2</v>
      </c>
      <c r="G33" s="132"/>
      <c r="H33" s="130">
        <v>36.271433000000002</v>
      </c>
      <c r="I33" s="134">
        <f t="shared" si="0"/>
        <v>3.7704254013099049E-2</v>
      </c>
      <c r="J33" s="132"/>
      <c r="K33" s="136">
        <v>30.173196000000001</v>
      </c>
      <c r="L33" s="132"/>
      <c r="M33" s="134">
        <f t="shared" si="2"/>
        <v>2.9319571409029188E-2</v>
      </c>
      <c r="N33" s="135"/>
      <c r="S33" s="72"/>
      <c r="T33" s="72"/>
    </row>
    <row r="34" spans="2:20" ht="16.5">
      <c r="B34" s="131"/>
      <c r="C34" s="132">
        <v>2015</v>
      </c>
      <c r="D34" s="133"/>
      <c r="E34" s="136">
        <f>'6.Autoveicoli leggeri'!J8/1000000</f>
        <v>87.334604999999996</v>
      </c>
      <c r="F34" s="134">
        <f>(E34-E33)/E33</f>
        <v>1.8429060675545669E-2</v>
      </c>
      <c r="G34" s="132"/>
      <c r="H34" s="130">
        <v>37.025266999999999</v>
      </c>
      <c r="I34" s="134">
        <f t="shared" si="0"/>
        <v>2.0783132555032984E-2</v>
      </c>
      <c r="J34" s="132"/>
      <c r="K34" s="136">
        <v>30.494381000000001</v>
      </c>
      <c r="L34" s="132"/>
      <c r="M34" s="134">
        <f>(K34-K33)/K33</f>
        <v>1.0644712611816124E-2</v>
      </c>
      <c r="N34" s="135"/>
      <c r="S34" s="72"/>
      <c r="T34" s="72"/>
    </row>
    <row r="35" spans="2:20" ht="16.5">
      <c r="B35" s="131"/>
      <c r="C35" s="132">
        <v>2016</v>
      </c>
      <c r="D35" s="133"/>
      <c r="E35" s="136">
        <f>'6.Autoveicoli leggeri'!K8/1000000</f>
        <v>91.435677999999996</v>
      </c>
      <c r="F35" s="134">
        <f>(E35-E34)/E34</f>
        <v>4.6958167383936752E-2</v>
      </c>
      <c r="G35" s="132"/>
      <c r="H35" s="130">
        <v>37.678874</v>
      </c>
      <c r="I35" s="134">
        <f t="shared" si="0"/>
        <v>1.7652998964193856E-2</v>
      </c>
      <c r="J35" s="132"/>
      <c r="K35" s="136">
        <v>33.641263000000002</v>
      </c>
      <c r="L35" s="132"/>
      <c r="M35" s="134">
        <f>(K35-K34)/K34</f>
        <v>0.10319547066720264</v>
      </c>
      <c r="N35" s="135"/>
      <c r="S35" s="72"/>
      <c r="T35" s="72"/>
    </row>
    <row r="36" spans="2:20" ht="16.5">
      <c r="B36" s="131"/>
      <c r="C36" s="132">
        <v>2017</v>
      </c>
      <c r="D36" s="133"/>
      <c r="E36" s="136">
        <f>'6.Autoveicoli leggeri'!L8/1000000</f>
        <v>93.216142000000005</v>
      </c>
      <c r="F36" s="134">
        <f>(E36-E35)/E35</f>
        <v>1.9472311453741387E-2</v>
      </c>
      <c r="G36" s="132"/>
      <c r="H36" s="130">
        <v>37.066025000000003</v>
      </c>
      <c r="I36" s="134">
        <f t="shared" si="0"/>
        <v>-1.626505611606114E-2</v>
      </c>
      <c r="J36" s="132"/>
      <c r="K36" s="136">
        <v>35.150167000000003</v>
      </c>
      <c r="L36" s="132"/>
      <c r="M36" s="134">
        <f>(K36-K35)/K35</f>
        <v>4.4852774998370336E-2</v>
      </c>
      <c r="N36" s="135"/>
      <c r="S36" s="72"/>
      <c r="T36" s="72"/>
    </row>
    <row r="37" spans="2:20" ht="16.5">
      <c r="B37" s="131"/>
      <c r="C37" s="132">
        <v>2018</v>
      </c>
      <c r="D37" s="133"/>
      <c r="E37" s="136">
        <f>'6.Autoveicoli leggeri'!M8/1000000</f>
        <v>92.274576999999994</v>
      </c>
      <c r="F37" s="134">
        <f>(E37-E36)/E36</f>
        <v>-1.0100879309079443E-2</v>
      </c>
      <c r="G37" s="132"/>
      <c r="H37" s="130">
        <v>36.506265999999997</v>
      </c>
      <c r="I37" s="134">
        <f t="shared" si="0"/>
        <v>-1.5101673297851786E-2</v>
      </c>
      <c r="J37" s="132"/>
      <c r="K37" s="136">
        <v>34.688675000000003</v>
      </c>
      <c r="L37" s="132"/>
      <c r="M37" s="134">
        <f>(K37-K36)/K36</f>
        <v>-1.3129155261196903E-2</v>
      </c>
      <c r="N37" s="135"/>
      <c r="S37" s="72"/>
      <c r="T37" s="72"/>
    </row>
    <row r="38" spans="2:20" ht="16.5">
      <c r="B38" s="131"/>
      <c r="C38" s="132">
        <v>2019</v>
      </c>
      <c r="D38" s="133"/>
      <c r="E38" s="136">
        <f>'6.Autoveicoli leggeri'!N8/1000000</f>
        <v>87.300180999999995</v>
      </c>
      <c r="F38" s="134">
        <f>(E38-E37)/E37</f>
        <v>-5.3908629675972389E-2</v>
      </c>
      <c r="G38" s="132"/>
      <c r="H38" s="130">
        <v>35.040007000000003</v>
      </c>
      <c r="I38" s="134">
        <f t="shared" ref="I38" si="3">(H38-H37)/H37</f>
        <v>-4.0164584348341567E-2</v>
      </c>
      <c r="J38" s="132"/>
      <c r="K38" s="136">
        <v>32.020904999999999</v>
      </c>
      <c r="L38" s="132"/>
      <c r="M38" s="134">
        <f>(K38-K37)/K37</f>
        <v>-7.6906079577845052E-2</v>
      </c>
      <c r="N38" s="135"/>
      <c r="S38" s="72"/>
      <c r="T38" s="72"/>
    </row>
    <row r="39" spans="2:20" ht="21" customHeight="1">
      <c r="B39" s="73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74" t="s">
        <v>84</v>
      </c>
      <c r="O39" s="73"/>
      <c r="P39" s="73"/>
      <c r="T39" s="72"/>
    </row>
  </sheetData>
  <mergeCells count="4">
    <mergeCell ref="K25:N25"/>
    <mergeCell ref="K24:N24"/>
    <mergeCell ref="H24:J24"/>
    <mergeCell ref="H25:J25"/>
  </mergeCells>
  <pageMargins left="0.6692913385826772" right="0.47244094488188981" top="0.19685039370078741" bottom="0.74803149606299213" header="0" footer="0.15748031496062992"/>
  <pageSetup paperSize="9" scale="75" orientation="landscape" r:id="rId1"/>
  <headerFooter alignWithMargins="0">
    <oddFooter xml:space="preserve">&amp;L&amp;"Arial,Grassetto"&amp;10Statistiche estere - PRODUZIONE MONDIALE
Automoble in cifre&amp;"-,Normale"&amp;11
&amp;R&amp;"Arial,Grassetto"&amp;10ANFIA - Studi e statistiche
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21"/>
  <sheetViews>
    <sheetView showGridLines="0" topLeftCell="A7" workbookViewId="0">
      <selection activeCell="B20" sqref="B20"/>
    </sheetView>
  </sheetViews>
  <sheetFormatPr defaultColWidth="8.85546875" defaultRowHeight="15"/>
  <cols>
    <col min="1" max="1" width="8.85546875" style="69"/>
    <col min="2" max="2" width="11.5703125" style="69" bestFit="1" customWidth="1"/>
    <col min="3" max="3" width="9.140625" style="69" bestFit="1" customWidth="1"/>
    <col min="4" max="16384" width="8.85546875" style="69"/>
  </cols>
  <sheetData>
    <row r="1" spans="1:4">
      <c r="A1" s="75" t="s">
        <v>82</v>
      </c>
    </row>
    <row r="2" spans="1:4" ht="15.75">
      <c r="A2" s="76" t="s">
        <v>71</v>
      </c>
      <c r="B2" s="77">
        <f>'6.Autoveicoli leggeri'!N10</f>
        <v>17808518</v>
      </c>
      <c r="C2" s="80">
        <f t="shared" ref="C2:C17" si="0">B2/B$17*100</f>
        <v>20.399176491970845</v>
      </c>
    </row>
    <row r="3" spans="1:4" ht="16.5">
      <c r="A3" s="78" t="s">
        <v>31</v>
      </c>
      <c r="B3" s="79">
        <f>+'6.Autoveicoli leggeri'!N33+'6.Autoveicoli leggeri'!N34</f>
        <v>1921554</v>
      </c>
      <c r="C3" s="80">
        <f t="shared" si="0"/>
        <v>2.2010882199660045</v>
      </c>
      <c r="D3" s="71"/>
    </row>
    <row r="4" spans="1:4" ht="16.5">
      <c r="A4" s="78" t="s">
        <v>32</v>
      </c>
      <c r="B4" s="81">
        <f>+'6.Autoveicoli leggeri'!N32</f>
        <v>1430516</v>
      </c>
      <c r="C4" s="80">
        <f t="shared" si="0"/>
        <v>1.6386174502891351</v>
      </c>
      <c r="D4" s="71"/>
    </row>
    <row r="5" spans="1:4" ht="16.5">
      <c r="A5" s="78" t="s">
        <v>33</v>
      </c>
      <c r="B5" s="81">
        <f>+'6.Autoveicoli leggeri'!N51</f>
        <v>10527301</v>
      </c>
      <c r="C5" s="80">
        <f t="shared" si="0"/>
        <v>12.058739030563981</v>
      </c>
      <c r="D5" s="71"/>
    </row>
    <row r="6" spans="1:4" ht="16.5">
      <c r="A6" s="78" t="s">
        <v>34</v>
      </c>
      <c r="B6" s="81">
        <f>+'6.Autoveicoli leggeri'!N49</f>
        <v>1893274</v>
      </c>
      <c r="C6" s="80">
        <f t="shared" si="0"/>
        <v>2.1686942436007093</v>
      </c>
      <c r="D6" s="71"/>
    </row>
    <row r="7" spans="1:4" ht="16.5">
      <c r="A7" s="78" t="s">
        <v>35</v>
      </c>
      <c r="B7" s="81">
        <f>+'6.Autoveicoli leggeri'!N50</f>
        <v>3774945</v>
      </c>
      <c r="C7" s="80">
        <f t="shared" si="0"/>
        <v>4.3240975640130683</v>
      </c>
      <c r="D7" s="71"/>
    </row>
    <row r="8" spans="1:4" ht="16.5">
      <c r="A8" s="82" t="s">
        <v>36</v>
      </c>
      <c r="B8" s="82">
        <f>+'6.Autoveicoli leggeri'!N54</f>
        <v>2803841</v>
      </c>
      <c r="C8" s="80">
        <f t="shared" si="0"/>
        <v>3.2117241543863466</v>
      </c>
      <c r="D8" s="71"/>
    </row>
    <row r="9" spans="1:4" ht="16.5">
      <c r="A9" s="78" t="s">
        <v>37</v>
      </c>
      <c r="B9" s="79">
        <f>+'6.Autoveicoli leggeri'!N63</f>
        <v>23362477</v>
      </c>
      <c r="C9" s="80">
        <f t="shared" si="0"/>
        <v>26.761086554906456</v>
      </c>
      <c r="D9" s="71"/>
    </row>
    <row r="10" spans="1:4" ht="16.5">
      <c r="A10" s="78" t="s">
        <v>38</v>
      </c>
      <c r="B10" s="81">
        <f>+'6.Autoveicoli leggeri'!N66</f>
        <v>4212499</v>
      </c>
      <c r="C10" s="80">
        <f t="shared" si="0"/>
        <v>4.8253038558992216</v>
      </c>
      <c r="D10" s="71"/>
    </row>
    <row r="11" spans="1:4" ht="16.5">
      <c r="A11" s="78" t="s">
        <v>39</v>
      </c>
      <c r="B11" s="79">
        <f>+'6.Autoveicoli leggeri'!N65</f>
        <v>9168651</v>
      </c>
      <c r="C11" s="80">
        <f t="shared" si="0"/>
        <v>10.502442142703003</v>
      </c>
      <c r="D11" s="71"/>
    </row>
    <row r="12" spans="1:4" ht="16.5">
      <c r="A12" s="78" t="s">
        <v>40</v>
      </c>
      <c r="B12" s="79">
        <f>+'6.Autoveicoli leggeri'!N71</f>
        <v>3871716</v>
      </c>
      <c r="C12" s="80">
        <f t="shared" si="0"/>
        <v>4.4349461314404381</v>
      </c>
      <c r="D12" s="71"/>
    </row>
    <row r="13" spans="1:4" ht="16.5">
      <c r="A13" s="78" t="s">
        <v>49</v>
      </c>
      <c r="B13" s="79">
        <f>+'6.Autoveicoli leggeri'!N67</f>
        <v>1191816</v>
      </c>
      <c r="C13" s="80">
        <f t="shared" si="0"/>
        <v>1.3651930458196875</v>
      </c>
      <c r="D13" s="71"/>
    </row>
    <row r="14" spans="1:4" ht="16.5">
      <c r="A14" s="78" t="s">
        <v>41</v>
      </c>
      <c r="B14" s="83">
        <f>'6.Autoveicoli leggeri'!N68</f>
        <v>770000</v>
      </c>
      <c r="C14" s="80">
        <f t="shared" si="0"/>
        <v>0.88201420796596064</v>
      </c>
      <c r="D14" s="70"/>
    </row>
    <row r="15" spans="1:4" ht="16.5">
      <c r="A15" s="78" t="s">
        <v>85</v>
      </c>
      <c r="B15" s="81">
        <f>'6.Autoveicoli leggeri'!N72</f>
        <v>1982366</v>
      </c>
      <c r="C15" s="80">
        <f t="shared" si="0"/>
        <v>2.2707467238813628</v>
      </c>
      <c r="D15" s="71"/>
    </row>
    <row r="16" spans="1:4" ht="16.5">
      <c r="A16" s="78" t="s">
        <v>42</v>
      </c>
      <c r="B16" s="84">
        <f>+B17-B18</f>
        <v>2580707</v>
      </c>
      <c r="C16" s="80">
        <f t="shared" si="0"/>
        <v>2.9561301825937796</v>
      </c>
      <c r="D16" s="70"/>
    </row>
    <row r="17" spans="1:15" ht="16.5">
      <c r="A17" s="84"/>
      <c r="B17" s="84">
        <f>'6.Autoveicoli leggeri'!N8</f>
        <v>87300181</v>
      </c>
      <c r="C17" s="80">
        <f t="shared" si="0"/>
        <v>100</v>
      </c>
      <c r="D17" s="70"/>
    </row>
    <row r="18" spans="1:15" ht="16.5">
      <c r="A18" s="84"/>
      <c r="B18" s="84">
        <f>SUM(B2:B15)</f>
        <v>84719474</v>
      </c>
      <c r="C18" s="78"/>
      <c r="D18" s="70"/>
    </row>
    <row r="20" spans="1:15" s="85" customFormat="1">
      <c r="A20" s="85" t="s">
        <v>86</v>
      </c>
      <c r="B20" s="127">
        <f>(+'6.Autoveicoli leggeri'!E49+'6.Autoveicoli leggeri'!E51+'6.Autoveicoli leggeri'!E11+'6.Autoveicoli leggeri'!E65)/1000000</f>
        <v>32.210284999999999</v>
      </c>
      <c r="C20" s="127">
        <f>(+'6.Autoveicoli leggeri'!F49+'6.Autoveicoli leggeri'!F51+'6.Autoveicoli leggeri'!F11+'6.Autoveicoli leggeri'!F65)/1000000</f>
        <v>32.350178</v>
      </c>
      <c r="D20" s="127">
        <f>(+'6.Autoveicoli leggeri'!G49+'6.Autoveicoli leggeri'!G51+'6.Autoveicoli leggeri'!G11+'6.Autoveicoli leggeri'!G65)/1000000</f>
        <v>34.518312000000002</v>
      </c>
      <c r="E20" s="127">
        <f>(+'6.Autoveicoli leggeri'!H49+'6.Autoveicoli leggeri'!H51+'6.Autoveicoli leggeri'!H11+'6.Autoveicoli leggeri'!H65)/1000000</f>
        <v>34.953536</v>
      </c>
      <c r="F20" s="127">
        <f>(+'6.Autoveicoli leggeri'!I49+'6.Autoveicoli leggeri'!I51+'6.Autoveicoli leggeri'!I11+'6.Autoveicoli leggeri'!I65)/1000000</f>
        <v>36.271433000000002</v>
      </c>
      <c r="G20" s="127">
        <f>(+'6.Autoveicoli leggeri'!J49+'6.Autoveicoli leggeri'!J51+'6.Autoveicoli leggeri'!J11+'6.Autoveicoli leggeri'!J65)/1000000</f>
        <v>37.025266999999999</v>
      </c>
      <c r="H20" s="127">
        <f>(+'6.Autoveicoli leggeri'!K49+'6.Autoveicoli leggeri'!K51+'6.Autoveicoli leggeri'!K11+'6.Autoveicoli leggeri'!K65)/1000000</f>
        <v>37.678874</v>
      </c>
      <c r="I20" s="127">
        <f>(+'6.Autoveicoli leggeri'!L49+'6.Autoveicoli leggeri'!L51+'6.Autoveicoli leggeri'!L11+'6.Autoveicoli leggeri'!L65)/1000000</f>
        <v>37.066025000000003</v>
      </c>
      <c r="J20" s="127">
        <f>(+'6.Autoveicoli leggeri'!M49+'6.Autoveicoli leggeri'!M51+'6.Autoveicoli leggeri'!M11+'6.Autoveicoli leggeri'!M65)/1000000</f>
        <v>36.506265999999997</v>
      </c>
      <c r="K20" s="127">
        <f>(+'6.Autoveicoli leggeri'!N49+'6.Autoveicoli leggeri'!N51+'6.Autoveicoli leggeri'!N11+'6.Autoveicoli leggeri'!N65)/1000000</f>
        <v>35.040007000000003</v>
      </c>
      <c r="L20" s="87"/>
      <c r="M20" s="87"/>
      <c r="N20" s="86"/>
      <c r="O20" s="86"/>
    </row>
    <row r="21" spans="1:15" s="85" customFormat="1">
      <c r="A21" s="85" t="s">
        <v>87</v>
      </c>
      <c r="B21" s="127">
        <f>(+'6.Autoveicoli leggeri'!E66+'6.Autoveicoli leggeri'!E63+'6.Autoveicoli leggeri'!E33+'6.Autoveicoli leggeri'!E54)/1000000</f>
        <v>23.552258999999999</v>
      </c>
      <c r="C21" s="127">
        <f>(+'6.Autoveicoli leggeri'!F66+'6.Autoveicoli leggeri'!F63+'6.Autoveicoli leggeri'!F33+'6.Autoveicoli leggeri'!F54)/1000000</f>
        <v>24.917223</v>
      </c>
      <c r="D21" s="127">
        <f>(+'6.Autoveicoli leggeri'!G66+'6.Autoveicoli leggeri'!G63+'6.Autoveicoli leggeri'!G33+'6.Autoveicoli leggeri'!G54)/1000000</f>
        <v>26.610469999999999</v>
      </c>
      <c r="E21" s="127">
        <f>(+'6.Autoveicoli leggeri'!H66+'6.Autoveicoli leggeri'!H63+'6.Autoveicoli leggeri'!H33+'6.Autoveicoli leggeri'!H54)/1000000</f>
        <v>29.314806999999998</v>
      </c>
      <c r="F21" s="127">
        <f>(+'6.Autoveicoli leggeri'!I66+'6.Autoveicoli leggeri'!I63+'6.Autoveicoli leggeri'!I33+'6.Autoveicoli leggeri'!I54)/1000000</f>
        <v>30.178833000000001</v>
      </c>
      <c r="G21" s="127">
        <f>(+'6.Autoveicoli leggeri'!J66+'6.Autoveicoli leggeri'!J63+'6.Autoveicoli leggeri'!J33+'6.Autoveicoli leggeri'!J54)/1000000</f>
        <v>30.503449</v>
      </c>
      <c r="H21" s="127">
        <f>(+'6.Autoveicoli leggeri'!K66+'6.Autoveicoli leggeri'!K63+'6.Autoveicoli leggeri'!K33+'6.Autoveicoli leggeri'!K54)/1000000</f>
        <v>33.641263000000002</v>
      </c>
      <c r="I21" s="127">
        <f>(+'6.Autoveicoli leggeri'!L66+'6.Autoveicoli leggeri'!L63+'6.Autoveicoli leggeri'!L33+'6.Autoveicoli leggeri'!L54)/1000000</f>
        <v>35.150621000000001</v>
      </c>
      <c r="J21" s="127">
        <f>(+'6.Autoveicoli leggeri'!M66+'6.Autoveicoli leggeri'!M63+'6.Autoveicoli leggeri'!M33+'6.Autoveicoli leggeri'!M54)/1000000</f>
        <v>34.688675000000003</v>
      </c>
      <c r="K21" s="127">
        <f>(+'6.Autoveicoli leggeri'!N66+'6.Autoveicoli leggeri'!N63+'6.Autoveicoli leggeri'!N33+'6.Autoveicoli leggeri'!N54)/1000000</f>
        <v>32.020904999999999</v>
      </c>
      <c r="L21" s="87"/>
      <c r="M21" s="87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Fogli di lavoro</vt:lpstr>
      </vt:variant>
      <vt:variant>
        <vt:i4>3</vt:i4>
      </vt:variant>
      <vt:variant>
        <vt:lpstr>Grafici</vt:lpstr>
      </vt:variant>
      <vt:variant>
        <vt:i4>2</vt:i4>
      </vt:variant>
      <vt:variant>
        <vt:lpstr>Intervalli denominati</vt:lpstr>
      </vt:variant>
      <vt:variant>
        <vt:i4>3</vt:i4>
      </vt:variant>
    </vt:vector>
  </HeadingPairs>
  <TitlesOfParts>
    <vt:vector size="8" baseType="lpstr">
      <vt:lpstr>6.Autoveicoli leggeri</vt:lpstr>
      <vt:lpstr>Graph3</vt:lpstr>
      <vt:lpstr>dati graph</vt:lpstr>
      <vt:lpstr>Grafico1</vt:lpstr>
      <vt:lpstr>Grafico2</vt:lpstr>
      <vt:lpstr>'6.Autoveicoli leggeri'!Area_stampa</vt:lpstr>
      <vt:lpstr>Graph3!Area_stampa</vt:lpstr>
      <vt:lpstr>'6.Autoveicoli leggeri'!Titoli_stampa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Laura Alberti</cp:lastModifiedBy>
  <cp:lastPrinted>2020-09-17T12:27:38Z</cp:lastPrinted>
  <dcterms:created xsi:type="dcterms:W3CDTF">2012-11-28T13:13:35Z</dcterms:created>
  <dcterms:modified xsi:type="dcterms:W3CDTF">2020-09-23T12:32:12Z</dcterms:modified>
</cp:coreProperties>
</file>