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"/>
    </mc:Choice>
  </mc:AlternateContent>
  <xr:revisionPtr revIDLastSave="0" documentId="13_ncr:1_{F795B6BA-9795-490A-9E11-C9085A80A4DD}" xr6:coauthVersionLast="47" xr6:coauthVersionMax="47" xr10:uidLastSave="{00000000-0000-0000-0000-000000000000}"/>
  <bookViews>
    <workbookView xWindow="60" yWindow="48" windowWidth="22260" windowHeight="8880" tabRatio="759" activeTab="1" xr2:uid="{00000000-000D-0000-FFFF-FFFF00000000}"/>
  </bookViews>
  <sheets>
    <sheet name="8.UE14+UK_vetture_gruppi_2021" sheetId="10" r:id="rId1"/>
    <sheet name="8.UE15+UK_vetture_gruppi_2020" sheetId="9" r:id="rId2"/>
    <sheet name="8.UE15+EFTA_vetture_gruppi_2019" sheetId="8" r:id="rId3"/>
    <sheet name="8.UE15+EFTA_vetture_gruppi_2018" sheetId="7" r:id="rId4"/>
    <sheet name="8.UE15+EFTA_vetture_gruppi_2017" sheetId="6" r:id="rId5"/>
    <sheet name="8.UE15+EFTA_vetture_gruppi_2016" sheetId="5" r:id="rId6"/>
    <sheet name="8.UE15+EFTA_vetture_gruppi_2015" sheetId="4" r:id="rId7"/>
    <sheet name="8.UE15+EFTA_vetture_gruppi_2014" sheetId="2" r:id="rId8"/>
    <sheet name="8.UE15+EFTA_vetture_gruppi_2013" sheetId="3" r:id="rId9"/>
    <sheet name="8.UE15+EFTA_gruppi_2012" sheetId="1" r:id="rId10"/>
  </sheets>
  <externalReferences>
    <externalReference r:id="rId11"/>
  </externalReferences>
  <definedNames>
    <definedName name="_xlnm.Print_Area" localSheetId="9">'8.UE15+EFTA_gruppi_2012'!$A$1:$O$46</definedName>
    <definedName name="Excel_BuiltIn_Print_Titles_12" localSheetId="8">'[1]12.autocaravan'!#REF!</definedName>
    <definedName name="Excel_BuiltIn_Print_Titles_12" localSheetId="6">'[1]12.autocaravan'!#REF!</definedName>
    <definedName name="Excel_BuiltIn_Print_Titles_12" localSheetId="5">'[1]12.autocaravan'!#REF!</definedName>
    <definedName name="Excel_BuiltIn_Print_Titles_12" localSheetId="4">'[1]12.autocaravan'!#REF!</definedName>
    <definedName name="Excel_BuiltIn_Print_Titles_12" localSheetId="3">'[1]12.autocaravan'!#REF!</definedName>
    <definedName name="Excel_BuiltIn_Print_Titles_12" localSheetId="2">'[1]12.autocaravan'!#REF!</definedName>
    <definedName name="Excel_BuiltIn_Print_Titles_12">'[1]12.autocaravan'!#REF!</definedName>
    <definedName name="Excel_BuiltIn_Print_Titles_13">#REF!</definedName>
    <definedName name="Excel_BuiltIn_Print_Titles_9" localSheetId="8">'[1]9.autovetture usate'!#REF!</definedName>
    <definedName name="Excel_BuiltIn_Print_Titles_9" localSheetId="6">'[1]9.autovetture usate'!#REF!</definedName>
    <definedName name="Excel_BuiltIn_Print_Titles_9" localSheetId="5">'[1]9.autovetture usate'!#REF!</definedName>
    <definedName name="Excel_BuiltIn_Print_Titles_9" localSheetId="4">'[1]9.autovetture usate'!#REF!</definedName>
    <definedName name="Excel_BuiltIn_Print_Titles_9" localSheetId="3">'[1]9.autovetture usate'!#REF!</definedName>
    <definedName name="Excel_BuiltIn_Print_Titles_9" localSheetId="2">'[1]9.autovetture usate'!#REF!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42" i="10" l="1"/>
  <c r="K42" i="10"/>
  <c r="J42" i="10"/>
  <c r="I42" i="10"/>
  <c r="H42" i="10"/>
  <c r="G42" i="10"/>
  <c r="F42" i="10"/>
  <c r="E42" i="10"/>
  <c r="D42" i="10"/>
  <c r="C42" i="10"/>
  <c r="B42" i="10"/>
  <c r="M40" i="10"/>
  <c r="G41" i="10" s="1"/>
  <c r="M38" i="10"/>
  <c r="F39" i="10" s="1"/>
  <c r="M36" i="10"/>
  <c r="D37" i="10" s="1"/>
  <c r="M34" i="10"/>
  <c r="B35" i="10" s="1"/>
  <c r="M32" i="10"/>
  <c r="M33" i="10" s="1"/>
  <c r="M30" i="10"/>
  <c r="M31" i="10" s="1"/>
  <c r="M28" i="10"/>
  <c r="K29" i="10" s="1"/>
  <c r="M26" i="10"/>
  <c r="I27" i="10" s="1"/>
  <c r="M24" i="10"/>
  <c r="G25" i="10" s="1"/>
  <c r="M22" i="10"/>
  <c r="F23" i="10" s="1"/>
  <c r="M20" i="10"/>
  <c r="D21" i="10" s="1"/>
  <c r="M18" i="10"/>
  <c r="B19" i="10" s="1"/>
  <c r="M16" i="10"/>
  <c r="M17" i="10" s="1"/>
  <c r="M14" i="10"/>
  <c r="M15" i="10" s="1"/>
  <c r="M12" i="10"/>
  <c r="K13" i="10" s="1"/>
  <c r="M10" i="10"/>
  <c r="I11" i="10" s="1"/>
  <c r="M8" i="10"/>
  <c r="G9" i="10" s="1"/>
  <c r="B42" i="9"/>
  <c r="L42" i="9"/>
  <c r="K42" i="9"/>
  <c r="J42" i="9"/>
  <c r="I42" i="9"/>
  <c r="H42" i="9"/>
  <c r="G42" i="9"/>
  <c r="F42" i="9"/>
  <c r="E42" i="9"/>
  <c r="D42" i="9"/>
  <c r="C42" i="9"/>
  <c r="M40" i="9"/>
  <c r="G41" i="9" s="1"/>
  <c r="M38" i="9"/>
  <c r="M39" i="9" s="1"/>
  <c r="M36" i="9"/>
  <c r="K37" i="9" s="1"/>
  <c r="M34" i="9"/>
  <c r="I35" i="9" s="1"/>
  <c r="M32" i="9"/>
  <c r="G33" i="9" s="1"/>
  <c r="M30" i="9"/>
  <c r="M31" i="9" s="1"/>
  <c r="M28" i="9"/>
  <c r="H29" i="9" s="1"/>
  <c r="M26" i="9"/>
  <c r="I27" i="9" s="1"/>
  <c r="M24" i="9"/>
  <c r="G25" i="9" s="1"/>
  <c r="M22" i="9"/>
  <c r="M23" i="9" s="1"/>
  <c r="M20" i="9"/>
  <c r="H21" i="9" s="1"/>
  <c r="M18" i="9"/>
  <c r="I19" i="9" s="1"/>
  <c r="M16" i="9"/>
  <c r="G17" i="9" s="1"/>
  <c r="M14" i="9"/>
  <c r="M15" i="9" s="1"/>
  <c r="M12" i="9"/>
  <c r="H13" i="9" s="1"/>
  <c r="M10" i="9"/>
  <c r="I11" i="9" s="1"/>
  <c r="N10" i="7"/>
  <c r="N40" i="8"/>
  <c r="N38" i="8"/>
  <c r="N36" i="8"/>
  <c r="N34" i="8"/>
  <c r="N32" i="8"/>
  <c r="N30" i="8"/>
  <c r="N28" i="8"/>
  <c r="N26" i="8"/>
  <c r="N24" i="8"/>
  <c r="N22" i="8"/>
  <c r="N20" i="8"/>
  <c r="N18" i="8"/>
  <c r="N16" i="8"/>
  <c r="N14" i="8"/>
  <c r="N12" i="8"/>
  <c r="N10" i="8"/>
  <c r="M41" i="10" l="1"/>
  <c r="E19" i="10"/>
  <c r="F19" i="10"/>
  <c r="I41" i="10"/>
  <c r="J41" i="10"/>
  <c r="D19" i="10"/>
  <c r="I23" i="10"/>
  <c r="H19" i="10"/>
  <c r="M23" i="10"/>
  <c r="K37" i="10"/>
  <c r="J23" i="10"/>
  <c r="K23" i="10"/>
  <c r="J35" i="10"/>
  <c r="K41" i="10"/>
  <c r="J37" i="10"/>
  <c r="E21" i="10"/>
  <c r="H35" i="10"/>
  <c r="I35" i="10"/>
  <c r="L23" i="10"/>
  <c r="M35" i="10"/>
  <c r="L41" i="10"/>
  <c r="L37" i="10"/>
  <c r="D35" i="10"/>
  <c r="I39" i="10"/>
  <c r="C35" i="10"/>
  <c r="B23" i="10"/>
  <c r="L9" i="10"/>
  <c r="E23" i="10"/>
  <c r="E35" i="10"/>
  <c r="J39" i="10"/>
  <c r="B39" i="10"/>
  <c r="G23" i="10"/>
  <c r="F35" i="10"/>
  <c r="F21" i="10"/>
  <c r="G39" i="10"/>
  <c r="H39" i="10"/>
  <c r="M9" i="10"/>
  <c r="H23" i="10"/>
  <c r="G35" i="10"/>
  <c r="D41" i="10"/>
  <c r="K11" i="10"/>
  <c r="M27" i="10"/>
  <c r="L27" i="10"/>
  <c r="L11" i="10"/>
  <c r="M11" i="10"/>
  <c r="C21" i="10"/>
  <c r="M29" i="10"/>
  <c r="E39" i="10"/>
  <c r="M42" i="10"/>
  <c r="I43" i="10" s="1"/>
  <c r="G21" i="10"/>
  <c r="C37" i="10"/>
  <c r="D9" i="10"/>
  <c r="H9" i="10"/>
  <c r="D17" i="10"/>
  <c r="K21" i="10"/>
  <c r="J25" i="10"/>
  <c r="D33" i="10"/>
  <c r="F37" i="10"/>
  <c r="M39" i="10"/>
  <c r="M13" i="10"/>
  <c r="B31" i="10"/>
  <c r="H21" i="10"/>
  <c r="B17" i="10"/>
  <c r="I21" i="10"/>
  <c r="H25" i="10"/>
  <c r="B33" i="10"/>
  <c r="K39" i="10"/>
  <c r="C17" i="10"/>
  <c r="J21" i="10"/>
  <c r="C33" i="10"/>
  <c r="E37" i="10"/>
  <c r="L39" i="10"/>
  <c r="I9" i="10"/>
  <c r="E17" i="10"/>
  <c r="L21" i="10"/>
  <c r="K25" i="10"/>
  <c r="E33" i="10"/>
  <c r="G37" i="10"/>
  <c r="K27" i="10"/>
  <c r="E31" i="10"/>
  <c r="I25" i="10"/>
  <c r="J9" i="10"/>
  <c r="G17" i="10"/>
  <c r="L25" i="10"/>
  <c r="G33" i="10"/>
  <c r="H37" i="10"/>
  <c r="D25" i="10"/>
  <c r="K9" i="10"/>
  <c r="M25" i="10"/>
  <c r="I37" i="10"/>
  <c r="H41" i="10"/>
  <c r="J11" i="10"/>
  <c r="L13" i="10"/>
  <c r="C19" i="10"/>
  <c r="J27" i="10"/>
  <c r="L29" i="10"/>
  <c r="C31" i="10"/>
  <c r="B13" i="10"/>
  <c r="D15" i="10"/>
  <c r="F17" i="10"/>
  <c r="G19" i="10"/>
  <c r="B29" i="10"/>
  <c r="D31" i="10"/>
  <c r="F33" i="10"/>
  <c r="B15" i="10"/>
  <c r="E13" i="10"/>
  <c r="H17" i="10"/>
  <c r="J19" i="10"/>
  <c r="C27" i="10"/>
  <c r="E29" i="10"/>
  <c r="H33" i="10"/>
  <c r="B9" i="10"/>
  <c r="D11" i="10"/>
  <c r="F13" i="10"/>
  <c r="G15" i="10"/>
  <c r="I17" i="10"/>
  <c r="K19" i="10"/>
  <c r="M21" i="10"/>
  <c r="B25" i="10"/>
  <c r="D27" i="10"/>
  <c r="F29" i="10"/>
  <c r="G31" i="10"/>
  <c r="I33" i="10"/>
  <c r="K35" i="10"/>
  <c r="M37" i="10"/>
  <c r="B41" i="10"/>
  <c r="F15" i="10"/>
  <c r="F31" i="10"/>
  <c r="C11" i="10"/>
  <c r="C9" i="10"/>
  <c r="E11" i="10"/>
  <c r="H15" i="10"/>
  <c r="J17" i="10"/>
  <c r="L19" i="10"/>
  <c r="C25" i="10"/>
  <c r="E27" i="10"/>
  <c r="H31" i="10"/>
  <c r="J33" i="10"/>
  <c r="L35" i="10"/>
  <c r="C41" i="10"/>
  <c r="C29" i="10"/>
  <c r="E15" i="10"/>
  <c r="B11" i="10"/>
  <c r="D13" i="10"/>
  <c r="B27" i="10"/>
  <c r="G13" i="10"/>
  <c r="K17" i="10"/>
  <c r="G29" i="10"/>
  <c r="E9" i="10"/>
  <c r="H13" i="10"/>
  <c r="J15" i="10"/>
  <c r="L17" i="10"/>
  <c r="C23" i="10"/>
  <c r="E25" i="10"/>
  <c r="H29" i="10"/>
  <c r="J31" i="10"/>
  <c r="L33" i="10"/>
  <c r="C39" i="10"/>
  <c r="E41" i="10"/>
  <c r="F11" i="10"/>
  <c r="I15" i="10"/>
  <c r="M19" i="10"/>
  <c r="F27" i="10"/>
  <c r="I31" i="10"/>
  <c r="K33" i="10"/>
  <c r="F9" i="10"/>
  <c r="G11" i="10"/>
  <c r="I13" i="10"/>
  <c r="K15" i="10"/>
  <c r="B21" i="10"/>
  <c r="D23" i="10"/>
  <c r="F25" i="10"/>
  <c r="G27" i="10"/>
  <c r="I29" i="10"/>
  <c r="K31" i="10"/>
  <c r="B37" i="10"/>
  <c r="D39" i="10"/>
  <c r="F41" i="10"/>
  <c r="C13" i="10"/>
  <c r="C15" i="10"/>
  <c r="I19" i="10"/>
  <c r="D29" i="10"/>
  <c r="H11" i="10"/>
  <c r="J13" i="10"/>
  <c r="L15" i="10"/>
  <c r="H27" i="10"/>
  <c r="J29" i="10"/>
  <c r="L31" i="10"/>
  <c r="B29" i="9"/>
  <c r="G27" i="9"/>
  <c r="E15" i="9"/>
  <c r="D15" i="9"/>
  <c r="G15" i="9"/>
  <c r="K15" i="9"/>
  <c r="L39" i="9"/>
  <c r="G35" i="9"/>
  <c r="E31" i="9"/>
  <c r="D31" i="9"/>
  <c r="K31" i="9"/>
  <c r="L31" i="9"/>
  <c r="D23" i="9"/>
  <c r="E23" i="9"/>
  <c r="K23" i="9"/>
  <c r="G19" i="9"/>
  <c r="B13" i="9"/>
  <c r="G11" i="9"/>
  <c r="H11" i="9"/>
  <c r="M8" i="9"/>
  <c r="G9" i="9" s="1"/>
  <c r="K29" i="9"/>
  <c r="B37" i="9"/>
  <c r="L37" i="9"/>
  <c r="F41" i="9"/>
  <c r="L29" i="9"/>
  <c r="D29" i="9"/>
  <c r="M29" i="9"/>
  <c r="F33" i="9"/>
  <c r="D37" i="9"/>
  <c r="D39" i="9"/>
  <c r="M41" i="9"/>
  <c r="C29" i="9"/>
  <c r="C37" i="9"/>
  <c r="E29" i="9"/>
  <c r="E37" i="9"/>
  <c r="E39" i="9"/>
  <c r="J29" i="9"/>
  <c r="F29" i="9"/>
  <c r="J37" i="9"/>
  <c r="M33" i="9"/>
  <c r="F37" i="9"/>
  <c r="K39" i="9"/>
  <c r="I29" i="9"/>
  <c r="I37" i="9"/>
  <c r="C13" i="9"/>
  <c r="L13" i="9"/>
  <c r="L15" i="9"/>
  <c r="B21" i="9"/>
  <c r="K21" i="9"/>
  <c r="L23" i="9"/>
  <c r="L21" i="9"/>
  <c r="M13" i="9"/>
  <c r="C21" i="9"/>
  <c r="E13" i="9"/>
  <c r="F17" i="9"/>
  <c r="D21" i="9"/>
  <c r="M21" i="9"/>
  <c r="F25" i="9"/>
  <c r="K13" i="9"/>
  <c r="D13" i="9"/>
  <c r="F13" i="9"/>
  <c r="E21" i="9"/>
  <c r="J21" i="9"/>
  <c r="M17" i="9"/>
  <c r="F21" i="9"/>
  <c r="M25" i="9"/>
  <c r="I13" i="9"/>
  <c r="J13" i="9"/>
  <c r="I21" i="9"/>
  <c r="C11" i="9"/>
  <c r="H17" i="9"/>
  <c r="H25" i="9"/>
  <c r="J27" i="9"/>
  <c r="H33" i="9"/>
  <c r="J35" i="9"/>
  <c r="H41" i="9"/>
  <c r="D11" i="9"/>
  <c r="B17" i="9"/>
  <c r="I17" i="9"/>
  <c r="D19" i="9"/>
  <c r="K19" i="9"/>
  <c r="G23" i="9"/>
  <c r="B25" i="9"/>
  <c r="I25" i="9"/>
  <c r="D27" i="9"/>
  <c r="K27" i="9"/>
  <c r="G31" i="9"/>
  <c r="B33" i="9"/>
  <c r="I33" i="9"/>
  <c r="D35" i="9"/>
  <c r="K35" i="9"/>
  <c r="M37" i="9"/>
  <c r="G39" i="9"/>
  <c r="B41" i="9"/>
  <c r="I41" i="9"/>
  <c r="J11" i="9"/>
  <c r="J19" i="9"/>
  <c r="C27" i="9"/>
  <c r="E11" i="9"/>
  <c r="L11" i="9"/>
  <c r="C17" i="9"/>
  <c r="J17" i="9"/>
  <c r="E19" i="9"/>
  <c r="L19" i="9"/>
  <c r="H23" i="9"/>
  <c r="C25" i="9"/>
  <c r="J25" i="9"/>
  <c r="E27" i="9"/>
  <c r="L27" i="9"/>
  <c r="H31" i="9"/>
  <c r="C33" i="9"/>
  <c r="J33" i="9"/>
  <c r="E35" i="9"/>
  <c r="L35" i="9"/>
  <c r="H39" i="9"/>
  <c r="C41" i="9"/>
  <c r="J41" i="9"/>
  <c r="M42" i="9"/>
  <c r="C43" i="9" s="1"/>
  <c r="H19" i="9"/>
  <c r="K11" i="9"/>
  <c r="H15" i="9"/>
  <c r="F11" i="9"/>
  <c r="M11" i="9"/>
  <c r="G13" i="9"/>
  <c r="B15" i="9"/>
  <c r="I15" i="9"/>
  <c r="D17" i="9"/>
  <c r="K17" i="9"/>
  <c r="F19" i="9"/>
  <c r="M19" i="9"/>
  <c r="G21" i="9"/>
  <c r="B23" i="9"/>
  <c r="I23" i="9"/>
  <c r="D25" i="9"/>
  <c r="K25" i="9"/>
  <c r="F27" i="9"/>
  <c r="M27" i="9"/>
  <c r="G29" i="9"/>
  <c r="B31" i="9"/>
  <c r="I31" i="9"/>
  <c r="D33" i="9"/>
  <c r="K33" i="9"/>
  <c r="F35" i="9"/>
  <c r="M35" i="9"/>
  <c r="G37" i="9"/>
  <c r="B39" i="9"/>
  <c r="I39" i="9"/>
  <c r="D41" i="9"/>
  <c r="K41" i="9"/>
  <c r="C19" i="9"/>
  <c r="C35" i="9"/>
  <c r="C15" i="9"/>
  <c r="J15" i="9"/>
  <c r="E17" i="9"/>
  <c r="L17" i="9"/>
  <c r="C23" i="9"/>
  <c r="J23" i="9"/>
  <c r="E25" i="9"/>
  <c r="L25" i="9"/>
  <c r="C31" i="9"/>
  <c r="J31" i="9"/>
  <c r="E33" i="9"/>
  <c r="L33" i="9"/>
  <c r="H37" i="9"/>
  <c r="C39" i="9"/>
  <c r="J39" i="9"/>
  <c r="E41" i="9"/>
  <c r="L41" i="9"/>
  <c r="H27" i="9"/>
  <c r="H35" i="9"/>
  <c r="B11" i="9"/>
  <c r="F15" i="9"/>
  <c r="B19" i="9"/>
  <c r="F23" i="9"/>
  <c r="B27" i="9"/>
  <c r="F31" i="9"/>
  <c r="B35" i="9"/>
  <c r="F39" i="9"/>
  <c r="M42" i="8"/>
  <c r="L42" i="8"/>
  <c r="K42" i="8"/>
  <c r="J42" i="8"/>
  <c r="I42" i="8"/>
  <c r="H42" i="8"/>
  <c r="G42" i="8"/>
  <c r="F42" i="8"/>
  <c r="E42" i="8"/>
  <c r="D42" i="8"/>
  <c r="C42" i="8"/>
  <c r="B42" i="8"/>
  <c r="N42" i="8" s="1"/>
  <c r="N41" i="8"/>
  <c r="M39" i="8"/>
  <c r="D37" i="8"/>
  <c r="L37" i="8"/>
  <c r="K35" i="8"/>
  <c r="N33" i="8"/>
  <c r="M31" i="8"/>
  <c r="L29" i="8"/>
  <c r="K27" i="8"/>
  <c r="N25" i="8"/>
  <c r="M23" i="8"/>
  <c r="L21" i="8"/>
  <c r="K19" i="8"/>
  <c r="N17" i="8"/>
  <c r="M15" i="8"/>
  <c r="B13" i="8"/>
  <c r="L13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N8" i="8"/>
  <c r="M9" i="8" s="1"/>
  <c r="J43" i="10" l="1"/>
  <c r="D43" i="10"/>
  <c r="F43" i="10"/>
  <c r="L43" i="10"/>
  <c r="K43" i="10"/>
  <c r="G43" i="10"/>
  <c r="B43" i="10"/>
  <c r="C43" i="10"/>
  <c r="M43" i="10"/>
  <c r="H43" i="10"/>
  <c r="E43" i="10"/>
  <c r="D9" i="9"/>
  <c r="J9" i="9"/>
  <c r="C9" i="9"/>
  <c r="M9" i="9"/>
  <c r="I9" i="9"/>
  <c r="B9" i="9"/>
  <c r="H9" i="9"/>
  <c r="E9" i="9"/>
  <c r="F9" i="9"/>
  <c r="L9" i="9"/>
  <c r="K9" i="9"/>
  <c r="D43" i="9"/>
  <c r="H43" i="9"/>
  <c r="J43" i="9"/>
  <c r="M43" i="9"/>
  <c r="E43" i="9"/>
  <c r="L43" i="9"/>
  <c r="I43" i="9"/>
  <c r="B43" i="9"/>
  <c r="G43" i="9"/>
  <c r="K43" i="9"/>
  <c r="F43" i="9"/>
  <c r="J9" i="8"/>
  <c r="C13" i="8"/>
  <c r="D21" i="8"/>
  <c r="J37" i="8"/>
  <c r="D29" i="8"/>
  <c r="J29" i="8"/>
  <c r="J21" i="8"/>
  <c r="G13" i="8"/>
  <c r="I13" i="8"/>
  <c r="N9" i="8"/>
  <c r="C9" i="8"/>
  <c r="G17" i="8"/>
  <c r="C15" i="8"/>
  <c r="B17" i="8"/>
  <c r="I17" i="8"/>
  <c r="F21" i="8"/>
  <c r="K21" i="8"/>
  <c r="C23" i="8"/>
  <c r="B25" i="8"/>
  <c r="I25" i="8"/>
  <c r="F29" i="8"/>
  <c r="K29" i="8"/>
  <c r="C31" i="8"/>
  <c r="B33" i="8"/>
  <c r="I33" i="8"/>
  <c r="F37" i="8"/>
  <c r="K37" i="8"/>
  <c r="C39" i="8"/>
  <c r="B41" i="8"/>
  <c r="I41" i="8"/>
  <c r="G25" i="8"/>
  <c r="G33" i="8"/>
  <c r="G41" i="8"/>
  <c r="D13" i="8"/>
  <c r="K13" i="8"/>
  <c r="J15" i="8"/>
  <c r="D17" i="8"/>
  <c r="K17" i="8"/>
  <c r="B21" i="8"/>
  <c r="G21" i="8"/>
  <c r="M21" i="8"/>
  <c r="J23" i="8"/>
  <c r="D25" i="8"/>
  <c r="K25" i="8"/>
  <c r="B29" i="8"/>
  <c r="G29" i="8"/>
  <c r="M29" i="8"/>
  <c r="J31" i="8"/>
  <c r="D33" i="8"/>
  <c r="K33" i="8"/>
  <c r="B37" i="8"/>
  <c r="G37" i="8"/>
  <c r="M37" i="8"/>
  <c r="J39" i="8"/>
  <c r="D41" i="8"/>
  <c r="K41" i="8"/>
  <c r="F13" i="8"/>
  <c r="M13" i="8"/>
  <c r="N15" i="8"/>
  <c r="F17" i="8"/>
  <c r="M17" i="8"/>
  <c r="C21" i="8"/>
  <c r="I21" i="8"/>
  <c r="N21" i="8"/>
  <c r="N23" i="8"/>
  <c r="F25" i="8"/>
  <c r="M25" i="8"/>
  <c r="C29" i="8"/>
  <c r="I29" i="8"/>
  <c r="N29" i="8"/>
  <c r="N31" i="8"/>
  <c r="F33" i="8"/>
  <c r="M33" i="8"/>
  <c r="C37" i="8"/>
  <c r="I37" i="8"/>
  <c r="N37" i="8"/>
  <c r="N39" i="8"/>
  <c r="F41" i="8"/>
  <c r="M41" i="8"/>
  <c r="L19" i="8"/>
  <c r="E27" i="8"/>
  <c r="L27" i="8"/>
  <c r="H35" i="8"/>
  <c r="L35" i="8"/>
  <c r="D9" i="8"/>
  <c r="G9" i="8"/>
  <c r="K9" i="8"/>
  <c r="J13" i="8"/>
  <c r="N13" i="8"/>
  <c r="D15" i="8"/>
  <c r="G15" i="8"/>
  <c r="K15" i="8"/>
  <c r="E17" i="8"/>
  <c r="H17" i="8"/>
  <c r="L17" i="8"/>
  <c r="B19" i="8"/>
  <c r="F19" i="8"/>
  <c r="I19" i="8"/>
  <c r="M19" i="8"/>
  <c r="D23" i="8"/>
  <c r="G23" i="8"/>
  <c r="K23" i="8"/>
  <c r="E25" i="8"/>
  <c r="H25" i="8"/>
  <c r="L25" i="8"/>
  <c r="B27" i="8"/>
  <c r="F27" i="8"/>
  <c r="I27" i="8"/>
  <c r="M27" i="8"/>
  <c r="D31" i="8"/>
  <c r="G31" i="8"/>
  <c r="K31" i="8"/>
  <c r="E33" i="8"/>
  <c r="H33" i="8"/>
  <c r="L33" i="8"/>
  <c r="B35" i="8"/>
  <c r="F35" i="8"/>
  <c r="I35" i="8"/>
  <c r="M35" i="8"/>
  <c r="D39" i="8"/>
  <c r="G39" i="8"/>
  <c r="K39" i="8"/>
  <c r="E41" i="8"/>
  <c r="H41" i="8"/>
  <c r="L41" i="8"/>
  <c r="H43" i="8"/>
  <c r="H19" i="8"/>
  <c r="H27" i="8"/>
  <c r="H9" i="8"/>
  <c r="E15" i="8"/>
  <c r="C19" i="8"/>
  <c r="N19" i="8"/>
  <c r="E23" i="8"/>
  <c r="L23" i="8"/>
  <c r="J27" i="8"/>
  <c r="N27" i="8"/>
  <c r="E31" i="8"/>
  <c r="H31" i="8"/>
  <c r="L31" i="8"/>
  <c r="C35" i="8"/>
  <c r="J35" i="8"/>
  <c r="N35" i="8"/>
  <c r="E39" i="8"/>
  <c r="H39" i="8"/>
  <c r="L39" i="8"/>
  <c r="E19" i="8"/>
  <c r="E35" i="8"/>
  <c r="E9" i="8"/>
  <c r="L9" i="8"/>
  <c r="H15" i="8"/>
  <c r="L15" i="8"/>
  <c r="J19" i="8"/>
  <c r="H23" i="8"/>
  <c r="C27" i="8"/>
  <c r="B9" i="8"/>
  <c r="F9" i="8"/>
  <c r="I9" i="8"/>
  <c r="E13" i="8"/>
  <c r="H13" i="8"/>
  <c r="B15" i="8"/>
  <c r="F15" i="8"/>
  <c r="I15" i="8"/>
  <c r="C17" i="8"/>
  <c r="J17" i="8"/>
  <c r="D19" i="8"/>
  <c r="G19" i="8"/>
  <c r="E21" i="8"/>
  <c r="H21" i="8"/>
  <c r="B23" i="8"/>
  <c r="F23" i="8"/>
  <c r="I23" i="8"/>
  <c r="C25" i="8"/>
  <c r="J25" i="8"/>
  <c r="D27" i="8"/>
  <c r="G27" i="8"/>
  <c r="E29" i="8"/>
  <c r="H29" i="8"/>
  <c r="B31" i="8"/>
  <c r="F31" i="8"/>
  <c r="I31" i="8"/>
  <c r="C33" i="8"/>
  <c r="J33" i="8"/>
  <c r="D35" i="8"/>
  <c r="G35" i="8"/>
  <c r="E37" i="8"/>
  <c r="H37" i="8"/>
  <c r="B39" i="8"/>
  <c r="F39" i="8"/>
  <c r="I39" i="8"/>
  <c r="C41" i="8"/>
  <c r="J41" i="8"/>
  <c r="M42" i="7"/>
  <c r="L42" i="7"/>
  <c r="K42" i="7"/>
  <c r="J42" i="7"/>
  <c r="I42" i="7"/>
  <c r="H42" i="7"/>
  <c r="G42" i="7"/>
  <c r="F42" i="7"/>
  <c r="E42" i="7"/>
  <c r="D42" i="7"/>
  <c r="C42" i="7"/>
  <c r="B42" i="7"/>
  <c r="N40" i="7"/>
  <c r="G41" i="7" s="1"/>
  <c r="N38" i="7"/>
  <c r="K39" i="7" s="1"/>
  <c r="N36" i="7"/>
  <c r="I37" i="7" s="1"/>
  <c r="N34" i="7"/>
  <c r="B35" i="7" s="1"/>
  <c r="N32" i="7"/>
  <c r="N33" i="7" s="1"/>
  <c r="N30" i="7"/>
  <c r="I31" i="7" s="1"/>
  <c r="N28" i="7"/>
  <c r="B29" i="7" s="1"/>
  <c r="N26" i="7"/>
  <c r="K27" i="7" s="1"/>
  <c r="N24" i="7"/>
  <c r="G25" i="7" s="1"/>
  <c r="N22" i="7"/>
  <c r="J23" i="7" s="1"/>
  <c r="N20" i="7"/>
  <c r="F21" i="7" s="1"/>
  <c r="N18" i="7"/>
  <c r="K19" i="7" s="1"/>
  <c r="N16" i="7"/>
  <c r="G17" i="7" s="1"/>
  <c r="N14" i="7"/>
  <c r="M15" i="7" s="1"/>
  <c r="N12" i="7"/>
  <c r="M13" i="7" s="1"/>
  <c r="K11" i="7"/>
  <c r="N8" i="7"/>
  <c r="N9" i="7" s="1"/>
  <c r="F27" i="6"/>
  <c r="J19" i="6"/>
  <c r="O40" i="6"/>
  <c r="E41" i="6" s="1"/>
  <c r="O38" i="6"/>
  <c r="L39" i="6" s="1"/>
  <c r="O36" i="6"/>
  <c r="O37" i="6" s="1"/>
  <c r="O34" i="6"/>
  <c r="F35" i="6" s="1"/>
  <c r="O32" i="6"/>
  <c r="O30" i="6"/>
  <c r="D31" i="6" s="1"/>
  <c r="E31" i="6"/>
  <c r="O28" i="6"/>
  <c r="G29" i="6" s="1"/>
  <c r="O26" i="6"/>
  <c r="J27" i="6" s="1"/>
  <c r="O24" i="6"/>
  <c r="M25" i="6"/>
  <c r="O22" i="6"/>
  <c r="L23" i="6" s="1"/>
  <c r="O20" i="6"/>
  <c r="O21" i="6" s="1"/>
  <c r="O18" i="6"/>
  <c r="N19" i="6" s="1"/>
  <c r="O16" i="6"/>
  <c r="I17" i="6" s="1"/>
  <c r="O14" i="6"/>
  <c r="B15" i="6" s="1"/>
  <c r="L42" i="6"/>
  <c r="I42" i="6"/>
  <c r="E42" i="6"/>
  <c r="F42" i="6"/>
  <c r="J42" i="6"/>
  <c r="K42" i="6"/>
  <c r="N42" i="6"/>
  <c r="C42" i="6"/>
  <c r="O10" i="6"/>
  <c r="E11" i="6" s="1"/>
  <c r="M42" i="5"/>
  <c r="L42" i="5"/>
  <c r="K42" i="5"/>
  <c r="J42" i="5"/>
  <c r="I42" i="5"/>
  <c r="H42" i="5"/>
  <c r="G42" i="5"/>
  <c r="F42" i="5"/>
  <c r="E42" i="5"/>
  <c r="D42" i="5"/>
  <c r="C42" i="5"/>
  <c r="B42" i="5"/>
  <c r="O40" i="5"/>
  <c r="L41" i="5" s="1"/>
  <c r="O38" i="5"/>
  <c r="O39" i="5" s="1"/>
  <c r="O36" i="5"/>
  <c r="C37" i="5" s="1"/>
  <c r="O37" i="5"/>
  <c r="O30" i="5"/>
  <c r="C31" i="5" s="1"/>
  <c r="O28" i="5"/>
  <c r="J29" i="5" s="1"/>
  <c r="O26" i="5"/>
  <c r="F27" i="5" s="1"/>
  <c r="O24" i="5"/>
  <c r="G25" i="5" s="1"/>
  <c r="O25" i="5"/>
  <c r="O22" i="5"/>
  <c r="F23" i="5" s="1"/>
  <c r="O20" i="5"/>
  <c r="F21" i="5" s="1"/>
  <c r="O21" i="5"/>
  <c r="O18" i="5"/>
  <c r="O16" i="5"/>
  <c r="O17" i="5" s="1"/>
  <c r="O14" i="5"/>
  <c r="L15" i="5" s="1"/>
  <c r="O12" i="5"/>
  <c r="K13" i="5" s="1"/>
  <c r="O10" i="5"/>
  <c r="N11" i="5" s="1"/>
  <c r="O8" i="5"/>
  <c r="O9" i="5"/>
  <c r="N40" i="4"/>
  <c r="N38" i="4"/>
  <c r="N34" i="4"/>
  <c r="O34" i="4" s="1"/>
  <c r="N32" i="4"/>
  <c r="O32" i="4" s="1"/>
  <c r="L33" i="4" s="1"/>
  <c r="M42" i="4"/>
  <c r="L42" i="4"/>
  <c r="K42" i="4"/>
  <c r="J42" i="4"/>
  <c r="I42" i="4"/>
  <c r="H42" i="4"/>
  <c r="G42" i="4"/>
  <c r="F42" i="4"/>
  <c r="E42" i="4"/>
  <c r="D42" i="4"/>
  <c r="C42" i="4"/>
  <c r="B42" i="4"/>
  <c r="O40" i="4"/>
  <c r="C41" i="4" s="1"/>
  <c r="O38" i="4"/>
  <c r="M39" i="4" s="1"/>
  <c r="O36" i="4"/>
  <c r="O30" i="4"/>
  <c r="O31" i="4"/>
  <c r="O28" i="4"/>
  <c r="O26" i="4"/>
  <c r="K27" i="4" s="1"/>
  <c r="O24" i="4"/>
  <c r="O22" i="4"/>
  <c r="O23" i="4" s="1"/>
  <c r="O20" i="4"/>
  <c r="I21" i="4" s="1"/>
  <c r="O18" i="4"/>
  <c r="O16" i="4"/>
  <c r="J17" i="4"/>
  <c r="O14" i="4"/>
  <c r="O12" i="4"/>
  <c r="L13" i="4"/>
  <c r="O10" i="4"/>
  <c r="O8" i="4"/>
  <c r="J9" i="4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O40" i="3"/>
  <c r="N41" i="3" s="1"/>
  <c r="O38" i="3"/>
  <c r="O36" i="3"/>
  <c r="M37" i="3" s="1"/>
  <c r="O34" i="3"/>
  <c r="F35" i="3" s="1"/>
  <c r="C35" i="3"/>
  <c r="O32" i="3"/>
  <c r="C33" i="3" s="1"/>
  <c r="O30" i="3"/>
  <c r="J31" i="3" s="1"/>
  <c r="O28" i="3"/>
  <c r="L29" i="3" s="1"/>
  <c r="O26" i="3"/>
  <c r="F27" i="3"/>
  <c r="O24" i="3"/>
  <c r="B25" i="3" s="1"/>
  <c r="O22" i="3"/>
  <c r="B23" i="3" s="1"/>
  <c r="O20" i="3"/>
  <c r="O18" i="3"/>
  <c r="O16" i="3"/>
  <c r="J17" i="3" s="1"/>
  <c r="O14" i="3"/>
  <c r="D15" i="3"/>
  <c r="O12" i="3"/>
  <c r="F13" i="3" s="1"/>
  <c r="O10" i="3"/>
  <c r="C11" i="3" s="1"/>
  <c r="O8" i="3"/>
  <c r="N9" i="3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O40" i="2"/>
  <c r="O36" i="2"/>
  <c r="C37" i="2"/>
  <c r="O34" i="2"/>
  <c r="C35" i="2" s="1"/>
  <c r="O35" i="2"/>
  <c r="O32" i="2"/>
  <c r="O30" i="2"/>
  <c r="C31" i="2"/>
  <c r="O28" i="2"/>
  <c r="J29" i="2" s="1"/>
  <c r="O38" i="2"/>
  <c r="N39" i="2" s="1"/>
  <c r="O26" i="2"/>
  <c r="M27" i="2" s="1"/>
  <c r="O24" i="2"/>
  <c r="M25" i="2" s="1"/>
  <c r="O22" i="2"/>
  <c r="I23" i="2"/>
  <c r="O20" i="2"/>
  <c r="J21" i="2" s="1"/>
  <c r="O18" i="2"/>
  <c r="B19" i="2"/>
  <c r="O16" i="2"/>
  <c r="M17" i="2" s="1"/>
  <c r="O14" i="2"/>
  <c r="E15" i="2"/>
  <c r="O12" i="2"/>
  <c r="O10" i="2"/>
  <c r="J11" i="2"/>
  <c r="O8" i="2"/>
  <c r="E9" i="2" s="1"/>
  <c r="O8" i="1"/>
  <c r="F9" i="1" s="1"/>
  <c r="E9" i="1"/>
  <c r="O10" i="1"/>
  <c r="O12" i="1"/>
  <c r="M13" i="1" s="1"/>
  <c r="O14" i="1"/>
  <c r="M15" i="1" s="1"/>
  <c r="O16" i="1"/>
  <c r="D17" i="1" s="1"/>
  <c r="O18" i="1"/>
  <c r="O20" i="1"/>
  <c r="K21" i="1" s="1"/>
  <c r="C21" i="1"/>
  <c r="O22" i="1"/>
  <c r="O24" i="1"/>
  <c r="I25" i="1" s="1"/>
  <c r="O26" i="1"/>
  <c r="M27" i="1" s="1"/>
  <c r="O28" i="1"/>
  <c r="K29" i="1" s="1"/>
  <c r="O30" i="1"/>
  <c r="L31" i="1" s="1"/>
  <c r="O32" i="1"/>
  <c r="E33" i="1"/>
  <c r="O34" i="1"/>
  <c r="O36" i="1"/>
  <c r="I37" i="1" s="1"/>
  <c r="O38" i="1"/>
  <c r="O40" i="1"/>
  <c r="C41" i="1"/>
  <c r="B42" i="1"/>
  <c r="C42" i="1"/>
  <c r="D42" i="1"/>
  <c r="E42" i="1"/>
  <c r="F42" i="1"/>
  <c r="G42" i="1"/>
  <c r="H42" i="1"/>
  <c r="I42" i="1"/>
  <c r="J42" i="1"/>
  <c r="K42" i="1"/>
  <c r="L42" i="1"/>
  <c r="M42" i="1"/>
  <c r="N42" i="1"/>
  <c r="B25" i="1"/>
  <c r="F33" i="1"/>
  <c r="K25" i="1"/>
  <c r="O21" i="1"/>
  <c r="D41" i="1"/>
  <c r="G23" i="1"/>
  <c r="B37" i="1"/>
  <c r="G37" i="1"/>
  <c r="B21" i="1"/>
  <c r="I21" i="1"/>
  <c r="F21" i="1"/>
  <c r="O33" i="1"/>
  <c r="N33" i="1"/>
  <c r="D33" i="1"/>
  <c r="H25" i="1"/>
  <c r="J13" i="1"/>
  <c r="B41" i="1"/>
  <c r="I41" i="1"/>
  <c r="M37" i="1"/>
  <c r="E37" i="1"/>
  <c r="O35" i="1"/>
  <c r="B35" i="1"/>
  <c r="O29" i="1"/>
  <c r="M25" i="1"/>
  <c r="N25" i="1"/>
  <c r="O23" i="1"/>
  <c r="H21" i="1"/>
  <c r="J21" i="1"/>
  <c r="M21" i="1"/>
  <c r="L21" i="1"/>
  <c r="N21" i="1"/>
  <c r="N19" i="1"/>
  <c r="L17" i="1"/>
  <c r="K17" i="1"/>
  <c r="B17" i="1"/>
  <c r="L9" i="1"/>
  <c r="O15" i="1"/>
  <c r="L15" i="1"/>
  <c r="J9" i="1"/>
  <c r="I9" i="1"/>
  <c r="H41" i="1"/>
  <c r="G9" i="1"/>
  <c r="L41" i="1"/>
  <c r="N41" i="1"/>
  <c r="H19" i="1"/>
  <c r="J17" i="1"/>
  <c r="M9" i="1"/>
  <c r="N15" i="3"/>
  <c r="E15" i="3"/>
  <c r="I29" i="3"/>
  <c r="B31" i="3"/>
  <c r="D9" i="3"/>
  <c r="H9" i="3"/>
  <c r="L9" i="3"/>
  <c r="E11" i="3"/>
  <c r="I11" i="3"/>
  <c r="B21" i="3"/>
  <c r="D25" i="3"/>
  <c r="H25" i="3"/>
  <c r="B29" i="3"/>
  <c r="F29" i="3"/>
  <c r="J29" i="3"/>
  <c r="N29" i="3"/>
  <c r="D33" i="3"/>
  <c r="E35" i="3"/>
  <c r="I35" i="3"/>
  <c r="I31" i="3"/>
  <c r="E29" i="3"/>
  <c r="M29" i="3"/>
  <c r="E9" i="3"/>
  <c r="I9" i="3"/>
  <c r="E25" i="3"/>
  <c r="I25" i="3"/>
  <c r="C29" i="3"/>
  <c r="G29" i="3"/>
  <c r="K29" i="3"/>
  <c r="O37" i="2"/>
  <c r="E23" i="2"/>
  <c r="K23" i="2"/>
  <c r="E37" i="2"/>
  <c r="M37" i="2"/>
  <c r="K37" i="2"/>
  <c r="B37" i="2"/>
  <c r="I37" i="2"/>
  <c r="G37" i="2"/>
  <c r="J17" i="2"/>
  <c r="J13" i="2"/>
  <c r="N21" i="2"/>
  <c r="J27" i="2"/>
  <c r="N37" i="2"/>
  <c r="G29" i="2"/>
  <c r="H15" i="2"/>
  <c r="J15" i="2"/>
  <c r="L35" i="2"/>
  <c r="J35" i="2"/>
  <c r="L23" i="2"/>
  <c r="J23" i="2"/>
  <c r="H37" i="2"/>
  <c r="J37" i="2"/>
  <c r="L37" i="2"/>
  <c r="D37" i="2"/>
  <c r="I35" i="2"/>
  <c r="B35" i="2"/>
  <c r="L15" i="2"/>
  <c r="F15" i="2"/>
  <c r="G15" i="2"/>
  <c r="M15" i="2"/>
  <c r="K15" i="2"/>
  <c r="B15" i="2"/>
  <c r="I15" i="2"/>
  <c r="D15" i="2"/>
  <c r="C13" i="2"/>
  <c r="K39" i="2"/>
  <c r="F37" i="2"/>
  <c r="E35" i="2"/>
  <c r="B33" i="2"/>
  <c r="I31" i="2"/>
  <c r="G31" i="2"/>
  <c r="K21" i="2"/>
  <c r="C17" i="2"/>
  <c r="L17" i="2"/>
  <c r="B17" i="2"/>
  <c r="N17" i="2"/>
  <c r="O17" i="2"/>
  <c r="E17" i="2"/>
  <c r="F35" i="2"/>
  <c r="N35" i="2"/>
  <c r="F33" i="2"/>
  <c r="H29" i="2"/>
  <c r="B21" i="2"/>
  <c r="E21" i="2"/>
  <c r="F19" i="2"/>
  <c r="M11" i="2"/>
  <c r="N11" i="2"/>
  <c r="L11" i="2"/>
  <c r="O11" i="2"/>
  <c r="B11" i="2"/>
  <c r="E11" i="2"/>
  <c r="H11" i="2"/>
  <c r="I11" i="2"/>
  <c r="G21" i="2"/>
  <c r="G17" i="2"/>
  <c r="H17" i="2"/>
  <c r="F17" i="2"/>
  <c r="F21" i="2"/>
  <c r="D39" i="2"/>
  <c r="D11" i="2"/>
  <c r="K11" i="2"/>
  <c r="G11" i="2"/>
  <c r="M21" i="2"/>
  <c r="F11" i="2"/>
  <c r="D17" i="2"/>
  <c r="I17" i="2"/>
  <c r="K17" i="2"/>
  <c r="G39" i="2"/>
  <c r="C11" i="2"/>
  <c r="E41" i="2"/>
  <c r="K13" i="2"/>
  <c r="N13" i="2"/>
  <c r="D19" i="2"/>
  <c r="K25" i="2"/>
  <c r="G19" i="2"/>
  <c r="O25" i="2"/>
  <c r="L21" i="2"/>
  <c r="I21" i="2"/>
  <c r="H35" i="2"/>
  <c r="G35" i="2"/>
  <c r="D21" i="2"/>
  <c r="H21" i="2"/>
  <c r="C21" i="2"/>
  <c r="D35" i="2"/>
  <c r="O21" i="2"/>
  <c r="M35" i="2"/>
  <c r="O39" i="2"/>
  <c r="N9" i="2"/>
  <c r="C15" i="2"/>
  <c r="N15" i="2"/>
  <c r="K35" i="2"/>
  <c r="G23" i="2"/>
  <c r="L27" i="4"/>
  <c r="H27" i="4"/>
  <c r="D27" i="4"/>
  <c r="O27" i="4"/>
  <c r="J27" i="4"/>
  <c r="E27" i="4"/>
  <c r="N27" i="4"/>
  <c r="I27" i="4"/>
  <c r="C27" i="4"/>
  <c r="M27" i="4"/>
  <c r="G27" i="4"/>
  <c r="B27" i="4"/>
  <c r="B23" i="4"/>
  <c r="C17" i="4"/>
  <c r="M23" i="4"/>
  <c r="J23" i="4"/>
  <c r="C23" i="4"/>
  <c r="L23" i="4"/>
  <c r="H23" i="4"/>
  <c r="F23" i="4"/>
  <c r="E23" i="4"/>
  <c r="I23" i="4"/>
  <c r="G23" i="4"/>
  <c r="N23" i="4"/>
  <c r="H21" i="4"/>
  <c r="H19" i="4"/>
  <c r="B19" i="4"/>
  <c r="G17" i="4"/>
  <c r="M17" i="4"/>
  <c r="E17" i="4"/>
  <c r="E13" i="4"/>
  <c r="N13" i="4"/>
  <c r="O13" i="4"/>
  <c r="D13" i="4"/>
  <c r="C13" i="4"/>
  <c r="I13" i="4"/>
  <c r="M13" i="4"/>
  <c r="H13" i="4"/>
  <c r="J13" i="4"/>
  <c r="E11" i="4"/>
  <c r="M9" i="4"/>
  <c r="C9" i="4"/>
  <c r="K23" i="4"/>
  <c r="D23" i="4"/>
  <c r="F21" i="4"/>
  <c r="N17" i="4"/>
  <c r="L17" i="4"/>
  <c r="K17" i="4"/>
  <c r="B17" i="4"/>
  <c r="I17" i="4"/>
  <c r="H17" i="4"/>
  <c r="F17" i="4"/>
  <c r="O17" i="4"/>
  <c r="D17" i="4"/>
  <c r="F13" i="4"/>
  <c r="K13" i="4"/>
  <c r="B13" i="4"/>
  <c r="G13" i="4"/>
  <c r="D9" i="4"/>
  <c r="E9" i="4"/>
  <c r="B9" i="4"/>
  <c r="I9" i="4"/>
  <c r="K9" i="4"/>
  <c r="F9" i="4"/>
  <c r="L9" i="4"/>
  <c r="G9" i="4"/>
  <c r="H9" i="4"/>
  <c r="N9" i="4"/>
  <c r="O9" i="4"/>
  <c r="I29" i="4"/>
  <c r="O29" i="4"/>
  <c r="F29" i="4"/>
  <c r="D29" i="4"/>
  <c r="H29" i="4"/>
  <c r="J29" i="4"/>
  <c r="E41" i="4"/>
  <c r="J41" i="4"/>
  <c r="G41" i="4"/>
  <c r="I41" i="4"/>
  <c r="M41" i="4"/>
  <c r="K41" i="4"/>
  <c r="F41" i="4"/>
  <c r="D41" i="4"/>
  <c r="H41" i="4"/>
  <c r="N41" i="4"/>
  <c r="O41" i="4"/>
  <c r="L41" i="4"/>
  <c r="B41" i="4"/>
  <c r="I31" i="4"/>
  <c r="D31" i="4"/>
  <c r="L31" i="4"/>
  <c r="H31" i="4"/>
  <c r="N37" i="4"/>
  <c r="B37" i="4"/>
  <c r="O15" i="4"/>
  <c r="J15" i="4"/>
  <c r="K15" i="4"/>
  <c r="H9" i="5"/>
  <c r="M11" i="5"/>
  <c r="B13" i="5"/>
  <c r="D17" i="5"/>
  <c r="I19" i="5"/>
  <c r="M19" i="5"/>
  <c r="B21" i="5"/>
  <c r="J21" i="5"/>
  <c r="K31" i="5"/>
  <c r="D37" i="5"/>
  <c r="N42" i="5"/>
  <c r="I9" i="5"/>
  <c r="E17" i="5"/>
  <c r="M37" i="5"/>
  <c r="J9" i="5"/>
  <c r="N17" i="5"/>
  <c r="B25" i="5"/>
  <c r="O32" i="5"/>
  <c r="G33" i="5" s="1"/>
  <c r="O34" i="5"/>
  <c r="C35" i="5" s="1"/>
  <c r="N37" i="5"/>
  <c r="J39" i="5"/>
  <c r="C17" i="5"/>
  <c r="D19" i="5"/>
  <c r="H19" i="5"/>
  <c r="E21" i="5"/>
  <c r="F31" i="5"/>
  <c r="C41" i="2"/>
  <c r="G41" i="2"/>
  <c r="N41" i="2"/>
  <c r="H41" i="2"/>
  <c r="J41" i="2"/>
  <c r="O13" i="3"/>
  <c r="J13" i="3"/>
  <c r="H13" i="3"/>
  <c r="G13" i="3"/>
  <c r="N19" i="4"/>
  <c r="M19" i="4"/>
  <c r="G19" i="4"/>
  <c r="D19" i="4"/>
  <c r="K19" i="4"/>
  <c r="F19" i="4"/>
  <c r="O19" i="4"/>
  <c r="I25" i="4"/>
  <c r="E25" i="4"/>
  <c r="C25" i="4"/>
  <c r="F37" i="4"/>
  <c r="K37" i="4"/>
  <c r="M37" i="4"/>
  <c r="D37" i="4"/>
  <c r="J37" i="4"/>
  <c r="L37" i="4"/>
  <c r="I37" i="4"/>
  <c r="C19" i="4"/>
  <c r="I19" i="4"/>
  <c r="M41" i="2"/>
  <c r="L13" i="2"/>
  <c r="B13" i="2"/>
  <c r="F13" i="2"/>
  <c r="I13" i="2"/>
  <c r="H13" i="2"/>
  <c r="M13" i="2"/>
  <c r="E13" i="2"/>
  <c r="D13" i="2"/>
  <c r="J31" i="2"/>
  <c r="H31" i="2"/>
  <c r="N31" i="2"/>
  <c r="K31" i="2"/>
  <c r="E31" i="2"/>
  <c r="M31" i="2"/>
  <c r="F31" i="2"/>
  <c r="L21" i="4"/>
  <c r="J21" i="4"/>
  <c r="O21" i="4"/>
  <c r="B21" i="4"/>
  <c r="E21" i="4"/>
  <c r="C21" i="4"/>
  <c r="M21" i="4"/>
  <c r="G21" i="4"/>
  <c r="J19" i="4"/>
  <c r="E19" i="4"/>
  <c r="D21" i="4"/>
  <c r="B31" i="2"/>
  <c r="L31" i="2"/>
  <c r="F41" i="2"/>
  <c r="O13" i="2"/>
  <c r="L41" i="2"/>
  <c r="D41" i="2"/>
  <c r="I33" i="3"/>
  <c r="E19" i="2"/>
  <c r="I19" i="2"/>
  <c r="H39" i="2"/>
  <c r="F39" i="2"/>
  <c r="J39" i="2"/>
  <c r="M39" i="2"/>
  <c r="I39" i="2"/>
  <c r="C39" i="2"/>
  <c r="L39" i="2"/>
  <c r="B39" i="2"/>
  <c r="E39" i="2"/>
  <c r="N25" i="3"/>
  <c r="F25" i="3"/>
  <c r="M25" i="3"/>
  <c r="G25" i="3"/>
  <c r="L25" i="3"/>
  <c r="O25" i="3"/>
  <c r="C25" i="3"/>
  <c r="L27" i="3"/>
  <c r="B27" i="3"/>
  <c r="N27" i="3"/>
  <c r="D27" i="3"/>
  <c r="F41" i="3"/>
  <c r="K41" i="3"/>
  <c r="H11" i="4"/>
  <c r="J11" i="4"/>
  <c r="G15" i="4"/>
  <c r="H15" i="4"/>
  <c r="L15" i="4"/>
  <c r="F15" i="4"/>
  <c r="C15" i="4"/>
  <c r="M23" i="2"/>
  <c r="B23" i="2"/>
  <c r="H23" i="2"/>
  <c r="O23" i="2"/>
  <c r="F23" i="2"/>
  <c r="N23" i="2"/>
  <c r="C15" i="3"/>
  <c r="O15" i="3"/>
  <c r="B15" i="3"/>
  <c r="J33" i="3"/>
  <c r="B33" i="3"/>
  <c r="G33" i="3"/>
  <c r="M33" i="3"/>
  <c r="H33" i="3"/>
  <c r="L33" i="3"/>
  <c r="E33" i="3"/>
  <c r="O33" i="3"/>
  <c r="F33" i="3"/>
  <c r="E37" i="4"/>
  <c r="O37" i="4"/>
  <c r="G37" i="4"/>
  <c r="G25" i="4"/>
  <c r="H37" i="4"/>
  <c r="C37" i="4"/>
  <c r="K21" i="4"/>
  <c r="L25" i="4"/>
  <c r="H25" i="4"/>
  <c r="L19" i="4"/>
  <c r="N21" i="4"/>
  <c r="O31" i="2"/>
  <c r="D31" i="2"/>
  <c r="O41" i="2"/>
  <c r="I41" i="2"/>
  <c r="G13" i="2"/>
  <c r="K41" i="2"/>
  <c r="B41" i="2"/>
  <c r="D23" i="2"/>
  <c r="C23" i="2"/>
  <c r="F15" i="3"/>
  <c r="O19" i="3"/>
  <c r="J19" i="3"/>
  <c r="D19" i="3"/>
  <c r="M19" i="3"/>
  <c r="K19" i="3"/>
  <c r="C19" i="3"/>
  <c r="E19" i="3"/>
  <c r="I19" i="3"/>
  <c r="H19" i="3"/>
  <c r="B19" i="3"/>
  <c r="N19" i="3"/>
  <c r="K33" i="3"/>
  <c r="N29" i="4"/>
  <c r="B29" i="4"/>
  <c r="K29" i="4"/>
  <c r="G29" i="4"/>
  <c r="C29" i="4"/>
  <c r="E29" i="4"/>
  <c r="L29" i="4"/>
  <c r="M29" i="4"/>
  <c r="F41" i="1"/>
  <c r="J41" i="1"/>
  <c r="L37" i="1"/>
  <c r="N37" i="1"/>
  <c r="H37" i="1"/>
  <c r="B33" i="1"/>
  <c r="M33" i="1"/>
  <c r="J33" i="1"/>
  <c r="C33" i="1"/>
  <c r="I29" i="1"/>
  <c r="B29" i="1"/>
  <c r="C29" i="1"/>
  <c r="M29" i="1"/>
  <c r="G25" i="1"/>
  <c r="C25" i="1"/>
  <c r="L25" i="1"/>
  <c r="D21" i="1"/>
  <c r="G21" i="1"/>
  <c r="E21" i="1"/>
  <c r="H17" i="1"/>
  <c r="F17" i="1"/>
  <c r="C17" i="1"/>
  <c r="O17" i="1"/>
  <c r="K13" i="1"/>
  <c r="E13" i="1"/>
  <c r="H13" i="1"/>
  <c r="G13" i="1"/>
  <c r="D9" i="1"/>
  <c r="B9" i="1"/>
  <c r="H9" i="1"/>
  <c r="K9" i="3"/>
  <c r="C9" i="3"/>
  <c r="J9" i="3"/>
  <c r="O35" i="3"/>
  <c r="J35" i="3"/>
  <c r="D35" i="3"/>
  <c r="M35" i="3"/>
  <c r="G35" i="3"/>
  <c r="N35" i="3"/>
  <c r="O39" i="3"/>
  <c r="J39" i="3"/>
  <c r="D39" i="3"/>
  <c r="M39" i="3"/>
  <c r="G39" i="3"/>
  <c r="N39" i="3"/>
  <c r="F11" i="3"/>
  <c r="H39" i="5"/>
  <c r="K37" i="5"/>
  <c r="F37" i="5"/>
  <c r="I29" i="5"/>
  <c r="I21" i="5"/>
  <c r="G9" i="5"/>
  <c r="B9" i="5"/>
  <c r="C39" i="5"/>
  <c r="K39" i="5"/>
  <c r="B39" i="5"/>
  <c r="I39" i="5"/>
  <c r="K35" i="5"/>
  <c r="H25" i="5"/>
  <c r="J25" i="5"/>
  <c r="M39" i="5"/>
  <c r="D39" i="5"/>
  <c r="G39" i="5"/>
  <c r="F39" i="5"/>
  <c r="E39" i="5"/>
  <c r="L39" i="5"/>
  <c r="C33" i="5"/>
  <c r="C25" i="5"/>
  <c r="D25" i="5"/>
  <c r="K25" i="5"/>
  <c r="L25" i="5"/>
  <c r="F41" i="5"/>
  <c r="B29" i="5"/>
  <c r="K17" i="5"/>
  <c r="L17" i="5"/>
  <c r="F17" i="5"/>
  <c r="M17" i="5"/>
  <c r="I41" i="5"/>
  <c r="J17" i="5"/>
  <c r="I17" i="5"/>
  <c r="H17" i="5"/>
  <c r="G17" i="5"/>
  <c r="B17" i="5"/>
  <c r="M15" i="5"/>
  <c r="C15" i="5"/>
  <c r="H41" i="5"/>
  <c r="G41" i="5"/>
  <c r="H37" i="5"/>
  <c r="G37" i="5"/>
  <c r="I13" i="5"/>
  <c r="J13" i="5"/>
  <c r="D35" i="5"/>
  <c r="I35" i="5"/>
  <c r="N29" i="5"/>
  <c r="F29" i="5"/>
  <c r="B41" i="5"/>
  <c r="E41" i="5"/>
  <c r="J41" i="5"/>
  <c r="M41" i="5"/>
  <c r="N39" i="5"/>
  <c r="H31" i="5"/>
  <c r="O31" i="5"/>
  <c r="F13" i="5"/>
  <c r="E13" i="5"/>
  <c r="N13" i="5"/>
  <c r="K9" i="5"/>
  <c r="N9" i="5"/>
  <c r="E9" i="5"/>
  <c r="D9" i="5"/>
  <c r="C9" i="5"/>
  <c r="F9" i="5"/>
  <c r="M9" i="5"/>
  <c r="L9" i="5"/>
  <c r="N41" i="5"/>
  <c r="O29" i="5"/>
  <c r="H29" i="5"/>
  <c r="D29" i="5"/>
  <c r="C27" i="5"/>
  <c r="K27" i="5"/>
  <c r="L27" i="5"/>
  <c r="H21" i="5"/>
  <c r="C21" i="5"/>
  <c r="L21" i="5"/>
  <c r="M21" i="5"/>
  <c r="C19" i="5"/>
  <c r="K19" i="5"/>
  <c r="L19" i="5"/>
  <c r="F19" i="5"/>
  <c r="N19" i="5"/>
  <c r="G19" i="5"/>
  <c r="O19" i="5"/>
  <c r="B19" i="5"/>
  <c r="D13" i="5"/>
  <c r="L13" i="5"/>
  <c r="M13" i="5"/>
  <c r="G13" i="5"/>
  <c r="O13" i="5"/>
  <c r="H13" i="5"/>
  <c r="C13" i="5"/>
  <c r="O11" i="5"/>
  <c r="K11" i="5"/>
  <c r="C33" i="4"/>
  <c r="G33" i="4"/>
  <c r="J33" i="4"/>
  <c r="E33" i="4"/>
  <c r="E35" i="5"/>
  <c r="I33" i="5"/>
  <c r="L15" i="3"/>
  <c r="O27" i="3"/>
  <c r="G27" i="3"/>
  <c r="J25" i="4"/>
  <c r="K25" i="4"/>
  <c r="D13" i="3"/>
  <c r="I13" i="3"/>
  <c r="N33" i="5"/>
  <c r="K31" i="4"/>
  <c r="C31" i="4"/>
  <c r="J25" i="2"/>
  <c r="B25" i="2"/>
  <c r="N19" i="2"/>
  <c r="J15" i="3"/>
  <c r="E17" i="1"/>
  <c r="C9" i="1"/>
  <c r="M17" i="1"/>
  <c r="J25" i="1"/>
  <c r="I35" i="1"/>
  <c r="I33" i="1"/>
  <c r="D11" i="1"/>
  <c r="G33" i="1"/>
  <c r="G15" i="3"/>
  <c r="C27" i="3"/>
  <c r="L31" i="3"/>
  <c r="O35" i="5"/>
  <c r="H27" i="3"/>
  <c r="L35" i="5"/>
  <c r="K33" i="5"/>
  <c r="M13" i="3"/>
  <c r="I15" i="3"/>
  <c r="K27" i="3"/>
  <c r="M19" i="2"/>
  <c r="B25" i="4"/>
  <c r="E13" i="3"/>
  <c r="L13" i="3"/>
  <c r="E31" i="4"/>
  <c r="N31" i="4"/>
  <c r="E25" i="2"/>
  <c r="F25" i="2"/>
  <c r="H31" i="3"/>
  <c r="F31" i="3"/>
  <c r="O31" i="3"/>
  <c r="I27" i="3"/>
  <c r="K9" i="1"/>
  <c r="E41" i="1"/>
  <c r="E35" i="1"/>
  <c r="O25" i="1"/>
  <c r="O41" i="1"/>
  <c r="M19" i="1"/>
  <c r="B11" i="1"/>
  <c r="H11" i="3"/>
  <c r="J27" i="3"/>
  <c r="K35" i="3"/>
  <c r="H39" i="3"/>
  <c r="F27" i="4"/>
  <c r="C25" i="2"/>
  <c r="M35" i="5"/>
  <c r="B35" i="5"/>
  <c r="O33" i="5"/>
  <c r="D33" i="5"/>
  <c r="M15" i="3"/>
  <c r="H15" i="3"/>
  <c r="E27" i="3"/>
  <c r="J19" i="2"/>
  <c r="M25" i="4"/>
  <c r="N13" i="3"/>
  <c r="B31" i="4"/>
  <c r="G31" i="4"/>
  <c r="H25" i="2"/>
  <c r="L19" i="2"/>
  <c r="N25" i="2"/>
  <c r="L25" i="2"/>
  <c r="D31" i="3"/>
  <c r="K31" i="3"/>
  <c r="M41" i="1"/>
  <c r="J35" i="1"/>
  <c r="F25" i="1"/>
  <c r="O9" i="1"/>
  <c r="G17" i="1"/>
  <c r="L33" i="1"/>
  <c r="F11" i="1"/>
  <c r="B19" i="1"/>
  <c r="D35" i="1"/>
  <c r="D19" i="1"/>
  <c r="M11" i="3"/>
  <c r="J11" i="3"/>
  <c r="O29" i="3"/>
  <c r="L35" i="3"/>
  <c r="J35" i="5"/>
  <c r="H35" i="5"/>
  <c r="M33" i="5"/>
  <c r="K15" i="3"/>
  <c r="M27" i="3"/>
  <c r="C19" i="2"/>
  <c r="O25" i="4"/>
  <c r="C13" i="3"/>
  <c r="J31" i="4"/>
  <c r="F31" i="4"/>
  <c r="G25" i="2"/>
  <c r="K19" i="2"/>
  <c r="G31" i="3"/>
  <c r="M31" i="3"/>
  <c r="H33" i="1"/>
  <c r="N17" i="1"/>
  <c r="O15" i="2"/>
  <c r="F35" i="5"/>
  <c r="G35" i="5"/>
  <c r="B33" i="5"/>
  <c r="H33" i="5"/>
  <c r="H19" i="2"/>
  <c r="B13" i="3"/>
  <c r="F25" i="4"/>
  <c r="K13" i="3"/>
  <c r="M31" i="4"/>
  <c r="D25" i="2"/>
  <c r="O19" i="2"/>
  <c r="C31" i="3"/>
  <c r="N31" i="3"/>
  <c r="E31" i="3"/>
  <c r="K41" i="1"/>
  <c r="N9" i="1"/>
  <c r="I17" i="1"/>
  <c r="E25" i="1"/>
  <c r="G35" i="1"/>
  <c r="G41" i="1"/>
  <c r="K33" i="1"/>
  <c r="D25" i="1"/>
  <c r="J25" i="3"/>
  <c r="D29" i="3"/>
  <c r="I25" i="2"/>
  <c r="G42" i="6"/>
  <c r="O12" i="6"/>
  <c r="C13" i="6" s="1"/>
  <c r="M42" i="6"/>
  <c r="H42" i="6"/>
  <c r="D42" i="6"/>
  <c r="O8" i="6"/>
  <c r="O9" i="6" s="1"/>
  <c r="B42" i="6"/>
  <c r="B21" i="6"/>
  <c r="B27" i="6"/>
  <c r="B23" i="6"/>
  <c r="B29" i="6"/>
  <c r="B37" i="6"/>
  <c r="B11" i="6"/>
  <c r="B19" i="6"/>
  <c r="B25" i="6"/>
  <c r="B33" i="6"/>
  <c r="B41" i="6"/>
  <c r="B17" i="6"/>
  <c r="B31" i="6"/>
  <c r="H11" i="7"/>
  <c r="B11" i="7"/>
  <c r="F11" i="7"/>
  <c r="I11" i="7"/>
  <c r="M11" i="7"/>
  <c r="N21" i="7"/>
  <c r="E25" i="7"/>
  <c r="E41" i="7"/>
  <c r="E11" i="7"/>
  <c r="L11" i="7"/>
  <c r="C11" i="7"/>
  <c r="J11" i="7"/>
  <c r="N11" i="7"/>
  <c r="K21" i="7"/>
  <c r="G29" i="7"/>
  <c r="I33" i="7"/>
  <c r="D11" i="7"/>
  <c r="G11" i="7"/>
  <c r="E29" i="7"/>
  <c r="E9" i="6"/>
  <c r="I9" i="6"/>
  <c r="M9" i="6"/>
  <c r="F9" i="6"/>
  <c r="J9" i="6"/>
  <c r="N9" i="6"/>
  <c r="C9" i="6"/>
  <c r="G9" i="6"/>
  <c r="K9" i="6"/>
  <c r="G13" i="6"/>
  <c r="K13" i="6"/>
  <c r="O13" i="6"/>
  <c r="D13" i="6"/>
  <c r="L13" i="6"/>
  <c r="E13" i="6"/>
  <c r="I13" i="6"/>
  <c r="M13" i="6"/>
  <c r="N35" i="5"/>
  <c r="D9" i="6"/>
  <c r="N13" i="6"/>
  <c r="J17" i="6"/>
  <c r="L17" i="6"/>
  <c r="F25" i="6"/>
  <c r="J25" i="6"/>
  <c r="N25" i="6"/>
  <c r="C25" i="6"/>
  <c r="G25" i="6"/>
  <c r="K25" i="6"/>
  <c r="O25" i="6"/>
  <c r="D25" i="6"/>
  <c r="H25" i="6"/>
  <c r="L25" i="6"/>
  <c r="F33" i="6"/>
  <c r="J33" i="6"/>
  <c r="N33" i="6"/>
  <c r="C33" i="6"/>
  <c r="G33" i="6"/>
  <c r="K33" i="6"/>
  <c r="O33" i="6"/>
  <c r="D33" i="6"/>
  <c r="H33" i="6"/>
  <c r="L33" i="6"/>
  <c r="F41" i="6"/>
  <c r="J41" i="6"/>
  <c r="N41" i="6"/>
  <c r="C41" i="6"/>
  <c r="G41" i="6"/>
  <c r="K41" i="6"/>
  <c r="O41" i="6"/>
  <c r="D41" i="6"/>
  <c r="H41" i="6"/>
  <c r="L41" i="6"/>
  <c r="E17" i="6"/>
  <c r="I25" i="6"/>
  <c r="M33" i="6"/>
  <c r="B9" i="6"/>
  <c r="L9" i="6"/>
  <c r="F13" i="6"/>
  <c r="E25" i="6"/>
  <c r="I33" i="6"/>
  <c r="M41" i="6"/>
  <c r="G9" i="3"/>
  <c r="O9" i="3"/>
  <c r="F9" i="3"/>
  <c r="M9" i="3"/>
  <c r="B9" i="3"/>
  <c r="H9" i="6"/>
  <c r="M17" i="6"/>
  <c r="E33" i="6"/>
  <c r="I41" i="6"/>
  <c r="H29" i="3"/>
  <c r="B35" i="3"/>
  <c r="H35" i="3"/>
  <c r="L39" i="3"/>
  <c r="L11" i="6"/>
  <c r="H11" i="6"/>
  <c r="D11" i="6"/>
  <c r="C15" i="6"/>
  <c r="G15" i="6"/>
  <c r="K15" i="6"/>
  <c r="O15" i="6"/>
  <c r="M19" i="6"/>
  <c r="I19" i="6"/>
  <c r="E19" i="6"/>
  <c r="N21" i="6"/>
  <c r="J21" i="6"/>
  <c r="F21" i="6"/>
  <c r="O23" i="6"/>
  <c r="K23" i="6"/>
  <c r="G23" i="6"/>
  <c r="C23" i="6"/>
  <c r="M27" i="6"/>
  <c r="I27" i="6"/>
  <c r="E27" i="6"/>
  <c r="N29" i="6"/>
  <c r="J29" i="6"/>
  <c r="F29" i="6"/>
  <c r="O31" i="6"/>
  <c r="K31" i="6"/>
  <c r="G31" i="6"/>
  <c r="C31" i="6"/>
  <c r="M35" i="6"/>
  <c r="N37" i="6"/>
  <c r="J37" i="6"/>
  <c r="F37" i="6"/>
  <c r="O11" i="6"/>
  <c r="K11" i="6"/>
  <c r="G11" i="6"/>
  <c r="C11" i="6"/>
  <c r="D15" i="6"/>
  <c r="H15" i="6"/>
  <c r="L15" i="6"/>
  <c r="L19" i="6"/>
  <c r="H19" i="6"/>
  <c r="D19" i="6"/>
  <c r="M21" i="6"/>
  <c r="I21" i="6"/>
  <c r="E21" i="6"/>
  <c r="N23" i="6"/>
  <c r="J23" i="6"/>
  <c r="F23" i="6"/>
  <c r="L27" i="6"/>
  <c r="H27" i="6"/>
  <c r="D27" i="6"/>
  <c r="M29" i="6"/>
  <c r="I29" i="6"/>
  <c r="E29" i="6"/>
  <c r="N31" i="6"/>
  <c r="J31" i="6"/>
  <c r="F31" i="6"/>
  <c r="M37" i="6"/>
  <c r="I37" i="6"/>
  <c r="E37" i="6"/>
  <c r="J39" i="6"/>
  <c r="N11" i="6"/>
  <c r="J11" i="6"/>
  <c r="E15" i="6"/>
  <c r="I15" i="6"/>
  <c r="O19" i="6"/>
  <c r="K19" i="6"/>
  <c r="G19" i="6"/>
  <c r="L21" i="6"/>
  <c r="H21" i="6"/>
  <c r="M23" i="6"/>
  <c r="I23" i="6"/>
  <c r="O27" i="6"/>
  <c r="K27" i="6"/>
  <c r="G27" i="6"/>
  <c r="L29" i="6"/>
  <c r="H29" i="6"/>
  <c r="M31" i="6"/>
  <c r="I31" i="6"/>
  <c r="K35" i="6"/>
  <c r="G35" i="6"/>
  <c r="L37" i="6"/>
  <c r="H37" i="6"/>
  <c r="M39" i="6"/>
  <c r="I39" i="6"/>
  <c r="I43" i="1" l="1"/>
  <c r="B35" i="4"/>
  <c r="N35" i="4"/>
  <c r="I35" i="4"/>
  <c r="D35" i="4"/>
  <c r="O35" i="4"/>
  <c r="F35" i="4"/>
  <c r="G35" i="4"/>
  <c r="K35" i="4"/>
  <c r="E35" i="4"/>
  <c r="O42" i="4"/>
  <c r="C23" i="5"/>
  <c r="N37" i="3"/>
  <c r="H27" i="5"/>
  <c r="F27" i="2"/>
  <c r="L29" i="1"/>
  <c r="E29" i="1"/>
  <c r="M15" i="6"/>
  <c r="I27" i="2"/>
  <c r="O42" i="1"/>
  <c r="H27" i="2"/>
  <c r="L23" i="5"/>
  <c r="I39" i="4"/>
  <c r="L37" i="3"/>
  <c r="D27" i="5"/>
  <c r="D23" i="3"/>
  <c r="C23" i="3"/>
  <c r="G27" i="1"/>
  <c r="E39" i="6"/>
  <c r="E23" i="5"/>
  <c r="I17" i="3"/>
  <c r="F39" i="6"/>
  <c r="J13" i="6"/>
  <c r="H17" i="6"/>
  <c r="H13" i="6"/>
  <c r="B13" i="6"/>
  <c r="G39" i="4"/>
  <c r="E39" i="4"/>
  <c r="B23" i="5"/>
  <c r="H39" i="4"/>
  <c r="O13" i="1"/>
  <c r="F29" i="1"/>
  <c r="K25" i="3"/>
  <c r="L29" i="5"/>
  <c r="C19" i="6"/>
  <c r="M17" i="3"/>
  <c r="N23" i="5"/>
  <c r="N29" i="1"/>
  <c r="F13" i="1"/>
  <c r="G29" i="1"/>
  <c r="O37" i="1"/>
  <c r="M11" i="6"/>
  <c r="O42" i="2"/>
  <c r="K27" i="2"/>
  <c r="K23" i="5"/>
  <c r="N39" i="4"/>
  <c r="E27" i="5"/>
  <c r="E31" i="1"/>
  <c r="D13" i="1"/>
  <c r="F15" i="6"/>
  <c r="G39" i="6"/>
  <c r="K17" i="6"/>
  <c r="B27" i="2"/>
  <c r="B39" i="4"/>
  <c r="M23" i="5"/>
  <c r="L39" i="4"/>
  <c r="O23" i="5"/>
  <c r="C27" i="2"/>
  <c r="H29" i="1"/>
  <c r="L13" i="1"/>
  <c r="O42" i="6"/>
  <c r="J23" i="5"/>
  <c r="N17" i="3"/>
  <c r="D39" i="4"/>
  <c r="C13" i="1"/>
  <c r="O37" i="3"/>
  <c r="F27" i="1"/>
  <c r="I27" i="1"/>
  <c r="J27" i="5"/>
  <c r="O39" i="4"/>
  <c r="I13" i="1"/>
  <c r="K37" i="1"/>
  <c r="J31" i="1"/>
  <c r="D29" i="1"/>
  <c r="N35" i="6"/>
  <c r="D17" i="6"/>
  <c r="N39" i="6"/>
  <c r="C39" i="6"/>
  <c r="O17" i="6"/>
  <c r="B35" i="6"/>
  <c r="K39" i="6"/>
  <c r="G17" i="6"/>
  <c r="O39" i="6"/>
  <c r="C17" i="6"/>
  <c r="H23" i="7"/>
  <c r="B39" i="6"/>
  <c r="C17" i="3"/>
  <c r="D35" i="6"/>
  <c r="N17" i="6"/>
  <c r="G17" i="3"/>
  <c r="N27" i="2"/>
  <c r="B27" i="5"/>
  <c r="N13" i="1"/>
  <c r="J37" i="1"/>
  <c r="D37" i="1"/>
  <c r="J29" i="1"/>
  <c r="G11" i="3"/>
  <c r="O41" i="5"/>
  <c r="K37" i="6"/>
  <c r="L27" i="2"/>
  <c r="D23" i="5"/>
  <c r="K17" i="3"/>
  <c r="F33" i="5"/>
  <c r="O27" i="2"/>
  <c r="L27" i="1"/>
  <c r="C37" i="1"/>
  <c r="H39" i="6"/>
  <c r="K39" i="4"/>
  <c r="G27" i="5"/>
  <c r="L17" i="3"/>
  <c r="D27" i="2"/>
  <c r="D11" i="3"/>
  <c r="N33" i="3"/>
  <c r="O35" i="6"/>
  <c r="H35" i="6"/>
  <c r="F17" i="6"/>
  <c r="E35" i="6"/>
  <c r="J39" i="4"/>
  <c r="G27" i="2"/>
  <c r="N27" i="5"/>
  <c r="B17" i="3"/>
  <c r="F37" i="1"/>
  <c r="B13" i="1"/>
  <c r="L35" i="6"/>
  <c r="I35" i="6"/>
  <c r="E27" i="2"/>
  <c r="C35" i="6"/>
  <c r="B41" i="7"/>
  <c r="H35" i="7"/>
  <c r="B33" i="7"/>
  <c r="H33" i="7"/>
  <c r="I25" i="7"/>
  <c r="H17" i="7"/>
  <c r="B17" i="7"/>
  <c r="B9" i="7"/>
  <c r="H13" i="7"/>
  <c r="N35" i="7"/>
  <c r="F19" i="7"/>
  <c r="G19" i="7"/>
  <c r="J19" i="7"/>
  <c r="E19" i="7"/>
  <c r="J29" i="7"/>
  <c r="C43" i="8"/>
  <c r="B43" i="8"/>
  <c r="M43" i="8"/>
  <c r="L43" i="8"/>
  <c r="J43" i="8"/>
  <c r="I43" i="8"/>
  <c r="N43" i="8"/>
  <c r="K43" i="8"/>
  <c r="G43" i="8"/>
  <c r="D43" i="8"/>
  <c r="F43" i="8"/>
  <c r="E43" i="8"/>
  <c r="N39" i="1"/>
  <c r="L39" i="1"/>
  <c r="M39" i="1"/>
  <c r="D21" i="3"/>
  <c r="F21" i="3"/>
  <c r="C21" i="3"/>
  <c r="H21" i="3"/>
  <c r="J21" i="3"/>
  <c r="G21" i="3"/>
  <c r="L21" i="3"/>
  <c r="I21" i="3"/>
  <c r="N21" i="3"/>
  <c r="E21" i="3"/>
  <c r="K21" i="3"/>
  <c r="D11" i="4"/>
  <c r="L11" i="4"/>
  <c r="M11" i="4"/>
  <c r="B11" i="4"/>
  <c r="H21" i="7"/>
  <c r="D29" i="7"/>
  <c r="G21" i="7"/>
  <c r="D13" i="7"/>
  <c r="J21" i="7"/>
  <c r="C43" i="1"/>
  <c r="K43" i="4"/>
  <c r="D43" i="4"/>
  <c r="C43" i="4"/>
  <c r="D43" i="1"/>
  <c r="M43" i="1"/>
  <c r="E43" i="1"/>
  <c r="O43" i="2"/>
  <c r="F43" i="2"/>
  <c r="O42" i="3"/>
  <c r="O33" i="4"/>
  <c r="N33" i="4"/>
  <c r="F33" i="4"/>
  <c r="K33" i="4"/>
  <c r="N31" i="5"/>
  <c r="I31" i="5"/>
  <c r="J31" i="5"/>
  <c r="K11" i="4"/>
  <c r="G11" i="4"/>
  <c r="J41" i="3"/>
  <c r="I41" i="3"/>
  <c r="C27" i="1"/>
  <c r="E27" i="1"/>
  <c r="H27" i="1"/>
  <c r="B27" i="1"/>
  <c r="J27" i="1"/>
  <c r="D27" i="1"/>
  <c r="O27" i="1"/>
  <c r="K27" i="1"/>
  <c r="I11" i="1"/>
  <c r="K11" i="1"/>
  <c r="J11" i="1"/>
  <c r="E11" i="1"/>
  <c r="C11" i="1"/>
  <c r="O11" i="1"/>
  <c r="N11" i="1"/>
  <c r="L11" i="1"/>
  <c r="G11" i="1"/>
  <c r="H11" i="1"/>
  <c r="E23" i="3"/>
  <c r="J23" i="3"/>
  <c r="G23" i="3"/>
  <c r="I23" i="3"/>
  <c r="F23" i="3"/>
  <c r="H23" i="3"/>
  <c r="L23" i="3"/>
  <c r="M23" i="3"/>
  <c r="K23" i="3"/>
  <c r="N23" i="3"/>
  <c r="O23" i="3"/>
  <c r="C39" i="4"/>
  <c r="F39" i="4"/>
  <c r="O27" i="5"/>
  <c r="I27" i="5"/>
  <c r="M27" i="5"/>
  <c r="G9" i="2"/>
  <c r="H9" i="2"/>
  <c r="M9" i="2"/>
  <c r="B9" i="2"/>
  <c r="O9" i="2"/>
  <c r="D9" i="2"/>
  <c r="K9" i="2"/>
  <c r="I9" i="2"/>
  <c r="J9" i="2"/>
  <c r="L9" i="2"/>
  <c r="F9" i="2"/>
  <c r="B29" i="2"/>
  <c r="N29" i="2"/>
  <c r="I29" i="2"/>
  <c r="C29" i="2"/>
  <c r="E29" i="2"/>
  <c r="K29" i="2"/>
  <c r="M29" i="2"/>
  <c r="O29" i="2"/>
  <c r="L29" i="2"/>
  <c r="O41" i="3"/>
  <c r="B41" i="3"/>
  <c r="C41" i="3"/>
  <c r="D31" i="5"/>
  <c r="L31" i="5"/>
  <c r="E21" i="7"/>
  <c r="D21" i="7"/>
  <c r="C29" i="7"/>
  <c r="N13" i="7"/>
  <c r="L43" i="1"/>
  <c r="F43" i="4"/>
  <c r="J43" i="1"/>
  <c r="B43" i="1"/>
  <c r="E43" i="2"/>
  <c r="M43" i="2"/>
  <c r="H43" i="2"/>
  <c r="G43" i="1"/>
  <c r="O21" i="3"/>
  <c r="I33" i="4"/>
  <c r="D33" i="4"/>
  <c r="B33" i="4"/>
  <c r="B31" i="5"/>
  <c r="C35" i="4"/>
  <c r="J35" i="4"/>
  <c r="M35" i="4"/>
  <c r="N42" i="4"/>
  <c r="I11" i="4"/>
  <c r="O11" i="4"/>
  <c r="M41" i="3"/>
  <c r="L41" i="3"/>
  <c r="M31" i="5"/>
  <c r="F11" i="4"/>
  <c r="E41" i="3"/>
  <c r="M11" i="1"/>
  <c r="B31" i="1"/>
  <c r="C31" i="1"/>
  <c r="O31" i="1"/>
  <c r="M31" i="1"/>
  <c r="H31" i="1"/>
  <c r="G31" i="1"/>
  <c r="F31" i="1"/>
  <c r="I31" i="1"/>
  <c r="K31" i="1"/>
  <c r="N31" i="1"/>
  <c r="D31" i="1"/>
  <c r="C15" i="1"/>
  <c r="H15" i="1"/>
  <c r="N15" i="1"/>
  <c r="G15" i="1"/>
  <c r="B15" i="1"/>
  <c r="K15" i="1"/>
  <c r="F15" i="1"/>
  <c r="E15" i="1"/>
  <c r="D15" i="1"/>
  <c r="J15" i="1"/>
  <c r="I15" i="1"/>
  <c r="O17" i="3"/>
  <c r="D17" i="3"/>
  <c r="F17" i="3"/>
  <c r="H17" i="3"/>
  <c r="E17" i="3"/>
  <c r="D25" i="4"/>
  <c r="N25" i="4"/>
  <c r="H23" i="5"/>
  <c r="I23" i="5"/>
  <c r="D23" i="1"/>
  <c r="F23" i="1"/>
  <c r="L23" i="1"/>
  <c r="H23" i="1"/>
  <c r="N23" i="1"/>
  <c r="E23" i="1"/>
  <c r="C23" i="1"/>
  <c r="I23" i="1"/>
  <c r="M23" i="1"/>
  <c r="J23" i="1"/>
  <c r="K23" i="1"/>
  <c r="K43" i="1"/>
  <c r="H29" i="7"/>
  <c r="K29" i="7"/>
  <c r="N29" i="7"/>
  <c r="C21" i="7"/>
  <c r="H43" i="4"/>
  <c r="O43" i="4"/>
  <c r="I43" i="4"/>
  <c r="N43" i="1"/>
  <c r="H43" i="1"/>
  <c r="J43" i="2"/>
  <c r="G43" i="2"/>
  <c r="D43" i="2"/>
  <c r="H33" i="4"/>
  <c r="M33" i="4"/>
  <c r="G31" i="5"/>
  <c r="H35" i="4"/>
  <c r="L35" i="4"/>
  <c r="C11" i="4"/>
  <c r="D41" i="3"/>
  <c r="G41" i="3"/>
  <c r="H41" i="3"/>
  <c r="E31" i="5"/>
  <c r="N11" i="4"/>
  <c r="C9" i="2"/>
  <c r="D29" i="2"/>
  <c r="F29" i="2"/>
  <c r="M21" i="3"/>
  <c r="B23" i="1"/>
  <c r="N27" i="1"/>
  <c r="O39" i="1"/>
  <c r="K35" i="1"/>
  <c r="F35" i="1"/>
  <c r="N35" i="1"/>
  <c r="C35" i="1"/>
  <c r="L35" i="1"/>
  <c r="M35" i="1"/>
  <c r="H35" i="1"/>
  <c r="F19" i="1"/>
  <c r="O19" i="1"/>
  <c r="I19" i="1"/>
  <c r="K19" i="1"/>
  <c r="G19" i="1"/>
  <c r="J19" i="1"/>
  <c r="C19" i="1"/>
  <c r="E19" i="1"/>
  <c r="L19" i="1"/>
  <c r="N33" i="2"/>
  <c r="L33" i="2"/>
  <c r="H33" i="2"/>
  <c r="M33" i="2"/>
  <c r="I33" i="2"/>
  <c r="J33" i="2"/>
  <c r="E33" i="2"/>
  <c r="O33" i="2"/>
  <c r="C33" i="2"/>
  <c r="K33" i="2"/>
  <c r="G33" i="2"/>
  <c r="D33" i="2"/>
  <c r="G19" i="3"/>
  <c r="L19" i="3"/>
  <c r="F19" i="3"/>
  <c r="C39" i="3"/>
  <c r="E39" i="3"/>
  <c r="F39" i="3"/>
  <c r="K39" i="3"/>
  <c r="I39" i="3"/>
  <c r="B39" i="3"/>
  <c r="I15" i="4"/>
  <c r="D15" i="4"/>
  <c r="M15" i="4"/>
  <c r="B15" i="4"/>
  <c r="E15" i="4"/>
  <c r="N15" i="4"/>
  <c r="J19" i="5"/>
  <c r="E19" i="5"/>
  <c r="L11" i="3"/>
  <c r="I11" i="6"/>
  <c r="J15" i="6"/>
  <c r="F19" i="6"/>
  <c r="L31" i="6"/>
  <c r="J35" i="6"/>
  <c r="G37" i="6"/>
  <c r="D39" i="6"/>
  <c r="K11" i="3"/>
  <c r="B11" i="3"/>
  <c r="O11" i="3"/>
  <c r="F11" i="6"/>
  <c r="C27" i="6"/>
  <c r="D37" i="6"/>
  <c r="N15" i="6"/>
  <c r="N27" i="6"/>
  <c r="H31" i="6"/>
  <c r="C37" i="6"/>
  <c r="N11" i="3"/>
  <c r="F15" i="5"/>
  <c r="L33" i="5"/>
  <c r="J11" i="5"/>
  <c r="K29" i="5"/>
  <c r="O42" i="5"/>
  <c r="C41" i="5"/>
  <c r="O15" i="5"/>
  <c r="B15" i="5"/>
  <c r="J33" i="5"/>
  <c r="M25" i="5"/>
  <c r="E25" i="5"/>
  <c r="I25" i="5"/>
  <c r="N21" i="5"/>
  <c r="E37" i="5"/>
  <c r="H11" i="5"/>
  <c r="K15" i="5"/>
  <c r="E11" i="5"/>
  <c r="C11" i="5"/>
  <c r="G11" i="5"/>
  <c r="N15" i="5"/>
  <c r="I15" i="5"/>
  <c r="J15" i="5"/>
  <c r="I11" i="5"/>
  <c r="F11" i="5"/>
  <c r="H15" i="5"/>
  <c r="D21" i="5"/>
  <c r="G29" i="5"/>
  <c r="K41" i="5"/>
  <c r="E29" i="5"/>
  <c r="I37" i="5"/>
  <c r="E33" i="5"/>
  <c r="L11" i="5"/>
  <c r="B11" i="5"/>
  <c r="G21" i="5"/>
  <c r="K21" i="5"/>
  <c r="C29" i="5"/>
  <c r="M29" i="5"/>
  <c r="D41" i="5"/>
  <c r="D15" i="5"/>
  <c r="J37" i="5"/>
  <c r="B37" i="5"/>
  <c r="E15" i="5"/>
  <c r="G15" i="5"/>
  <c r="F25" i="5"/>
  <c r="N25" i="5"/>
  <c r="L37" i="5"/>
  <c r="D11" i="5"/>
  <c r="I41" i="7"/>
  <c r="L41" i="7"/>
  <c r="F41" i="7"/>
  <c r="H41" i="7"/>
  <c r="C41" i="7"/>
  <c r="J41" i="7"/>
  <c r="D41" i="7"/>
  <c r="K41" i="7"/>
  <c r="M41" i="7"/>
  <c r="N41" i="7"/>
  <c r="H39" i="7"/>
  <c r="E39" i="7"/>
  <c r="G39" i="7"/>
  <c r="M39" i="7"/>
  <c r="C39" i="7"/>
  <c r="L39" i="7"/>
  <c r="D39" i="7"/>
  <c r="I39" i="7"/>
  <c r="N39" i="7"/>
  <c r="F39" i="7"/>
  <c r="J39" i="7"/>
  <c r="B39" i="7"/>
  <c r="G37" i="7"/>
  <c r="H37" i="7"/>
  <c r="M37" i="7"/>
  <c r="E37" i="7"/>
  <c r="D37" i="7"/>
  <c r="C37" i="7"/>
  <c r="B37" i="7"/>
  <c r="N37" i="7"/>
  <c r="F37" i="7"/>
  <c r="K37" i="7"/>
  <c r="J37" i="7"/>
  <c r="L37" i="7"/>
  <c r="J35" i="7"/>
  <c r="M35" i="7"/>
  <c r="I35" i="7"/>
  <c r="K35" i="7"/>
  <c r="G35" i="7"/>
  <c r="E35" i="7"/>
  <c r="F35" i="7"/>
  <c r="L35" i="7"/>
  <c r="D35" i="7"/>
  <c r="C35" i="7"/>
  <c r="E33" i="7"/>
  <c r="F33" i="7"/>
  <c r="L33" i="7"/>
  <c r="M33" i="7"/>
  <c r="G33" i="7"/>
  <c r="C33" i="7"/>
  <c r="J33" i="7"/>
  <c r="D33" i="7"/>
  <c r="K33" i="7"/>
  <c r="F31" i="7"/>
  <c r="J31" i="7"/>
  <c r="K31" i="7"/>
  <c r="B31" i="7"/>
  <c r="M31" i="7"/>
  <c r="H31" i="7"/>
  <c r="C31" i="7"/>
  <c r="G31" i="7"/>
  <c r="N31" i="7"/>
  <c r="E31" i="7"/>
  <c r="L31" i="7"/>
  <c r="D31" i="7"/>
  <c r="F29" i="7"/>
  <c r="L29" i="7"/>
  <c r="I29" i="7"/>
  <c r="M29" i="7"/>
  <c r="D27" i="7"/>
  <c r="L27" i="7"/>
  <c r="J27" i="7"/>
  <c r="I27" i="7"/>
  <c r="E27" i="7"/>
  <c r="F27" i="7"/>
  <c r="H27" i="7"/>
  <c r="C27" i="7"/>
  <c r="B27" i="7"/>
  <c r="G27" i="7"/>
  <c r="N27" i="7"/>
  <c r="M27" i="7"/>
  <c r="F25" i="7"/>
  <c r="C25" i="7"/>
  <c r="B25" i="7"/>
  <c r="L25" i="7"/>
  <c r="J25" i="7"/>
  <c r="H25" i="7"/>
  <c r="D25" i="7"/>
  <c r="K25" i="7"/>
  <c r="M25" i="7"/>
  <c r="N25" i="7"/>
  <c r="E23" i="7"/>
  <c r="K23" i="7"/>
  <c r="M23" i="7"/>
  <c r="B23" i="7"/>
  <c r="C23" i="7"/>
  <c r="G23" i="7"/>
  <c r="N23" i="7"/>
  <c r="L23" i="7"/>
  <c r="D23" i="7"/>
  <c r="I23" i="7"/>
  <c r="F23" i="7"/>
  <c r="I21" i="7"/>
  <c r="L21" i="7"/>
  <c r="M21" i="7"/>
  <c r="B21" i="7"/>
  <c r="H19" i="7"/>
  <c r="C19" i="7"/>
  <c r="M19" i="7"/>
  <c r="D19" i="7"/>
  <c r="N19" i="7"/>
  <c r="I19" i="7"/>
  <c r="L19" i="7"/>
  <c r="B19" i="7"/>
  <c r="E17" i="7"/>
  <c r="J17" i="7"/>
  <c r="I17" i="7"/>
  <c r="F17" i="7"/>
  <c r="L17" i="7"/>
  <c r="K17" i="7"/>
  <c r="C17" i="7"/>
  <c r="D17" i="7"/>
  <c r="M17" i="7"/>
  <c r="N17" i="7"/>
  <c r="K15" i="7"/>
  <c r="H15" i="7"/>
  <c r="G15" i="7"/>
  <c r="E15" i="7"/>
  <c r="D15" i="7"/>
  <c r="L15" i="7"/>
  <c r="N15" i="7"/>
  <c r="B15" i="7"/>
  <c r="I15" i="7"/>
  <c r="C15" i="7"/>
  <c r="J15" i="7"/>
  <c r="F15" i="7"/>
  <c r="J13" i="7"/>
  <c r="E13" i="7"/>
  <c r="K13" i="7"/>
  <c r="F13" i="7"/>
  <c r="B13" i="7"/>
  <c r="G13" i="7"/>
  <c r="C13" i="7"/>
  <c r="L13" i="7"/>
  <c r="I13" i="7"/>
  <c r="I9" i="7"/>
  <c r="H9" i="7"/>
  <c r="G9" i="7"/>
  <c r="F9" i="7"/>
  <c r="N42" i="7"/>
  <c r="E9" i="7"/>
  <c r="C9" i="7"/>
  <c r="J9" i="7"/>
  <c r="D9" i="7"/>
  <c r="K9" i="7"/>
  <c r="L9" i="7"/>
  <c r="M9" i="7"/>
  <c r="C29" i="6"/>
  <c r="O29" i="6"/>
  <c r="K29" i="6"/>
  <c r="D29" i="6"/>
  <c r="F43" i="6"/>
  <c r="M43" i="6"/>
  <c r="K43" i="6"/>
  <c r="G43" i="6"/>
  <c r="C43" i="6"/>
  <c r="H23" i="6"/>
  <c r="L43" i="6"/>
  <c r="J43" i="6"/>
  <c r="E43" i="6"/>
  <c r="D43" i="6"/>
  <c r="D23" i="6"/>
  <c r="E23" i="6"/>
  <c r="B43" i="6"/>
  <c r="D21" i="6"/>
  <c r="K21" i="6"/>
  <c r="G21" i="6"/>
  <c r="N43" i="6"/>
  <c r="C21" i="6"/>
  <c r="G43" i="4" l="1"/>
  <c r="E43" i="4"/>
  <c r="M43" i="4"/>
  <c r="B43" i="4"/>
  <c r="O43" i="6"/>
  <c r="I43" i="6"/>
  <c r="H43" i="6"/>
  <c r="L43" i="2"/>
  <c r="B43" i="2"/>
  <c r="K43" i="2"/>
  <c r="I43" i="2"/>
  <c r="C43" i="2"/>
  <c r="F43" i="1"/>
  <c r="O43" i="1"/>
  <c r="J43" i="4"/>
  <c r="N43" i="4"/>
  <c r="L43" i="4"/>
  <c r="N43" i="2"/>
  <c r="C43" i="3"/>
  <c r="F43" i="3"/>
  <c r="H43" i="3"/>
  <c r="D43" i="3"/>
  <c r="G43" i="3"/>
  <c r="L43" i="3"/>
  <c r="J43" i="3"/>
  <c r="O43" i="3"/>
  <c r="I43" i="3"/>
  <c r="E43" i="3"/>
  <c r="K43" i="3"/>
  <c r="N43" i="3"/>
  <c r="B43" i="3"/>
  <c r="M43" i="3"/>
  <c r="K43" i="5"/>
  <c r="C43" i="5"/>
  <c r="G43" i="5"/>
  <c r="I43" i="5"/>
  <c r="F43" i="5"/>
  <c r="E43" i="5"/>
  <c r="J43" i="5"/>
  <c r="H43" i="5"/>
  <c r="M43" i="5"/>
  <c r="O43" i="5"/>
  <c r="L43" i="5"/>
  <c r="N43" i="5"/>
  <c r="B43" i="5"/>
  <c r="D43" i="5"/>
  <c r="K43" i="7"/>
  <c r="M43" i="7"/>
  <c r="C43" i="7"/>
  <c r="I43" i="7"/>
  <c r="N43" i="7"/>
  <c r="H43" i="7"/>
  <c r="G43" i="7"/>
  <c r="L43" i="7"/>
  <c r="E43" i="7"/>
  <c r="J43" i="7"/>
  <c r="D43" i="7"/>
  <c r="F43" i="7"/>
  <c r="B43" i="7"/>
</calcChain>
</file>

<file path=xl/sharedStrings.xml><?xml version="1.0" encoding="utf-8"?>
<sst xmlns="http://schemas.openxmlformats.org/spreadsheetml/2006/main" count="448" uniqueCount="74">
  <si>
    <t xml:space="preserve">BMW </t>
  </si>
  <si>
    <t>DAIMLER</t>
  </si>
  <si>
    <t xml:space="preserve">FIAT </t>
  </si>
  <si>
    <t>FORD</t>
  </si>
  <si>
    <t>VOLVO</t>
  </si>
  <si>
    <t>GM</t>
  </si>
  <si>
    <t>PSA</t>
  </si>
  <si>
    <t>RENAULT</t>
  </si>
  <si>
    <t>VW</t>
  </si>
  <si>
    <t>JAGUAR</t>
  </si>
  <si>
    <t>MARCHE</t>
  </si>
  <si>
    <t>GROUP</t>
  </si>
  <si>
    <t>CORP.</t>
  </si>
  <si>
    <t>DACIA</t>
  </si>
  <si>
    <t>LAND ROVER</t>
  </si>
  <si>
    <t>COREANE</t>
  </si>
  <si>
    <t>GIAPPON.</t>
  </si>
  <si>
    <t>ALTRE</t>
  </si>
  <si>
    <t>TOTALE</t>
  </si>
  <si>
    <t>AUSTRIA</t>
  </si>
  <si>
    <t>BELGIO</t>
  </si>
  <si>
    <t>DANIMARCA</t>
  </si>
  <si>
    <t>FINLANDIA</t>
  </si>
  <si>
    <t>FRANCIA</t>
  </si>
  <si>
    <t>GERMANIA</t>
  </si>
  <si>
    <t>GRECIA</t>
  </si>
  <si>
    <t>IRLANDA</t>
  </si>
  <si>
    <t>LUSSEMBURGO</t>
  </si>
  <si>
    <t>NORVEGIA</t>
  </si>
  <si>
    <t>PAESI BASSI</t>
  </si>
  <si>
    <t>PORTOGALLO</t>
  </si>
  <si>
    <t>R.UNITO</t>
  </si>
  <si>
    <t>SPAGNA</t>
  </si>
  <si>
    <t>SVEZIA</t>
  </si>
  <si>
    <t>SVIZZERA</t>
  </si>
  <si>
    <t>(17 PAESI)</t>
  </si>
  <si>
    <t>Fonte: Associazioni nazionali/Istituti Centrali di Statistca</t>
  </si>
  <si>
    <r>
      <t xml:space="preserve">migliaia di unità e  % sul totale paese/ </t>
    </r>
    <r>
      <rPr>
        <i/>
        <sz val="10"/>
        <rFont val="Trebuchet MS"/>
        <family val="2"/>
      </rPr>
      <t>in thousands of units and as a % of total country</t>
    </r>
  </si>
  <si>
    <t>EU15+EFTA - NEW CAR REGISTRATIONS BY COUNTRY AND GROUP IN 2012</t>
  </si>
  <si>
    <t>EU15+EFTA - NEW CAR REGISTRATIONS BY COUNTRY AND GROUP IN 2013</t>
  </si>
  <si>
    <r>
      <t xml:space="preserve">ITALIA </t>
    </r>
    <r>
      <rPr>
        <vertAlign val="superscript"/>
        <sz val="9"/>
        <rFont val="Trebuchet MS"/>
        <family val="2"/>
      </rPr>
      <t>(1)</t>
    </r>
  </si>
  <si>
    <r>
      <t xml:space="preserve">GROUP </t>
    </r>
    <r>
      <rPr>
        <b/>
        <vertAlign val="superscript"/>
        <sz val="9"/>
        <rFont val="Trebuchet MS"/>
        <family val="2"/>
      </rPr>
      <t>(2)</t>
    </r>
  </si>
  <si>
    <r>
      <t xml:space="preserve">TOTALE </t>
    </r>
    <r>
      <rPr>
        <b/>
        <vertAlign val="superscript"/>
        <sz val="9"/>
        <rFont val="Trebuchet MS"/>
        <family val="2"/>
      </rPr>
      <t>(3)</t>
    </r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</si>
  <si>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maggio 2016, su dati del Ministero delle Infrastrutture e dei Trasporti </t>
    </r>
  </si>
  <si>
    <r>
      <rPr>
        <vertAlign val="superscript"/>
        <sz val="8"/>
        <color indexed="8"/>
        <rFont val="Trebuchet MS"/>
        <family val="2"/>
      </rPr>
      <t>(2)</t>
    </r>
    <r>
      <rPr>
        <sz val="8"/>
        <color indexed="8"/>
        <rFont val="Trebuchet MS"/>
        <family val="2"/>
      </rPr>
      <t xml:space="preserve"> Non include Iveco Combi/</t>
    </r>
    <r>
      <rPr>
        <i/>
        <sz val="8"/>
        <color indexed="8"/>
        <rFont val="Trebuchet MS"/>
        <family val="2"/>
      </rPr>
      <t>not included Iveco Kombi</t>
    </r>
  </si>
  <si>
    <r>
      <rPr>
        <vertAlign val="superscript"/>
        <sz val="8"/>
        <rFont val="Trebuchet MS"/>
        <family val="2"/>
      </rPr>
      <t>(3)</t>
    </r>
    <r>
      <rPr>
        <sz val="8"/>
        <rFont val="Trebuchet MS"/>
        <family val="2"/>
      </rPr>
      <t xml:space="preserve"> Non include i dati di Islanda/</t>
    </r>
    <r>
      <rPr>
        <i/>
        <sz val="8"/>
        <rFont val="Trebuchet MS"/>
        <family val="2"/>
      </rPr>
      <t>Iceland's figures not included</t>
    </r>
  </si>
  <si>
    <r>
      <t xml:space="preserve">GM </t>
    </r>
    <r>
      <rPr>
        <b/>
        <vertAlign val="superscript"/>
        <sz val="9"/>
        <rFont val="Trebuchet MS"/>
        <family val="2"/>
      </rPr>
      <t>(4)</t>
    </r>
  </si>
  <si>
    <r>
      <t xml:space="preserve">PSA </t>
    </r>
    <r>
      <rPr>
        <b/>
        <vertAlign val="superscript"/>
        <sz val="9"/>
        <rFont val="Trebuchet MS"/>
        <family val="2"/>
      </rPr>
      <t>(4)</t>
    </r>
  </si>
  <si>
    <r>
      <rPr>
        <vertAlign val="superscript"/>
        <sz val="8"/>
        <rFont val="Trebuchet MS"/>
        <family val="2"/>
      </rPr>
      <t>(4)</t>
    </r>
    <r>
      <rPr>
        <sz val="8"/>
        <rFont val="Trebuchet MS"/>
        <family val="2"/>
      </rPr>
      <t xml:space="preserve"> Dal 2017 Opel è inclusa nel Gruppo PSA/ Starting from 2017, Opel is included in PSA Group</t>
    </r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</si>
  <si>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maggio 2018, su dati del Ministero delle Infrastrutture e dei Trasporti </t>
    </r>
  </si>
  <si>
    <t>UE15+EFTA2 - IMMATRICOLAZIONI AUTOVETTURE PER PAESE E GRUPPI NEL 2017</t>
  </si>
  <si>
    <t>EU15+EFTA2 - NEW CAR REGISTRATIONS BY COUNTRY AND GROUP IN 2017</t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</si>
  <si>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maggio 2017, su dati del Ministero delle Infrastrutture e dei Trasporti </t>
    </r>
  </si>
  <si>
    <t>UE15+EFTA2 - IMMATRICOLAZIONI AUTOVETTURE PER PAESE E GRUPPI NEL 2016</t>
  </si>
  <si>
    <t>EU15+EFTA2 - NEW CAR REGISTRATIONS BY COUNTRY AND GROUP IN 2016</t>
  </si>
  <si>
    <t>UE15+EFTA2 - IMMATRICOLAZIONI AUTOVETTURE PER PAESE E GRUPPI NEL 2015</t>
  </si>
  <si>
    <t>EU15+EFTA2 - NEW CAR REGISTRATIONS BY COUNTRY AND GROUP IN 2015</t>
  </si>
  <si>
    <t>UE15+EFTA2 - IMMATRICOLAZIONI AUTOVETTURE PER PAESE E GRUPPI NEL 2014</t>
  </si>
  <si>
    <t>EU15+EFTA2 - NEW CAR REGISTRATIONS BY COUNTRY AND GROUP IN 2014</t>
  </si>
  <si>
    <t>UE15+EFTA2 - IMMATRICOLAZIONI AUTOVETTURE PER PAESE E GRUPPI NEL 2012</t>
  </si>
  <si>
    <t>UE15+EFTA2 - IMMATRICOLAZIONI AUTOVETTURE PER PAESE E GRUPPI NEL 2013</t>
  </si>
  <si>
    <t>UE15+EFTA2 - IMMATRICOLAZIONI AUTOVETTURE PER PAESE E GRUPPI NEL 2018</t>
  </si>
  <si>
    <t>EU15+EFTA2 - NEW CAR REGISTRATIONS BY COUNTRY AND GROUP IN 2018</t>
  </si>
  <si>
    <t>FCA</t>
  </si>
  <si>
    <t>EU15+EFTA2 - NEW CAR REGISTRATIONS BY COUNTRY AND GROUP IN 2019</t>
  </si>
  <si>
    <t>UE15+EFTA2 - IMMATRICOLAZIONI AUTOVETTURE PER PAESE E GRUPPI NEL 2019</t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</si>
  <si>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marzo 2020, su dati del Ministero delle Infrastrutture e dei Trasporti </t>
    </r>
  </si>
  <si>
    <r>
      <t>UE14+EFTA+UK</t>
    </r>
    <r>
      <rPr>
        <b/>
        <vertAlign val="superscript"/>
        <sz val="10"/>
        <rFont val="Trebuchet MS"/>
        <family val="2"/>
      </rPr>
      <t>2</t>
    </r>
    <r>
      <rPr>
        <b/>
        <sz val="10"/>
        <rFont val="Trebuchet MS"/>
        <family val="2"/>
      </rPr>
      <t xml:space="preserve"> - IMMATRICOLAZIONI AUTOVETTURE PER PAESE E GRUPPI NEL 2020</t>
    </r>
  </si>
  <si>
    <r>
      <t>EU14+EFTA+UK</t>
    </r>
    <r>
      <rPr>
        <i/>
        <vertAlign val="superscript"/>
        <sz val="10"/>
        <rFont val="Trebuchet MS"/>
        <family val="2"/>
      </rPr>
      <t>2</t>
    </r>
    <r>
      <rPr>
        <i/>
        <sz val="10"/>
        <rFont val="Trebuchet MS"/>
        <family val="2"/>
      </rPr>
      <t xml:space="preserve"> - NEW CAR REGISTRATIONS BY COUNTRY AND GROUP IN 2020</t>
    </r>
  </si>
  <si>
    <r>
      <t>UE14+EFTA+UK</t>
    </r>
    <r>
      <rPr>
        <b/>
        <vertAlign val="superscript"/>
        <sz val="10"/>
        <rFont val="Trebuchet MS"/>
        <family val="2"/>
      </rPr>
      <t>2</t>
    </r>
    <r>
      <rPr>
        <b/>
        <sz val="10"/>
        <rFont val="Trebuchet MS"/>
        <family val="2"/>
      </rPr>
      <t xml:space="preserve"> - IMMATRICOLAZIONI AUTOVETTURE PER PAESE E GRUPPI NEL 2021</t>
    </r>
  </si>
  <si>
    <r>
      <t>EU14+EFTA+UK</t>
    </r>
    <r>
      <rPr>
        <i/>
        <vertAlign val="superscript"/>
        <sz val="10"/>
        <rFont val="Trebuchet MS"/>
        <family val="2"/>
      </rPr>
      <t>2</t>
    </r>
    <r>
      <rPr>
        <i/>
        <sz val="10"/>
        <rFont val="Trebuchet MS"/>
        <family val="2"/>
      </rPr>
      <t xml:space="preserve"> - NEW CAR REGISTRATIONS BY COUNTRY AND GROUP IN 2021</t>
    </r>
  </si>
  <si>
    <t>STELLANTIS</t>
  </si>
  <si>
    <t>GIAPPONESI</t>
  </si>
  <si>
    <r>
      <rPr>
        <vertAlign val="superscript"/>
        <sz val="9"/>
        <rFont val="Trebuchet MS"/>
        <family val="2"/>
      </rPr>
      <t>(1)</t>
    </r>
    <r>
      <rPr>
        <sz val="9"/>
        <rFont val="Trebuchet MS"/>
        <family val="2"/>
      </rPr>
      <t xml:space="preserve"> </t>
    </r>
    <r>
      <rPr>
        <sz val="8"/>
        <rFont val="Trebuchet MS"/>
        <family val="2"/>
      </rPr>
      <t xml:space="preserve">Elaborazione ANFIA di marzo 2022, su dati del Ministero delle Infrastrutture e dei Trasporti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</si>
</sst>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* #,##0.0_-;\-* #,##0.0_-;_-* &quot;-&quot;?_-;_-@_-"/>
    <numFmt numFmtId="165" formatCode="0.0%"/>
    <numFmt numFmtId="166" formatCode="#,##0.0_ ;\-#,##0.0\ "/>
    <numFmt numFmtId="167" formatCode="#,##0_ ;\-#,##0\ "/>
    <numFmt numFmtId="168" formatCode="#,###,##0"/>
    <numFmt numFmtId="169" formatCode="_-* #,##0_-;\-* #,##0_-;_-* \-_-;_-@_-"/>
  </numFmts>
  <fonts count="43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0"/>
      <name val="Trebuchet MS"/>
      <family val="2"/>
    </font>
    <font>
      <sz val="11"/>
      <color indexed="8"/>
      <name val="Trebuchet MS"/>
      <family val="2"/>
    </font>
    <font>
      <i/>
      <sz val="10"/>
      <name val="Trebuchet MS"/>
      <family val="2"/>
    </font>
    <font>
      <b/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9"/>
      <name val="Trebuchet MS"/>
      <family val="2"/>
    </font>
    <font>
      <vertAlign val="superscript"/>
      <sz val="9"/>
      <name val="Trebuchet MS"/>
      <family val="2"/>
    </font>
    <font>
      <sz val="8"/>
      <color indexed="8"/>
      <name val="Trebuchet MS"/>
      <family val="2"/>
    </font>
    <font>
      <sz val="9"/>
      <color indexed="8"/>
      <name val="Trebuchet MS"/>
      <family val="2"/>
    </font>
    <font>
      <b/>
      <vertAlign val="superscript"/>
      <sz val="9"/>
      <name val="Trebuchet MS"/>
      <family val="2"/>
    </font>
    <font>
      <i/>
      <sz val="8"/>
      <color indexed="8"/>
      <name val="Trebuchet MS"/>
      <family val="2"/>
    </font>
    <font>
      <vertAlign val="superscript"/>
      <sz val="8"/>
      <color indexed="8"/>
      <name val="Trebuchet MS"/>
      <family val="2"/>
    </font>
    <font>
      <i/>
      <sz val="8"/>
      <name val="Trebuchet MS"/>
      <family val="2"/>
    </font>
    <font>
      <sz val="10"/>
      <name val="Gill Sans"/>
    </font>
    <font>
      <vertAlign val="superscript"/>
      <sz val="8"/>
      <name val="Trebuchet MS"/>
      <family val="2"/>
    </font>
    <font>
      <sz val="6"/>
      <color indexed="8"/>
      <name val="Trebuchet MS"/>
      <family val="2"/>
    </font>
    <font>
      <sz val="11"/>
      <color rgb="FFFF0000"/>
      <name val="Calibri"/>
      <family val="2"/>
    </font>
    <font>
      <b/>
      <vertAlign val="superscript"/>
      <sz val="10"/>
      <name val="Trebuchet MS"/>
      <family val="2"/>
    </font>
    <font>
      <i/>
      <vertAlign val="superscript"/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5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169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2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7" fillId="0" borderId="0"/>
    <xf numFmtId="0" fontId="37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8" fontId="16" fillId="24" borderId="0" applyNumberFormat="0" applyBorder="0">
      <protection locked="0"/>
    </xf>
    <xf numFmtId="168" fontId="17" fillId="25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85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7" fillId="0" borderId="10" xfId="0" applyFont="1" applyBorder="1"/>
    <xf numFmtId="164" fontId="26" fillId="0" borderId="10" xfId="40" applyNumberFormat="1" applyFont="1" applyBorder="1"/>
    <xf numFmtId="164" fontId="26" fillId="0" borderId="10" xfId="0" applyNumberFormat="1" applyFont="1" applyBorder="1"/>
    <xf numFmtId="165" fontId="27" fillId="0" borderId="10" xfId="40" applyNumberFormat="1" applyFont="1" applyBorder="1"/>
    <xf numFmtId="165" fontId="27" fillId="0" borderId="10" xfId="40" applyNumberFormat="1" applyFont="1" applyFill="1" applyBorder="1"/>
    <xf numFmtId="164" fontId="26" fillId="0" borderId="10" xfId="40" applyNumberFormat="1" applyFont="1" applyBorder="1" applyAlignment="1">
      <alignment horizontal="right"/>
    </xf>
    <xf numFmtId="0" fontId="27" fillId="0" borderId="11" xfId="0" applyFont="1" applyBorder="1"/>
    <xf numFmtId="166" fontId="26" fillId="0" borderId="11" xfId="0" applyNumberFormat="1" applyFont="1" applyBorder="1"/>
    <xf numFmtId="0" fontId="27" fillId="0" borderId="12" xfId="0" applyFont="1" applyBorder="1"/>
    <xf numFmtId="165" fontId="27" fillId="0" borderId="12" xfId="40" applyNumberFormat="1" applyFont="1" applyBorder="1"/>
    <xf numFmtId="0" fontId="28" fillId="0" borderId="0" xfId="36" applyFont="1" applyFill="1" applyBorder="1" applyAlignment="1">
      <alignment horizontal="right"/>
    </xf>
    <xf numFmtId="0" fontId="29" fillId="0" borderId="0" xfId="0" applyFont="1"/>
    <xf numFmtId="0" fontId="31" fillId="0" borderId="0" xfId="0" applyFont="1"/>
    <xf numFmtId="0" fontId="32" fillId="0" borderId="0" xfId="0" applyFont="1"/>
    <xf numFmtId="3" fontId="23" fillId="0" borderId="0" xfId="0" applyNumberFormat="1" applyFont="1"/>
    <xf numFmtId="0" fontId="26" fillId="26" borderId="11" xfId="0" applyFont="1" applyFill="1" applyBorder="1" applyAlignment="1">
      <alignment horizontal="right"/>
    </xf>
    <xf numFmtId="0" fontId="26" fillId="26" borderId="11" xfId="0" applyFont="1" applyFill="1" applyBorder="1" applyAlignment="1">
      <alignment horizontal="center"/>
    </xf>
    <xf numFmtId="0" fontId="26" fillId="26" borderId="12" xfId="0" applyFont="1" applyFill="1" applyBorder="1" applyAlignment="1">
      <alignment horizontal="right"/>
    </xf>
    <xf numFmtId="0" fontId="26" fillId="26" borderId="12" xfId="0" applyFont="1" applyFill="1" applyBorder="1" applyAlignment="1">
      <alignment horizontal="center"/>
    </xf>
    <xf numFmtId="49" fontId="27" fillId="27" borderId="0" xfId="37" quotePrefix="1" applyNumberFormat="1" applyFont="1" applyFill="1" applyBorder="1"/>
    <xf numFmtId="49" fontId="28" fillId="27" borderId="0" xfId="37" quotePrefix="1" applyNumberFormat="1" applyFont="1" applyFill="1" applyBorder="1"/>
    <xf numFmtId="0" fontId="27" fillId="27" borderId="10" xfId="0" applyFont="1" applyFill="1" applyBorder="1"/>
    <xf numFmtId="164" fontId="26" fillId="27" borderId="10" xfId="40" applyNumberFormat="1" applyFont="1" applyFill="1" applyBorder="1"/>
    <xf numFmtId="164" fontId="26" fillId="27" borderId="10" xfId="0" applyNumberFormat="1" applyFont="1" applyFill="1" applyBorder="1"/>
    <xf numFmtId="165" fontId="27" fillId="27" borderId="10" xfId="40" applyNumberFormat="1" applyFont="1" applyFill="1" applyBorder="1"/>
    <xf numFmtId="164" fontId="26" fillId="27" borderId="10" xfId="40" applyNumberFormat="1" applyFont="1" applyFill="1" applyBorder="1" applyAlignment="1">
      <alignment horizontal="right"/>
    </xf>
    <xf numFmtId="0" fontId="27" fillId="27" borderId="11" xfId="0" applyFont="1" applyFill="1" applyBorder="1"/>
    <xf numFmtId="166" fontId="26" fillId="27" borderId="11" xfId="0" applyNumberFormat="1" applyFont="1" applyFill="1" applyBorder="1"/>
    <xf numFmtId="0" fontId="27" fillId="27" borderId="12" xfId="0" applyFont="1" applyFill="1" applyBorder="1"/>
    <xf numFmtId="165" fontId="27" fillId="27" borderId="12" xfId="40" applyNumberFormat="1" applyFont="1" applyFill="1" applyBorder="1"/>
    <xf numFmtId="167" fontId="26" fillId="27" borderId="11" xfId="0" applyNumberFormat="1" applyFont="1" applyFill="1" applyBorder="1"/>
    <xf numFmtId="0" fontId="39" fillId="0" borderId="0" xfId="0" applyFont="1"/>
    <xf numFmtId="1" fontId="31" fillId="0" borderId="0" xfId="0" applyNumberFormat="1" applyFont="1"/>
    <xf numFmtId="0" fontId="27" fillId="27" borderId="10" xfId="0" applyFont="1" applyFill="1" applyBorder="1" applyAlignment="1">
      <alignment vertical="center"/>
    </xf>
    <xf numFmtId="164" fontId="26" fillId="27" borderId="10" xfId="40" applyNumberFormat="1" applyFont="1" applyFill="1" applyBorder="1" applyAlignment="1">
      <alignment vertical="center"/>
    </xf>
    <xf numFmtId="164" fontId="26" fillId="27" borderId="10" xfId="0" applyNumberFormat="1" applyFont="1" applyFill="1" applyBorder="1" applyAlignment="1">
      <alignment vertical="center"/>
    </xf>
    <xf numFmtId="165" fontId="27" fillId="27" borderId="10" xfId="40" applyNumberFormat="1" applyFont="1" applyFill="1" applyBorder="1" applyAlignment="1">
      <alignment vertical="center"/>
    </xf>
    <xf numFmtId="164" fontId="26" fillId="27" borderId="10" xfId="40" applyNumberFormat="1" applyFont="1" applyFill="1" applyBorder="1" applyAlignment="1">
      <alignment horizontal="right" vertical="center"/>
    </xf>
    <xf numFmtId="166" fontId="26" fillId="27" borderId="11" xfId="0" applyNumberFormat="1" applyFont="1" applyFill="1" applyBorder="1" applyAlignment="1">
      <alignment vertical="center"/>
    </xf>
    <xf numFmtId="167" fontId="26" fillId="27" borderId="11" xfId="0" applyNumberFormat="1" applyFont="1" applyFill="1" applyBorder="1" applyAlignment="1">
      <alignment vertical="center"/>
    </xf>
    <xf numFmtId="165" fontId="27" fillId="27" borderId="12" xfId="40" applyNumberFormat="1" applyFont="1" applyFill="1" applyBorder="1" applyAlignment="1">
      <alignment vertical="center"/>
    </xf>
    <xf numFmtId="0" fontId="27" fillId="27" borderId="12" xfId="0" applyFont="1" applyFill="1" applyBorder="1" applyAlignment="1">
      <alignment vertical="center"/>
    </xf>
    <xf numFmtId="0" fontId="27" fillId="27" borderId="13" xfId="0" applyFont="1" applyFill="1" applyBorder="1"/>
    <xf numFmtId="165" fontId="27" fillId="27" borderId="13" xfId="40" applyNumberFormat="1" applyFont="1" applyFill="1" applyBorder="1" applyAlignment="1">
      <alignment vertical="center"/>
    </xf>
    <xf numFmtId="0" fontId="27" fillId="27" borderId="11" xfId="0" applyFont="1" applyFill="1" applyBorder="1" applyAlignment="1">
      <alignment vertical="center"/>
    </xf>
    <xf numFmtId="0" fontId="26" fillId="26" borderId="10" xfId="0" applyFont="1" applyFill="1" applyBorder="1" applyAlignment="1">
      <alignment horizontal="right"/>
    </xf>
    <xf numFmtId="0" fontId="26" fillId="26" borderId="10" xfId="0" applyFont="1" applyFill="1" applyBorder="1" applyAlignment="1">
      <alignment horizontal="center"/>
    </xf>
    <xf numFmtId="0" fontId="23" fillId="0" borderId="14" xfId="0" applyFont="1" applyBorder="1"/>
    <xf numFmtId="0" fontId="26" fillId="0" borderId="17" xfId="0" applyFont="1" applyBorder="1"/>
    <xf numFmtId="0" fontId="26" fillId="26" borderId="19" xfId="0" applyFont="1" applyFill="1" applyBorder="1" applyAlignment="1">
      <alignment horizontal="center"/>
    </xf>
    <xf numFmtId="0" fontId="26" fillId="26" borderId="20" xfId="0" applyFont="1" applyFill="1" applyBorder="1" applyAlignment="1">
      <alignment horizontal="center"/>
    </xf>
    <xf numFmtId="164" fontId="26" fillId="27" borderId="19" xfId="0" applyNumberFormat="1" applyFont="1" applyFill="1" applyBorder="1" applyAlignment="1">
      <alignment vertical="center"/>
    </xf>
    <xf numFmtId="165" fontId="27" fillId="27" borderId="21" xfId="40" applyNumberFormat="1" applyFont="1" applyFill="1" applyBorder="1" applyAlignment="1">
      <alignment vertical="center"/>
    </xf>
    <xf numFmtId="165" fontId="27" fillId="27" borderId="19" xfId="40" applyNumberFormat="1" applyFont="1" applyFill="1" applyBorder="1" applyAlignment="1">
      <alignment vertical="center"/>
    </xf>
    <xf numFmtId="167" fontId="26" fillId="27" borderId="22" xfId="0" applyNumberFormat="1" applyFont="1" applyFill="1" applyBorder="1" applyAlignment="1">
      <alignment vertical="center"/>
    </xf>
    <xf numFmtId="165" fontId="27" fillId="27" borderId="20" xfId="40" applyNumberFormat="1" applyFont="1" applyFill="1" applyBorder="1" applyAlignment="1">
      <alignment vertic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15" xfId="0" applyBorder="1"/>
    <xf numFmtId="0" fontId="0" fillId="0" borderId="16" xfId="0" applyBorder="1"/>
    <xf numFmtId="0" fontId="0" fillId="0" borderId="26" xfId="0" applyBorder="1"/>
    <xf numFmtId="0" fontId="0" fillId="0" borderId="18" xfId="0" applyBorder="1"/>
    <xf numFmtId="49" fontId="27" fillId="27" borderId="27" xfId="37" quotePrefix="1" applyNumberFormat="1" applyFont="1" applyFill="1" applyBorder="1"/>
    <xf numFmtId="0" fontId="27" fillId="0" borderId="24" xfId="0" applyFont="1" applyBorder="1"/>
    <xf numFmtId="0" fontId="28" fillId="0" borderId="24" xfId="36" applyFont="1" applyFill="1" applyBorder="1" applyAlignment="1">
      <alignment horizontal="right"/>
    </xf>
    <xf numFmtId="49" fontId="28" fillId="27" borderId="14" xfId="37" quotePrefix="1" applyNumberFormat="1" applyFont="1" applyFill="1" applyBorder="1"/>
    <xf numFmtId="0" fontId="27" fillId="0" borderId="15" xfId="0" applyFont="1" applyBorder="1"/>
    <xf numFmtId="0" fontId="23" fillId="0" borderId="15" xfId="0" applyFont="1" applyBorder="1"/>
    <xf numFmtId="0" fontId="29" fillId="0" borderId="15" xfId="0" applyFont="1" applyBorder="1"/>
    <xf numFmtId="0" fontId="0" fillId="0" borderId="14" xfId="0" applyBorder="1"/>
    <xf numFmtId="0" fontId="40" fillId="0" borderId="25" xfId="0" applyFont="1" applyBorder="1"/>
    <xf numFmtId="0" fontId="24" fillId="0" borderId="15" xfId="0" applyFont="1" applyBorder="1"/>
    <xf numFmtId="0" fontId="25" fillId="0" borderId="15" xfId="0" applyFont="1" applyBorder="1"/>
    <xf numFmtId="0" fontId="22" fillId="0" borderId="15" xfId="0" applyFont="1" applyBorder="1"/>
    <xf numFmtId="0" fontId="27" fillId="0" borderId="18" xfId="0" applyFont="1" applyBorder="1"/>
    <xf numFmtId="0" fontId="21" fillId="0" borderId="15" xfId="0" applyFont="1" applyBorder="1"/>
  </cellXfs>
  <cellStyles count="5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rmale_diesel per AC" xfId="36" xr:uid="{00000000-0005-0000-0000-000024000000}"/>
    <cellStyle name="Normale_immatricolazioni per marca 2009 europa" xfId="37" xr:uid="{00000000-0005-0000-0000-000025000000}"/>
    <cellStyle name="Nota" xfId="38" builtinId="10" customBuiltin="1"/>
    <cellStyle name="Output" xfId="39" builtinId="21" customBuiltin="1"/>
    <cellStyle name="Percentuale" xfId="40" builtinId="5"/>
    <cellStyle name="Testo avviso" xfId="41" builtinId="11" customBuiltin="1"/>
    <cellStyle name="Testo descrittivo" xfId="42" builtinId="53" customBuiltin="1"/>
    <cellStyle name="Titolo" xfId="43" builtinId="15" customBuiltin="1"/>
    <cellStyle name="Titolo 1" xfId="44" builtinId="16" customBuiltin="1"/>
    <cellStyle name="Titolo 2" xfId="45" builtinId="17" customBuiltin="1"/>
    <cellStyle name="Titolo 3" xfId="46" builtinId="18" customBuiltin="1"/>
    <cellStyle name="Titolo 4" xfId="47" builtinId="19" customBuiltin="1"/>
    <cellStyle name="Total intermediaire" xfId="48" xr:uid="{00000000-0005-0000-0000-000030000000}"/>
    <cellStyle name="Total tableau" xfId="49" xr:uid="{00000000-0005-0000-0000-000031000000}"/>
    <cellStyle name="Totale" xfId="50" builtinId="25" customBuiltin="1"/>
    <cellStyle name="Valore non valido" xfId="51" builtinId="27" customBuiltin="1"/>
    <cellStyle name="Valore valido" xfId="5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34925</xdr:colOff>
      <xdr:row>0</xdr:row>
      <xdr:rowOff>0</xdr:rowOff>
    </xdr:from>
    <xdr:to>
      <xdr:col>0</xdr:col>
      <xdr:colOff>1181100</xdr:colOff>
      <xdr:row>3</xdr:row>
      <xdr:rowOff>166370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47756FC-9358-4158-A312-B479D809D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25" y="0"/>
          <a:ext cx="1146175" cy="7683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34925</xdr:colOff>
      <xdr:row>0</xdr:row>
      <xdr:rowOff>0</xdr:rowOff>
    </xdr:from>
    <xdr:to>
      <xdr:col>0</xdr:col>
      <xdr:colOff>1181100</xdr:colOff>
      <xdr:row>3</xdr:row>
      <xdr:rowOff>166370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6C0B17F5-4433-46B9-A274-9E04C3B58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25" y="0"/>
          <a:ext cx="1146175" cy="844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31750</xdr:rowOff>
    </xdr:from>
    <xdr:to>
      <xdr:col>1</xdr:col>
      <xdr:colOff>7067</xdr:colOff>
      <xdr:row>3</xdr:row>
      <xdr:rowOff>171450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86E3D8F-7626-438B-B348-EF26B3223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31750"/>
          <a:ext cx="1029417" cy="7683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31750</xdr:rowOff>
    </xdr:from>
    <xdr:to>
      <xdr:col>1</xdr:col>
      <xdr:colOff>7067</xdr:colOff>
      <xdr:row>3</xdr:row>
      <xdr:rowOff>171450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3A1C38D-C26E-4DEB-8CD2-835C6AC82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31750"/>
          <a:ext cx="1080217" cy="692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44450</xdr:rowOff>
    </xdr:from>
    <xdr:to>
      <xdr:col>1</xdr:col>
      <xdr:colOff>3892</xdr:colOff>
      <xdr:row>4</xdr:row>
      <xdr:rowOff>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81770A3-41E2-4575-BBE7-45CDD6E5E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44450"/>
          <a:ext cx="1080217" cy="692150"/>
        </a:xfrm>
        <a:prstGeom prst="rect">
          <a:avLst/>
        </a:prstGeom>
      </xdr:spPr>
    </xdr:pic>
    <xdr:clientData/>
  </xdr:twoCellAnchor>
  <xdr:twoCellAnchor editAs="oneCell">
    <xdr:from>
      <xdr:col>0</xdr:col>
      <xdr:colOff>31750</xdr:colOff>
      <xdr:row>0</xdr:row>
      <xdr:rowOff>12700</xdr:rowOff>
    </xdr:from>
    <xdr:to>
      <xdr:col>0</xdr:col>
      <xdr:colOff>1064342</xdr:colOff>
      <xdr:row>3</xdr:row>
      <xdr:rowOff>152400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B250FED2-06C8-4214-89D7-FE4B13693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" y="12700"/>
          <a:ext cx="1080217" cy="692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</xdr:colOff>
      <xdr:row>0</xdr:row>
      <xdr:rowOff>69850</xdr:rowOff>
    </xdr:from>
    <xdr:to>
      <xdr:col>1</xdr:col>
      <xdr:colOff>13417</xdr:colOff>
      <xdr:row>4</xdr:row>
      <xdr:rowOff>25400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FBBC3BB-678C-48F5-B7D8-54B497F6C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00" y="69850"/>
          <a:ext cx="1080217" cy="6921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  <sheetName val="4.Veicoli industria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BC7C1-7814-4B81-AEF4-48DBA35D3569}">
  <dimension ref="A1:M73"/>
  <sheetViews>
    <sheetView workbookViewId="0"/>
  </sheetViews>
  <sheetFormatPr defaultRowHeight="14.4"/>
  <cols>
    <col min="1" max="1" width="19.33203125" customWidth="1"/>
    <col min="2" max="8" width="11.6640625" customWidth="1"/>
    <col min="9" max="9" width="11.77734375" customWidth="1"/>
    <col min="10" max="12" width="11.6640625" customWidth="1"/>
    <col min="13" max="13" width="11.77734375" customWidth="1"/>
  </cols>
  <sheetData>
    <row r="1" spans="1:13" ht="16.2">
      <c r="A1" s="55"/>
      <c r="B1" s="84" t="s">
        <v>69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1:13" ht="16.2">
      <c r="A2" s="55"/>
      <c r="B2" s="80" t="s">
        <v>70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1:13" ht="15">
      <c r="A3" s="55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13" ht="15">
      <c r="A4" s="55"/>
      <c r="B4" s="82" t="s">
        <v>37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</row>
    <row r="5" spans="1:13">
      <c r="A5" s="56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</row>
    <row r="6" spans="1:13">
      <c r="A6" s="53"/>
      <c r="B6" s="54" t="s">
        <v>0</v>
      </c>
      <c r="C6" s="54" t="s">
        <v>1</v>
      </c>
      <c r="D6" s="54" t="s">
        <v>71</v>
      </c>
      <c r="E6" s="54" t="s">
        <v>3</v>
      </c>
      <c r="F6" s="54" t="s">
        <v>4</v>
      </c>
      <c r="G6" s="54" t="s">
        <v>7</v>
      </c>
      <c r="H6" s="54" t="s">
        <v>8</v>
      </c>
      <c r="I6" s="54" t="s">
        <v>9</v>
      </c>
      <c r="J6" s="54" t="s">
        <v>10</v>
      </c>
      <c r="K6" s="54" t="s">
        <v>10</v>
      </c>
      <c r="L6" s="54"/>
      <c r="M6" s="57"/>
    </row>
    <row r="7" spans="1:13">
      <c r="A7" s="25"/>
      <c r="B7" s="26"/>
      <c r="C7" s="26"/>
      <c r="D7" s="26"/>
      <c r="E7" s="26"/>
      <c r="F7" s="26"/>
      <c r="G7" s="26" t="s">
        <v>13</v>
      </c>
      <c r="H7" s="26" t="s">
        <v>11</v>
      </c>
      <c r="I7" s="26" t="s">
        <v>14</v>
      </c>
      <c r="J7" s="26" t="s">
        <v>15</v>
      </c>
      <c r="K7" s="26" t="s">
        <v>72</v>
      </c>
      <c r="L7" s="26" t="s">
        <v>17</v>
      </c>
      <c r="M7" s="58" t="s">
        <v>42</v>
      </c>
    </row>
    <row r="8" spans="1:13">
      <c r="A8" s="41" t="s">
        <v>19</v>
      </c>
      <c r="B8" s="42">
        <v>18.207000000000001</v>
      </c>
      <c r="C8" s="42">
        <v>12.733000000000001</v>
      </c>
      <c r="D8" s="42">
        <v>33.677</v>
      </c>
      <c r="E8" s="42">
        <v>12.109</v>
      </c>
      <c r="F8" s="42">
        <v>3.0609999999999999</v>
      </c>
      <c r="G8" s="42">
        <v>17.893000000000001</v>
      </c>
      <c r="H8" s="42">
        <v>88.710999999999999</v>
      </c>
      <c r="I8" s="42">
        <v>2.214</v>
      </c>
      <c r="J8" s="42">
        <v>25.198</v>
      </c>
      <c r="K8" s="42">
        <v>20.241</v>
      </c>
      <c r="L8" s="42">
        <v>5.7590000000000003</v>
      </c>
      <c r="M8" s="59">
        <f>SUM(B8:L8)</f>
        <v>239.80300000000005</v>
      </c>
    </row>
    <row r="9" spans="1:13">
      <c r="A9" s="50"/>
      <c r="B9" s="51">
        <f>B8/$M8</f>
        <v>7.5924821624416688E-2</v>
      </c>
      <c r="C9" s="51">
        <f>C8/$M8</f>
        <v>5.3097751070670496E-2</v>
      </c>
      <c r="D9" s="51">
        <f>D8/$M8</f>
        <v>0.14043610797196029</v>
      </c>
      <c r="E9" s="51">
        <f>E8/$M8</f>
        <v>5.0495615150769578E-2</v>
      </c>
      <c r="F9" s="51">
        <f>F8/$M8</f>
        <v>1.2764644312206266E-2</v>
      </c>
      <c r="G9" s="51">
        <f>G8/$M8</f>
        <v>7.4615413485235788E-2</v>
      </c>
      <c r="H9" s="51">
        <f>H8/$M8</f>
        <v>0.36993281985629861</v>
      </c>
      <c r="I9" s="51">
        <f>I8/$M8</f>
        <v>9.2325784081099885E-3</v>
      </c>
      <c r="J9" s="51">
        <f>J8/$M8</f>
        <v>0.10507791812446048</v>
      </c>
      <c r="K9" s="51">
        <f>K8/$M8</f>
        <v>8.4406783901786034E-2</v>
      </c>
      <c r="L9" s="51">
        <f>L8/$M8</f>
        <v>2.4015546094085558E-2</v>
      </c>
      <c r="M9" s="60">
        <f>M8/$M8</f>
        <v>1</v>
      </c>
    </row>
    <row r="10" spans="1:13">
      <c r="A10" s="41" t="s">
        <v>20</v>
      </c>
      <c r="B10" s="42">
        <v>45.917999999999999</v>
      </c>
      <c r="C10" s="43">
        <v>27.689</v>
      </c>
      <c r="D10" s="43">
        <v>77.569000000000003</v>
      </c>
      <c r="E10" s="43">
        <v>15.624000000000001</v>
      </c>
      <c r="F10" s="43">
        <v>15.327</v>
      </c>
      <c r="G10" s="43">
        <v>34.527999999999999</v>
      </c>
      <c r="H10" s="42">
        <v>89.495999999999995</v>
      </c>
      <c r="I10" s="43">
        <v>5.5389999999999997</v>
      </c>
      <c r="J10" s="43">
        <v>36.832999999999998</v>
      </c>
      <c r="K10" s="43">
        <v>28.283000000000001</v>
      </c>
      <c r="L10" s="43">
        <v>6.3170000000000002</v>
      </c>
      <c r="M10" s="59">
        <f>SUM(B10:L10)</f>
        <v>383.12299999999993</v>
      </c>
    </row>
    <row r="11" spans="1:13">
      <c r="A11" s="50"/>
      <c r="B11" s="51">
        <f>B10/$M10</f>
        <v>0.11985184914505265</v>
      </c>
      <c r="C11" s="51">
        <f>C10/$M10</f>
        <v>7.2271829151473566E-2</v>
      </c>
      <c r="D11" s="51">
        <f>D10/$M10</f>
        <v>0.20246500471128076</v>
      </c>
      <c r="E11" s="51">
        <f>E10/$M10</f>
        <v>4.0780637027795261E-2</v>
      </c>
      <c r="F11" s="51">
        <f>F10/$M10</f>
        <v>4.000542906586136E-2</v>
      </c>
      <c r="G11" s="51">
        <f>G10/$M10</f>
        <v>9.0122493298496836E-2</v>
      </c>
      <c r="H11" s="51">
        <f>H10/$M10</f>
        <v>0.23359599919608065</v>
      </c>
      <c r="I11" s="51">
        <f>I10/$M10</f>
        <v>1.4457497983676262E-2</v>
      </c>
      <c r="J11" s="51">
        <f>J10/$M10</f>
        <v>9.6138837918892897E-2</v>
      </c>
      <c r="K11" s="51">
        <f>K10/$M10</f>
        <v>7.3822245075341353E-2</v>
      </c>
      <c r="L11" s="51">
        <f>L10/$M10</f>
        <v>1.6488177426048557E-2</v>
      </c>
      <c r="M11" s="60">
        <f>M10/$M10</f>
        <v>1</v>
      </c>
    </row>
    <row r="12" spans="1:13">
      <c r="A12" s="41" t="s">
        <v>21</v>
      </c>
      <c r="B12" s="42">
        <v>14.426</v>
      </c>
      <c r="C12" s="43">
        <v>12.162000000000001</v>
      </c>
      <c r="D12" s="43">
        <v>34.462000000000003</v>
      </c>
      <c r="E12" s="43">
        <v>11.079000000000001</v>
      </c>
      <c r="F12" s="43">
        <v>5.4989999999999997</v>
      </c>
      <c r="G12" s="43">
        <v>7.3719999999999999</v>
      </c>
      <c r="H12" s="42">
        <v>45.651000000000003</v>
      </c>
      <c r="I12" s="43">
        <v>0.24099999999999999</v>
      </c>
      <c r="J12" s="43">
        <v>27.734999999999999</v>
      </c>
      <c r="K12" s="43">
        <v>20.364000000000001</v>
      </c>
      <c r="L12" s="43">
        <v>6.3330000000000002</v>
      </c>
      <c r="M12" s="59">
        <f>SUM(B12:L12)</f>
        <v>185.32400000000001</v>
      </c>
    </row>
    <row r="13" spans="1:13">
      <c r="A13" s="50"/>
      <c r="B13" s="51">
        <f>B12/$M12</f>
        <v>7.7842049599620114E-2</v>
      </c>
      <c r="C13" s="51">
        <f>C12/$M12</f>
        <v>6.5625607044959094E-2</v>
      </c>
      <c r="D13" s="51">
        <f>D12/$M12</f>
        <v>0.18595540782629341</v>
      </c>
      <c r="E13" s="51">
        <f>E12/$M12</f>
        <v>5.9781787572035998E-2</v>
      </c>
      <c r="F13" s="51">
        <f>F12/$M12</f>
        <v>2.967235760074248E-2</v>
      </c>
      <c r="G13" s="51">
        <f>G12/$M12</f>
        <v>3.9778981675336167E-2</v>
      </c>
      <c r="H13" s="51">
        <f>H12/$M12</f>
        <v>0.24633075046944811</v>
      </c>
      <c r="I13" s="51">
        <f>I12/$M12</f>
        <v>1.3004252012691286E-3</v>
      </c>
      <c r="J13" s="51">
        <f>J12/$M12</f>
        <v>0.14965681724978955</v>
      </c>
      <c r="K13" s="51">
        <f>K12/$M12</f>
        <v>0.10988323152964538</v>
      </c>
      <c r="L13" s="51">
        <f>L12/$M12</f>
        <v>3.4172584230860545E-2</v>
      </c>
      <c r="M13" s="60">
        <f>M12/$M12</f>
        <v>1</v>
      </c>
    </row>
    <row r="14" spans="1:13">
      <c r="A14" s="41" t="s">
        <v>22</v>
      </c>
      <c r="B14" s="42">
        <v>5.1639999999999997</v>
      </c>
      <c r="C14" s="43">
        <v>5.65</v>
      </c>
      <c r="D14" s="43">
        <v>8.6679999999999993</v>
      </c>
      <c r="E14" s="43">
        <v>5.1970000000000001</v>
      </c>
      <c r="F14" s="43">
        <v>7.7869999999999999</v>
      </c>
      <c r="G14" s="43">
        <v>2.8969999999999998</v>
      </c>
      <c r="H14" s="42">
        <v>24.954999999999998</v>
      </c>
      <c r="I14" s="43">
        <v>0.379</v>
      </c>
      <c r="J14" s="43">
        <v>21.725999999999999</v>
      </c>
      <c r="K14" s="43">
        <v>11.598000000000001</v>
      </c>
      <c r="L14" s="43">
        <v>4.46</v>
      </c>
      <c r="M14" s="59">
        <f>SUM(B14:L14)</f>
        <v>98.480999999999995</v>
      </c>
    </row>
    <row r="15" spans="1:13">
      <c r="A15" s="50"/>
      <c r="B15" s="51">
        <f>B14/$M14</f>
        <v>5.2436510595952515E-2</v>
      </c>
      <c r="C15" s="51">
        <f>C14/$M14</f>
        <v>5.7371472669855109E-2</v>
      </c>
      <c r="D15" s="51">
        <f>D14/$M14</f>
        <v>8.8016977894213089E-2</v>
      </c>
      <c r="E15" s="51">
        <f>E14/$M14</f>
        <v>5.2771600613316275E-2</v>
      </c>
      <c r="F15" s="51">
        <f>F14/$M14</f>
        <v>7.9071089854895873E-2</v>
      </c>
      <c r="G15" s="51">
        <f>G14/$M14</f>
        <v>2.941684182735756E-2</v>
      </c>
      <c r="H15" s="51">
        <f>H14/$M14</f>
        <v>0.25339913282765203</v>
      </c>
      <c r="I15" s="51">
        <f>I14/$M14</f>
        <v>3.8484580782079795E-3</v>
      </c>
      <c r="J15" s="51">
        <f>J14/$M14</f>
        <v>0.22061108234075608</v>
      </c>
      <c r="K15" s="51">
        <f>K14/$M14</f>
        <v>0.11776890973893443</v>
      </c>
      <c r="L15" s="51">
        <f>L14/$M14</f>
        <v>4.5287923558859071E-2</v>
      </c>
      <c r="M15" s="60">
        <f>M14/$M14</f>
        <v>1</v>
      </c>
    </row>
    <row r="16" spans="1:13">
      <c r="A16" s="41" t="s">
        <v>23</v>
      </c>
      <c r="B16" s="42">
        <v>71.319000000000003</v>
      </c>
      <c r="C16" s="43">
        <v>52.390999999999998</v>
      </c>
      <c r="D16" s="43">
        <v>560.41399999999999</v>
      </c>
      <c r="E16" s="43">
        <v>43.777000000000001</v>
      </c>
      <c r="F16" s="43">
        <v>17.285</v>
      </c>
      <c r="G16" s="43">
        <v>395.774</v>
      </c>
      <c r="H16" s="42">
        <v>221.16800000000001</v>
      </c>
      <c r="I16" s="43">
        <v>7.7960000000000003</v>
      </c>
      <c r="J16" s="43">
        <v>152.16200000000001</v>
      </c>
      <c r="K16" s="43">
        <v>89.456000000000003</v>
      </c>
      <c r="L16" s="43">
        <v>47.466000000000001</v>
      </c>
      <c r="M16" s="59">
        <f>SUM(B16:L16)</f>
        <v>1659.008</v>
      </c>
    </row>
    <row r="17" spans="1:13">
      <c r="A17" s="50"/>
      <c r="B17" s="51">
        <f>B16/$M16</f>
        <v>4.298894278990819E-2</v>
      </c>
      <c r="C17" s="51">
        <f>C16/$M16</f>
        <v>3.1579715106859037E-2</v>
      </c>
      <c r="D17" s="51">
        <f>D16/$M16</f>
        <v>0.33780066160018518</v>
      </c>
      <c r="E17" s="51">
        <f>E16/$M16</f>
        <v>2.6387455636139187E-2</v>
      </c>
      <c r="F17" s="51">
        <f>F16/$M16</f>
        <v>1.041887682277602E-2</v>
      </c>
      <c r="G17" s="51">
        <f>G16/$M16</f>
        <v>0.23856063382455056</v>
      </c>
      <c r="H17" s="51">
        <f>H16/$M16</f>
        <v>0.13331340174369261</v>
      </c>
      <c r="I17" s="51">
        <f>I16/$M16</f>
        <v>4.699193735051308E-3</v>
      </c>
      <c r="J17" s="51">
        <f>J16/$M16</f>
        <v>9.1718665612221278E-2</v>
      </c>
      <c r="K17" s="51">
        <f>K16/$M16</f>
        <v>5.3921379523184938E-2</v>
      </c>
      <c r="L17" s="51">
        <f>L16/$M16</f>
        <v>2.8611073605431681E-2</v>
      </c>
      <c r="M17" s="60">
        <f>M16/$M16</f>
        <v>1</v>
      </c>
    </row>
    <row r="18" spans="1:13">
      <c r="A18" s="41" t="s">
        <v>24</v>
      </c>
      <c r="B18" s="42">
        <v>265.58</v>
      </c>
      <c r="C18" s="43">
        <v>249.41499999999999</v>
      </c>
      <c r="D18" s="43">
        <v>359.21</v>
      </c>
      <c r="E18" s="43">
        <v>126.47799999999999</v>
      </c>
      <c r="F18" s="43">
        <v>47.194000000000003</v>
      </c>
      <c r="G18" s="43">
        <v>146.28200000000001</v>
      </c>
      <c r="H18" s="42">
        <v>960.80899999999997</v>
      </c>
      <c r="I18" s="43">
        <v>15.923999999999999</v>
      </c>
      <c r="J18" s="43">
        <v>216.249</v>
      </c>
      <c r="K18" s="43">
        <v>174.005</v>
      </c>
      <c r="L18" s="43">
        <v>60.985999999999997</v>
      </c>
      <c r="M18" s="59">
        <f>SUM(B18:L18)</f>
        <v>2622.1319999999996</v>
      </c>
    </row>
    <row r="19" spans="1:13">
      <c r="A19" s="50"/>
      <c r="B19" s="51">
        <f>B18/$M18</f>
        <v>0.10128399333061799</v>
      </c>
      <c r="C19" s="51">
        <f>C18/$M18</f>
        <v>9.5119162574576727E-2</v>
      </c>
      <c r="D19" s="51">
        <f>D18/$M18</f>
        <v>0.13699157784581403</v>
      </c>
      <c r="E19" s="51">
        <f>E18/$M18</f>
        <v>4.8234795197190691E-2</v>
      </c>
      <c r="F19" s="51">
        <f>F18/$M18</f>
        <v>1.7998331129020207E-2</v>
      </c>
      <c r="G19" s="51">
        <f>G18/$M18</f>
        <v>5.5787427940317283E-2</v>
      </c>
      <c r="H19" s="51">
        <f>H18/$M18</f>
        <v>0.36642281929361303</v>
      </c>
      <c r="I19" s="51">
        <f>I18/$M18</f>
        <v>6.0729208140551287E-3</v>
      </c>
      <c r="J19" s="51">
        <f>J18/$M18</f>
        <v>8.2470676533446835E-2</v>
      </c>
      <c r="K19" s="51">
        <f>K18/$M18</f>
        <v>6.6360122221154394E-2</v>
      </c>
      <c r="L19" s="51">
        <f>L18/$M18</f>
        <v>2.3258173120193799E-2</v>
      </c>
      <c r="M19" s="60">
        <f>M18/$M18</f>
        <v>1</v>
      </c>
    </row>
    <row r="20" spans="1:13">
      <c r="A20" s="41" t="s">
        <v>25</v>
      </c>
      <c r="B20" s="45">
        <v>6.101</v>
      </c>
      <c r="C20" s="43">
        <v>4.375</v>
      </c>
      <c r="D20" s="43">
        <v>26.696000000000002</v>
      </c>
      <c r="E20" s="43">
        <v>3.06</v>
      </c>
      <c r="F20" s="43">
        <v>1.7150000000000001</v>
      </c>
      <c r="G20" s="43">
        <v>5.0460000000000003</v>
      </c>
      <c r="H20" s="45">
        <v>16.094000000000001</v>
      </c>
      <c r="I20" s="43">
        <v>0.66</v>
      </c>
      <c r="J20" s="43">
        <v>23.152000000000001</v>
      </c>
      <c r="K20" s="43">
        <v>13.409000000000001</v>
      </c>
      <c r="L20" s="43">
        <v>0.60799999999999998</v>
      </c>
      <c r="M20" s="59">
        <f>SUM(B20:L20)</f>
        <v>100.91600000000001</v>
      </c>
    </row>
    <row r="21" spans="1:13">
      <c r="A21" s="50"/>
      <c r="B21" s="51">
        <f>B20/$M20</f>
        <v>6.0456221015498031E-2</v>
      </c>
      <c r="C21" s="51">
        <f>C20/$M20</f>
        <v>4.3352887550041616E-2</v>
      </c>
      <c r="D21" s="51">
        <f>D20/$M20</f>
        <v>0.26453684252249393</v>
      </c>
      <c r="E21" s="51">
        <f>E20/$M20</f>
        <v>3.0322248206429106E-2</v>
      </c>
      <c r="F21" s="51">
        <f>F20/$M20</f>
        <v>1.6994331919616315E-2</v>
      </c>
      <c r="G21" s="51">
        <f>G20/$M20</f>
        <v>5.0001981846287999E-2</v>
      </c>
      <c r="H21" s="51">
        <f>H20/$M20</f>
        <v>0.1594791707955131</v>
      </c>
      <c r="I21" s="51">
        <f>I20/$M20</f>
        <v>6.5400927504062779E-3</v>
      </c>
      <c r="J21" s="51">
        <f>J20/$M20</f>
        <v>0.22941852629910023</v>
      </c>
      <c r="K21" s="51">
        <f>K20/$M20</f>
        <v>0.13287288437908756</v>
      </c>
      <c r="L21" s="51">
        <f>L20/$M20</f>
        <v>6.0248127155257828E-3</v>
      </c>
      <c r="M21" s="60">
        <f>M20/$M20</f>
        <v>1</v>
      </c>
    </row>
    <row r="22" spans="1:13">
      <c r="A22" s="41" t="s">
        <v>26</v>
      </c>
      <c r="B22" s="42">
        <v>5.0510000000000002</v>
      </c>
      <c r="C22" s="43">
        <v>3.2629999999999999</v>
      </c>
      <c r="D22" s="43">
        <v>9.4329999999999998</v>
      </c>
      <c r="E22" s="43">
        <v>7.452</v>
      </c>
      <c r="F22" s="43">
        <v>1.401</v>
      </c>
      <c r="G22" s="43">
        <v>6.2949999999999999</v>
      </c>
      <c r="H22" s="42">
        <v>30.268999999999998</v>
      </c>
      <c r="I22" s="43">
        <v>1.071</v>
      </c>
      <c r="J22" s="43">
        <v>21.881</v>
      </c>
      <c r="K22" s="43">
        <v>17.48</v>
      </c>
      <c r="L22" s="43">
        <v>1.073</v>
      </c>
      <c r="M22" s="59">
        <f>SUM(B22:L22)</f>
        <v>104.669</v>
      </c>
    </row>
    <row r="23" spans="1:13">
      <c r="A23" s="50"/>
      <c r="B23" s="51">
        <f>B22/$M22</f>
        <v>4.8256885992987421E-2</v>
      </c>
      <c r="C23" s="51">
        <f>C22/$M22</f>
        <v>3.1174464263535526E-2</v>
      </c>
      <c r="D23" s="51">
        <f>D22/$M22</f>
        <v>9.0122194728143007E-2</v>
      </c>
      <c r="E23" s="51">
        <f>E22/$M22</f>
        <v>7.1195865060333055E-2</v>
      </c>
      <c r="F23" s="51">
        <f>F22/$M22</f>
        <v>1.3385051925594017E-2</v>
      </c>
      <c r="G23" s="51">
        <f>G22/$M22</f>
        <v>6.0141971357326428E-2</v>
      </c>
      <c r="H23" s="51">
        <f>H22/$M22</f>
        <v>0.28918782065367971</v>
      </c>
      <c r="I23" s="51">
        <f>I22/$M22</f>
        <v>1.0232255968815981E-2</v>
      </c>
      <c r="J23" s="51">
        <f>J22/$M22</f>
        <v>0.20904947978866714</v>
      </c>
      <c r="K23" s="51">
        <f>K22/$M22</f>
        <v>0.16700264643781829</v>
      </c>
      <c r="L23" s="51">
        <f>L22/$M22</f>
        <v>1.0251363823099486E-2</v>
      </c>
      <c r="M23" s="60">
        <f>M22/$M22</f>
        <v>1</v>
      </c>
    </row>
    <row r="24" spans="1:13">
      <c r="A24" s="41" t="s">
        <v>40</v>
      </c>
      <c r="B24" s="43">
        <v>69.62</v>
      </c>
      <c r="C24" s="43">
        <v>54.238</v>
      </c>
      <c r="D24" s="43">
        <v>551.62300000000005</v>
      </c>
      <c r="E24" s="43">
        <v>81.004000000000005</v>
      </c>
      <c r="F24" s="43">
        <v>18.745999999999999</v>
      </c>
      <c r="G24" s="43">
        <v>136.29300000000001</v>
      </c>
      <c r="H24" s="43">
        <v>240.99199999999999</v>
      </c>
      <c r="I24" s="43">
        <v>15.798999999999999</v>
      </c>
      <c r="J24" s="43">
        <v>181.214</v>
      </c>
      <c r="K24" s="43">
        <v>89.738</v>
      </c>
      <c r="L24" s="43">
        <v>19.045999999999999</v>
      </c>
      <c r="M24" s="59">
        <f>SUM(B24:L24)</f>
        <v>1458.3130000000001</v>
      </c>
    </row>
    <row r="25" spans="1:13">
      <c r="A25" s="50"/>
      <c r="B25" s="51">
        <f>B24/$M24</f>
        <v>4.7740094204742053E-2</v>
      </c>
      <c r="C25" s="51">
        <f>C24/$M24</f>
        <v>3.7192289995357647E-2</v>
      </c>
      <c r="D25" s="51">
        <f>D24/$M24</f>
        <v>0.37826104546829109</v>
      </c>
      <c r="E25" s="51">
        <f>E24/$M24</f>
        <v>5.5546374475164112E-2</v>
      </c>
      <c r="F25" s="51">
        <f>F24/$M24</f>
        <v>1.2854579229561828E-2</v>
      </c>
      <c r="G25" s="51">
        <f>G24/$M24</f>
        <v>9.345936023336554E-2</v>
      </c>
      <c r="H25" s="51">
        <f>H24/$M24</f>
        <v>0.1652539612552312</v>
      </c>
      <c r="I25" s="51">
        <f>I24/$M24</f>
        <v>1.0833751053443258E-2</v>
      </c>
      <c r="J25" s="51">
        <f>J24/$M24</f>
        <v>0.12426276114935544</v>
      </c>
      <c r="K25" s="51">
        <f>K24/$M24</f>
        <v>6.1535486551926775E-2</v>
      </c>
      <c r="L25" s="51">
        <f>L24/$M24</f>
        <v>1.3060296383561003E-2</v>
      </c>
      <c r="M25" s="60">
        <f>M24/$M24</f>
        <v>1</v>
      </c>
    </row>
    <row r="26" spans="1:13">
      <c r="A26" s="41" t="s">
        <v>27</v>
      </c>
      <c r="B26" s="43">
        <v>5.4770000000000003</v>
      </c>
      <c r="C26" s="43">
        <v>4.7030000000000003</v>
      </c>
      <c r="D26" s="43">
        <v>8.3469999999999995</v>
      </c>
      <c r="E26" s="43">
        <v>1.4610000000000001</v>
      </c>
      <c r="F26" s="43">
        <v>1.38</v>
      </c>
      <c r="G26" s="43">
        <v>2.4820000000000002</v>
      </c>
      <c r="H26" s="43">
        <v>13.47</v>
      </c>
      <c r="I26" s="43">
        <v>0.85899999999999999</v>
      </c>
      <c r="J26" s="43">
        <v>2.5859999999999999</v>
      </c>
      <c r="K26" s="43">
        <v>2.5790000000000002</v>
      </c>
      <c r="L26" s="43">
        <v>1.028</v>
      </c>
      <c r="M26" s="59">
        <f>SUM(B26:L26)</f>
        <v>44.372</v>
      </c>
    </row>
    <row r="27" spans="1:13">
      <c r="A27" s="50"/>
      <c r="B27" s="51">
        <f>B26/$M26</f>
        <v>0.12343369692598936</v>
      </c>
      <c r="C27" s="51">
        <f>C26/$M26</f>
        <v>0.10599026413053278</v>
      </c>
      <c r="D27" s="51">
        <f>D26/$M26</f>
        <v>0.18811412602542144</v>
      </c>
      <c r="E27" s="51">
        <f>E26/$M26</f>
        <v>3.2926169656540161E-2</v>
      </c>
      <c r="F27" s="51">
        <f>F26/$M26</f>
        <v>3.1100694131434237E-2</v>
      </c>
      <c r="G27" s="51">
        <f>G26/$M26</f>
        <v>5.593617596682593E-2</v>
      </c>
      <c r="H27" s="51">
        <f>H26/$M26</f>
        <v>0.30356981880465161</v>
      </c>
      <c r="I27" s="51">
        <f>I26/$M26</f>
        <v>1.9359055260073921E-2</v>
      </c>
      <c r="J27" s="51">
        <f>J26/$M26</f>
        <v>5.8279996394122416E-2</v>
      </c>
      <c r="K27" s="51">
        <f>K26/$M26</f>
        <v>5.8122239249977468E-2</v>
      </c>
      <c r="L27" s="51">
        <f>L26/$M26</f>
        <v>2.3167763454430723E-2</v>
      </c>
      <c r="M27" s="60">
        <f>M26/$M26</f>
        <v>1</v>
      </c>
    </row>
    <row r="28" spans="1:13">
      <c r="A28" s="41" t="s">
        <v>29</v>
      </c>
      <c r="B28" s="42">
        <v>24.414000000000001</v>
      </c>
      <c r="C28" s="43">
        <v>12.535</v>
      </c>
      <c r="D28" s="43">
        <v>51.231999999999999</v>
      </c>
      <c r="E28" s="43">
        <v>18.204999999999998</v>
      </c>
      <c r="F28" s="43">
        <v>15.957000000000001</v>
      </c>
      <c r="G28" s="43">
        <v>19.457999999999998</v>
      </c>
      <c r="H28" s="42">
        <v>74.481999999999999</v>
      </c>
      <c r="I28" s="43">
        <v>1.5269999999999999</v>
      </c>
      <c r="J28" s="43">
        <v>47.027000000000001</v>
      </c>
      <c r="K28" s="43">
        <v>43.392000000000003</v>
      </c>
      <c r="L28" s="43">
        <v>14.602</v>
      </c>
      <c r="M28" s="59">
        <f>SUM(B28:L28)</f>
        <v>322.83099999999996</v>
      </c>
    </row>
    <row r="29" spans="1:13">
      <c r="A29" s="50"/>
      <c r="B29" s="51">
        <f>B28/$M28</f>
        <v>7.5624707664381688E-2</v>
      </c>
      <c r="C29" s="51">
        <f>C28/$M28</f>
        <v>3.8828365305686265E-2</v>
      </c>
      <c r="D29" s="51">
        <f>D28/$M28</f>
        <v>0.1586960360064554</v>
      </c>
      <c r="E29" s="51">
        <f>E28/$M28</f>
        <v>5.6391734374951603E-2</v>
      </c>
      <c r="F29" s="51">
        <f>F28/$M28</f>
        <v>4.9428338666361045E-2</v>
      </c>
      <c r="G29" s="51">
        <f>G28/$M28</f>
        <v>6.0273022107542339E-2</v>
      </c>
      <c r="H29" s="51">
        <f>H28/$M28</f>
        <v>0.23071514197831067</v>
      </c>
      <c r="I29" s="51">
        <f>I28/$M28</f>
        <v>4.7300290244741061E-3</v>
      </c>
      <c r="J29" s="51">
        <f>J28/$M28</f>
        <v>0.1456706450124059</v>
      </c>
      <c r="K29" s="51">
        <f>K28/$M28</f>
        <v>0.13441088371315024</v>
      </c>
      <c r="L29" s="51">
        <f>L28/$M28</f>
        <v>4.5231096146280875E-2</v>
      </c>
      <c r="M29" s="60">
        <f>M28/$M28</f>
        <v>1</v>
      </c>
    </row>
    <row r="30" spans="1:13">
      <c r="A30" s="41" t="s">
        <v>30</v>
      </c>
      <c r="B30" s="42">
        <v>13.22</v>
      </c>
      <c r="C30" s="43">
        <v>11.813000000000001</v>
      </c>
      <c r="D30" s="43">
        <v>38.003</v>
      </c>
      <c r="E30" s="43">
        <v>4.8120000000000003</v>
      </c>
      <c r="F30" s="43">
        <v>3.9780000000000002</v>
      </c>
      <c r="G30" s="43">
        <v>21.274999999999999</v>
      </c>
      <c r="H30" s="42">
        <v>20.446999999999999</v>
      </c>
      <c r="I30" s="43">
        <v>1.01</v>
      </c>
      <c r="J30" s="43">
        <v>17.55</v>
      </c>
      <c r="K30" s="43">
        <v>12.954000000000001</v>
      </c>
      <c r="L30" s="43">
        <v>1.575</v>
      </c>
      <c r="M30" s="59">
        <f>SUM(B30:L30)</f>
        <v>146.637</v>
      </c>
    </row>
    <row r="31" spans="1:13">
      <c r="A31" s="50"/>
      <c r="B31" s="51">
        <f>B30/$M30</f>
        <v>9.0154599453071194E-2</v>
      </c>
      <c r="C31" s="51">
        <f>C30/$M30</f>
        <v>8.0559476803262475E-2</v>
      </c>
      <c r="D31" s="51">
        <f>D30/$M30</f>
        <v>0.25916378540204721</v>
      </c>
      <c r="E31" s="51">
        <f>E30/$M30</f>
        <v>3.2815728636019559E-2</v>
      </c>
      <c r="F31" s="51">
        <f>F30/$M30</f>
        <v>2.7128214570674523E-2</v>
      </c>
      <c r="G31" s="51">
        <f>G30/$M30</f>
        <v>0.14508616515613385</v>
      </c>
      <c r="H31" s="51">
        <f>H30/$M30</f>
        <v>0.13943956845816541</v>
      </c>
      <c r="I31" s="51">
        <f>I30/$M30</f>
        <v>6.8877568417248037E-3</v>
      </c>
      <c r="J31" s="51">
        <f>J30/$M30</f>
        <v>0.11968329957650525</v>
      </c>
      <c r="K31" s="51">
        <f>K30/$M30</f>
        <v>8.8340596166042687E-2</v>
      </c>
      <c r="L31" s="51">
        <f>L30/$M30</f>
        <v>1.0740808936353034E-2</v>
      </c>
      <c r="M31" s="60">
        <f>M30/$M30</f>
        <v>1</v>
      </c>
    </row>
    <row r="32" spans="1:13">
      <c r="A32" s="41" t="s">
        <v>31</v>
      </c>
      <c r="B32" s="42">
        <v>162.333</v>
      </c>
      <c r="C32" s="43">
        <v>99.525999999999996</v>
      </c>
      <c r="D32" s="43">
        <v>214.41499999999999</v>
      </c>
      <c r="E32" s="43">
        <v>116.30500000000001</v>
      </c>
      <c r="F32" s="43">
        <v>48.26</v>
      </c>
      <c r="G32" s="43">
        <v>47.606000000000002</v>
      </c>
      <c r="H32" s="42">
        <v>387.10399999999998</v>
      </c>
      <c r="I32" s="43">
        <v>71.978999999999999</v>
      </c>
      <c r="J32" s="43">
        <v>264.255</v>
      </c>
      <c r="K32" s="43">
        <v>162.02199999999999</v>
      </c>
      <c r="L32" s="43">
        <v>73.376000000000005</v>
      </c>
      <c r="M32" s="59">
        <f>SUM(B32:L32)</f>
        <v>1647.1809999999998</v>
      </c>
    </row>
    <row r="33" spans="1:13">
      <c r="A33" s="50"/>
      <c r="B33" s="51">
        <f>B32/$M32</f>
        <v>9.8552010981185448E-2</v>
      </c>
      <c r="C33" s="51">
        <f>C32/$M32</f>
        <v>6.042201798102334E-2</v>
      </c>
      <c r="D33" s="51">
        <f>D32/$M32</f>
        <v>0.13017087982437875</v>
      </c>
      <c r="E33" s="51">
        <f>E32/$M32</f>
        <v>7.0608512361422349E-2</v>
      </c>
      <c r="F33" s="51">
        <f>F32/$M32</f>
        <v>2.92985409618008E-2</v>
      </c>
      <c r="G33" s="51">
        <f>G32/$M32</f>
        <v>2.8901498985235991E-2</v>
      </c>
      <c r="H33" s="51">
        <f>H32/$M32</f>
        <v>0.23500999586566385</v>
      </c>
      <c r="I33" s="51">
        <f>I32/$M32</f>
        <v>4.3698294237245333E-2</v>
      </c>
      <c r="J33" s="51">
        <f>J32/$M32</f>
        <v>0.16042863534729943</v>
      </c>
      <c r="K33" s="51">
        <f>K32/$M32</f>
        <v>9.8363203558078927E-2</v>
      </c>
      <c r="L33" s="51">
        <f>L32/$M32</f>
        <v>4.4546409896665889E-2</v>
      </c>
      <c r="M33" s="60">
        <f>M32/$M32</f>
        <v>1</v>
      </c>
    </row>
    <row r="34" spans="1:13">
      <c r="A34" s="41" t="s">
        <v>32</v>
      </c>
      <c r="B34" s="42">
        <v>43.624000000000002</v>
      </c>
      <c r="C34" s="43">
        <v>34.74</v>
      </c>
      <c r="D34" s="43">
        <v>192.70400000000001</v>
      </c>
      <c r="E34" s="43">
        <v>29.335999999999999</v>
      </c>
      <c r="F34" s="43">
        <v>14.353999999999999</v>
      </c>
      <c r="G34" s="43">
        <v>88.504000000000005</v>
      </c>
      <c r="H34" s="42">
        <v>207.017</v>
      </c>
      <c r="I34" s="43">
        <v>4.66</v>
      </c>
      <c r="J34" s="43">
        <v>122.42400000000001</v>
      </c>
      <c r="K34" s="43">
        <v>117.155</v>
      </c>
      <c r="L34" s="43">
        <v>4.9589999999999996</v>
      </c>
      <c r="M34" s="59">
        <f>SUM(B34:L34)</f>
        <v>859.47699999999986</v>
      </c>
    </row>
    <row r="35" spans="1:13">
      <c r="A35" s="50"/>
      <c r="B35" s="51">
        <f>B34/$M34</f>
        <v>5.0756448398270121E-2</v>
      </c>
      <c r="C35" s="51">
        <f>C34/$M34</f>
        <v>4.0419929794514579E-2</v>
      </c>
      <c r="D35" s="51">
        <f>D34/$M34</f>
        <v>0.22421077003805806</v>
      </c>
      <c r="E35" s="51">
        <f>E34/$M34</f>
        <v>3.413238515981231E-2</v>
      </c>
      <c r="F35" s="51">
        <f>F34/$M34</f>
        <v>1.6700854124077784E-2</v>
      </c>
      <c r="G35" s="51">
        <f>G34/$M34</f>
        <v>0.10297425061985373</v>
      </c>
      <c r="H35" s="51">
        <f>H34/$M34</f>
        <v>0.2408639207331901</v>
      </c>
      <c r="I35" s="51">
        <f>I34/$M34</f>
        <v>5.4219019240770855E-3</v>
      </c>
      <c r="J35" s="51">
        <f>J34/$M34</f>
        <v>0.14244011183545346</v>
      </c>
      <c r="K35" s="51">
        <f>K34/$M34</f>
        <v>0.13630963946679203</v>
      </c>
      <c r="L35" s="51">
        <f>L34/$M34</f>
        <v>5.7697879059009144E-3</v>
      </c>
      <c r="M35" s="60">
        <f>M34/$M34</f>
        <v>1</v>
      </c>
    </row>
    <row r="36" spans="1:13">
      <c r="A36" s="41" t="s">
        <v>33</v>
      </c>
      <c r="B36" s="42">
        <v>18.969000000000001</v>
      </c>
      <c r="C36" s="43">
        <v>16.738</v>
      </c>
      <c r="D36" s="43">
        <v>23.507000000000001</v>
      </c>
      <c r="E36" s="43">
        <v>9.5649999999999995</v>
      </c>
      <c r="F36" s="43">
        <v>48.22</v>
      </c>
      <c r="G36" s="43">
        <v>10.135</v>
      </c>
      <c r="H36" s="42">
        <v>76.617999999999995</v>
      </c>
      <c r="I36" s="43">
        <v>0.88300000000000001</v>
      </c>
      <c r="J36" s="43">
        <v>40.649000000000001</v>
      </c>
      <c r="K36" s="43">
        <v>38.69</v>
      </c>
      <c r="L36" s="43">
        <v>17.032</v>
      </c>
      <c r="M36" s="59">
        <f>SUM(B36:L36)</f>
        <v>301.00600000000003</v>
      </c>
    </row>
    <row r="37" spans="1:13">
      <c r="A37" s="50"/>
      <c r="B37" s="51">
        <f>B36/$M36</f>
        <v>6.301867736855743E-2</v>
      </c>
      <c r="C37" s="51">
        <f>C36/$M36</f>
        <v>5.5606864979435622E-2</v>
      </c>
      <c r="D37" s="51">
        <f>D36/$M36</f>
        <v>7.8094788808196508E-2</v>
      </c>
      <c r="E37" s="51">
        <f>E36/$M36</f>
        <v>3.1776775213783109E-2</v>
      </c>
      <c r="F37" s="51">
        <f>F36/$M36</f>
        <v>0.16019614226958928</v>
      </c>
      <c r="G37" s="51">
        <f>G36/$M36</f>
        <v>3.3670425174249015E-2</v>
      </c>
      <c r="H37" s="51">
        <f>H36/$M36</f>
        <v>0.2545397766157485</v>
      </c>
      <c r="I37" s="51">
        <f>I36/$M36</f>
        <v>2.9334963422656024E-3</v>
      </c>
      <c r="J37" s="51">
        <f>J36/$M36</f>
        <v>0.13504381972452376</v>
      </c>
      <c r="K37" s="51">
        <f>K36/$M36</f>
        <v>0.12853564380776461</v>
      </c>
      <c r="L37" s="51">
        <f>L36/$M36</f>
        <v>5.6583589695886456E-2</v>
      </c>
      <c r="M37" s="60">
        <f>M36/$M36</f>
        <v>1</v>
      </c>
    </row>
    <row r="38" spans="1:13">
      <c r="A38" s="41" t="s">
        <v>28</v>
      </c>
      <c r="B38" s="42">
        <v>11.119</v>
      </c>
      <c r="C38" s="43">
        <v>9.0009999999999994</v>
      </c>
      <c r="D38" s="43">
        <v>12.007</v>
      </c>
      <c r="E38" s="43">
        <v>9.4</v>
      </c>
      <c r="F38" s="43">
        <v>13.707000000000001</v>
      </c>
      <c r="G38" s="43">
        <v>0</v>
      </c>
      <c r="H38" s="42">
        <v>37.137</v>
      </c>
      <c r="I38" s="43">
        <v>0</v>
      </c>
      <c r="J38" s="43">
        <v>29.821000000000002</v>
      </c>
      <c r="K38" s="43">
        <v>14.183</v>
      </c>
      <c r="L38" s="43">
        <v>39.901000000000003</v>
      </c>
      <c r="M38" s="59">
        <f>SUM(B38:L38)</f>
        <v>176.27600000000001</v>
      </c>
    </row>
    <row r="39" spans="1:13">
      <c r="A39" s="50"/>
      <c r="B39" s="51">
        <f>B38/$M38</f>
        <v>6.3077219814381982E-2</v>
      </c>
      <c r="C39" s="51">
        <f>C38/$M38</f>
        <v>5.1061971000022688E-2</v>
      </c>
      <c r="D39" s="51">
        <f>D38/$M38</f>
        <v>6.8114774558079363E-2</v>
      </c>
      <c r="E39" s="51">
        <f>E38/$M38</f>
        <v>5.3325466881481313E-2</v>
      </c>
      <c r="F39" s="51">
        <f>F38/$M38</f>
        <v>7.7758741972815362E-2</v>
      </c>
      <c r="G39" s="51">
        <f>G38/$M38</f>
        <v>0</v>
      </c>
      <c r="H39" s="51">
        <f>H38/$M38</f>
        <v>0.21067530463591186</v>
      </c>
      <c r="I39" s="51">
        <f>I38/$M38</f>
        <v>0</v>
      </c>
      <c r="J39" s="51">
        <f>J38/$M38</f>
        <v>0.16917220722049514</v>
      </c>
      <c r="K39" s="51">
        <f>K38/$M38</f>
        <v>8.045905284894142E-2</v>
      </c>
      <c r="L39" s="51">
        <f>L38/$M38</f>
        <v>0.22635526106787085</v>
      </c>
      <c r="M39" s="60">
        <f>M38/$M38</f>
        <v>1</v>
      </c>
    </row>
    <row r="40" spans="1:13">
      <c r="A40" s="41" t="s">
        <v>34</v>
      </c>
      <c r="B40" s="42">
        <v>25.536000000000001</v>
      </c>
      <c r="C40" s="43">
        <v>21.986999999999998</v>
      </c>
      <c r="D40" s="43">
        <v>25.638000000000002</v>
      </c>
      <c r="E40" s="43">
        <v>8.4009999999999998</v>
      </c>
      <c r="F40" s="43">
        <v>7.8719999999999999</v>
      </c>
      <c r="G40" s="43">
        <v>14.773</v>
      </c>
      <c r="H40" s="42">
        <v>78.430999999999997</v>
      </c>
      <c r="I40" s="43">
        <v>3.355</v>
      </c>
      <c r="J40" s="43">
        <v>30.366</v>
      </c>
      <c r="K40" s="43">
        <v>12.798999999999999</v>
      </c>
      <c r="L40" s="43">
        <v>9.3230000000000004</v>
      </c>
      <c r="M40" s="59">
        <f>SUM(B40:L40)</f>
        <v>238.48099999999999</v>
      </c>
    </row>
    <row r="41" spans="1:13">
      <c r="A41" s="29"/>
      <c r="B41" s="44">
        <f>B40/$M40</f>
        <v>0.10707771268989984</v>
      </c>
      <c r="C41" s="44">
        <f>C40/$M40</f>
        <v>9.2196024001912097E-2</v>
      </c>
      <c r="D41" s="44">
        <f>D40/$M40</f>
        <v>0.10750541971897133</v>
      </c>
      <c r="E41" s="44">
        <f>E40/$M40</f>
        <v>3.5227125012055466E-2</v>
      </c>
      <c r="F41" s="44">
        <f>F40/$M40</f>
        <v>3.300891894951799E-2</v>
      </c>
      <c r="G41" s="44">
        <f>G40/$M40</f>
        <v>6.1946234710522012E-2</v>
      </c>
      <c r="H41" s="44">
        <f>H40/$M40</f>
        <v>0.32887735291281067</v>
      </c>
      <c r="I41" s="44">
        <f>I40/$M40</f>
        <v>1.4068206691518401E-2</v>
      </c>
      <c r="J41" s="44">
        <f>J40/$M40</f>
        <v>0.12733089847828549</v>
      </c>
      <c r="K41" s="44">
        <f>K40/$M40</f>
        <v>5.366884573613831E-2</v>
      </c>
      <c r="L41" s="44">
        <f>L40/$M40</f>
        <v>3.9093261098368429E-2</v>
      </c>
      <c r="M41" s="61">
        <f>M40/$M40</f>
        <v>1</v>
      </c>
    </row>
    <row r="42" spans="1:13">
      <c r="A42" s="34" t="s">
        <v>35</v>
      </c>
      <c r="B42" s="46">
        <f t="shared" ref="B42:L42" si="0">+B8+B12+B14+B16+B18+B20+B22+B24+B38+B28+B30+B32+B34+B36+B40+B10+B26</f>
        <v>806.07799999999997</v>
      </c>
      <c r="C42" s="46">
        <f t="shared" si="0"/>
        <v>632.95899999999983</v>
      </c>
      <c r="D42" s="46">
        <f t="shared" si="0"/>
        <v>2227.6050000000005</v>
      </c>
      <c r="E42" s="46">
        <f t="shared" si="0"/>
        <v>503.26500000000004</v>
      </c>
      <c r="F42" s="46">
        <f t="shared" si="0"/>
        <v>271.74299999999994</v>
      </c>
      <c r="G42" s="46">
        <f t="shared" si="0"/>
        <v>956.61299999999994</v>
      </c>
      <c r="H42" s="46">
        <f t="shared" si="0"/>
        <v>2612.8509999999992</v>
      </c>
      <c r="I42" s="46">
        <f t="shared" si="0"/>
        <v>133.89599999999999</v>
      </c>
      <c r="J42" s="46">
        <f>+J8+J12+J14+J16+J18+J20+J22+J24+J38+J28+J30+J32+J34+J36+J40+J10+J26</f>
        <v>1260.8280000000002</v>
      </c>
      <c r="K42" s="46">
        <f t="shared" si="0"/>
        <v>868.34799999999984</v>
      </c>
      <c r="L42" s="46">
        <f t="shared" si="0"/>
        <v>313.84399999999999</v>
      </c>
      <c r="M42" s="62">
        <f>SUM(B42:L42)</f>
        <v>10588.029999999999</v>
      </c>
    </row>
    <row r="43" spans="1:13">
      <c r="A43" s="49"/>
      <c r="B43" s="48">
        <f>B42/$M42</f>
        <v>7.6131064985648894E-2</v>
      </c>
      <c r="C43" s="48">
        <f>C42/$M42</f>
        <v>5.9780620190913694E-2</v>
      </c>
      <c r="D43" s="48">
        <f>D42/$M42</f>
        <v>0.2103889958755312</v>
      </c>
      <c r="E43" s="48">
        <f>E42/$M42</f>
        <v>4.7531504916400888E-2</v>
      </c>
      <c r="F43" s="48">
        <f>F42/$M42</f>
        <v>2.5665114284715851E-2</v>
      </c>
      <c r="G43" s="48">
        <f>G42/$M42</f>
        <v>9.0348535091041487E-2</v>
      </c>
      <c r="H43" s="48">
        <f>H42/$M42</f>
        <v>0.24677404578566547</v>
      </c>
      <c r="I43" s="48">
        <f>I42/$M42</f>
        <v>1.2645978524805842E-2</v>
      </c>
      <c r="J43" s="48">
        <f>J42/$M42</f>
        <v>0.11908050883875473</v>
      </c>
      <c r="K43" s="48">
        <f>K42/$M42</f>
        <v>8.2012234570548057E-2</v>
      </c>
      <c r="L43" s="48">
        <f>L42/$M42</f>
        <v>2.9641396935973927E-2</v>
      </c>
      <c r="M43" s="63">
        <f>M42/$M42</f>
        <v>1</v>
      </c>
    </row>
    <row r="44" spans="1:13">
      <c r="A44" s="71" t="s">
        <v>73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3" t="s">
        <v>36</v>
      </c>
    </row>
    <row r="45" spans="1:13">
      <c r="A45" s="74" t="s">
        <v>45</v>
      </c>
      <c r="B45" s="75"/>
      <c r="C45" s="75"/>
      <c r="D45" s="75"/>
      <c r="E45" s="76"/>
      <c r="F45" s="77"/>
      <c r="G45" s="75"/>
      <c r="H45" s="76"/>
      <c r="I45" s="75"/>
      <c r="J45" s="75"/>
      <c r="K45" s="77"/>
      <c r="L45" s="75"/>
      <c r="M45" s="75"/>
    </row>
    <row r="46" spans="1:13">
      <c r="A46" s="78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1:13">
      <c r="A47" s="78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1:13">
      <c r="A48" s="78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1:13">
      <c r="A49" s="78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1:13">
      <c r="A50" s="78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1:13">
      <c r="A51" s="78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1:13">
      <c r="A52" s="78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1:13">
      <c r="A53" s="78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1:13">
      <c r="A54" s="78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1:13">
      <c r="A55" s="78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1:13">
      <c r="A56" s="78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</row>
    <row r="57" spans="1:13">
      <c r="A57" s="78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</row>
    <row r="58" spans="1:13">
      <c r="A58" s="78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1:13">
      <c r="A59" s="78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1:13">
      <c r="A60" s="78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1:13">
      <c r="A61" s="78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1:13">
      <c r="A62" s="78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1:13">
      <c r="A63" s="78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1:13">
      <c r="A64" s="78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  <row r="65" spans="1:13">
      <c r="A65" s="78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</row>
    <row r="66" spans="1:13">
      <c r="A66" s="78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</row>
    <row r="67" spans="1:13">
      <c r="A67" s="78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</row>
    <row r="68" spans="1:13">
      <c r="A68" s="78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</row>
    <row r="69" spans="1:13">
      <c r="A69" s="78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</row>
    <row r="70" spans="1:13">
      <c r="A70" s="78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</row>
    <row r="71" spans="1:13">
      <c r="A71" s="78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</row>
    <row r="72" spans="1:13">
      <c r="A72" s="78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</row>
    <row r="73" spans="1:13">
      <c r="A73" s="78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</row>
  </sheetData>
  <mergeCells count="5">
    <mergeCell ref="B1:M1"/>
    <mergeCell ref="B2:M2"/>
    <mergeCell ref="B3:M3"/>
    <mergeCell ref="B4:M4"/>
    <mergeCell ref="B5:M5"/>
  </mergeCell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46"/>
  <sheetViews>
    <sheetView showGridLines="0" workbookViewId="0">
      <selection activeCell="J8" sqref="J8"/>
    </sheetView>
  </sheetViews>
  <sheetFormatPr defaultColWidth="9.44140625" defaultRowHeight="14.4"/>
  <cols>
    <col min="1" max="1" width="16" style="3" customWidth="1"/>
    <col min="2" max="2" width="10.44140625" style="3" bestFit="1" customWidth="1"/>
    <col min="3" max="6" width="9.44140625" style="3"/>
    <col min="7" max="7" width="10.44140625" style="3" bestFit="1" customWidth="1"/>
    <col min="8" max="8" width="10" style="3" bestFit="1" customWidth="1"/>
    <col min="9" max="9" width="9.44140625" style="3"/>
    <col min="10" max="10" width="10.44140625" style="3" customWidth="1"/>
    <col min="11" max="11" width="11.5546875" style="3" bestFit="1" customWidth="1"/>
    <col min="12" max="16384" width="9.44140625" style="3"/>
  </cols>
  <sheetData>
    <row r="1" spans="1:15" ht="15">
      <c r="A1" s="1" t="s">
        <v>59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>
      <c r="A2" s="4" t="s">
        <v>38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5">
      <c r="A4" s="2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15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</row>
    <row r="8" spans="1:15">
      <c r="A8" s="8" t="s">
        <v>19</v>
      </c>
      <c r="B8" s="9">
        <v>17.960999999999999</v>
      </c>
      <c r="C8" s="9">
        <v>11.353</v>
      </c>
      <c r="D8" s="10">
        <v>17.042000000000002</v>
      </c>
      <c r="E8" s="10">
        <v>21.623999999999999</v>
      </c>
      <c r="F8" s="10">
        <v>3.1259999999999999</v>
      </c>
      <c r="G8" s="10">
        <v>23.981999999999999</v>
      </c>
      <c r="H8" s="10">
        <v>25.48</v>
      </c>
      <c r="I8" s="10">
        <v>23.15</v>
      </c>
      <c r="J8" s="10">
        <v>119.578</v>
      </c>
      <c r="K8" s="10">
        <v>2.2130000000000001</v>
      </c>
      <c r="L8" s="10">
        <v>31.942</v>
      </c>
      <c r="M8" s="10">
        <v>38.359000000000002</v>
      </c>
      <c r="N8" s="10">
        <v>0.2</v>
      </c>
      <c r="O8" s="10">
        <f>SUM(B8:N8)</f>
        <v>336.01000000000005</v>
      </c>
    </row>
    <row r="9" spans="1:15">
      <c r="A9" s="8"/>
      <c r="B9" s="11">
        <f t="shared" ref="B9:O9" si="0">B8/$O8</f>
        <v>5.3453766256956629E-2</v>
      </c>
      <c r="C9" s="11">
        <f t="shared" si="0"/>
        <v>3.3787684890330641E-2</v>
      </c>
      <c r="D9" s="11">
        <f t="shared" si="0"/>
        <v>5.0718728609267578E-2</v>
      </c>
      <c r="E9" s="11">
        <f t="shared" si="0"/>
        <v>6.4355227522990374E-2</v>
      </c>
      <c r="F9" s="11">
        <f t="shared" si="0"/>
        <v>9.3032945448052132E-3</v>
      </c>
      <c r="G9" s="11">
        <f t="shared" si="0"/>
        <v>7.137287580726763E-2</v>
      </c>
      <c r="H9" s="11">
        <f t="shared" si="0"/>
        <v>7.5831076456057842E-2</v>
      </c>
      <c r="I9" s="11">
        <f t="shared" si="0"/>
        <v>6.8896759025029009E-2</v>
      </c>
      <c r="J9" s="11">
        <f t="shared" si="0"/>
        <v>0.3558763132049641</v>
      </c>
      <c r="K9" s="11">
        <f t="shared" si="0"/>
        <v>6.586113508526531E-3</v>
      </c>
      <c r="L9" s="11">
        <f t="shared" si="0"/>
        <v>9.5062646945031387E-2</v>
      </c>
      <c r="M9" s="11">
        <f t="shared" si="0"/>
        <v>0.11416029284842712</v>
      </c>
      <c r="N9" s="11">
        <f t="shared" si="0"/>
        <v>5.9522038034582302E-4</v>
      </c>
      <c r="O9" s="11">
        <f t="shared" si="0"/>
        <v>1</v>
      </c>
    </row>
    <row r="10" spans="1:15">
      <c r="A10" s="8" t="s">
        <v>20</v>
      </c>
      <c r="B10" s="9">
        <v>35.884999999999998</v>
      </c>
      <c r="C10" s="10">
        <v>22.042000000000002</v>
      </c>
      <c r="D10" s="10">
        <v>19.847999999999999</v>
      </c>
      <c r="E10" s="10">
        <v>28.754000000000001</v>
      </c>
      <c r="F10" s="10">
        <v>15.345000000000001</v>
      </c>
      <c r="G10" s="10">
        <v>40.813000000000002</v>
      </c>
      <c r="H10" s="10">
        <v>77.17</v>
      </c>
      <c r="I10" s="10">
        <v>58.332999999999998</v>
      </c>
      <c r="J10" s="10">
        <v>107.675</v>
      </c>
      <c r="K10" s="10">
        <v>4.7350000000000003</v>
      </c>
      <c r="L10" s="10">
        <v>26.876999999999999</v>
      </c>
      <c r="M10" s="10">
        <v>48.945</v>
      </c>
      <c r="N10" s="10">
        <v>0.315</v>
      </c>
      <c r="O10" s="10">
        <f>SUM(B10:N10)</f>
        <v>486.73700000000008</v>
      </c>
    </row>
    <row r="11" spans="1:15">
      <c r="A11" s="8"/>
      <c r="B11" s="11">
        <f t="shared" ref="B11:O11" si="1">B10/$O10</f>
        <v>7.3725646499033348E-2</v>
      </c>
      <c r="C11" s="11">
        <f t="shared" si="1"/>
        <v>4.5285236174771995E-2</v>
      </c>
      <c r="D11" s="11">
        <f t="shared" si="1"/>
        <v>4.0777668432849766E-2</v>
      </c>
      <c r="E11" s="11">
        <f t="shared" si="1"/>
        <v>5.9075024088984393E-2</v>
      </c>
      <c r="F11" s="11">
        <f t="shared" si="1"/>
        <v>3.1526265724611029E-2</v>
      </c>
      <c r="G11" s="11">
        <f t="shared" si="1"/>
        <v>8.3850210688729221E-2</v>
      </c>
      <c r="H11" s="11">
        <f t="shared" si="1"/>
        <v>0.15854558005658084</v>
      </c>
      <c r="I11" s="11">
        <f t="shared" si="1"/>
        <v>0.11984500870079733</v>
      </c>
      <c r="J11" s="11">
        <f t="shared" si="1"/>
        <v>0.2212180294491686</v>
      </c>
      <c r="K11" s="11">
        <f t="shared" si="1"/>
        <v>9.7280461522341617E-3</v>
      </c>
      <c r="L11" s="11">
        <f t="shared" si="1"/>
        <v>5.521873208734901E-2</v>
      </c>
      <c r="M11" s="11">
        <f t="shared" si="1"/>
        <v>0.10055738519981015</v>
      </c>
      <c r="N11" s="11">
        <f t="shared" si="1"/>
        <v>6.4716674507999175E-4</v>
      </c>
      <c r="O11" s="11">
        <f t="shared" si="1"/>
        <v>1</v>
      </c>
    </row>
    <row r="12" spans="1:15">
      <c r="A12" s="8" t="s">
        <v>21</v>
      </c>
      <c r="B12" s="9">
        <v>3.25</v>
      </c>
      <c r="C12" s="10">
        <v>3.823</v>
      </c>
      <c r="D12" s="10">
        <v>7.7450000000000001</v>
      </c>
      <c r="E12" s="10">
        <v>13.111000000000001</v>
      </c>
      <c r="F12" s="10">
        <v>1.6459999999999999</v>
      </c>
      <c r="G12" s="10">
        <v>13.47</v>
      </c>
      <c r="H12" s="10">
        <v>28.288</v>
      </c>
      <c r="I12" s="10">
        <v>8.69</v>
      </c>
      <c r="J12" s="10">
        <v>38.198</v>
      </c>
      <c r="K12" s="10">
        <v>8.2000000000000003E-2</v>
      </c>
      <c r="L12" s="10">
        <v>19.898</v>
      </c>
      <c r="M12" s="10">
        <v>32.207999999999998</v>
      </c>
      <c r="N12" s="10">
        <v>0.20100000000000001</v>
      </c>
      <c r="O12" s="10">
        <f>SUM(B12:N12)</f>
        <v>170.60999999999999</v>
      </c>
    </row>
    <row r="13" spans="1:15">
      <c r="A13" s="8"/>
      <c r="B13" s="11">
        <f t="shared" ref="B13:O13" si="2">B12/$O12</f>
        <v>1.9049293710802415E-2</v>
      </c>
      <c r="C13" s="11">
        <f t="shared" si="2"/>
        <v>2.2407830725045427E-2</v>
      </c>
      <c r="D13" s="11">
        <f t="shared" si="2"/>
        <v>4.5395932243127608E-2</v>
      </c>
      <c r="E13" s="11">
        <f t="shared" si="2"/>
        <v>7.684778148994785E-2</v>
      </c>
      <c r="F13" s="11">
        <f t="shared" si="2"/>
        <v>9.647734599378701E-3</v>
      </c>
      <c r="G13" s="11">
        <f t="shared" si="2"/>
        <v>7.8951995779848794E-2</v>
      </c>
      <c r="H13" s="12">
        <f t="shared" si="2"/>
        <v>0.16580505245882424</v>
      </c>
      <c r="I13" s="12">
        <f t="shared" si="2"/>
        <v>5.0934880722114766E-2</v>
      </c>
      <c r="J13" s="12">
        <f t="shared" si="2"/>
        <v>0.22389074497391714</v>
      </c>
      <c r="K13" s="12">
        <f t="shared" si="2"/>
        <v>4.8062833362639944E-4</v>
      </c>
      <c r="L13" s="12">
        <f t="shared" si="2"/>
        <v>0.11662856807924507</v>
      </c>
      <c r="M13" s="12">
        <f t="shared" si="2"/>
        <v>0.18878143133462283</v>
      </c>
      <c r="N13" s="12">
        <f t="shared" si="2"/>
        <v>1.1781255494988571E-3</v>
      </c>
      <c r="O13" s="11">
        <f t="shared" si="2"/>
        <v>1</v>
      </c>
    </row>
    <row r="14" spans="1:15">
      <c r="A14" s="8" t="s">
        <v>22</v>
      </c>
      <c r="B14" s="9">
        <v>4.4669999999999996</v>
      </c>
      <c r="C14" s="10">
        <v>4.9989999999999997</v>
      </c>
      <c r="D14" s="10">
        <v>1.244</v>
      </c>
      <c r="E14" s="10">
        <v>8.5030000000000001</v>
      </c>
      <c r="F14" s="10">
        <v>7.5529999999999999</v>
      </c>
      <c r="G14" s="10">
        <v>4.9509999999999996</v>
      </c>
      <c r="H14" s="10">
        <v>6.3079999999999998</v>
      </c>
      <c r="I14" s="10">
        <v>1.88</v>
      </c>
      <c r="J14" s="10">
        <v>30.300999999999998</v>
      </c>
      <c r="K14" s="10">
        <v>0.42499999999999999</v>
      </c>
      <c r="L14" s="10">
        <v>10.750999999999999</v>
      </c>
      <c r="M14" s="10">
        <v>28.402999999999999</v>
      </c>
      <c r="N14" s="10">
        <v>1.466</v>
      </c>
      <c r="O14" s="10">
        <f>SUM(B14:N14)</f>
        <v>111.25099999999999</v>
      </c>
    </row>
    <row r="15" spans="1:15">
      <c r="A15" s="8"/>
      <c r="B15" s="11">
        <f t="shared" ref="B15:O15" si="3">B14/$O14</f>
        <v>4.0152448067882533E-2</v>
      </c>
      <c r="C15" s="11">
        <f t="shared" si="3"/>
        <v>4.4934427555707368E-2</v>
      </c>
      <c r="D15" s="11">
        <f t="shared" si="3"/>
        <v>1.1181921960252044E-2</v>
      </c>
      <c r="E15" s="11">
        <f t="shared" si="3"/>
        <v>7.6430773655967149E-2</v>
      </c>
      <c r="F15" s="11">
        <f t="shared" si="3"/>
        <v>6.7891524570565659E-2</v>
      </c>
      <c r="G15" s="11">
        <f t="shared" si="3"/>
        <v>4.4502970759813396E-2</v>
      </c>
      <c r="H15" s="11">
        <f t="shared" si="3"/>
        <v>5.6700613927065831E-2</v>
      </c>
      <c r="I15" s="11">
        <f t="shared" si="3"/>
        <v>1.6898724505847139E-2</v>
      </c>
      <c r="J15" s="11">
        <f t="shared" si="3"/>
        <v>0.27236609109131604</v>
      </c>
      <c r="K15" s="11">
        <f t="shared" si="3"/>
        <v>3.8201903803111886E-3</v>
      </c>
      <c r="L15" s="11">
        <f t="shared" si="3"/>
        <v>9.6637333597001385E-2</v>
      </c>
      <c r="M15" s="11">
        <f t="shared" si="3"/>
        <v>0.25530557028700868</v>
      </c>
      <c r="N15" s="11">
        <f t="shared" si="3"/>
        <v>1.3177409641261652E-2</v>
      </c>
      <c r="O15" s="11">
        <f t="shared" si="3"/>
        <v>1</v>
      </c>
    </row>
    <row r="16" spans="1:15">
      <c r="A16" s="8" t="s">
        <v>23</v>
      </c>
      <c r="B16" s="9">
        <v>69.528000000000006</v>
      </c>
      <c r="C16" s="10">
        <v>53.008000000000003</v>
      </c>
      <c r="D16" s="10">
        <v>62.368000000000002</v>
      </c>
      <c r="E16" s="10">
        <v>92.468999999999994</v>
      </c>
      <c r="F16" s="10">
        <v>13.396000000000001</v>
      </c>
      <c r="G16" s="10">
        <v>96.405000000000001</v>
      </c>
      <c r="H16" s="10">
        <v>571.78</v>
      </c>
      <c r="I16" s="10">
        <v>424.13499999999999</v>
      </c>
      <c r="J16" s="10">
        <v>266.16800000000001</v>
      </c>
      <c r="K16" s="10">
        <v>8.6669999999999998</v>
      </c>
      <c r="L16" s="10">
        <v>62.040999999999997</v>
      </c>
      <c r="M16" s="10">
        <v>175.09700000000001</v>
      </c>
      <c r="N16" s="10">
        <v>3.6080000000000001</v>
      </c>
      <c r="O16" s="10">
        <f>SUM(B16:N16)</f>
        <v>1898.6699999999998</v>
      </c>
    </row>
    <row r="17" spans="1:15">
      <c r="A17" s="8"/>
      <c r="B17" s="11">
        <f>B16/$O16</f>
        <v>3.6619317732939381E-2</v>
      </c>
      <c r="C17" s="11">
        <f>C16/$O16</f>
        <v>2.7918490311639205E-2</v>
      </c>
      <c r="D17" s="11">
        <f>D16/$O16</f>
        <v>3.2848256937751168E-2</v>
      </c>
      <c r="E17" s="11">
        <f t="shared" ref="E17:O17" si="4">E16/$O16</f>
        <v>4.87019861271311E-2</v>
      </c>
      <c r="F17" s="11">
        <f t="shared" si="4"/>
        <v>7.0554651413884464E-3</v>
      </c>
      <c r="G17" s="11">
        <f t="shared" si="4"/>
        <v>5.0775016195547411E-2</v>
      </c>
      <c r="H17" s="11">
        <f t="shared" si="4"/>
        <v>0.30114764545708311</v>
      </c>
      <c r="I17" s="11">
        <f t="shared" si="4"/>
        <v>0.22338531709038434</v>
      </c>
      <c r="J17" s="11">
        <f t="shared" si="4"/>
        <v>0.14018655163877874</v>
      </c>
      <c r="K17" s="11">
        <f t="shared" si="4"/>
        <v>4.5647742893709809E-3</v>
      </c>
      <c r="L17" s="11">
        <f t="shared" si="4"/>
        <v>3.2676031116518407E-2</v>
      </c>
      <c r="M17" s="11">
        <f t="shared" si="4"/>
        <v>9.2220870398752819E-2</v>
      </c>
      <c r="N17" s="11">
        <f t="shared" si="4"/>
        <v>1.9002775627149533E-3</v>
      </c>
      <c r="O17" s="11">
        <f t="shared" si="4"/>
        <v>1</v>
      </c>
    </row>
    <row r="18" spans="1:15">
      <c r="A18" s="8" t="s">
        <v>24</v>
      </c>
      <c r="B18" s="9">
        <v>284.49400000000003</v>
      </c>
      <c r="C18" s="10">
        <v>311.05900000000003</v>
      </c>
      <c r="D18" s="10">
        <v>91.281000000000006</v>
      </c>
      <c r="E18" s="10">
        <v>206.12799999999999</v>
      </c>
      <c r="F18" s="10">
        <v>32.75</v>
      </c>
      <c r="G18" s="10">
        <v>243.52799999999999</v>
      </c>
      <c r="H18" s="10">
        <v>132.47300000000001</v>
      </c>
      <c r="I18" s="10">
        <v>150.74</v>
      </c>
      <c r="J18" s="10">
        <v>1175.875</v>
      </c>
      <c r="K18" s="10">
        <v>14.31</v>
      </c>
      <c r="L18" s="10">
        <v>156.34899999999999</v>
      </c>
      <c r="M18" s="10">
        <v>279.05399999999997</v>
      </c>
      <c r="N18" s="10">
        <v>4.4630000000000001</v>
      </c>
      <c r="O18" s="10">
        <f>SUM(B18:N18)</f>
        <v>3082.5040000000004</v>
      </c>
    </row>
    <row r="19" spans="1:15">
      <c r="A19" s="8"/>
      <c r="B19" s="11">
        <f t="shared" ref="B19:O19" si="5">B18/$O18</f>
        <v>9.2293148686911672E-2</v>
      </c>
      <c r="C19" s="11">
        <f t="shared" si="5"/>
        <v>0.10091114236996934</v>
      </c>
      <c r="D19" s="11">
        <f t="shared" si="5"/>
        <v>2.9612613641377267E-2</v>
      </c>
      <c r="E19" s="11">
        <f t="shared" si="5"/>
        <v>6.6870310630578245E-2</v>
      </c>
      <c r="F19" s="11">
        <f t="shared" si="5"/>
        <v>1.0624479319410452E-2</v>
      </c>
      <c r="G19" s="11">
        <f t="shared" si="5"/>
        <v>7.900330380755384E-2</v>
      </c>
      <c r="H19" s="11">
        <f t="shared" si="5"/>
        <v>4.2975775538328577E-2</v>
      </c>
      <c r="I19" s="11">
        <f t="shared" si="5"/>
        <v>4.890180191169257E-2</v>
      </c>
      <c r="J19" s="11">
        <f t="shared" si="5"/>
        <v>0.38146746930417602</v>
      </c>
      <c r="K19" s="11">
        <f t="shared" si="5"/>
        <v>4.6423297423133919E-3</v>
      </c>
      <c r="L19" s="11">
        <f t="shared" si="5"/>
        <v>5.0721426476656631E-2</v>
      </c>
      <c r="M19" s="11">
        <f t="shared" si="5"/>
        <v>9.0528349679351569E-2</v>
      </c>
      <c r="N19" s="11">
        <f t="shared" si="5"/>
        <v>1.4478488916802703E-3</v>
      </c>
      <c r="O19" s="11">
        <f t="shared" si="5"/>
        <v>1</v>
      </c>
    </row>
    <row r="20" spans="1:15">
      <c r="A20" s="8" t="s">
        <v>25</v>
      </c>
      <c r="B20" s="13">
        <v>1.996</v>
      </c>
      <c r="C20" s="10">
        <v>1.8029999999999999</v>
      </c>
      <c r="D20" s="10">
        <v>5.0730000000000004</v>
      </c>
      <c r="E20" s="10">
        <v>3.0059999999999998</v>
      </c>
      <c r="F20" s="10">
        <v>1.38</v>
      </c>
      <c r="G20" s="10">
        <v>7.9960000000000004</v>
      </c>
      <c r="H20" s="10">
        <v>6.7489999999999997</v>
      </c>
      <c r="I20" s="10">
        <v>1.393</v>
      </c>
      <c r="J20" s="10">
        <v>11.925000000000001</v>
      </c>
      <c r="K20" s="10">
        <v>1.4999999999999999E-2</v>
      </c>
      <c r="L20" s="10">
        <v>4.1559999999999997</v>
      </c>
      <c r="M20" s="10">
        <v>12.943</v>
      </c>
      <c r="N20" s="10">
        <v>4.7E-2</v>
      </c>
      <c r="O20" s="10">
        <f>SUM(B20:N20)</f>
        <v>58.481999999999992</v>
      </c>
    </row>
    <row r="21" spans="1:15">
      <c r="A21" s="8"/>
      <c r="B21" s="11">
        <f t="shared" ref="B21:O21" si="6">B20/$O20</f>
        <v>3.4130159707260355E-2</v>
      </c>
      <c r="C21" s="11">
        <f t="shared" si="6"/>
        <v>3.0829998974043298E-2</v>
      </c>
      <c r="D21" s="11">
        <f t="shared" si="6"/>
        <v>8.6744639376218347E-2</v>
      </c>
      <c r="E21" s="11">
        <f t="shared" si="6"/>
        <v>5.1400430901815945E-2</v>
      </c>
      <c r="F21" s="11">
        <f t="shared" si="6"/>
        <v>2.3597004206422491E-2</v>
      </c>
      <c r="G21" s="11">
        <f t="shared" si="6"/>
        <v>0.13672583016996687</v>
      </c>
      <c r="H21" s="11">
        <f t="shared" si="6"/>
        <v>0.11540302999213434</v>
      </c>
      <c r="I21" s="11">
        <f t="shared" si="6"/>
        <v>2.3819294825758355E-2</v>
      </c>
      <c r="J21" s="11">
        <f t="shared" si="6"/>
        <v>0.20390889504462917</v>
      </c>
      <c r="K21" s="11">
        <f t="shared" si="6"/>
        <v>2.5648917615676619E-4</v>
      </c>
      <c r="L21" s="11">
        <f t="shared" si="6"/>
        <v>7.1064601073834693E-2</v>
      </c>
      <c r="M21" s="11">
        <f t="shared" si="6"/>
        <v>0.22131596046646834</v>
      </c>
      <c r="N21" s="11">
        <f t="shared" si="6"/>
        <v>8.0366608529120083E-4</v>
      </c>
      <c r="O21" s="11">
        <f t="shared" si="6"/>
        <v>1</v>
      </c>
    </row>
    <row r="22" spans="1:15">
      <c r="A22" s="8" t="s">
        <v>26</v>
      </c>
      <c r="B22" s="9">
        <v>3.7690000000000001</v>
      </c>
      <c r="C22" s="10">
        <v>1.8340000000000001</v>
      </c>
      <c r="D22" s="10">
        <v>0.89900000000000002</v>
      </c>
      <c r="E22" s="10">
        <v>8.5630000000000006</v>
      </c>
      <c r="F22" s="10">
        <v>1.1539999999999999</v>
      </c>
      <c r="G22" s="10">
        <v>5.13</v>
      </c>
      <c r="H22" s="10">
        <v>3.387</v>
      </c>
      <c r="I22" s="10">
        <v>5.2549999999999999</v>
      </c>
      <c r="J22" s="10">
        <v>20.151</v>
      </c>
      <c r="K22" s="10">
        <v>0.69799999999999995</v>
      </c>
      <c r="L22" s="10">
        <v>8.3230000000000004</v>
      </c>
      <c r="M22" s="10">
        <v>19.913</v>
      </c>
      <c r="N22" s="10">
        <v>0.42199999999999999</v>
      </c>
      <c r="O22" s="10">
        <f>SUM(B22:N22)</f>
        <v>79.49799999999999</v>
      </c>
    </row>
    <row r="23" spans="1:15">
      <c r="A23" s="8"/>
      <c r="B23" s="11">
        <f t="shared" ref="B23:O23" si="7">B22/$O22</f>
        <v>4.7409997735792103E-2</v>
      </c>
      <c r="C23" s="11">
        <f t="shared" si="7"/>
        <v>2.3069762761327332E-2</v>
      </c>
      <c r="D23" s="11">
        <f t="shared" si="7"/>
        <v>1.1308460590203529E-2</v>
      </c>
      <c r="E23" s="11">
        <f t="shared" si="7"/>
        <v>0.1077134015950087</v>
      </c>
      <c r="F23" s="11">
        <f t="shared" si="7"/>
        <v>1.4516088455055474E-2</v>
      </c>
      <c r="G23" s="11">
        <f t="shared" si="7"/>
        <v>6.4529925281139155E-2</v>
      </c>
      <c r="H23" s="11">
        <f t="shared" si="7"/>
        <v>4.2604845404915853E-2</v>
      </c>
      <c r="I23" s="11">
        <f t="shared" si="7"/>
        <v>6.6102291881556779E-2</v>
      </c>
      <c r="J23" s="11">
        <f t="shared" si="7"/>
        <v>0.25347807492012381</v>
      </c>
      <c r="K23" s="11">
        <f t="shared" si="7"/>
        <v>8.7800950967319939E-3</v>
      </c>
      <c r="L23" s="11">
        <f t="shared" si="7"/>
        <v>0.10469445772220687</v>
      </c>
      <c r="M23" s="11">
        <f t="shared" si="7"/>
        <v>0.25048428891292868</v>
      </c>
      <c r="N23" s="11">
        <f t="shared" si="7"/>
        <v>5.3083096430098873E-3</v>
      </c>
      <c r="O23" s="11">
        <f t="shared" si="7"/>
        <v>1</v>
      </c>
    </row>
    <row r="24" spans="1:15">
      <c r="A24" s="8" t="s">
        <v>40</v>
      </c>
      <c r="B24" s="10">
        <v>60.328000000000003</v>
      </c>
      <c r="C24" s="10">
        <v>63.887</v>
      </c>
      <c r="D24" s="10">
        <v>415.25400000000002</v>
      </c>
      <c r="E24" s="10">
        <v>99.064999999999998</v>
      </c>
      <c r="F24" s="10">
        <v>14.829000000000001</v>
      </c>
      <c r="G24" s="10">
        <v>110.152</v>
      </c>
      <c r="H24" s="10">
        <v>138.61000000000001</v>
      </c>
      <c r="I24" s="10">
        <v>85.963999999999999</v>
      </c>
      <c r="J24" s="10">
        <v>189.19900000000001</v>
      </c>
      <c r="K24" s="10">
        <v>13.759</v>
      </c>
      <c r="L24" s="10">
        <v>71.793999999999997</v>
      </c>
      <c r="M24" s="10">
        <v>138.75899999999999</v>
      </c>
      <c r="N24" s="10">
        <v>1.4710000000000001</v>
      </c>
      <c r="O24" s="10">
        <f>SUM(B24:N24)</f>
        <v>1403.0710000000004</v>
      </c>
    </row>
    <row r="25" spans="1:15">
      <c r="A25" s="8"/>
      <c r="B25" s="11">
        <f t="shared" ref="B25:O25" si="8">B24/$O24</f>
        <v>4.2997111336489736E-2</v>
      </c>
      <c r="C25" s="11">
        <f t="shared" si="8"/>
        <v>4.5533690027090561E-2</v>
      </c>
      <c r="D25" s="11">
        <f t="shared" si="8"/>
        <v>0.29596078886955823</v>
      </c>
      <c r="E25" s="11">
        <f t="shared" si="8"/>
        <v>7.0605835342616288E-2</v>
      </c>
      <c r="F25" s="11">
        <f t="shared" si="8"/>
        <v>1.0568959090452298E-2</v>
      </c>
      <c r="G25" s="11">
        <f t="shared" si="8"/>
        <v>7.8507787560287381E-2</v>
      </c>
      <c r="H25" s="11">
        <f t="shared" si="8"/>
        <v>9.8790438972796088E-2</v>
      </c>
      <c r="I25" s="11">
        <f t="shared" si="8"/>
        <v>6.1268460398654079E-2</v>
      </c>
      <c r="J25" s="11">
        <f t="shared" si="8"/>
        <v>0.13484634776144611</v>
      </c>
      <c r="K25" s="11">
        <f t="shared" si="8"/>
        <v>9.8063462219659565E-3</v>
      </c>
      <c r="L25" s="11">
        <f t="shared" si="8"/>
        <v>5.1169185308512527E-2</v>
      </c>
      <c r="M25" s="11">
        <f t="shared" si="8"/>
        <v>9.8896634596538552E-2</v>
      </c>
      <c r="N25" s="11">
        <f t="shared" si="8"/>
        <v>1.0484145135919705E-3</v>
      </c>
      <c r="O25" s="11">
        <f t="shared" si="8"/>
        <v>1</v>
      </c>
    </row>
    <row r="26" spans="1:15">
      <c r="A26" s="8" t="s">
        <v>27</v>
      </c>
      <c r="B26" s="10">
        <v>5.4960000000000004</v>
      </c>
      <c r="C26" s="10">
        <v>3.379</v>
      </c>
      <c r="D26" s="10">
        <v>2.149</v>
      </c>
      <c r="E26" s="10">
        <v>2.536</v>
      </c>
      <c r="F26" s="10">
        <v>1.2010000000000001</v>
      </c>
      <c r="G26" s="10">
        <v>2.516</v>
      </c>
      <c r="H26" s="10">
        <v>6.3780000000000001</v>
      </c>
      <c r="I26" s="10">
        <v>5.6849999999999996</v>
      </c>
      <c r="J26" s="10">
        <v>13.821999999999999</v>
      </c>
      <c r="K26" s="10">
        <v>0.93899999999999995</v>
      </c>
      <c r="L26" s="10">
        <v>2.2879999999999998</v>
      </c>
      <c r="M26" s="10">
        <v>3.8519999999999999</v>
      </c>
      <c r="N26" s="10">
        <v>0.157</v>
      </c>
      <c r="O26" s="10">
        <f>SUM(B26:N26)</f>
        <v>50.397999999999989</v>
      </c>
    </row>
    <row r="27" spans="1:15">
      <c r="A27" s="8"/>
      <c r="B27" s="11">
        <f t="shared" ref="B27:O27" si="9">B26/$O26</f>
        <v>0.10905194650581375</v>
      </c>
      <c r="C27" s="11">
        <f t="shared" si="9"/>
        <v>6.7046311361561986E-2</v>
      </c>
      <c r="D27" s="11">
        <f t="shared" si="9"/>
        <v>4.2640580975435542E-2</v>
      </c>
      <c r="E27" s="11">
        <f t="shared" si="9"/>
        <v>5.0319457121314352E-2</v>
      </c>
      <c r="F27" s="11">
        <f t="shared" si="9"/>
        <v>2.3830310726616143E-2</v>
      </c>
      <c r="G27" s="11">
        <f t="shared" si="9"/>
        <v>4.9922615976824486E-2</v>
      </c>
      <c r="H27" s="11">
        <f t="shared" si="9"/>
        <v>0.1265526409778166</v>
      </c>
      <c r="I27" s="11">
        <f t="shared" si="9"/>
        <v>0.11280209532124293</v>
      </c>
      <c r="J27" s="11">
        <f t="shared" si="9"/>
        <v>0.27425691495694277</v>
      </c>
      <c r="K27" s="11">
        <f t="shared" si="9"/>
        <v>1.8631691733798965E-2</v>
      </c>
      <c r="L27" s="11">
        <f t="shared" si="9"/>
        <v>4.5398626929640071E-2</v>
      </c>
      <c r="M27" s="11">
        <f t="shared" si="9"/>
        <v>7.6431604428747191E-2</v>
      </c>
      <c r="N27" s="11">
        <f t="shared" si="9"/>
        <v>3.115202984245407E-3</v>
      </c>
      <c r="O27" s="11">
        <f t="shared" si="9"/>
        <v>1</v>
      </c>
    </row>
    <row r="28" spans="1:15">
      <c r="A28" s="8" t="s">
        <v>28</v>
      </c>
      <c r="B28" s="9">
        <v>8.1809999999999992</v>
      </c>
      <c r="C28" s="10">
        <v>5.6639999999999997</v>
      </c>
      <c r="D28" s="10">
        <v>1.1279999999999999</v>
      </c>
      <c r="E28" s="10">
        <v>11.007</v>
      </c>
      <c r="F28" s="10">
        <v>11.55</v>
      </c>
      <c r="G28" s="10">
        <v>3.6949999999999998</v>
      </c>
      <c r="H28" s="10">
        <v>9.7919999999999998</v>
      </c>
      <c r="I28" s="10">
        <v>0.66300000000000003</v>
      </c>
      <c r="J28" s="10">
        <v>35.954999999999998</v>
      </c>
      <c r="K28" s="10">
        <v>0.73099999999999998</v>
      </c>
      <c r="L28" s="10">
        <v>10.51</v>
      </c>
      <c r="M28" s="10">
        <v>38.984999999999999</v>
      </c>
      <c r="N28" s="10">
        <v>0.106</v>
      </c>
      <c r="O28" s="10">
        <f>SUM(B28:N28)</f>
        <v>137.96699999999998</v>
      </c>
    </row>
    <row r="29" spans="1:15">
      <c r="A29" s="8"/>
      <c r="B29" s="11">
        <f t="shared" ref="B29:O29" si="10">B28/$O28</f>
        <v>5.9296788362434495E-2</v>
      </c>
      <c r="C29" s="11">
        <f t="shared" si="10"/>
        <v>4.1053295353236645E-2</v>
      </c>
      <c r="D29" s="11">
        <f t="shared" si="10"/>
        <v>8.1758681423818747E-3</v>
      </c>
      <c r="E29" s="11">
        <f t="shared" si="10"/>
        <v>7.9779947378721003E-2</v>
      </c>
      <c r="F29" s="11">
        <f t="shared" si="10"/>
        <v>8.3715671138750586E-2</v>
      </c>
      <c r="G29" s="11">
        <f t="shared" si="10"/>
        <v>2.6781766654344882E-2</v>
      </c>
      <c r="H29" s="11">
        <f t="shared" si="10"/>
        <v>7.0973493661527762E-2</v>
      </c>
      <c r="I29" s="11">
        <f t="shared" si="10"/>
        <v>4.8054969666659429E-3</v>
      </c>
      <c r="J29" s="11">
        <f t="shared" si="10"/>
        <v>0.26060579703842224</v>
      </c>
      <c r="K29" s="11">
        <f t="shared" si="10"/>
        <v>5.2983684504265514E-3</v>
      </c>
      <c r="L29" s="11">
        <f t="shared" si="10"/>
        <v>7.6177636681235381E-2</v>
      </c>
      <c r="M29" s="11">
        <f t="shared" si="10"/>
        <v>0.28256757050599057</v>
      </c>
      <c r="N29" s="11">
        <f t="shared" si="10"/>
        <v>7.6829966586212646E-4</v>
      </c>
      <c r="O29" s="11">
        <f t="shared" si="10"/>
        <v>1</v>
      </c>
    </row>
    <row r="30" spans="1:15">
      <c r="A30" s="8" t="s">
        <v>29</v>
      </c>
      <c r="B30" s="9">
        <v>22.675000000000001</v>
      </c>
      <c r="C30" s="10">
        <v>11.733000000000001</v>
      </c>
      <c r="D30" s="10">
        <v>23.943000000000001</v>
      </c>
      <c r="E30" s="10">
        <v>35.860999999999997</v>
      </c>
      <c r="F30" s="10">
        <v>16.925000000000001</v>
      </c>
      <c r="G30" s="10">
        <v>44.241999999999997</v>
      </c>
      <c r="H30" s="10">
        <v>65.844999999999999</v>
      </c>
      <c r="I30" s="10">
        <v>45.978999999999999</v>
      </c>
      <c r="J30" s="10">
        <v>109.72</v>
      </c>
      <c r="K30" s="10">
        <v>1.6830000000000001</v>
      </c>
      <c r="L30" s="10">
        <v>48.973999999999997</v>
      </c>
      <c r="M30" s="10">
        <v>73.384</v>
      </c>
      <c r="N30" s="10">
        <v>1.58</v>
      </c>
      <c r="O30" s="10">
        <f>SUM(B30:N30)</f>
        <v>502.54399999999998</v>
      </c>
    </row>
    <row r="31" spans="1:15">
      <c r="A31" s="8"/>
      <c r="B31" s="11">
        <f t="shared" ref="B31:O31" si="11">B30/$O30</f>
        <v>4.512042726607024E-2</v>
      </c>
      <c r="C31" s="11">
        <f t="shared" si="11"/>
        <v>2.3347209398580027E-2</v>
      </c>
      <c r="D31" s="11">
        <f t="shared" si="11"/>
        <v>4.7643589417046071E-2</v>
      </c>
      <c r="E31" s="11">
        <f t="shared" si="11"/>
        <v>7.135892578560285E-2</v>
      </c>
      <c r="F31" s="11">
        <f t="shared" si="11"/>
        <v>3.3678643064089915E-2</v>
      </c>
      <c r="G31" s="11">
        <f t="shared" si="11"/>
        <v>8.8036072463306692E-2</v>
      </c>
      <c r="H31" s="11">
        <f t="shared" si="11"/>
        <v>0.13102335317902511</v>
      </c>
      <c r="I31" s="11">
        <f t="shared" si="11"/>
        <v>9.1492486230061454E-2</v>
      </c>
      <c r="J31" s="11">
        <f t="shared" si="11"/>
        <v>0.21832914132891848</v>
      </c>
      <c r="K31" s="11">
        <f t="shared" si="11"/>
        <v>3.3489604890318066E-3</v>
      </c>
      <c r="L31" s="11">
        <f t="shared" si="11"/>
        <v>9.745216339265815E-2</v>
      </c>
      <c r="M31" s="11">
        <f t="shared" si="11"/>
        <v>0.14602502467445638</v>
      </c>
      <c r="N31" s="11">
        <f t="shared" si="11"/>
        <v>3.1440033111528546E-3</v>
      </c>
      <c r="O31" s="11">
        <f t="shared" si="11"/>
        <v>1</v>
      </c>
    </row>
    <row r="32" spans="1:15">
      <c r="A32" s="8" t="s">
        <v>30</v>
      </c>
      <c r="B32" s="9">
        <v>7.4219999999999997</v>
      </c>
      <c r="C32" s="10">
        <v>7.1890000000000001</v>
      </c>
      <c r="D32" s="10">
        <v>6.0750000000000002</v>
      </c>
      <c r="E32" s="10">
        <v>4.8380000000000001</v>
      </c>
      <c r="F32" s="10">
        <v>1.9770000000000001</v>
      </c>
      <c r="G32" s="10">
        <v>8.4440000000000008</v>
      </c>
      <c r="H32" s="10">
        <v>13.122</v>
      </c>
      <c r="I32" s="10">
        <v>11.457000000000001</v>
      </c>
      <c r="J32" s="10">
        <v>20.49</v>
      </c>
      <c r="K32" s="10">
        <v>0.53100000000000003</v>
      </c>
      <c r="L32" s="10">
        <v>3.036</v>
      </c>
      <c r="M32" s="10">
        <v>10.691000000000001</v>
      </c>
      <c r="N32" s="10">
        <v>1.7999999999999999E-2</v>
      </c>
      <c r="O32" s="10">
        <f>SUM(B32:N32)</f>
        <v>95.29</v>
      </c>
    </row>
    <row r="33" spans="1:15">
      <c r="A33" s="8"/>
      <c r="B33" s="11">
        <f t="shared" ref="B33:O33" si="12">B32/$O32</f>
        <v>7.7888550739846782E-2</v>
      </c>
      <c r="C33" s="11">
        <f t="shared" si="12"/>
        <v>7.5443383356070939E-2</v>
      </c>
      <c r="D33" s="11">
        <f t="shared" si="12"/>
        <v>6.3752754748661974E-2</v>
      </c>
      <c r="E33" s="11">
        <f t="shared" si="12"/>
        <v>5.0771329625354182E-2</v>
      </c>
      <c r="F33" s="11">
        <f t="shared" si="12"/>
        <v>2.0747192779934934E-2</v>
      </c>
      <c r="G33" s="11">
        <f t="shared" si="12"/>
        <v>8.8613705530485892E-2</v>
      </c>
      <c r="H33" s="11">
        <f t="shared" si="12"/>
        <v>0.13770595025710985</v>
      </c>
      <c r="I33" s="11">
        <f t="shared" si="12"/>
        <v>0.12023297302969882</v>
      </c>
      <c r="J33" s="11">
        <f t="shared" si="12"/>
        <v>0.21502780984363518</v>
      </c>
      <c r="K33" s="11">
        <f t="shared" si="12"/>
        <v>5.5724630076608248E-3</v>
      </c>
      <c r="L33" s="11">
        <f t="shared" si="12"/>
        <v>3.1860635953405395E-2</v>
      </c>
      <c r="M33" s="11">
        <f t="shared" si="12"/>
        <v>0.11219435407702802</v>
      </c>
      <c r="N33" s="11">
        <f t="shared" si="12"/>
        <v>1.8889705110714658E-4</v>
      </c>
      <c r="O33" s="11">
        <f t="shared" si="12"/>
        <v>1</v>
      </c>
    </row>
    <row r="34" spans="1:15">
      <c r="A34" s="8" t="s">
        <v>31</v>
      </c>
      <c r="B34" s="9">
        <v>178.85400000000001</v>
      </c>
      <c r="C34" s="10">
        <v>97.471000000000004</v>
      </c>
      <c r="D34" s="10">
        <v>64.400000000000006</v>
      </c>
      <c r="E34" s="10">
        <v>281.91699999999997</v>
      </c>
      <c r="F34" s="10">
        <v>31.79</v>
      </c>
      <c r="G34" s="10">
        <v>245.73099999999999</v>
      </c>
      <c r="H34" s="10">
        <v>173.142</v>
      </c>
      <c r="I34" s="10">
        <v>40.76</v>
      </c>
      <c r="J34" s="10">
        <v>408.38499999999999</v>
      </c>
      <c r="K34" s="10">
        <v>62.734999999999999</v>
      </c>
      <c r="L34" s="10">
        <v>141.78899999999999</v>
      </c>
      <c r="M34" s="10">
        <v>313.18799999999999</v>
      </c>
      <c r="N34" s="10">
        <v>4.4470000000000001</v>
      </c>
      <c r="O34" s="10">
        <f>SUM(B34:N34)</f>
        <v>2044.6089999999997</v>
      </c>
    </row>
    <row r="35" spans="1:15">
      <c r="A35" s="8"/>
      <c r="B35" s="11">
        <f t="shared" ref="B35:O35" si="13">B34/$O34</f>
        <v>8.7475893923972772E-2</v>
      </c>
      <c r="C35" s="11">
        <f t="shared" si="13"/>
        <v>4.7672195515132729E-2</v>
      </c>
      <c r="D35" s="11">
        <f t="shared" si="13"/>
        <v>3.149746479644764E-2</v>
      </c>
      <c r="E35" s="11">
        <f t="shared" si="13"/>
        <v>0.13788308669285912</v>
      </c>
      <c r="F35" s="11">
        <f t="shared" si="13"/>
        <v>1.5548205060234013E-2</v>
      </c>
      <c r="G35" s="11">
        <f t="shared" si="13"/>
        <v>0.12018483729651978</v>
      </c>
      <c r="H35" s="11">
        <f t="shared" si="13"/>
        <v>8.4682205742026964E-2</v>
      </c>
      <c r="I35" s="11">
        <f t="shared" si="13"/>
        <v>1.9935351942596363E-2</v>
      </c>
      <c r="J35" s="11">
        <f t="shared" si="13"/>
        <v>0.19973745591455386</v>
      </c>
      <c r="K35" s="11">
        <f t="shared" si="13"/>
        <v>3.0683128167781716E-2</v>
      </c>
      <c r="L35" s="11">
        <f t="shared" si="13"/>
        <v>6.9347733478625995E-2</v>
      </c>
      <c r="M35" s="11">
        <f t="shared" si="13"/>
        <v>0.15317745348866216</v>
      </c>
      <c r="N35" s="11">
        <f t="shared" si="13"/>
        <v>2.1749879805869976E-3</v>
      </c>
      <c r="O35" s="11">
        <f t="shared" si="13"/>
        <v>1</v>
      </c>
    </row>
    <row r="36" spans="1:15">
      <c r="A36" s="8" t="s">
        <v>32</v>
      </c>
      <c r="B36" s="9">
        <v>32.988999999999997</v>
      </c>
      <c r="C36" s="10">
        <v>23.629000000000001</v>
      </c>
      <c r="D36" s="10">
        <v>23.486000000000001</v>
      </c>
      <c r="E36" s="10">
        <v>51.058</v>
      </c>
      <c r="F36" s="10">
        <v>6.3179999999999996</v>
      </c>
      <c r="G36" s="10">
        <v>64.751000000000005</v>
      </c>
      <c r="H36" s="10">
        <v>108.09399999999999</v>
      </c>
      <c r="I36" s="10">
        <v>70.308000000000007</v>
      </c>
      <c r="J36" s="10">
        <v>168.87799999999999</v>
      </c>
      <c r="K36" s="10">
        <v>7.2450000000000001</v>
      </c>
      <c r="L36" s="10">
        <v>49.249000000000002</v>
      </c>
      <c r="M36" s="10">
        <v>93.093999999999994</v>
      </c>
      <c r="N36" s="10">
        <v>0.49</v>
      </c>
      <c r="O36" s="10">
        <f>SUM(B36:N36)</f>
        <v>699.58899999999994</v>
      </c>
    </row>
    <row r="37" spans="1:15">
      <c r="A37" s="8"/>
      <c r="B37" s="11">
        <f t="shared" ref="B37:O37" si="14">B36/$O36</f>
        <v>4.715482947845092E-2</v>
      </c>
      <c r="C37" s="11">
        <f t="shared" si="14"/>
        <v>3.377554535591612E-2</v>
      </c>
      <c r="D37" s="11">
        <f t="shared" si="14"/>
        <v>3.3571139626266282E-2</v>
      </c>
      <c r="E37" s="11">
        <f t="shared" si="14"/>
        <v>7.2982851359869871E-2</v>
      </c>
      <c r="F37" s="11">
        <f t="shared" si="14"/>
        <v>9.0310167827109926E-3</v>
      </c>
      <c r="G37" s="11">
        <f t="shared" si="14"/>
        <v>9.2555772031864436E-2</v>
      </c>
      <c r="H37" s="11">
        <f t="shared" si="14"/>
        <v>0.15451071986552103</v>
      </c>
      <c r="I37" s="11">
        <f t="shared" si="14"/>
        <v>0.10049900727427105</v>
      </c>
      <c r="J37" s="11">
        <f t="shared" si="14"/>
        <v>0.24139601966297355</v>
      </c>
      <c r="K37" s="11">
        <f t="shared" si="14"/>
        <v>1.0356080498692804E-2</v>
      </c>
      <c r="L37" s="11">
        <f t="shared" si="14"/>
        <v>7.0397047409264585E-2</v>
      </c>
      <c r="M37" s="11">
        <f t="shared" si="14"/>
        <v>0.1330695594127409</v>
      </c>
      <c r="N37" s="11">
        <f t="shared" si="14"/>
        <v>7.0041124145748439E-4</v>
      </c>
      <c r="O37" s="11">
        <f t="shared" si="14"/>
        <v>1</v>
      </c>
    </row>
    <row r="38" spans="1:15">
      <c r="A38" s="8" t="s">
        <v>33</v>
      </c>
      <c r="B38" s="9">
        <v>17.579999999999998</v>
      </c>
      <c r="C38" s="10">
        <v>11.462999999999999</v>
      </c>
      <c r="D38" s="10">
        <v>5.649</v>
      </c>
      <c r="E38" s="10">
        <v>13.865</v>
      </c>
      <c r="F38" s="10">
        <v>52.8</v>
      </c>
      <c r="G38" s="10">
        <v>8.5530000000000008</v>
      </c>
      <c r="H38" s="10">
        <v>16.181000000000001</v>
      </c>
      <c r="I38" s="10">
        <v>10.105</v>
      </c>
      <c r="J38" s="10">
        <v>74.378</v>
      </c>
      <c r="K38" s="10">
        <v>0.93799999999999994</v>
      </c>
      <c r="L38" s="10">
        <v>27.937000000000001</v>
      </c>
      <c r="M38" s="10">
        <v>39.322000000000003</v>
      </c>
      <c r="N38" s="10">
        <v>1.1279999999999999</v>
      </c>
      <c r="O38" s="10">
        <f>SUM(B38:N38)</f>
        <v>279.899</v>
      </c>
    </row>
    <row r="39" spans="1:15">
      <c r="A39" s="8"/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f>L38/$O38</f>
        <v>9.981100325474547E-2</v>
      </c>
      <c r="M39" s="11">
        <f>M38/$O38</f>
        <v>0.14048638973343958</v>
      </c>
      <c r="N39" s="11">
        <f>N38/$O38</f>
        <v>4.0300251162026296E-3</v>
      </c>
      <c r="O39" s="11">
        <f>O38/$O38</f>
        <v>1</v>
      </c>
    </row>
    <row r="40" spans="1:15">
      <c r="A40" s="8" t="s">
        <v>34</v>
      </c>
      <c r="B40" s="9">
        <v>23.561</v>
      </c>
      <c r="C40" s="10">
        <v>18.526</v>
      </c>
      <c r="D40" s="10">
        <v>17.420000000000002</v>
      </c>
      <c r="E40" s="10">
        <v>18.178999999999998</v>
      </c>
      <c r="F40" s="10">
        <v>8.0589999999999993</v>
      </c>
      <c r="G40" s="10">
        <v>19.303999999999998</v>
      </c>
      <c r="H40" s="10">
        <v>23.975999999999999</v>
      </c>
      <c r="I40" s="10">
        <v>22.393000000000001</v>
      </c>
      <c r="J40" s="10">
        <v>96.716999999999999</v>
      </c>
      <c r="K40" s="10">
        <v>4.3</v>
      </c>
      <c r="L40" s="10">
        <v>16.609000000000002</v>
      </c>
      <c r="M40" s="10">
        <v>57.633000000000003</v>
      </c>
      <c r="N40" s="10">
        <v>1.462</v>
      </c>
      <c r="O40" s="10">
        <f>SUM(B40:N40)</f>
        <v>328.13899999999995</v>
      </c>
    </row>
    <row r="41" spans="1:15">
      <c r="A41" s="8"/>
      <c r="B41" s="11">
        <f t="shared" ref="B41:O41" si="15">B40/$O40</f>
        <v>7.1801888833695482E-2</v>
      </c>
      <c r="C41" s="11">
        <f t="shared" si="15"/>
        <v>5.6457781610841758E-2</v>
      </c>
      <c r="D41" s="11">
        <f t="shared" si="15"/>
        <v>5.3087258753150353E-2</v>
      </c>
      <c r="E41" s="11">
        <f t="shared" si="15"/>
        <v>5.5400302920408734E-2</v>
      </c>
      <c r="F41" s="11">
        <f t="shared" si="15"/>
        <v>2.455971402363023E-2</v>
      </c>
      <c r="G41" s="11">
        <f t="shared" si="15"/>
        <v>5.8828728069507133E-2</v>
      </c>
      <c r="H41" s="11">
        <f t="shared" si="15"/>
        <v>7.3066596777585119E-2</v>
      </c>
      <c r="I41" s="11">
        <f t="shared" si="15"/>
        <v>6.8242421656675989E-2</v>
      </c>
      <c r="J41" s="11">
        <f t="shared" si="15"/>
        <v>0.29474399568475557</v>
      </c>
      <c r="K41" s="11">
        <f t="shared" si="15"/>
        <v>1.3104202792109443E-2</v>
      </c>
      <c r="L41" s="11">
        <f t="shared" si="15"/>
        <v>5.0615745156778087E-2</v>
      </c>
      <c r="M41" s="11">
        <f t="shared" si="15"/>
        <v>0.17563593477154502</v>
      </c>
      <c r="N41" s="11">
        <f t="shared" si="15"/>
        <v>4.4554289493172108E-3</v>
      </c>
      <c r="O41" s="11">
        <f t="shared" si="15"/>
        <v>1</v>
      </c>
    </row>
    <row r="42" spans="1:15">
      <c r="A42" s="14" t="s">
        <v>18</v>
      </c>
      <c r="B42" s="15">
        <f t="shared" ref="B42:O42" si="16">+B8+B12+B14+B16+B18+B20+B22+B24+B28+B30+B32+B34+B36+B38+B40+B10+B26</f>
        <v>778.43600000000015</v>
      </c>
      <c r="C42" s="15">
        <f t="shared" si="16"/>
        <v>652.86200000000008</v>
      </c>
      <c r="D42" s="15">
        <f t="shared" si="16"/>
        <v>765.00400000000002</v>
      </c>
      <c r="E42" s="15">
        <f t="shared" si="16"/>
        <v>900.48399999999981</v>
      </c>
      <c r="F42" s="15">
        <f t="shared" si="16"/>
        <v>221.79900000000001</v>
      </c>
      <c r="G42" s="15">
        <f t="shared" si="16"/>
        <v>943.66299999999978</v>
      </c>
      <c r="H42" s="15">
        <f t="shared" si="16"/>
        <v>1406.7749999999999</v>
      </c>
      <c r="I42" s="15">
        <f t="shared" si="16"/>
        <v>966.8900000000001</v>
      </c>
      <c r="J42" s="15">
        <f t="shared" si="16"/>
        <v>2887.4150000000004</v>
      </c>
      <c r="K42" s="15">
        <f t="shared" si="16"/>
        <v>124.006</v>
      </c>
      <c r="L42" s="15">
        <f t="shared" si="16"/>
        <v>692.52299999999991</v>
      </c>
      <c r="M42" s="15">
        <f t="shared" si="16"/>
        <v>1403.8300000000002</v>
      </c>
      <c r="N42" s="15">
        <f t="shared" si="16"/>
        <v>21.581</v>
      </c>
      <c r="O42" s="15">
        <f t="shared" si="16"/>
        <v>11765.267999999998</v>
      </c>
    </row>
    <row r="43" spans="1:15">
      <c r="A43" s="16" t="s">
        <v>35</v>
      </c>
      <c r="B43" s="17">
        <f t="shared" ref="B43:O43" si="17">B42/$O42</f>
        <v>6.6163898688920669E-2</v>
      </c>
      <c r="C43" s="17">
        <f t="shared" si="17"/>
        <v>5.5490618658240523E-2</v>
      </c>
      <c r="D43" s="17">
        <f t="shared" si="17"/>
        <v>6.5022233237695917E-2</v>
      </c>
      <c r="E43" s="17">
        <f t="shared" si="17"/>
        <v>7.6537483039060383E-2</v>
      </c>
      <c r="F43" s="17">
        <f t="shared" si="17"/>
        <v>1.8852014250759101E-2</v>
      </c>
      <c r="G43" s="17">
        <f t="shared" si="17"/>
        <v>8.0207522684566129E-2</v>
      </c>
      <c r="H43" s="17">
        <f t="shared" si="17"/>
        <v>0.11957016193766262</v>
      </c>
      <c r="I43" s="17">
        <f t="shared" si="17"/>
        <v>8.2181723357258013E-2</v>
      </c>
      <c r="J43" s="17">
        <f t="shared" si="17"/>
        <v>0.24541854890173354</v>
      </c>
      <c r="K43" s="17">
        <f t="shared" si="17"/>
        <v>1.0540006398494282E-2</v>
      </c>
      <c r="L43" s="17">
        <f t="shared" si="17"/>
        <v>5.8861642590717016E-2</v>
      </c>
      <c r="M43" s="17">
        <f t="shared" si="17"/>
        <v>0.11931984889761971</v>
      </c>
      <c r="N43" s="17">
        <f t="shared" si="17"/>
        <v>1.8342973572722699E-3</v>
      </c>
      <c r="O43" s="17">
        <f t="shared" si="17"/>
        <v>1</v>
      </c>
    </row>
    <row r="44" spans="1:15">
      <c r="A44" s="27" t="s">
        <v>43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15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7"/>
      <c r="K45" s="7"/>
      <c r="L45" s="19"/>
      <c r="M45" s="7"/>
      <c r="N45" s="7"/>
      <c r="O45" s="7"/>
    </row>
    <row r="46" spans="1:15" s="20" customFormat="1" ht="13.2">
      <c r="A46" s="21"/>
    </row>
  </sheetData>
  <phoneticPr fontId="0" type="noConversion"/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DC36F-F722-4655-A221-FC6B4E5C31D2}">
  <dimension ref="A1:Z277"/>
  <sheetViews>
    <sheetView tabSelected="1" workbookViewId="0"/>
  </sheetViews>
  <sheetFormatPr defaultRowHeight="14.4"/>
  <cols>
    <col min="1" max="1" width="19.33203125" customWidth="1"/>
    <col min="2" max="13" width="10.33203125" customWidth="1"/>
    <col min="16" max="26" width="5" customWidth="1"/>
  </cols>
  <sheetData>
    <row r="1" spans="1:26" ht="16.2">
      <c r="A1" s="55"/>
      <c r="B1" s="84" t="s">
        <v>67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65"/>
    </row>
    <row r="2" spans="1:26" ht="16.2">
      <c r="A2" s="55"/>
      <c r="B2" s="80" t="s">
        <v>68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67"/>
    </row>
    <row r="3" spans="1:26" ht="15">
      <c r="A3" s="55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67"/>
    </row>
    <row r="4" spans="1:26" ht="15">
      <c r="A4" s="55"/>
      <c r="B4" s="82" t="s">
        <v>37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67"/>
    </row>
    <row r="5" spans="1:26">
      <c r="A5" s="56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67"/>
    </row>
    <row r="6" spans="1:26">
      <c r="A6" s="53"/>
      <c r="B6" s="54" t="s">
        <v>0</v>
      </c>
      <c r="C6" s="54" t="s">
        <v>1</v>
      </c>
      <c r="D6" s="54" t="s">
        <v>71</v>
      </c>
      <c r="E6" s="54" t="s">
        <v>3</v>
      </c>
      <c r="F6" s="54" t="s">
        <v>4</v>
      </c>
      <c r="G6" s="54" t="s">
        <v>7</v>
      </c>
      <c r="H6" s="54" t="s">
        <v>8</v>
      </c>
      <c r="I6" s="54" t="s">
        <v>9</v>
      </c>
      <c r="J6" s="54" t="s">
        <v>10</v>
      </c>
      <c r="K6" s="54" t="s">
        <v>10</v>
      </c>
      <c r="L6" s="54"/>
      <c r="M6" s="57"/>
      <c r="N6" s="66"/>
    </row>
    <row r="7" spans="1:26">
      <c r="A7" s="25"/>
      <c r="B7" s="26"/>
      <c r="C7" s="26"/>
      <c r="D7" s="26"/>
      <c r="E7" s="26"/>
      <c r="F7" s="26"/>
      <c r="G7" s="26" t="s">
        <v>13</v>
      </c>
      <c r="H7" s="26" t="s">
        <v>11</v>
      </c>
      <c r="I7" s="26" t="s">
        <v>14</v>
      </c>
      <c r="J7" s="26" t="s">
        <v>15</v>
      </c>
      <c r="K7" s="26" t="s">
        <v>72</v>
      </c>
      <c r="L7" s="26" t="s">
        <v>17</v>
      </c>
      <c r="M7" s="58" t="s">
        <v>42</v>
      </c>
      <c r="N7" s="66"/>
    </row>
    <row r="8" spans="1:26">
      <c r="A8" s="41" t="s">
        <v>19</v>
      </c>
      <c r="B8" s="42">
        <v>18.382999999999999</v>
      </c>
      <c r="C8" s="42">
        <v>13.272</v>
      </c>
      <c r="D8" s="42">
        <v>37.064999999999998</v>
      </c>
      <c r="E8" s="42">
        <v>14.019</v>
      </c>
      <c r="F8" s="42">
        <v>3.3610000000000002</v>
      </c>
      <c r="G8" s="42">
        <v>20.353000000000002</v>
      </c>
      <c r="H8" s="42">
        <v>90.203999999999994</v>
      </c>
      <c r="I8" s="42">
        <v>2.1749999999999998</v>
      </c>
      <c r="J8" s="42">
        <v>25.98</v>
      </c>
      <c r="K8" s="42">
        <v>20.140999999999998</v>
      </c>
      <c r="L8" s="42">
        <v>3.7869999999999999</v>
      </c>
      <c r="M8" s="59">
        <f>SUM(B8:L8)</f>
        <v>248.73999999999998</v>
      </c>
      <c r="N8" s="66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spans="1:26">
      <c r="A9" s="50"/>
      <c r="B9" s="51">
        <f>B8/$M8</f>
        <v>7.3904478572002899E-2</v>
      </c>
      <c r="C9" s="51">
        <f>C8/$M8</f>
        <v>5.3356918871110402E-2</v>
      </c>
      <c r="D9" s="51">
        <f>D8/$M8</f>
        <v>0.1490110155182118</v>
      </c>
      <c r="E9" s="51">
        <f>E8/$M8</f>
        <v>5.6360054675564854E-2</v>
      </c>
      <c r="F9" s="51">
        <f>F8/$M8</f>
        <v>1.3512100988984484E-2</v>
      </c>
      <c r="G9" s="51">
        <f>G8/$M8</f>
        <v>8.1824394950550786E-2</v>
      </c>
      <c r="H9" s="51">
        <f>H8/$M8</f>
        <v>0.36264372437082898</v>
      </c>
      <c r="I9" s="51">
        <f>I8/$M8</f>
        <v>8.7440701133713918E-3</v>
      </c>
      <c r="J9" s="51">
        <f>J8/$M8</f>
        <v>0.10444640990592588</v>
      </c>
      <c r="K9" s="51">
        <f>K8/$M8</f>
        <v>8.0972099380879639E-2</v>
      </c>
      <c r="L9" s="51">
        <f>L8/$M8</f>
        <v>1.5224732652568948E-2</v>
      </c>
      <c r="M9" s="60">
        <f>M8/$M8</f>
        <v>1</v>
      </c>
      <c r="N9" s="66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</row>
    <row r="10" spans="1:26">
      <c r="A10" s="41" t="s">
        <v>20</v>
      </c>
      <c r="B10" s="42">
        <v>43.253999999999998</v>
      </c>
      <c r="C10" s="43">
        <v>31.91</v>
      </c>
      <c r="D10" s="43">
        <v>93.397999999999996</v>
      </c>
      <c r="E10" s="43">
        <v>18.001999999999999</v>
      </c>
      <c r="F10" s="43">
        <v>16.152999999999999</v>
      </c>
      <c r="G10" s="43">
        <v>49.74</v>
      </c>
      <c r="H10" s="42">
        <v>99.561000000000007</v>
      </c>
      <c r="I10" s="43">
        <v>7.15</v>
      </c>
      <c r="J10" s="43">
        <v>40.125</v>
      </c>
      <c r="K10" s="43">
        <v>28.155000000000001</v>
      </c>
      <c r="L10" s="43">
        <v>4.0430000000000001</v>
      </c>
      <c r="M10" s="59">
        <f>SUM(B10:L10)</f>
        <v>431.49099999999999</v>
      </c>
      <c r="N10" s="66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</row>
    <row r="11" spans="1:26">
      <c r="A11" s="50"/>
      <c r="B11" s="51">
        <f>B10/$M10</f>
        <v>0.10024311051678945</v>
      </c>
      <c r="C11" s="51">
        <f>C10/$M10</f>
        <v>7.3952875030997178E-2</v>
      </c>
      <c r="D11" s="51">
        <f>D10/$M10</f>
        <v>0.21645410912394464</v>
      </c>
      <c r="E11" s="51">
        <f>E10/$M10</f>
        <v>4.1720453033782856E-2</v>
      </c>
      <c r="F11" s="51">
        <f>F10/$M10</f>
        <v>3.7435311512870488E-2</v>
      </c>
      <c r="G11" s="51">
        <f>G10/$M10</f>
        <v>0.11527471024888121</v>
      </c>
      <c r="H11" s="51">
        <f>H10/$M10</f>
        <v>0.23073714167850548</v>
      </c>
      <c r="I11" s="51">
        <f>I10/$M10</f>
        <v>1.6570449905096516E-2</v>
      </c>
      <c r="J11" s="51">
        <f>J10/$M10</f>
        <v>9.2991510831048618E-2</v>
      </c>
      <c r="K11" s="51">
        <f>K10/$M10</f>
        <v>6.5250491899019922E-2</v>
      </c>
      <c r="L11" s="51">
        <f>L10/$M10</f>
        <v>9.369836219063666E-3</v>
      </c>
      <c r="M11" s="60">
        <f>M10/$M10</f>
        <v>1</v>
      </c>
      <c r="N11" s="66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</row>
    <row r="12" spans="1:26">
      <c r="A12" s="41" t="s">
        <v>21</v>
      </c>
      <c r="B12" s="42">
        <v>9.8219999999999992</v>
      </c>
      <c r="C12" s="43">
        <v>11.72</v>
      </c>
      <c r="D12" s="43">
        <v>41.145000000000003</v>
      </c>
      <c r="E12" s="43">
        <v>13.582000000000001</v>
      </c>
      <c r="F12" s="43">
        <v>4.95</v>
      </c>
      <c r="G12" s="43">
        <v>11.167</v>
      </c>
      <c r="H12" s="42">
        <v>49.485999999999997</v>
      </c>
      <c r="I12" s="43">
        <v>0.42</v>
      </c>
      <c r="J12" s="43">
        <v>33.058</v>
      </c>
      <c r="K12" s="43">
        <v>17.556999999999999</v>
      </c>
      <c r="L12" s="43">
        <v>5.2169999999999996</v>
      </c>
      <c r="M12" s="59">
        <f>SUM(B12:L12)</f>
        <v>198.124</v>
      </c>
      <c r="N12" s="66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</row>
    <row r="13" spans="1:26">
      <c r="A13" s="50"/>
      <c r="B13" s="51">
        <f>B12/$M12</f>
        <v>4.9575013627829033E-2</v>
      </c>
      <c r="C13" s="51">
        <f>C12/$M12</f>
        <v>5.9154872705982117E-2</v>
      </c>
      <c r="D13" s="51">
        <f>D12/$M12</f>
        <v>0.20767297248188005</v>
      </c>
      <c r="E13" s="51">
        <f>E12/$M12</f>
        <v>6.8553027396983712E-2</v>
      </c>
      <c r="F13" s="51">
        <f>F12/$M12</f>
        <v>2.4984353233328625E-2</v>
      </c>
      <c r="G13" s="51">
        <f>G12/$M12</f>
        <v>5.6363691425571863E-2</v>
      </c>
      <c r="H13" s="51">
        <f>H12/$M12</f>
        <v>0.24977286951606065</v>
      </c>
      <c r="I13" s="51">
        <f>I12/$M12</f>
        <v>2.1198845167672772E-3</v>
      </c>
      <c r="J13" s="51">
        <f>J12/$M12</f>
        <v>0.16685510084593488</v>
      </c>
      <c r="K13" s="51">
        <f>K12/$M12</f>
        <v>8.861622014495972E-2</v>
      </c>
      <c r="L13" s="51">
        <f>L12/$M12</f>
        <v>2.6331994104702106E-2</v>
      </c>
      <c r="M13" s="60">
        <f>M12/$M12</f>
        <v>1</v>
      </c>
      <c r="N13" s="66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</row>
    <row r="14" spans="1:26">
      <c r="A14" s="41" t="s">
        <v>22</v>
      </c>
      <c r="B14" s="42">
        <v>4.609</v>
      </c>
      <c r="C14" s="43">
        <v>5.9059999999999997</v>
      </c>
      <c r="D14" s="43">
        <v>8.4420000000000002</v>
      </c>
      <c r="E14" s="43">
        <v>5.96</v>
      </c>
      <c r="F14" s="43">
        <v>7.6829999999999998</v>
      </c>
      <c r="G14" s="43">
        <v>3.1629999999999998</v>
      </c>
      <c r="H14" s="42">
        <v>25.065000000000001</v>
      </c>
      <c r="I14" s="43">
        <v>0.29599999999999999</v>
      </c>
      <c r="J14" s="43">
        <v>22.097999999999999</v>
      </c>
      <c r="K14" s="43">
        <v>9.9860000000000007</v>
      </c>
      <c r="L14" s="43">
        <v>3.21</v>
      </c>
      <c r="M14" s="59">
        <f>SUM(B14:L14)</f>
        <v>96.418000000000006</v>
      </c>
      <c r="N14" s="66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</row>
    <row r="15" spans="1:26">
      <c r="A15" s="50"/>
      <c r="B15" s="51">
        <f>B14/$M14</f>
        <v>4.7802277583023911E-2</v>
      </c>
      <c r="C15" s="51">
        <f>C14/$M14</f>
        <v>6.1254122674189462E-2</v>
      </c>
      <c r="D15" s="51">
        <f>D14/$M14</f>
        <v>8.7556265427617241E-2</v>
      </c>
      <c r="E15" s="51">
        <f>E14/$M14</f>
        <v>6.1814184073513238E-2</v>
      </c>
      <c r="F15" s="51">
        <f>F14/$M14</f>
        <v>7.9684291314899694E-2</v>
      </c>
      <c r="G15" s="51">
        <f>G14/$M14</f>
        <v>3.2805077890020531E-2</v>
      </c>
      <c r="H15" s="51">
        <f>H14/$M14</f>
        <v>0.25996183285278684</v>
      </c>
      <c r="I15" s="51">
        <f>I14/$M14</f>
        <v>3.0699661888858925E-3</v>
      </c>
      <c r="J15" s="51">
        <f>J14/$M14</f>
        <v>0.22918957041216367</v>
      </c>
      <c r="K15" s="51">
        <f>K14/$M14</f>
        <v>0.10356987284531934</v>
      </c>
      <c r="L15" s="51">
        <f>L14/$M14</f>
        <v>3.3292538737580119E-2</v>
      </c>
      <c r="M15" s="60">
        <f>M14/$M14</f>
        <v>1</v>
      </c>
      <c r="N15" s="66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</row>
    <row r="16" spans="1:26">
      <c r="A16" s="41" t="s">
        <v>23</v>
      </c>
      <c r="B16" s="42">
        <v>67.369</v>
      </c>
      <c r="C16" s="43">
        <v>54.262</v>
      </c>
      <c r="D16" s="43">
        <v>581.85400000000004</v>
      </c>
      <c r="E16" s="43">
        <v>55.219000000000001</v>
      </c>
      <c r="F16" s="43">
        <v>16.411999999999999</v>
      </c>
      <c r="G16" s="43">
        <v>412.54399999999998</v>
      </c>
      <c r="H16" s="42">
        <v>204.96600000000001</v>
      </c>
      <c r="I16" s="43">
        <v>6.7649999999999997</v>
      </c>
      <c r="J16" s="43">
        <v>153.267</v>
      </c>
      <c r="K16" s="43">
        <v>73.637</v>
      </c>
      <c r="L16" s="43">
        <v>23.823</v>
      </c>
      <c r="M16" s="59">
        <f>SUM(B16:L16)</f>
        <v>1650.1180000000004</v>
      </c>
      <c r="N16" s="79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</row>
    <row r="17" spans="1:26">
      <c r="A17" s="50"/>
      <c r="B17" s="51">
        <f>B16/$M16</f>
        <v>4.0826777236537014E-2</v>
      </c>
      <c r="C17" s="51">
        <f>C16/$M16</f>
        <v>3.2883708922634619E-2</v>
      </c>
      <c r="D17" s="51">
        <f>D16/$M16</f>
        <v>0.35261357066585536</v>
      </c>
      <c r="E17" s="51">
        <f>E16/$M16</f>
        <v>3.3463667446812888E-2</v>
      </c>
      <c r="F17" s="51">
        <f>F16/$M16</f>
        <v>9.9459553801606888E-3</v>
      </c>
      <c r="G17" s="51">
        <f>G16/$M16</f>
        <v>0.25000878725036629</v>
      </c>
      <c r="H17" s="51">
        <f>H16/$M16</f>
        <v>0.12421293507494613</v>
      </c>
      <c r="I17" s="51">
        <f>I16/$M16</f>
        <v>4.0997068088463968E-3</v>
      </c>
      <c r="J17" s="51">
        <f>J16/$M16</f>
        <v>9.2882448406719983E-2</v>
      </c>
      <c r="K17" s="51">
        <f>K16/$M16</f>
        <v>4.4625293463861362E-2</v>
      </c>
      <c r="L17" s="51">
        <f>L16/$M16</f>
        <v>1.4437149343259084E-2</v>
      </c>
      <c r="M17" s="60">
        <f>M16/$M16</f>
        <v>1</v>
      </c>
      <c r="N17" s="66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</row>
    <row r="18" spans="1:26">
      <c r="A18" s="41" t="s">
        <v>24</v>
      </c>
      <c r="B18" s="42">
        <v>285.27199999999999</v>
      </c>
      <c r="C18" s="43">
        <v>319.23599999999999</v>
      </c>
      <c r="D18" s="43">
        <v>362.05900000000003</v>
      </c>
      <c r="E18" s="43">
        <v>194.25</v>
      </c>
      <c r="F18" s="43">
        <v>47.194000000000003</v>
      </c>
      <c r="G18" s="43">
        <v>176.18799999999999</v>
      </c>
      <c r="H18" s="42">
        <v>1063.037</v>
      </c>
      <c r="I18" s="43">
        <v>19.977</v>
      </c>
      <c r="J18" s="43">
        <v>244.40100000000001</v>
      </c>
      <c r="K18" s="43">
        <v>171.06200000000001</v>
      </c>
      <c r="L18" s="43">
        <v>35.002000000000002</v>
      </c>
      <c r="M18" s="59">
        <f>SUM(B18:L18)</f>
        <v>2917.6779999999994</v>
      </c>
      <c r="N18" s="66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</row>
    <row r="19" spans="1:26">
      <c r="A19" s="50"/>
      <c r="B19" s="51">
        <f>B18/$M18</f>
        <v>9.7773640545666812E-2</v>
      </c>
      <c r="C19" s="51">
        <f>C18/$M18</f>
        <v>0.10941440419402006</v>
      </c>
      <c r="D19" s="51">
        <f>D18/$M18</f>
        <v>0.12409148644915584</v>
      </c>
      <c r="E19" s="51">
        <f>E18/$M18</f>
        <v>6.6576914930297326E-2</v>
      </c>
      <c r="F19" s="51">
        <f>F18/$M18</f>
        <v>1.6175191367930254E-2</v>
      </c>
      <c r="G19" s="51">
        <f>G18/$M18</f>
        <v>6.038637574125727E-2</v>
      </c>
      <c r="H19" s="51">
        <f>H18/$M18</f>
        <v>0.36434349506696773</v>
      </c>
      <c r="I19" s="51">
        <f>I18/$M18</f>
        <v>6.8468830350710405E-3</v>
      </c>
      <c r="J19" s="51">
        <f>J18/$M18</f>
        <v>8.3765583453691617E-2</v>
      </c>
      <c r="K19" s="51">
        <f>K18/$M18</f>
        <v>5.8629499211359189E-2</v>
      </c>
      <c r="L19" s="51">
        <f>L18/$M18</f>
        <v>1.19965260045831E-2</v>
      </c>
      <c r="M19" s="60">
        <f>M18/$M18</f>
        <v>1</v>
      </c>
      <c r="N19" s="66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</row>
    <row r="20" spans="1:26">
      <c r="A20" s="41" t="s">
        <v>25</v>
      </c>
      <c r="B20" s="45">
        <v>4.7720000000000002</v>
      </c>
      <c r="C20" s="43">
        <v>3.641</v>
      </c>
      <c r="D20" s="43">
        <v>20.734000000000002</v>
      </c>
      <c r="E20" s="43">
        <v>2.794</v>
      </c>
      <c r="F20" s="43">
        <v>1.476</v>
      </c>
      <c r="G20" s="43">
        <v>4.8849999999999998</v>
      </c>
      <c r="H20" s="45">
        <v>14.534000000000001</v>
      </c>
      <c r="I20" s="43">
        <v>0.45400000000000001</v>
      </c>
      <c r="J20" s="43">
        <v>20</v>
      </c>
      <c r="K20" s="43">
        <v>7.6340000000000003</v>
      </c>
      <c r="L20" s="43">
        <v>5.2999999999999999E-2</v>
      </c>
      <c r="M20" s="59">
        <f>SUM(B20:L20)</f>
        <v>80.97699999999999</v>
      </c>
      <c r="N20" s="66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</row>
    <row r="21" spans="1:26">
      <c r="A21" s="50"/>
      <c r="B21" s="51">
        <f>B20/$M20</f>
        <v>5.8930313545821664E-2</v>
      </c>
      <c r="C21" s="51">
        <f>C20/$M20</f>
        <v>4.4963384664781364E-2</v>
      </c>
      <c r="D21" s="51">
        <f>D20/$M20</f>
        <v>0.25604801363350094</v>
      </c>
      <c r="E21" s="51">
        <f>E20/$M20</f>
        <v>3.4503624485965154E-2</v>
      </c>
      <c r="F21" s="51">
        <f>F20/$M20</f>
        <v>1.8227397903108292E-2</v>
      </c>
      <c r="G21" s="51">
        <f>G20/$M20</f>
        <v>6.0325771515368568E-2</v>
      </c>
      <c r="H21" s="51">
        <f>H20/$M20</f>
        <v>0.17948306309198911</v>
      </c>
      <c r="I21" s="51">
        <f>I20/$M20</f>
        <v>5.6065302493300577E-3</v>
      </c>
      <c r="J21" s="51">
        <f>J20/$M20</f>
        <v>0.24698371142423162</v>
      </c>
      <c r="K21" s="51">
        <f>K20/$M20</f>
        <v>9.4273682650629201E-2</v>
      </c>
      <c r="L21" s="51">
        <f>L20/$M20</f>
        <v>6.5450683527421374E-4</v>
      </c>
      <c r="M21" s="60">
        <f>M20/$M20</f>
        <v>1</v>
      </c>
      <c r="N21" s="66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</row>
    <row r="22" spans="1:26">
      <c r="A22" s="41" t="s">
        <v>26</v>
      </c>
      <c r="B22" s="42">
        <v>3.56</v>
      </c>
      <c r="C22" s="43">
        <v>2.9740000000000002</v>
      </c>
      <c r="D22" s="43">
        <v>7.7489999999999997</v>
      </c>
      <c r="E22" s="43">
        <v>6.7919999999999998</v>
      </c>
      <c r="F22" s="43">
        <v>1.1839999999999999</v>
      </c>
      <c r="G22" s="43">
        <v>5.9409999999999998</v>
      </c>
      <c r="H22" s="42">
        <v>25.236000000000001</v>
      </c>
      <c r="I22" s="43">
        <v>1.381</v>
      </c>
      <c r="J22" s="43">
        <v>19.189</v>
      </c>
      <c r="K22" s="43">
        <v>13.510999999999999</v>
      </c>
      <c r="L22" s="43">
        <v>0.80800000000000005</v>
      </c>
      <c r="M22" s="59">
        <f>SUM(B22:L22)</f>
        <v>88.325000000000003</v>
      </c>
      <c r="N22" s="66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</row>
    <row r="23" spans="1:26">
      <c r="A23" s="50"/>
      <c r="B23" s="51">
        <f>B22/$M22</f>
        <v>4.0305689215963766E-2</v>
      </c>
      <c r="C23" s="51">
        <f>C22/$M22</f>
        <v>3.3671101047268615E-2</v>
      </c>
      <c r="D23" s="51">
        <f>D22/$M22</f>
        <v>8.7732804981602033E-2</v>
      </c>
      <c r="E23" s="51">
        <f>E22/$M22</f>
        <v>7.6897820549108403E-2</v>
      </c>
      <c r="F23" s="51">
        <f>F22/$M22</f>
        <v>1.3405038211151995E-2</v>
      </c>
      <c r="G23" s="51">
        <f>G22/$M22</f>
        <v>6.7262949334842906E-2</v>
      </c>
      <c r="H23" s="51">
        <f>H22/$M22</f>
        <v>0.28571752052080385</v>
      </c>
      <c r="I23" s="51">
        <f>I22/$M22</f>
        <v>1.5635437305406171E-2</v>
      </c>
      <c r="J23" s="51">
        <f>J22/$M22</f>
        <v>0.21725445796773279</v>
      </c>
      <c r="K23" s="51">
        <f>K22/$M22</f>
        <v>0.15296914803283326</v>
      </c>
      <c r="L23" s="51">
        <f>L22/$M22</f>
        <v>9.1480328332861592E-3</v>
      </c>
      <c r="M23" s="60">
        <f>M22/$M22</f>
        <v>1</v>
      </c>
      <c r="N23" s="66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</row>
    <row r="24" spans="1:26">
      <c r="A24" s="41" t="s">
        <v>40</v>
      </c>
      <c r="B24" s="43">
        <v>62.636000000000003</v>
      </c>
      <c r="C24" s="43">
        <v>50.511000000000003</v>
      </c>
      <c r="D24" s="43">
        <v>537.12900000000002</v>
      </c>
      <c r="E24" s="43">
        <v>89.590999999999994</v>
      </c>
      <c r="F24" s="43">
        <v>17.059999999999999</v>
      </c>
      <c r="G24" s="43">
        <v>139.34200000000001</v>
      </c>
      <c r="H24" s="43">
        <v>231.03200000000001</v>
      </c>
      <c r="I24" s="43">
        <v>14.861000000000001</v>
      </c>
      <c r="J24" s="43">
        <v>159.964</v>
      </c>
      <c r="K24" s="43">
        <v>70.010000000000005</v>
      </c>
      <c r="L24" s="43">
        <v>4.5819999999999999</v>
      </c>
      <c r="M24" s="59">
        <f>SUM(B24:L24)</f>
        <v>1376.7180000000001</v>
      </c>
      <c r="N24" s="66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</row>
    <row r="25" spans="1:26">
      <c r="A25" s="50"/>
      <c r="B25" s="51">
        <f>B24/$M24</f>
        <v>4.5496608601035216E-2</v>
      </c>
      <c r="C25" s="51">
        <f>C24/$M24</f>
        <v>3.6689430951000856E-2</v>
      </c>
      <c r="D25" s="51">
        <f>D24/$M24</f>
        <v>0.3901517957926024</v>
      </c>
      <c r="E25" s="51">
        <f>E24/$M24</f>
        <v>6.5075781677874478E-2</v>
      </c>
      <c r="F25" s="51">
        <f>F24/$M24</f>
        <v>1.2391789749244216E-2</v>
      </c>
      <c r="G25" s="51">
        <f>G24/$M24</f>
        <v>0.10121317510194536</v>
      </c>
      <c r="H25" s="51">
        <f>H24/$M24</f>
        <v>0.16781359726538042</v>
      </c>
      <c r="I25" s="51">
        <f>I24/$M24</f>
        <v>1.0794512746982315E-2</v>
      </c>
      <c r="J25" s="51">
        <f>J24/$M24</f>
        <v>0.11619227757609038</v>
      </c>
      <c r="K25" s="51">
        <f>K24/$M24</f>
        <v>5.0852825342590134E-2</v>
      </c>
      <c r="L25" s="51">
        <f>L24/$M24</f>
        <v>3.3282051952542202E-3</v>
      </c>
      <c r="M25" s="60">
        <f>M24/$M24</f>
        <v>1</v>
      </c>
      <c r="N25" s="66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spans="1:26">
      <c r="A26" s="41" t="s">
        <v>27</v>
      </c>
      <c r="B26" s="43">
        <v>5.1349999999999998</v>
      </c>
      <c r="C26" s="43">
        <v>4.9989999999999997</v>
      </c>
      <c r="D26" s="43">
        <v>7.48</v>
      </c>
      <c r="E26" s="43">
        <v>1.948</v>
      </c>
      <c r="F26" s="43">
        <v>1.5029999999999999</v>
      </c>
      <c r="G26" s="43">
        <v>3.6480000000000001</v>
      </c>
      <c r="H26" s="43">
        <v>13.451000000000001</v>
      </c>
      <c r="I26" s="43">
        <v>1.125</v>
      </c>
      <c r="J26" s="43">
        <v>2.6509999999999998</v>
      </c>
      <c r="K26" s="43">
        <v>2.246</v>
      </c>
      <c r="L26" s="43">
        <v>1.0029999999999999</v>
      </c>
      <c r="M26" s="59">
        <f>SUM(B26:L26)</f>
        <v>45.189</v>
      </c>
      <c r="N26" s="66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</row>
    <row r="27" spans="1:26">
      <c r="A27" s="50"/>
      <c r="B27" s="51">
        <f>B26/$M26</f>
        <v>0.11363384894553984</v>
      </c>
      <c r="C27" s="51">
        <f>C26/$M26</f>
        <v>0.11062426696762485</v>
      </c>
      <c r="D27" s="51">
        <f>D26/$M26</f>
        <v>0.16552700878532386</v>
      </c>
      <c r="E27" s="51">
        <f>E26/$M26</f>
        <v>4.31078359777822E-2</v>
      </c>
      <c r="F27" s="51">
        <f>F26/$M26</f>
        <v>3.3260306711810392E-2</v>
      </c>
      <c r="G27" s="51">
        <f>G26/$M26</f>
        <v>8.0727610701719452E-2</v>
      </c>
      <c r="H27" s="51">
        <f>H26/$M26</f>
        <v>0.29766093518334108</v>
      </c>
      <c r="I27" s="51">
        <f>I26/$M26</f>
        <v>2.4895439155546702E-2</v>
      </c>
      <c r="J27" s="51">
        <f>J26/$M26</f>
        <v>5.8664719290092718E-2</v>
      </c>
      <c r="K27" s="51">
        <f>K26/$M26</f>
        <v>4.9702361194095906E-2</v>
      </c>
      <c r="L27" s="51">
        <f>L26/$M26</f>
        <v>2.2195667087122971E-2</v>
      </c>
      <c r="M27" s="60">
        <f>M26/$M26</f>
        <v>1</v>
      </c>
      <c r="N27" s="66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</row>
    <row r="28" spans="1:26">
      <c r="A28" s="41" t="s">
        <v>29</v>
      </c>
      <c r="B28" s="42">
        <v>24.577000000000002</v>
      </c>
      <c r="C28" s="43">
        <v>14.263</v>
      </c>
      <c r="D28" s="43">
        <v>61.597999999999999</v>
      </c>
      <c r="E28" s="43">
        <v>19.381</v>
      </c>
      <c r="F28" s="43">
        <v>16.173999999999999</v>
      </c>
      <c r="G28" s="43">
        <v>22.399000000000001</v>
      </c>
      <c r="H28" s="42">
        <v>85.248999999999995</v>
      </c>
      <c r="I28" s="43">
        <v>2.0579999999999998</v>
      </c>
      <c r="J28" s="43">
        <v>50.951000000000001</v>
      </c>
      <c r="K28" s="43">
        <v>42.417000000000002</v>
      </c>
      <c r="L28" s="43">
        <v>16.984000000000002</v>
      </c>
      <c r="M28" s="59">
        <f>SUM(B28:L28)</f>
        <v>356.05099999999999</v>
      </c>
      <c r="N28" s="66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spans="1:26">
      <c r="A29" s="50"/>
      <c r="B29" s="51">
        <f>B28/$M28</f>
        <v>6.9026628207756763E-2</v>
      </c>
      <c r="C29" s="51">
        <f>C28/$M28</f>
        <v>4.0058867971161434E-2</v>
      </c>
      <c r="D29" s="51">
        <f>D28/$M28</f>
        <v>0.17300330570620501</v>
      </c>
      <c r="E29" s="51">
        <f>E28/$M28</f>
        <v>5.4433213219454518E-2</v>
      </c>
      <c r="F29" s="51">
        <f>F28/$M28</f>
        <v>4.5426076601385756E-2</v>
      </c>
      <c r="G29" s="51">
        <f>G28/$M28</f>
        <v>6.290952700596264E-2</v>
      </c>
      <c r="H29" s="51">
        <f>H28/$M28</f>
        <v>0.23942918289795562</v>
      </c>
      <c r="I29" s="51">
        <f>I28/$M28</f>
        <v>5.7800708325492691E-3</v>
      </c>
      <c r="J29" s="51">
        <f>J28/$M28</f>
        <v>0.14310028619495521</v>
      </c>
      <c r="K29" s="51">
        <f>K28/$M28</f>
        <v>0.11913180976882526</v>
      </c>
      <c r="L29" s="51">
        <f>L28/$M28</f>
        <v>4.7701031593788537E-2</v>
      </c>
      <c r="M29" s="60">
        <f>M28/$M28</f>
        <v>1</v>
      </c>
      <c r="N29" s="66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spans="1:26">
      <c r="A30" s="41" t="s">
        <v>30</v>
      </c>
      <c r="B30" s="42">
        <v>12.313000000000001</v>
      </c>
      <c r="C30" s="43">
        <v>14.27</v>
      </c>
      <c r="D30" s="43">
        <v>37.302999999999997</v>
      </c>
      <c r="E30" s="43">
        <v>6.55</v>
      </c>
      <c r="F30" s="43">
        <v>4.0739999999999998</v>
      </c>
      <c r="G30" s="43">
        <v>23.254999999999999</v>
      </c>
      <c r="H30" s="42">
        <v>19.213000000000001</v>
      </c>
      <c r="I30" s="43">
        <v>0.99399999999999999</v>
      </c>
      <c r="J30" s="43">
        <v>17.57</v>
      </c>
      <c r="K30" s="43">
        <v>8.3930000000000007</v>
      </c>
      <c r="L30" s="43">
        <v>1.482</v>
      </c>
      <c r="M30" s="59">
        <f>SUM(B30:L30)</f>
        <v>145.41699999999997</v>
      </c>
      <c r="N30" s="66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spans="1:26">
      <c r="A31" s="50"/>
      <c r="B31" s="51">
        <f>B30/$M30</f>
        <v>8.4673731406919431E-2</v>
      </c>
      <c r="C31" s="51">
        <f>C30/$M30</f>
        <v>9.8131580214142797E-2</v>
      </c>
      <c r="D31" s="51">
        <f>D30/$M30</f>
        <v>0.25652434034535165</v>
      </c>
      <c r="E31" s="51">
        <f>E30/$M30</f>
        <v>4.5042876692546273E-2</v>
      </c>
      <c r="F31" s="51">
        <f>F30/$M30</f>
        <v>2.8015981625257022E-2</v>
      </c>
      <c r="G31" s="51">
        <f>G30/$M30</f>
        <v>0.15991940419620818</v>
      </c>
      <c r="H31" s="51">
        <f>H30/$M30</f>
        <v>0.13212347937311322</v>
      </c>
      <c r="I31" s="51">
        <f>I30/$M30</f>
        <v>6.8355144171589307E-3</v>
      </c>
      <c r="J31" s="51">
        <f>J30/$M30</f>
        <v>0.12082493793710504</v>
      </c>
      <c r="K31" s="51">
        <f>K30/$M30</f>
        <v>5.7716773142067308E-2</v>
      </c>
      <c r="L31" s="51">
        <f>L30/$M30</f>
        <v>1.0191380650130318E-2</v>
      </c>
      <c r="M31" s="60">
        <f>M30/$M30</f>
        <v>1</v>
      </c>
      <c r="N31" s="66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spans="1:26">
      <c r="A32" s="41" t="s">
        <v>31</v>
      </c>
      <c r="B32" s="42">
        <v>161.58500000000001</v>
      </c>
      <c r="C32" s="43">
        <v>112.26</v>
      </c>
      <c r="D32" s="43">
        <v>212.001</v>
      </c>
      <c r="E32" s="43">
        <v>152.77699999999999</v>
      </c>
      <c r="F32" s="43">
        <v>46.408000000000001</v>
      </c>
      <c r="G32" s="43">
        <v>61.762999999999998</v>
      </c>
      <c r="H32" s="42">
        <v>376.07499999999999</v>
      </c>
      <c r="I32" s="43">
        <v>84.018000000000001</v>
      </c>
      <c r="J32" s="43">
        <v>257.35599999999999</v>
      </c>
      <c r="K32" s="43">
        <v>119.532</v>
      </c>
      <c r="L32" s="43">
        <v>47.289000000000001</v>
      </c>
      <c r="M32" s="59">
        <f>SUM(B32:L32)</f>
        <v>1631.0640000000001</v>
      </c>
      <c r="N32" s="66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spans="1:26">
      <c r="A33" s="50"/>
      <c r="B33" s="51">
        <f>B32/$M32</f>
        <v>9.9067234639474602E-2</v>
      </c>
      <c r="C33" s="51">
        <f>C32/$M32</f>
        <v>6.8826238578007973E-2</v>
      </c>
      <c r="D33" s="51">
        <f>D32/$M32</f>
        <v>0.12997711923014671</v>
      </c>
      <c r="E33" s="51">
        <f>E32/$M32</f>
        <v>9.3667078667667228E-2</v>
      </c>
      <c r="F33" s="51">
        <f>F32/$M32</f>
        <v>2.8452592908678017E-2</v>
      </c>
      <c r="G33" s="51">
        <f>G32/$M32</f>
        <v>3.7866693152445272E-2</v>
      </c>
      <c r="H33" s="51">
        <f>H32/$M32</f>
        <v>0.23057035162323489</v>
      </c>
      <c r="I33" s="51">
        <f>I32/$M32</f>
        <v>5.1511160812819118E-2</v>
      </c>
      <c r="J33" s="51">
        <f>J32/$M32</f>
        <v>0.15778412128524691</v>
      </c>
      <c r="K33" s="51">
        <f>K32/$M32</f>
        <v>7.328467797707508E-2</v>
      </c>
      <c r="L33" s="51">
        <f>L32/$M32</f>
        <v>2.899273112520416E-2</v>
      </c>
      <c r="M33" s="60">
        <f>M32/$M32</f>
        <v>1</v>
      </c>
      <c r="N33" s="66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spans="1:26">
      <c r="A34" s="41" t="s">
        <v>32</v>
      </c>
      <c r="B34" s="42">
        <v>44.16</v>
      </c>
      <c r="C34" s="43">
        <v>43.741999999999997</v>
      </c>
      <c r="D34" s="43">
        <v>186.20400000000001</v>
      </c>
      <c r="E34" s="43">
        <v>34.776000000000003</v>
      </c>
      <c r="F34" s="43">
        <v>14.324999999999999</v>
      </c>
      <c r="G34" s="43">
        <v>95.546999999999997</v>
      </c>
      <c r="H34" s="42">
        <v>197.74799999999999</v>
      </c>
      <c r="I34" s="43">
        <v>7.2930000000000001</v>
      </c>
      <c r="J34" s="43">
        <v>129.89599999999999</v>
      </c>
      <c r="K34" s="43">
        <v>94.822000000000003</v>
      </c>
      <c r="L34" s="43">
        <v>2.6970000000000001</v>
      </c>
      <c r="M34" s="59">
        <f>SUM(B34:L34)</f>
        <v>851.20999999999992</v>
      </c>
      <c r="N34" s="66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spans="1:26">
      <c r="A35" s="50"/>
      <c r="B35" s="51">
        <f>B34/$M34</f>
        <v>5.1879089766332633E-2</v>
      </c>
      <c r="C35" s="51">
        <f>C34/$M34</f>
        <v>5.138802410685965E-2</v>
      </c>
      <c r="D35" s="51">
        <f>D34/$M34</f>
        <v>0.218752129321789</v>
      </c>
      <c r="E35" s="51">
        <f>E34/$M34</f>
        <v>4.0854783190986954E-2</v>
      </c>
      <c r="F35" s="51">
        <f>F34/$M34</f>
        <v>1.682898462189119E-2</v>
      </c>
      <c r="G35" s="51">
        <f>G34/$M34</f>
        <v>0.11224844632934294</v>
      </c>
      <c r="H35" s="51">
        <f>H34/$M34</f>
        <v>0.23231400007048791</v>
      </c>
      <c r="I35" s="51">
        <f>I34/$M34</f>
        <v>8.567803479752353E-3</v>
      </c>
      <c r="J35" s="51">
        <f>J34/$M34</f>
        <v>0.15260159067680126</v>
      </c>
      <c r="K35" s="51">
        <f>K34/$M34</f>
        <v>0.11139671761374985</v>
      </c>
      <c r="L35" s="51">
        <f>L34/$M34</f>
        <v>3.1684308220063209E-3</v>
      </c>
      <c r="M35" s="60">
        <f>M34/$M34</f>
        <v>1</v>
      </c>
      <c r="N35" s="66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spans="1:26">
      <c r="A36" s="41" t="s">
        <v>33</v>
      </c>
      <c r="B36" s="42">
        <v>20.785</v>
      </c>
      <c r="C36" s="43">
        <v>18.177</v>
      </c>
      <c r="D36" s="43">
        <v>19.495999999999999</v>
      </c>
      <c r="E36" s="43">
        <v>5.899</v>
      </c>
      <c r="F36" s="43">
        <v>52.691000000000003</v>
      </c>
      <c r="G36" s="43">
        <v>9.8190000000000008</v>
      </c>
      <c r="H36" s="42">
        <v>85.902000000000001</v>
      </c>
      <c r="I36" s="43">
        <v>1.2749999999999999</v>
      </c>
      <c r="J36" s="43">
        <v>39.11</v>
      </c>
      <c r="K36" s="43">
        <v>31.684000000000001</v>
      </c>
      <c r="L36" s="43">
        <v>7.1859999999999999</v>
      </c>
      <c r="M36" s="59">
        <f>SUM(B36:L36)</f>
        <v>292.024</v>
      </c>
      <c r="N36" s="66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spans="1:26">
      <c r="A37" s="50"/>
      <c r="B37" s="51">
        <f>B36/$M36</f>
        <v>7.1175656795331887E-2</v>
      </c>
      <c r="C37" s="51">
        <f>C36/$M36</f>
        <v>6.2244883982138455E-2</v>
      </c>
      <c r="D37" s="51">
        <f>D36/$M36</f>
        <v>6.6761636029915347E-2</v>
      </c>
      <c r="E37" s="51">
        <f>E36/$M36</f>
        <v>2.0200394488124263E-2</v>
      </c>
      <c r="F37" s="51">
        <f>F36/$M36</f>
        <v>0.18043379996164699</v>
      </c>
      <c r="G37" s="51">
        <f>G36/$M36</f>
        <v>3.3623948716543846E-2</v>
      </c>
      <c r="H37" s="51">
        <f>H36/$M36</f>
        <v>0.29416075391063751</v>
      </c>
      <c r="I37" s="51">
        <f>I36/$M36</f>
        <v>4.3660795003150421E-3</v>
      </c>
      <c r="J37" s="51">
        <f>J36/$M36</f>
        <v>0.13392734843711476</v>
      </c>
      <c r="K37" s="51">
        <f>K36/$M36</f>
        <v>0.10849793167684849</v>
      </c>
      <c r="L37" s="51">
        <f>L36/$M36</f>
        <v>2.4607566501383446E-2</v>
      </c>
      <c r="M37" s="60">
        <f>M36/$M36</f>
        <v>1</v>
      </c>
      <c r="N37" s="66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spans="1:26">
      <c r="A38" s="41" t="s">
        <v>28</v>
      </c>
      <c r="B38" s="42">
        <v>9.625</v>
      </c>
      <c r="C38" s="43">
        <v>7.8079999999999998</v>
      </c>
      <c r="D38" s="43">
        <v>0</v>
      </c>
      <c r="E38" s="43">
        <v>3.2480000000000002</v>
      </c>
      <c r="F38" s="43">
        <v>9.4120000000000008</v>
      </c>
      <c r="G38" s="43">
        <v>2.702</v>
      </c>
      <c r="H38" s="42">
        <v>36.746000000000002</v>
      </c>
      <c r="I38" s="43">
        <v>0</v>
      </c>
      <c r="J38" s="43">
        <v>27.565999999999999</v>
      </c>
      <c r="K38" s="43">
        <v>11.795</v>
      </c>
      <c r="L38" s="43">
        <v>24.963999999999999</v>
      </c>
      <c r="M38" s="59">
        <f>SUM(B38:L38)</f>
        <v>133.86599999999999</v>
      </c>
      <c r="N38" s="66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spans="1:26">
      <c r="A39" s="50"/>
      <c r="B39" s="51">
        <f>B38/$M38</f>
        <v>7.1900258467422651E-2</v>
      </c>
      <c r="C39" s="51">
        <f>C38/$M38</f>
        <v>5.8326983700118032E-2</v>
      </c>
      <c r="D39" s="51">
        <f>D38/$M38</f>
        <v>0</v>
      </c>
      <c r="E39" s="51">
        <f>E38/$M38</f>
        <v>2.4263069039188446E-2</v>
      </c>
      <c r="F39" s="51">
        <f>F38/$M38</f>
        <v>7.0309115085234505E-2</v>
      </c>
      <c r="G39" s="51">
        <f>G38/$M38</f>
        <v>2.0184363467945561E-2</v>
      </c>
      <c r="H39" s="51">
        <f>H38/$M38</f>
        <v>0.27449837897599094</v>
      </c>
      <c r="I39" s="51">
        <f>I38/$M38</f>
        <v>0</v>
      </c>
      <c r="J39" s="51">
        <f>J38/$M38</f>
        <v>0.20592234025069847</v>
      </c>
      <c r="K39" s="51">
        <f>K38/$M38</f>
        <v>8.8110498558259767E-2</v>
      </c>
      <c r="L39" s="51">
        <f>L38/$M38</f>
        <v>0.18648499245514172</v>
      </c>
      <c r="M39" s="60">
        <f>M38/$M38</f>
        <v>1</v>
      </c>
      <c r="N39" s="66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spans="1:26">
      <c r="A40" s="41" t="s">
        <v>34</v>
      </c>
      <c r="B40" s="42">
        <v>26.315999999999999</v>
      </c>
      <c r="C40" s="43">
        <v>23.233000000000001</v>
      </c>
      <c r="D40" s="43">
        <v>26.221</v>
      </c>
      <c r="E40" s="43">
        <v>9.7780000000000005</v>
      </c>
      <c r="F40" s="43">
        <v>8.4369999999999994</v>
      </c>
      <c r="G40" s="43">
        <v>17.251999999999999</v>
      </c>
      <c r="H40" s="42">
        <v>74.756</v>
      </c>
      <c r="I40" s="43">
        <v>3.319</v>
      </c>
      <c r="J40" s="43">
        <v>29.695</v>
      </c>
      <c r="K40" s="43">
        <v>9.8149999999999995</v>
      </c>
      <c r="L40" s="43">
        <v>8.0060000000000002</v>
      </c>
      <c r="M40" s="59">
        <f>SUM(B40:L40)</f>
        <v>236.82799999999997</v>
      </c>
      <c r="N40" s="66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spans="1:26">
      <c r="A41" s="29"/>
      <c r="B41" s="44">
        <f>B40/$M40</f>
        <v>0.11111861773101155</v>
      </c>
      <c r="C41" s="44">
        <f>C40/$M40</f>
        <v>9.8100731332443805E-2</v>
      </c>
      <c r="D41" s="44">
        <f>D40/$M40</f>
        <v>0.1107174827300826</v>
      </c>
      <c r="E41" s="44">
        <f>E40/$M40</f>
        <v>4.128734777982334E-2</v>
      </c>
      <c r="F41" s="44">
        <f>F40/$M40</f>
        <v>3.5625010556184236E-2</v>
      </c>
      <c r="G41" s="44">
        <f>G40/$M40</f>
        <v>7.2846116168696268E-2</v>
      </c>
      <c r="H41" s="44">
        <f>H40/$M40</f>
        <v>0.31565524346783325</v>
      </c>
      <c r="I41" s="44">
        <f>I40/$M40</f>
        <v>1.4014390190349115E-2</v>
      </c>
      <c r="J41" s="44">
        <f>J40/$M40</f>
        <v>0.12538635634299999</v>
      </c>
      <c r="K41" s="44">
        <f>K40/$M40</f>
        <v>4.1443579306500923E-2</v>
      </c>
      <c r="L41" s="44">
        <f>L40/$M40</f>
        <v>3.3805124394075028E-2</v>
      </c>
      <c r="M41" s="61">
        <f>M40/$M40</f>
        <v>1</v>
      </c>
      <c r="N41" s="66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spans="1:26">
      <c r="A42" s="34" t="s">
        <v>35</v>
      </c>
      <c r="B42" s="46">
        <f t="shared" ref="B42:L42" si="0">+B8+B12+B14+B16+B18+B20+B22+B24+B38+B28+B30+B32+B34+B36+B40+B10+B26</f>
        <v>804.173</v>
      </c>
      <c r="C42" s="46">
        <f t="shared" si="0"/>
        <v>732.18399999999986</v>
      </c>
      <c r="D42" s="46">
        <f t="shared" si="0"/>
        <v>2239.8780000000002</v>
      </c>
      <c r="E42" s="46">
        <f t="shared" si="0"/>
        <v>634.5659999999998</v>
      </c>
      <c r="F42" s="46">
        <f t="shared" si="0"/>
        <v>268.49700000000001</v>
      </c>
      <c r="G42" s="46">
        <f t="shared" si="0"/>
        <v>1059.7079999999999</v>
      </c>
      <c r="H42" s="46">
        <f t="shared" si="0"/>
        <v>2692.2610000000004</v>
      </c>
      <c r="I42" s="46">
        <f t="shared" si="0"/>
        <v>153.56100000000001</v>
      </c>
      <c r="J42" s="46">
        <f>+J8+J12+J14+J16+J18+J20+J22+J24+J38+J28+J30+J32+J34+J36+J40+J10+J26</f>
        <v>1272.877</v>
      </c>
      <c r="K42" s="46">
        <f t="shared" si="0"/>
        <v>732.39700000000016</v>
      </c>
      <c r="L42" s="46">
        <f t="shared" si="0"/>
        <v>190.13600000000002</v>
      </c>
      <c r="M42" s="62">
        <f>SUM(B42:L42)</f>
        <v>10780.238000000001</v>
      </c>
      <c r="N42" s="66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spans="1:26">
      <c r="A43" s="49"/>
      <c r="B43" s="48">
        <f>B42/$M42</f>
        <v>7.459696158841761E-2</v>
      </c>
      <c r="C43" s="48">
        <f>C42/$M42</f>
        <v>6.7919094179553344E-2</v>
      </c>
      <c r="D43" s="48">
        <f>D42/$M42</f>
        <v>0.20777630326900018</v>
      </c>
      <c r="E43" s="48">
        <f>E42/$M42</f>
        <v>5.8863821002838691E-2</v>
      </c>
      <c r="F43" s="48">
        <f>F42/$M42</f>
        <v>2.4906407446663049E-2</v>
      </c>
      <c r="G43" s="48">
        <f>G42/$M42</f>
        <v>9.8300983707409778E-2</v>
      </c>
      <c r="H43" s="48">
        <f>H42/$M42</f>
        <v>0.24974040461815408</v>
      </c>
      <c r="I43" s="48">
        <f>I42/$M42</f>
        <v>1.4244676230710305E-2</v>
      </c>
      <c r="J43" s="48">
        <f>J42/$M42</f>
        <v>0.11807503693332186</v>
      </c>
      <c r="K43" s="48">
        <f>K42/$M42</f>
        <v>6.7938852555945436E-2</v>
      </c>
      <c r="L43" s="48">
        <f>L42/$M42</f>
        <v>1.7637458467985586E-2</v>
      </c>
      <c r="M43" s="63">
        <f>M42/$M42</f>
        <v>1</v>
      </c>
      <c r="N43" s="66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spans="1:26">
      <c r="A44" s="71" t="s">
        <v>73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3" t="s">
        <v>36</v>
      </c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spans="1:26">
      <c r="A45" s="74" t="s">
        <v>45</v>
      </c>
      <c r="B45" s="75"/>
      <c r="C45" s="75"/>
      <c r="D45" s="75"/>
      <c r="E45" s="76"/>
      <c r="F45" s="77"/>
      <c r="G45" s="75"/>
      <c r="H45" s="76"/>
      <c r="I45" s="75"/>
      <c r="J45" s="75"/>
      <c r="K45" s="77"/>
      <c r="L45" s="75"/>
      <c r="M45" s="75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</row>
    <row r="46" spans="1:26">
      <c r="A46" s="78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</row>
    <row r="47" spans="1:26">
      <c r="A47" s="78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</row>
    <row r="48" spans="1:26">
      <c r="A48" s="78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</row>
    <row r="49" spans="1:25">
      <c r="A49" s="78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  <row r="50" spans="1:25">
      <c r="A50" s="78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</row>
    <row r="51" spans="1:25">
      <c r="A51" s="78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</row>
    <row r="52" spans="1:25">
      <c r="A52" s="78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</row>
    <row r="53" spans="1:25">
      <c r="A53" s="78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</row>
    <row r="54" spans="1:25">
      <c r="A54" s="78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</row>
    <row r="55" spans="1:25">
      <c r="A55" s="78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</row>
    <row r="56" spans="1:25">
      <c r="A56" s="78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</row>
    <row r="57" spans="1:25">
      <c r="A57" s="78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</row>
    <row r="58" spans="1:25">
      <c r="A58" s="78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</row>
    <row r="59" spans="1:25">
      <c r="A59" s="78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</row>
    <row r="60" spans="1:25">
      <c r="A60" s="78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</row>
    <row r="61" spans="1:25">
      <c r="A61" s="78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</row>
    <row r="62" spans="1:25">
      <c r="A62" s="78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</row>
    <row r="63" spans="1:25">
      <c r="A63" s="78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</row>
    <row r="64" spans="1:25">
      <c r="A64" s="78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</row>
    <row r="65" spans="1:25">
      <c r="A65" s="78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</row>
    <row r="66" spans="1:25">
      <c r="A66" s="78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</row>
    <row r="67" spans="1:25">
      <c r="A67" s="78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</row>
    <row r="68" spans="1:25">
      <c r="A68" s="78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</row>
    <row r="69" spans="1:25">
      <c r="A69" s="78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</row>
    <row r="70" spans="1:25">
      <c r="A70" s="78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</row>
    <row r="71" spans="1:25">
      <c r="A71" s="78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</row>
    <row r="72" spans="1:25">
      <c r="A72" s="78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</row>
    <row r="73" spans="1:25">
      <c r="A73" s="78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</row>
    <row r="74" spans="1:25">
      <c r="N74" s="64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</row>
    <row r="75" spans="1:25">
      <c r="N75" s="66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</row>
    <row r="76" spans="1:25">
      <c r="N76" s="66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</row>
    <row r="77" spans="1:25">
      <c r="N77" s="66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</row>
    <row r="78" spans="1:25">
      <c r="N78" s="66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</row>
    <row r="79" spans="1:25">
      <c r="N79" s="66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</row>
    <row r="80" spans="1:25">
      <c r="N80" s="66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</row>
    <row r="81" spans="14:25">
      <c r="N81" s="66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</row>
    <row r="82" spans="14:25">
      <c r="N82" s="66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</row>
    <row r="83" spans="14:25">
      <c r="N83" s="66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</row>
    <row r="84" spans="14:25">
      <c r="N84" s="66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</row>
    <row r="85" spans="14:25">
      <c r="N85" s="66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</row>
    <row r="86" spans="14:25">
      <c r="N86" s="66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</row>
    <row r="87" spans="14:25">
      <c r="N87" s="66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</row>
    <row r="88" spans="14:25">
      <c r="N88" s="66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</row>
    <row r="89" spans="14:25">
      <c r="N89" s="66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</row>
    <row r="90" spans="14:25">
      <c r="N90" s="66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</row>
    <row r="91" spans="14:25">
      <c r="N91" s="66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</row>
    <row r="92" spans="14:25">
      <c r="N92" s="66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</row>
    <row r="93" spans="14:25">
      <c r="N93" s="66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</row>
    <row r="94" spans="14:25">
      <c r="N94" s="66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</row>
    <row r="95" spans="14:25">
      <c r="N95" s="66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</row>
    <row r="96" spans="14:25">
      <c r="N96" s="66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</row>
    <row r="97" spans="14:25">
      <c r="N97" s="66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</row>
    <row r="98" spans="14:25">
      <c r="N98" s="66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</row>
    <row r="99" spans="14:25">
      <c r="N99" s="66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</row>
    <row r="100" spans="14:25">
      <c r="N100" s="66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</row>
    <row r="101" spans="14:25">
      <c r="N101" s="66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</row>
    <row r="102" spans="14:25">
      <c r="N102" s="66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</row>
    <row r="103" spans="14:25">
      <c r="N103" s="66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</row>
    <row r="104" spans="14:25">
      <c r="N104" s="66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</row>
    <row r="105" spans="14:25">
      <c r="N105" s="66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</row>
    <row r="106" spans="14:25">
      <c r="N106" s="66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</row>
    <row r="107" spans="14:25">
      <c r="N107" s="66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</row>
    <row r="108" spans="14:25">
      <c r="N108" s="66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</row>
    <row r="109" spans="14:25">
      <c r="N109" s="66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</row>
    <row r="110" spans="14:25">
      <c r="N110" s="66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</row>
    <row r="111" spans="14:25">
      <c r="N111" s="66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</row>
    <row r="112" spans="14:25">
      <c r="N112" s="66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</row>
    <row r="113" spans="14:25">
      <c r="N113" s="66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</row>
    <row r="114" spans="14:25">
      <c r="N114" s="66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</row>
    <row r="115" spans="14:25">
      <c r="N115" s="66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4:25">
      <c r="N116" s="66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</row>
    <row r="117" spans="14:25">
      <c r="N117" s="66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</row>
    <row r="118" spans="14:25">
      <c r="N118" s="66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</row>
    <row r="119" spans="14:25">
      <c r="N119" s="66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</row>
    <row r="120" spans="14:25">
      <c r="N120" s="66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</row>
    <row r="121" spans="14:25">
      <c r="N121" s="66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</row>
    <row r="122" spans="14:25">
      <c r="N122" s="66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</row>
    <row r="123" spans="14:25">
      <c r="N123" s="66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</row>
    <row r="124" spans="14:25">
      <c r="N124" s="66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</row>
    <row r="125" spans="14:25">
      <c r="N125" s="66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</row>
    <row r="126" spans="14:25">
      <c r="N126" s="66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</row>
    <row r="127" spans="14:25">
      <c r="N127" s="66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</row>
    <row r="128" spans="14:25">
      <c r="N128" s="66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</row>
    <row r="129" spans="14:25">
      <c r="N129" s="66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</row>
    <row r="130" spans="14:25">
      <c r="N130" s="66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</row>
    <row r="131" spans="14:25">
      <c r="N131" s="66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</row>
    <row r="132" spans="14:25">
      <c r="N132" s="66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</row>
    <row r="133" spans="14:25">
      <c r="N133" s="66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</row>
    <row r="134" spans="14:25">
      <c r="N134" s="66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</row>
    <row r="135" spans="14:25">
      <c r="N135" s="66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</row>
    <row r="136" spans="14:25">
      <c r="N136" s="66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</row>
    <row r="137" spans="14:25">
      <c r="N137" s="66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</row>
    <row r="138" spans="14:25">
      <c r="N138" s="66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</row>
    <row r="139" spans="14:25">
      <c r="N139" s="66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</row>
    <row r="140" spans="14:25">
      <c r="N140" s="66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</row>
    <row r="141" spans="14:25">
      <c r="N141" s="66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</row>
    <row r="142" spans="14:25">
      <c r="N142" s="66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</row>
    <row r="143" spans="14:25">
      <c r="N143" s="66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</row>
    <row r="144" spans="14:25">
      <c r="N144" s="66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</row>
    <row r="145" spans="14:25">
      <c r="N145" s="66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</row>
    <row r="146" spans="14:25">
      <c r="N146" s="66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</row>
    <row r="147" spans="14:25">
      <c r="N147" s="66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</row>
    <row r="148" spans="14:25">
      <c r="N148" s="66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</row>
    <row r="149" spans="14:25">
      <c r="N149" s="66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4:25">
      <c r="N150" s="66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</row>
    <row r="151" spans="14:25">
      <c r="N151" s="66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</row>
    <row r="152" spans="14:25">
      <c r="N152" s="66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</row>
    <row r="153" spans="14:25">
      <c r="N153" s="66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</row>
    <row r="154" spans="14:25">
      <c r="N154" s="66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</row>
    <row r="155" spans="14:25">
      <c r="N155" s="66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</row>
    <row r="156" spans="14:25">
      <c r="N156" s="66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</row>
    <row r="157" spans="14:25">
      <c r="N157" s="66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</row>
    <row r="158" spans="14:25">
      <c r="N158" s="66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</row>
    <row r="159" spans="14:25">
      <c r="N159" s="66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</row>
    <row r="160" spans="14:25">
      <c r="N160" s="66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</row>
    <row r="161" spans="14:25">
      <c r="N161" s="66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</row>
    <row r="162" spans="14:25">
      <c r="N162" s="66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</row>
    <row r="163" spans="14:25">
      <c r="N163" s="66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</row>
    <row r="164" spans="14:25">
      <c r="N164" s="66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</row>
    <row r="165" spans="14:25">
      <c r="N165" s="66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</row>
    <row r="166" spans="14:25">
      <c r="N166" s="66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</row>
    <row r="167" spans="14:25">
      <c r="N167" s="66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</row>
    <row r="168" spans="14:25">
      <c r="N168" s="66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</row>
    <row r="169" spans="14:25">
      <c r="N169" s="66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</row>
    <row r="170" spans="14:25">
      <c r="N170" s="66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</row>
    <row r="171" spans="14:25">
      <c r="N171" s="66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</row>
    <row r="172" spans="14:25">
      <c r="N172" s="66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</row>
    <row r="173" spans="14:25">
      <c r="N173" s="66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</row>
    <row r="174" spans="14:25">
      <c r="N174" s="66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</row>
    <row r="175" spans="14:25">
      <c r="N175" s="66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</row>
    <row r="176" spans="14:25">
      <c r="N176" s="66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</row>
    <row r="177" spans="14:25">
      <c r="N177" s="66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</row>
    <row r="178" spans="14:25">
      <c r="N178" s="66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</row>
    <row r="179" spans="14:25">
      <c r="N179" s="66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</row>
    <row r="180" spans="14:25">
      <c r="N180" s="66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</row>
    <row r="181" spans="14:25">
      <c r="N181" s="66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</row>
    <row r="182" spans="14:25">
      <c r="N182" s="66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</row>
    <row r="183" spans="14:25">
      <c r="N183" s="66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4:25">
      <c r="N184" s="66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</row>
    <row r="185" spans="14:25">
      <c r="N185" s="66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</row>
    <row r="186" spans="14:25">
      <c r="N186" s="66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</row>
    <row r="187" spans="14:25">
      <c r="N187" s="66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</row>
    <row r="188" spans="14:25">
      <c r="N188" s="66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</row>
    <row r="189" spans="14:25">
      <c r="N189" s="66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</row>
    <row r="190" spans="14:25">
      <c r="N190" s="66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</row>
    <row r="191" spans="14:25">
      <c r="N191" s="66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</row>
    <row r="192" spans="14:25">
      <c r="N192" s="66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</row>
    <row r="193" spans="14:25">
      <c r="N193" s="66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</row>
    <row r="194" spans="14:25">
      <c r="N194" s="66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</row>
    <row r="195" spans="14:25">
      <c r="N195" s="66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</row>
    <row r="196" spans="14:25">
      <c r="N196" s="66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</row>
    <row r="197" spans="14:25">
      <c r="N197" s="66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</row>
    <row r="198" spans="14:25">
      <c r="N198" s="66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</row>
    <row r="199" spans="14:25">
      <c r="N199" s="66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</row>
    <row r="200" spans="14:25">
      <c r="N200" s="66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</row>
    <row r="201" spans="14:25">
      <c r="N201" s="66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</row>
    <row r="202" spans="14:25">
      <c r="N202" s="66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</row>
    <row r="203" spans="14:25">
      <c r="N203" s="66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</row>
    <row r="204" spans="14:25">
      <c r="N204" s="66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</row>
    <row r="205" spans="14:25">
      <c r="N205" s="66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</row>
    <row r="206" spans="14:25">
      <c r="N206" s="66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</row>
    <row r="207" spans="14:25">
      <c r="N207" s="66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</row>
    <row r="208" spans="14:25">
      <c r="N208" s="66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</row>
    <row r="209" spans="14:25">
      <c r="N209" s="66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</row>
    <row r="210" spans="14:25">
      <c r="N210" s="66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</row>
    <row r="211" spans="14:25">
      <c r="N211" s="66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</row>
    <row r="212" spans="14:25">
      <c r="N212" s="66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</row>
    <row r="213" spans="14:25">
      <c r="N213" s="66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</row>
    <row r="214" spans="14:25">
      <c r="N214" s="66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</row>
    <row r="215" spans="14:25">
      <c r="N215" s="66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</row>
    <row r="216" spans="14:25">
      <c r="N216" s="66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</row>
    <row r="217" spans="14:25">
      <c r="N217" s="66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4:25">
      <c r="N218" s="66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</row>
    <row r="219" spans="14:25">
      <c r="N219" s="66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</row>
    <row r="220" spans="14:25">
      <c r="N220" s="66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</row>
    <row r="221" spans="14:25">
      <c r="N221" s="66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</row>
    <row r="222" spans="14:25">
      <c r="N222" s="66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</row>
    <row r="223" spans="14:25">
      <c r="N223" s="66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</row>
    <row r="224" spans="14:25">
      <c r="N224" s="66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</row>
    <row r="225" spans="14:25">
      <c r="N225" s="66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</row>
    <row r="226" spans="14:25">
      <c r="N226" s="66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</row>
    <row r="227" spans="14:25">
      <c r="N227" s="66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</row>
    <row r="228" spans="14:25">
      <c r="N228" s="66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</row>
    <row r="229" spans="14:25">
      <c r="N229" s="66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</row>
    <row r="230" spans="14:25">
      <c r="N230" s="66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</row>
    <row r="231" spans="14:25">
      <c r="N231" s="66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</row>
    <row r="232" spans="14:25">
      <c r="N232" s="66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</row>
    <row r="233" spans="14:25">
      <c r="N233" s="66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</row>
    <row r="234" spans="14:25">
      <c r="N234" s="66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</row>
    <row r="235" spans="14:25">
      <c r="N235" s="66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</row>
    <row r="236" spans="14:25">
      <c r="N236" s="66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</row>
    <row r="237" spans="14:25">
      <c r="N237" s="66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</row>
    <row r="238" spans="14:25">
      <c r="N238" s="66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</row>
    <row r="239" spans="14:25">
      <c r="N239" s="66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</row>
    <row r="240" spans="14:25">
      <c r="N240" s="66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</row>
    <row r="241" spans="14:25">
      <c r="N241" s="66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</row>
    <row r="242" spans="14:25">
      <c r="N242" s="66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</row>
    <row r="243" spans="14:25">
      <c r="N243" s="66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</row>
    <row r="244" spans="14:25">
      <c r="N244" s="66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</row>
    <row r="245" spans="14:25">
      <c r="N245" s="66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</row>
    <row r="246" spans="14:25">
      <c r="N246" s="66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</row>
    <row r="247" spans="14:25">
      <c r="N247" s="66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</row>
    <row r="248" spans="14:25">
      <c r="N248" s="66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</row>
    <row r="249" spans="14:25">
      <c r="N249" s="66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</row>
    <row r="250" spans="14:25">
      <c r="N250" s="66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</row>
    <row r="251" spans="14:25">
      <c r="N251" s="66"/>
    </row>
    <row r="252" spans="14:25">
      <c r="N252" s="66"/>
    </row>
    <row r="253" spans="14:25">
      <c r="N253" s="66"/>
    </row>
    <row r="254" spans="14:25">
      <c r="N254" s="66"/>
    </row>
    <row r="255" spans="14:25">
      <c r="N255" s="66"/>
    </row>
    <row r="256" spans="14:25">
      <c r="N256" s="66"/>
    </row>
    <row r="257" spans="14:14">
      <c r="N257" s="66"/>
    </row>
    <row r="258" spans="14:14">
      <c r="N258" s="66"/>
    </row>
    <row r="259" spans="14:14">
      <c r="N259" s="66"/>
    </row>
    <row r="260" spans="14:14">
      <c r="N260" s="66"/>
    </row>
    <row r="261" spans="14:14">
      <c r="N261" s="66"/>
    </row>
    <row r="262" spans="14:14">
      <c r="N262" s="66"/>
    </row>
    <row r="263" spans="14:14">
      <c r="N263" s="66"/>
    </row>
    <row r="264" spans="14:14">
      <c r="N264" s="66"/>
    </row>
    <row r="265" spans="14:14">
      <c r="N265" s="66"/>
    </row>
    <row r="266" spans="14:14">
      <c r="N266" s="66"/>
    </row>
    <row r="267" spans="14:14">
      <c r="N267" s="66"/>
    </row>
    <row r="268" spans="14:14">
      <c r="N268" s="66"/>
    </row>
    <row r="269" spans="14:14">
      <c r="N269" s="66"/>
    </row>
    <row r="270" spans="14:14">
      <c r="N270" s="66"/>
    </row>
    <row r="271" spans="14:14">
      <c r="N271" s="66"/>
    </row>
    <row r="272" spans="14:14">
      <c r="N272" s="66"/>
    </row>
    <row r="273" spans="14:14">
      <c r="N273" s="66"/>
    </row>
    <row r="274" spans="14:14">
      <c r="N274" s="66"/>
    </row>
    <row r="275" spans="14:14">
      <c r="N275" s="66"/>
    </row>
    <row r="276" spans="14:14">
      <c r="N276" s="66"/>
    </row>
    <row r="277" spans="14:14">
      <c r="N277" s="69"/>
    </row>
  </sheetData>
  <mergeCells count="5">
    <mergeCell ref="B2:M2"/>
    <mergeCell ref="B3:M3"/>
    <mergeCell ref="B4:M4"/>
    <mergeCell ref="B5:M5"/>
    <mergeCell ref="B1:M1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4E95-EF04-47B1-90C0-2EDC57FEB831}">
  <sheetPr>
    <pageSetUpPr fitToPage="1"/>
  </sheetPr>
  <dimension ref="A1:N48"/>
  <sheetViews>
    <sheetView showGridLines="0" workbookViewId="0">
      <pane ySplit="7" topLeftCell="A8" activePane="bottomLeft" state="frozenSplit"/>
      <selection pane="bottomLeft" activeCell="C29" sqref="C29"/>
    </sheetView>
  </sheetViews>
  <sheetFormatPr defaultColWidth="9.44140625" defaultRowHeight="14.4"/>
  <cols>
    <col min="1" max="1" width="16" style="3" customWidth="1"/>
    <col min="2" max="2" width="10.5546875" style="3" customWidth="1"/>
    <col min="3" max="6" width="9.44140625" style="3" customWidth="1"/>
    <col min="7" max="7" width="10.109375" style="3" customWidth="1"/>
    <col min="8" max="8" width="9.5546875" style="3" customWidth="1"/>
    <col min="9" max="9" width="10.44140625" style="3" customWidth="1"/>
    <col min="10" max="10" width="11.5546875" style="3" customWidth="1"/>
    <col min="11" max="11" width="9.5546875" style="3" customWidth="1"/>
    <col min="12" max="13" width="9.44140625" style="3" customWidth="1"/>
    <col min="14" max="14" width="10.5546875" style="3" customWidth="1"/>
    <col min="15" max="16384" width="9.44140625" style="3"/>
  </cols>
  <sheetData>
    <row r="1" spans="1:14" ht="15">
      <c r="B1" s="1" t="s">
        <v>65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">
      <c r="B2" s="4" t="s">
        <v>64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ht="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ht="15">
      <c r="B4" s="2" t="s">
        <v>37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>
      <c r="A6" s="23"/>
      <c r="B6" s="24" t="s">
        <v>0</v>
      </c>
      <c r="C6" s="24" t="s">
        <v>1</v>
      </c>
      <c r="D6" s="24" t="s">
        <v>63</v>
      </c>
      <c r="E6" s="24" t="s">
        <v>3</v>
      </c>
      <c r="F6" s="24" t="s">
        <v>4</v>
      </c>
      <c r="G6" s="24" t="s">
        <v>47</v>
      </c>
      <c r="H6" s="24" t="s">
        <v>7</v>
      </c>
      <c r="I6" s="24" t="s">
        <v>8</v>
      </c>
      <c r="J6" s="24" t="s">
        <v>9</v>
      </c>
      <c r="K6" s="24" t="s">
        <v>10</v>
      </c>
      <c r="L6" s="24" t="s">
        <v>10</v>
      </c>
      <c r="M6" s="24"/>
      <c r="N6" s="24"/>
    </row>
    <row r="7" spans="1:14">
      <c r="A7" s="25"/>
      <c r="B7" s="26"/>
      <c r="C7" s="26"/>
      <c r="D7" s="26"/>
      <c r="E7" s="26"/>
      <c r="F7" s="26" t="s">
        <v>12</v>
      </c>
      <c r="G7" s="26"/>
      <c r="H7" s="26" t="s">
        <v>13</v>
      </c>
      <c r="I7" s="26" t="s">
        <v>11</v>
      </c>
      <c r="J7" s="26" t="s">
        <v>14</v>
      </c>
      <c r="K7" s="26" t="s">
        <v>15</v>
      </c>
      <c r="L7" s="26" t="s">
        <v>16</v>
      </c>
      <c r="M7" s="26" t="s">
        <v>17</v>
      </c>
      <c r="N7" s="26" t="s">
        <v>42</v>
      </c>
    </row>
    <row r="8" spans="1:14">
      <c r="A8" s="41" t="s">
        <v>19</v>
      </c>
      <c r="B8" s="42">
        <v>22.503</v>
      </c>
      <c r="C8" s="42">
        <v>16.832999999999998</v>
      </c>
      <c r="D8" s="42">
        <v>18.536000000000001</v>
      </c>
      <c r="E8" s="42">
        <v>19.353999999999999</v>
      </c>
      <c r="F8" s="42">
        <v>4.4429999999999996</v>
      </c>
      <c r="G8" s="42">
        <v>36.348999999999997</v>
      </c>
      <c r="H8" s="42">
        <v>26.920999999999999</v>
      </c>
      <c r="I8" s="42">
        <v>113.78400000000001</v>
      </c>
      <c r="J8" s="42">
        <v>2.4350000000000001</v>
      </c>
      <c r="K8" s="42">
        <v>26.524000000000001</v>
      </c>
      <c r="L8" s="42">
        <v>38.435000000000002</v>
      </c>
      <c r="M8" s="42">
        <v>3.246</v>
      </c>
      <c r="N8" s="43">
        <f>SUM(B8:M8)</f>
        <v>329.363</v>
      </c>
    </row>
    <row r="9" spans="1:14">
      <c r="A9" s="50"/>
      <c r="B9" s="51">
        <f t="shared" ref="B9:N9" si="0">B8/$N8</f>
        <v>6.8322792784860475E-2</v>
      </c>
      <c r="C9" s="51">
        <f t="shared" si="0"/>
        <v>5.1107744342867897E-2</v>
      </c>
      <c r="D9" s="51">
        <f t="shared" si="0"/>
        <v>5.6278331202958443E-2</v>
      </c>
      <c r="E9" s="51">
        <f t="shared" si="0"/>
        <v>5.8761913147499865E-2</v>
      </c>
      <c r="F9" s="51">
        <f t="shared" si="0"/>
        <v>1.3489675525180423E-2</v>
      </c>
      <c r="G9" s="51">
        <f t="shared" si="0"/>
        <v>0.11036151601728184</v>
      </c>
      <c r="H9" s="51">
        <f t="shared" si="0"/>
        <v>8.1736564216381313E-2</v>
      </c>
      <c r="I9" s="51">
        <f t="shared" si="0"/>
        <v>0.34546685571846264</v>
      </c>
      <c r="J9" s="51">
        <f t="shared" si="0"/>
        <v>7.3930587224430187E-3</v>
      </c>
      <c r="K9" s="51">
        <f t="shared" si="0"/>
        <v>8.0531207209067202E-2</v>
      </c>
      <c r="L9" s="51">
        <f t="shared" si="0"/>
        <v>0.11669495359223714</v>
      </c>
      <c r="M9" s="51">
        <f t="shared" si="0"/>
        <v>9.8553875207597688E-3</v>
      </c>
      <c r="N9" s="51">
        <f t="shared" si="0"/>
        <v>1</v>
      </c>
    </row>
    <row r="10" spans="1:14">
      <c r="A10" s="41" t="s">
        <v>20</v>
      </c>
      <c r="B10" s="42">
        <v>44.737000000000002</v>
      </c>
      <c r="C10" s="43">
        <v>39.494999999999997</v>
      </c>
      <c r="D10" s="43">
        <v>23.475000000000001</v>
      </c>
      <c r="E10" s="43">
        <v>24.074999999999999</v>
      </c>
      <c r="F10" s="43">
        <v>21.302</v>
      </c>
      <c r="G10" s="43">
        <v>103.88200000000001</v>
      </c>
      <c r="H10" s="43">
        <v>70.444999999999993</v>
      </c>
      <c r="I10" s="42">
        <v>118.806</v>
      </c>
      <c r="J10" s="43">
        <v>7.9340000000000002</v>
      </c>
      <c r="K10" s="43">
        <v>37.165999999999997</v>
      </c>
      <c r="L10" s="43">
        <v>54.564999999999998</v>
      </c>
      <c r="M10" s="43">
        <v>4.1210000000000004</v>
      </c>
      <c r="N10" s="43">
        <f>SUM(B10:M10)</f>
        <v>550.00300000000004</v>
      </c>
    </row>
    <row r="11" spans="1:14">
      <c r="A11" s="50"/>
      <c r="B11" s="51">
        <f t="shared" ref="B11:N11" si="1">B10/$N10</f>
        <v>8.1339556329692739E-2</v>
      </c>
      <c r="C11" s="51">
        <f t="shared" si="1"/>
        <v>7.180869922527694E-2</v>
      </c>
      <c r="D11" s="51">
        <f t="shared" si="1"/>
        <v>4.268158537317069E-2</v>
      </c>
      <c r="E11" s="51">
        <f t="shared" si="1"/>
        <v>4.3772488513699012E-2</v>
      </c>
      <c r="F11" s="51">
        <f t="shared" si="1"/>
        <v>3.8730697832557275E-2</v>
      </c>
      <c r="G11" s="51">
        <f t="shared" si="1"/>
        <v>0.18887533340727231</v>
      </c>
      <c r="H11" s="51">
        <f t="shared" si="1"/>
        <v>0.12808111955752965</v>
      </c>
      <c r="I11" s="51">
        <f t="shared" si="1"/>
        <v>0.21600973085601349</v>
      </c>
      <c r="J11" s="51">
        <f t="shared" si="1"/>
        <v>1.4425375861586209E-2</v>
      </c>
      <c r="K11" s="51">
        <f t="shared" si="1"/>
        <v>6.7574176868126168E-2</v>
      </c>
      <c r="L11" s="51">
        <f t="shared" si="1"/>
        <v>9.9208549771546695E-2</v>
      </c>
      <c r="M11" s="51">
        <f t="shared" si="1"/>
        <v>7.492686403528708E-3</v>
      </c>
      <c r="N11" s="51">
        <f t="shared" si="1"/>
        <v>1</v>
      </c>
    </row>
    <row r="12" spans="1:14">
      <c r="A12" s="41" t="s">
        <v>21</v>
      </c>
      <c r="B12" s="42">
        <v>9.7590000000000003</v>
      </c>
      <c r="C12" s="43">
        <v>12.093</v>
      </c>
      <c r="D12" s="43">
        <v>2.7519999999999998</v>
      </c>
      <c r="E12" s="43">
        <v>12.55</v>
      </c>
      <c r="F12" s="43">
        <v>5.5389999999999997</v>
      </c>
      <c r="G12" s="43">
        <v>43.375999999999998</v>
      </c>
      <c r="H12" s="43">
        <v>13.759</v>
      </c>
      <c r="I12" s="42">
        <v>62.557000000000002</v>
      </c>
      <c r="J12" s="43">
        <v>0.61399999999999999</v>
      </c>
      <c r="K12" s="43">
        <v>16.856999999999999</v>
      </c>
      <c r="L12" s="43">
        <v>42.838000000000001</v>
      </c>
      <c r="M12" s="43">
        <v>2.9</v>
      </c>
      <c r="N12" s="43">
        <f>SUM(B12:M12)</f>
        <v>225.59399999999999</v>
      </c>
    </row>
    <row r="13" spans="1:14">
      <c r="A13" s="50"/>
      <c r="B13" s="51">
        <f t="shared" ref="B13:N13" si="2">B12/$N12</f>
        <v>4.325912923216043E-2</v>
      </c>
      <c r="C13" s="51">
        <f t="shared" si="2"/>
        <v>5.3605149073113645E-2</v>
      </c>
      <c r="D13" s="51">
        <f t="shared" si="2"/>
        <v>1.219890599927303E-2</v>
      </c>
      <c r="E13" s="51">
        <f t="shared" si="2"/>
        <v>5.563091216964991E-2</v>
      </c>
      <c r="F13" s="51">
        <f t="shared" si="2"/>
        <v>2.4552957968740304E-2</v>
      </c>
      <c r="G13" s="51">
        <f t="shared" si="2"/>
        <v>0.19227461723272782</v>
      </c>
      <c r="H13" s="51">
        <f t="shared" si="2"/>
        <v>6.0990097254359603E-2</v>
      </c>
      <c r="I13" s="51">
        <f t="shared" si="2"/>
        <v>0.27729904164117841</v>
      </c>
      <c r="J13" s="51">
        <f t="shared" si="2"/>
        <v>2.7217035914075729E-3</v>
      </c>
      <c r="K13" s="51">
        <f t="shared" si="2"/>
        <v>7.472273198755286E-2</v>
      </c>
      <c r="L13" s="51">
        <f t="shared" si="2"/>
        <v>0.18988980203374203</v>
      </c>
      <c r="M13" s="51">
        <f t="shared" si="2"/>
        <v>1.28549518160944E-2</v>
      </c>
      <c r="N13" s="51">
        <f t="shared" si="2"/>
        <v>1</v>
      </c>
    </row>
    <row r="14" spans="1:14">
      <c r="A14" s="41" t="s">
        <v>22</v>
      </c>
      <c r="B14" s="42">
        <v>4.0119999999999996</v>
      </c>
      <c r="C14" s="43">
        <v>6.2329999999999997</v>
      </c>
      <c r="D14" s="43">
        <v>0.15</v>
      </c>
      <c r="E14" s="43">
        <v>8.1259999999999994</v>
      </c>
      <c r="F14" s="43">
        <v>9.1760000000000002</v>
      </c>
      <c r="G14" s="43">
        <v>9.8960000000000008</v>
      </c>
      <c r="H14" s="43">
        <v>5.1559999999999997</v>
      </c>
      <c r="I14" s="42">
        <v>29.555</v>
      </c>
      <c r="J14" s="43">
        <v>0.55300000000000005</v>
      </c>
      <c r="K14" s="43">
        <v>11.275</v>
      </c>
      <c r="L14" s="43">
        <v>27.387</v>
      </c>
      <c r="M14" s="43">
        <v>2.68</v>
      </c>
      <c r="N14" s="43">
        <f>SUM(B14:M14)</f>
        <v>114.19900000000001</v>
      </c>
    </row>
    <row r="15" spans="1:14">
      <c r="A15" s="50"/>
      <c r="B15" s="51">
        <f t="shared" ref="B15:N15" si="3">B14/$N14</f>
        <v>3.5131656144099327E-2</v>
      </c>
      <c r="C15" s="51">
        <f t="shared" si="3"/>
        <v>5.458016269844744E-2</v>
      </c>
      <c r="D15" s="51">
        <f t="shared" si="3"/>
        <v>1.3134966155570538E-3</v>
      </c>
      <c r="E15" s="51">
        <f t="shared" si="3"/>
        <v>7.1156489986777455E-2</v>
      </c>
      <c r="F15" s="51">
        <f t="shared" si="3"/>
        <v>8.035096629567684E-2</v>
      </c>
      <c r="G15" s="51">
        <f t="shared" si="3"/>
        <v>8.6655750050350699E-2</v>
      </c>
      <c r="H15" s="51">
        <f t="shared" si="3"/>
        <v>4.5149256998747792E-2</v>
      </c>
      <c r="I15" s="51">
        <f t="shared" si="3"/>
        <v>0.25880261648525815</v>
      </c>
      <c r="J15" s="51">
        <f t="shared" si="3"/>
        <v>4.8424241893536722E-3</v>
      </c>
      <c r="K15" s="51">
        <f t="shared" si="3"/>
        <v>9.8731162269371883E-2</v>
      </c>
      <c r="L15" s="51">
        <f t="shared" si="3"/>
        <v>0.23981821206840689</v>
      </c>
      <c r="M15" s="51">
        <f t="shared" si="3"/>
        <v>2.3467806197952697E-2</v>
      </c>
      <c r="N15" s="51">
        <f t="shared" si="3"/>
        <v>1</v>
      </c>
    </row>
    <row r="16" spans="1:14">
      <c r="A16" s="41" t="s">
        <v>23</v>
      </c>
      <c r="B16" s="42">
        <v>85.918999999999997</v>
      </c>
      <c r="C16" s="43">
        <v>80.707999999999998</v>
      </c>
      <c r="D16" s="43">
        <v>87.566000000000003</v>
      </c>
      <c r="E16" s="43">
        <v>78.837999999999994</v>
      </c>
      <c r="F16" s="43">
        <v>21.696000000000002</v>
      </c>
      <c r="G16" s="43">
        <v>708.43799999999999</v>
      </c>
      <c r="H16" s="43">
        <v>549.28300000000002</v>
      </c>
      <c r="I16" s="42">
        <v>286.096</v>
      </c>
      <c r="J16" s="43">
        <v>11.439</v>
      </c>
      <c r="K16" s="43">
        <v>85.025999999999996</v>
      </c>
      <c r="L16" s="43">
        <v>189.892</v>
      </c>
      <c r="M16" s="43">
        <v>29.378</v>
      </c>
      <c r="N16" s="43">
        <f>SUM(B16:M16)</f>
        <v>2214.279</v>
      </c>
    </row>
    <row r="17" spans="1:14">
      <c r="A17" s="50"/>
      <c r="B17" s="51">
        <f t="shared" ref="B17:N17" si="4">B16/$N16</f>
        <v>3.8802246690683509E-2</v>
      </c>
      <c r="C17" s="51">
        <f t="shared" si="4"/>
        <v>3.6448884715973011E-2</v>
      </c>
      <c r="D17" s="51">
        <f t="shared" si="4"/>
        <v>3.954605539771637E-2</v>
      </c>
      <c r="E17" s="51">
        <f t="shared" si="4"/>
        <v>3.5604366026142142E-2</v>
      </c>
      <c r="F17" s="51">
        <f t="shared" si="4"/>
        <v>9.7982232591285936E-3</v>
      </c>
      <c r="G17" s="51">
        <f t="shared" si="4"/>
        <v>0.31994071207828823</v>
      </c>
      <c r="H17" s="51">
        <f t="shared" si="4"/>
        <v>0.24806404251677408</v>
      </c>
      <c r="I17" s="51">
        <f t="shared" si="4"/>
        <v>0.12920503694430557</v>
      </c>
      <c r="J17" s="51">
        <f t="shared" si="4"/>
        <v>5.1660156646926607E-3</v>
      </c>
      <c r="K17" s="51">
        <f t="shared" si="4"/>
        <v>3.8398955145218829E-2</v>
      </c>
      <c r="L17" s="51">
        <f t="shared" si="4"/>
        <v>8.5757937459552291E-2</v>
      </c>
      <c r="M17" s="51">
        <f t="shared" si="4"/>
        <v>1.3267524101524694E-2</v>
      </c>
      <c r="N17" s="51">
        <f t="shared" si="4"/>
        <v>1</v>
      </c>
    </row>
    <row r="18" spans="1:14">
      <c r="A18" s="41" t="s">
        <v>24</v>
      </c>
      <c r="B18" s="42">
        <v>329.49099999999999</v>
      </c>
      <c r="C18" s="43">
        <v>388.32299999999998</v>
      </c>
      <c r="D18" s="43">
        <v>110.65300000000001</v>
      </c>
      <c r="E18" s="43">
        <v>279.71899999999999</v>
      </c>
      <c r="F18" s="43">
        <v>53.356999999999999</v>
      </c>
      <c r="G18" s="43">
        <v>350.25900000000001</v>
      </c>
      <c r="H18" s="43">
        <v>211.49700000000001</v>
      </c>
      <c r="I18" s="42">
        <v>1314.3969999999999</v>
      </c>
      <c r="J18" s="43">
        <v>26.050999999999998</v>
      </c>
      <c r="K18" s="43">
        <v>201.98599999999999</v>
      </c>
      <c r="L18" s="43">
        <v>313.786</v>
      </c>
      <c r="M18" s="43">
        <v>27.739000000000001</v>
      </c>
      <c r="N18" s="43">
        <f>SUM(B18:M18)</f>
        <v>3607.2579999999998</v>
      </c>
    </row>
    <row r="19" spans="1:14">
      <c r="A19" s="50"/>
      <c r="B19" s="51">
        <f t="shared" ref="B19:N19" si="5">B18/$N18</f>
        <v>9.1341123922935377E-2</v>
      </c>
      <c r="C19" s="51">
        <f t="shared" si="5"/>
        <v>0.10765046470199803</v>
      </c>
      <c r="D19" s="51">
        <f t="shared" si="5"/>
        <v>3.0675100034430587E-2</v>
      </c>
      <c r="E19" s="51">
        <f t="shared" si="5"/>
        <v>7.7543386139832526E-2</v>
      </c>
      <c r="F19" s="51">
        <f t="shared" si="5"/>
        <v>1.4791567445411446E-2</v>
      </c>
      <c r="G19" s="51">
        <f t="shared" si="5"/>
        <v>9.7098405492482109E-2</v>
      </c>
      <c r="H19" s="51">
        <f t="shared" si="5"/>
        <v>5.8630960136480406E-2</v>
      </c>
      <c r="I19" s="51">
        <f t="shared" si="5"/>
        <v>0.36437565596915994</v>
      </c>
      <c r="J19" s="51">
        <f t="shared" si="5"/>
        <v>7.2218288794425019E-3</v>
      </c>
      <c r="K19" s="51">
        <f t="shared" si="5"/>
        <v>5.5994331428470046E-2</v>
      </c>
      <c r="L19" s="51">
        <f t="shared" si="5"/>
        <v>8.6987401511064641E-2</v>
      </c>
      <c r="M19" s="51">
        <f t="shared" si="5"/>
        <v>7.6897743382924096E-3</v>
      </c>
      <c r="N19" s="51">
        <f t="shared" si="5"/>
        <v>1</v>
      </c>
    </row>
    <row r="20" spans="1:14">
      <c r="A20" s="41" t="s">
        <v>25</v>
      </c>
      <c r="B20" s="45">
        <v>5.1609999999999996</v>
      </c>
      <c r="C20" s="43">
        <v>5.29</v>
      </c>
      <c r="D20" s="43">
        <v>8.2430000000000003</v>
      </c>
      <c r="E20" s="43">
        <v>3.8860000000000001</v>
      </c>
      <c r="F20" s="43">
        <v>1.851</v>
      </c>
      <c r="G20" s="43">
        <v>24.202999999999999</v>
      </c>
      <c r="H20" s="43">
        <v>6.1130000000000004</v>
      </c>
      <c r="I20" s="45">
        <v>20.727</v>
      </c>
      <c r="J20" s="43">
        <v>0.44500000000000001</v>
      </c>
      <c r="K20" s="43">
        <v>11.15</v>
      </c>
      <c r="L20" s="43">
        <v>27.038</v>
      </c>
      <c r="M20" s="43">
        <v>3.0000000000000001E-3</v>
      </c>
      <c r="N20" s="43">
        <f>SUM(B20:M20)</f>
        <v>114.11</v>
      </c>
    </row>
    <row r="21" spans="1:14">
      <c r="A21" s="50"/>
      <c r="B21" s="51">
        <f t="shared" ref="B21:N21" si="6">B20/$N20</f>
        <v>4.5228288493558845E-2</v>
      </c>
      <c r="C21" s="51">
        <f t="shared" si="6"/>
        <v>4.6358776619051793E-2</v>
      </c>
      <c r="D21" s="51">
        <f t="shared" si="6"/>
        <v>7.223731487161511E-2</v>
      </c>
      <c r="E21" s="51">
        <f t="shared" si="6"/>
        <v>3.4054859346244852E-2</v>
      </c>
      <c r="F21" s="51">
        <f t="shared" si="6"/>
        <v>1.6221190079747611E-2</v>
      </c>
      <c r="G21" s="51">
        <f t="shared" si="6"/>
        <v>0.21210235737446323</v>
      </c>
      <c r="H21" s="51">
        <f t="shared" si="6"/>
        <v>5.3571115590219966E-2</v>
      </c>
      <c r="I21" s="51">
        <f t="shared" si="6"/>
        <v>0.18164052230304092</v>
      </c>
      <c r="J21" s="51">
        <f t="shared" si="6"/>
        <v>3.89974585925861E-3</v>
      </c>
      <c r="K21" s="51">
        <f t="shared" si="6"/>
        <v>9.7712733327491016E-2</v>
      </c>
      <c r="L21" s="51">
        <f t="shared" si="6"/>
        <v>0.23694680571378496</v>
      </c>
      <c r="M21" s="51">
        <f t="shared" si="6"/>
        <v>2.6290421523091755E-5</v>
      </c>
      <c r="N21" s="51">
        <f t="shared" si="6"/>
        <v>1</v>
      </c>
    </row>
    <row r="22" spans="1:14">
      <c r="A22" s="41" t="s">
        <v>26</v>
      </c>
      <c r="B22" s="42">
        <v>4.5330000000000004</v>
      </c>
      <c r="C22" s="43">
        <v>3.3109999999999999</v>
      </c>
      <c r="D22" s="43">
        <v>0.55500000000000005</v>
      </c>
      <c r="E22" s="43">
        <v>9.6349999999999998</v>
      </c>
      <c r="F22" s="43">
        <v>1.49</v>
      </c>
      <c r="G22" s="43">
        <v>10.8</v>
      </c>
      <c r="H22" s="43">
        <v>9.5679999999999996</v>
      </c>
      <c r="I22" s="42">
        <v>31.542000000000002</v>
      </c>
      <c r="J22" s="43">
        <v>1.5960000000000001</v>
      </c>
      <c r="K22" s="43">
        <v>17.553000000000001</v>
      </c>
      <c r="L22" s="43">
        <v>26.247</v>
      </c>
      <c r="M22" s="43">
        <v>0.27</v>
      </c>
      <c r="N22" s="43">
        <f>SUM(B22:M22)</f>
        <v>117.1</v>
      </c>
    </row>
    <row r="23" spans="1:14">
      <c r="A23" s="50"/>
      <c r="B23" s="51">
        <f t="shared" ref="B23:N23" si="7">B22/$N22</f>
        <v>3.8710503842869344E-2</v>
      </c>
      <c r="C23" s="51">
        <f t="shared" si="7"/>
        <v>2.8274978650725875E-2</v>
      </c>
      <c r="D23" s="51">
        <f t="shared" si="7"/>
        <v>4.7395388556789077E-3</v>
      </c>
      <c r="E23" s="51">
        <f t="shared" si="7"/>
        <v>8.2280102476515807E-2</v>
      </c>
      <c r="F23" s="51">
        <f t="shared" si="7"/>
        <v>1.2724167378309137E-2</v>
      </c>
      <c r="G23" s="51">
        <f t="shared" si="7"/>
        <v>9.2228864218616577E-2</v>
      </c>
      <c r="H23" s="51">
        <f t="shared" si="7"/>
        <v>8.1707941929974381E-2</v>
      </c>
      <c r="I23" s="51">
        <f t="shared" si="7"/>
        <v>0.26935952177625966</v>
      </c>
      <c r="J23" s="51">
        <f t="shared" si="7"/>
        <v>1.3629376601195561E-2</v>
      </c>
      <c r="K23" s="51">
        <f t="shared" si="7"/>
        <v>0.14989752348420154</v>
      </c>
      <c r="L23" s="51">
        <f t="shared" si="7"/>
        <v>0.22414175918018789</v>
      </c>
      <c r="M23" s="51">
        <f t="shared" si="7"/>
        <v>2.3057216054654145E-3</v>
      </c>
      <c r="N23" s="51">
        <f t="shared" si="7"/>
        <v>1</v>
      </c>
    </row>
    <row r="24" spans="1:14">
      <c r="A24" s="41" t="s">
        <v>40</v>
      </c>
      <c r="B24" s="43">
        <v>79.846999999999994</v>
      </c>
      <c r="C24" s="43">
        <v>98.2</v>
      </c>
      <c r="D24" s="43">
        <v>454.21300000000002</v>
      </c>
      <c r="E24" s="43">
        <v>122.581</v>
      </c>
      <c r="F24" s="43">
        <v>20.9</v>
      </c>
      <c r="G24" s="43">
        <v>297.60199999999998</v>
      </c>
      <c r="H24" s="43">
        <v>198.15700000000001</v>
      </c>
      <c r="I24" s="43">
        <v>301.92099999999999</v>
      </c>
      <c r="J24" s="43">
        <v>24.501999999999999</v>
      </c>
      <c r="K24" s="43">
        <v>100.44799999999999</v>
      </c>
      <c r="L24" s="43">
        <v>210.43899999999999</v>
      </c>
      <c r="M24" s="43">
        <v>8.2959999999999994</v>
      </c>
      <c r="N24" s="43">
        <f>SUM(B24:M24)</f>
        <v>1917.106</v>
      </c>
    </row>
    <row r="25" spans="1:14">
      <c r="A25" s="50"/>
      <c r="B25" s="51">
        <f t="shared" ref="B25:N25" si="8">B24/$N24</f>
        <v>4.1649757499063689E-2</v>
      </c>
      <c r="C25" s="51">
        <f t="shared" si="8"/>
        <v>5.1223041396772008E-2</v>
      </c>
      <c r="D25" s="51">
        <f t="shared" si="8"/>
        <v>0.23692638800358459</v>
      </c>
      <c r="E25" s="51">
        <f t="shared" si="8"/>
        <v>6.3940648039284217E-2</v>
      </c>
      <c r="F25" s="51">
        <f t="shared" si="8"/>
        <v>1.0901848932714205E-2</v>
      </c>
      <c r="G25" s="51">
        <f t="shared" si="8"/>
        <v>0.15523502612792406</v>
      </c>
      <c r="H25" s="51">
        <f t="shared" si="8"/>
        <v>0.10336256837128464</v>
      </c>
      <c r="I25" s="51">
        <f t="shared" si="8"/>
        <v>0.15748790103416294</v>
      </c>
      <c r="J25" s="51">
        <f t="shared" si="8"/>
        <v>1.278072261001739E-2</v>
      </c>
      <c r="K25" s="51">
        <f t="shared" si="8"/>
        <v>5.2395642181496484E-2</v>
      </c>
      <c r="L25" s="51">
        <f t="shared" si="8"/>
        <v>0.10976909988284424</v>
      </c>
      <c r="M25" s="51">
        <f t="shared" si="8"/>
        <v>4.3273559208515328E-3</v>
      </c>
      <c r="N25" s="51">
        <f t="shared" si="8"/>
        <v>1</v>
      </c>
    </row>
    <row r="26" spans="1:14">
      <c r="A26" s="41" t="s">
        <v>27</v>
      </c>
      <c r="B26" s="43">
        <v>5.7359999999999998</v>
      </c>
      <c r="C26" s="43">
        <v>5.3419999999999996</v>
      </c>
      <c r="D26" s="43">
        <v>2.794</v>
      </c>
      <c r="E26" s="43">
        <v>2.5169999999999999</v>
      </c>
      <c r="F26" s="43">
        <v>2.1139999999999999</v>
      </c>
      <c r="G26" s="43">
        <v>7.0369999999999999</v>
      </c>
      <c r="H26" s="43">
        <v>4.7889999999999997</v>
      </c>
      <c r="I26" s="43">
        <v>15.349</v>
      </c>
      <c r="J26" s="43">
        <v>1.4490000000000001</v>
      </c>
      <c r="K26" s="43">
        <v>2.3719999999999999</v>
      </c>
      <c r="L26" s="43">
        <v>3.7519999999999998</v>
      </c>
      <c r="M26" s="43">
        <v>1.7569999999999999</v>
      </c>
      <c r="N26" s="43">
        <f>SUM(B26:M26)</f>
        <v>55.007999999999996</v>
      </c>
    </row>
    <row r="27" spans="1:14">
      <c r="A27" s="50"/>
      <c r="B27" s="51">
        <f t="shared" ref="B27:N27" si="9">B26/$N26</f>
        <v>0.10427574171029669</v>
      </c>
      <c r="C27" s="51">
        <f t="shared" si="9"/>
        <v>9.7113147178592207E-2</v>
      </c>
      <c r="D27" s="51">
        <f t="shared" si="9"/>
        <v>5.0792611983711468E-2</v>
      </c>
      <c r="E27" s="51">
        <f t="shared" si="9"/>
        <v>4.5756980802792321E-2</v>
      </c>
      <c r="F27" s="51">
        <f t="shared" si="9"/>
        <v>3.8430773705642816E-2</v>
      </c>
      <c r="G27" s="51">
        <f t="shared" si="9"/>
        <v>0.12792684700407214</v>
      </c>
      <c r="H27" s="51">
        <f t="shared" si="9"/>
        <v>8.7060063990692271E-2</v>
      </c>
      <c r="I27" s="51">
        <f t="shared" si="9"/>
        <v>0.27903214077952299</v>
      </c>
      <c r="J27" s="51">
        <f t="shared" si="9"/>
        <v>2.6341623036649216E-2</v>
      </c>
      <c r="K27" s="51">
        <f t="shared" si="9"/>
        <v>4.3121000581733571E-2</v>
      </c>
      <c r="L27" s="51">
        <f t="shared" si="9"/>
        <v>6.8208260616637581E-2</v>
      </c>
      <c r="M27" s="51">
        <f t="shared" si="9"/>
        <v>3.1940808609656778E-2</v>
      </c>
      <c r="N27" s="51">
        <f t="shared" si="9"/>
        <v>1</v>
      </c>
    </row>
    <row r="28" spans="1:14">
      <c r="A28" s="41" t="s">
        <v>29</v>
      </c>
      <c r="B28" s="42">
        <v>29.178000000000001</v>
      </c>
      <c r="C28" s="43">
        <v>19.538</v>
      </c>
      <c r="D28" s="43">
        <v>6.1630000000000003</v>
      </c>
      <c r="E28" s="43">
        <v>25.295000000000002</v>
      </c>
      <c r="F28" s="43">
        <v>16.315999999999999</v>
      </c>
      <c r="G28" s="43">
        <v>77.218999999999994</v>
      </c>
      <c r="H28" s="43">
        <v>29.34</v>
      </c>
      <c r="I28" s="42">
        <v>94.114000000000004</v>
      </c>
      <c r="J28" s="43">
        <v>2.6309999999999998</v>
      </c>
      <c r="K28" s="43">
        <v>42.746000000000002</v>
      </c>
      <c r="L28" s="43">
        <v>69.548000000000002</v>
      </c>
      <c r="M28" s="43">
        <v>34.026000000000003</v>
      </c>
      <c r="N28" s="43">
        <f>SUM(B28:M28)</f>
        <v>446.11399999999998</v>
      </c>
    </row>
    <row r="29" spans="1:14">
      <c r="A29" s="50"/>
      <c r="B29" s="51">
        <f t="shared" ref="B29:N29" si="10">B28/$N28</f>
        <v>6.5404806843093924E-2</v>
      </c>
      <c r="C29" s="51">
        <f t="shared" si="10"/>
        <v>4.3795980399628801E-2</v>
      </c>
      <c r="D29" s="51">
        <f t="shared" si="10"/>
        <v>1.381485449907423E-2</v>
      </c>
      <c r="E29" s="51">
        <f t="shared" si="10"/>
        <v>5.6700753619030118E-2</v>
      </c>
      <c r="F29" s="51">
        <f t="shared" si="10"/>
        <v>3.6573611229416693E-2</v>
      </c>
      <c r="G29" s="51">
        <f t="shared" si="10"/>
        <v>0.17309252791887275</v>
      </c>
      <c r="H29" s="51">
        <f t="shared" si="10"/>
        <v>6.5767942723160444E-2</v>
      </c>
      <c r="I29" s="51">
        <f t="shared" si="10"/>
        <v>0.21096401368260134</v>
      </c>
      <c r="J29" s="51">
        <f t="shared" si="10"/>
        <v>5.8975956818212386E-3</v>
      </c>
      <c r="K29" s="51">
        <f t="shared" si="10"/>
        <v>9.5818557588419118E-2</v>
      </c>
      <c r="L29" s="51">
        <f t="shared" si="10"/>
        <v>0.15589737152387059</v>
      </c>
      <c r="M29" s="51">
        <f t="shared" si="10"/>
        <v>7.6271984291010828E-2</v>
      </c>
      <c r="N29" s="51">
        <f t="shared" si="10"/>
        <v>1</v>
      </c>
    </row>
    <row r="30" spans="1:14">
      <c r="A30" s="41" t="s">
        <v>30</v>
      </c>
      <c r="B30" s="42">
        <v>16.510999999999999</v>
      </c>
      <c r="C30" s="43">
        <v>20.632000000000001</v>
      </c>
      <c r="D30" s="43">
        <v>17.439</v>
      </c>
      <c r="E30" s="43">
        <v>9.0150000000000006</v>
      </c>
      <c r="F30" s="43">
        <v>5.32</v>
      </c>
      <c r="G30" s="43">
        <v>48.488</v>
      </c>
      <c r="H30" s="43">
        <v>35.585999999999999</v>
      </c>
      <c r="I30" s="42">
        <v>27.802</v>
      </c>
      <c r="J30" s="43">
        <v>1.4319999999999999</v>
      </c>
      <c r="K30" s="43">
        <v>11.41</v>
      </c>
      <c r="L30" s="43">
        <v>28.122</v>
      </c>
      <c r="M30" s="43">
        <v>2.0419999999999998</v>
      </c>
      <c r="N30" s="43">
        <f>SUM(B30:M30)</f>
        <v>223.79899999999995</v>
      </c>
    </row>
    <row r="31" spans="1:14">
      <c r="A31" s="50"/>
      <c r="B31" s="51">
        <f t="shared" ref="B31:N31" si="11">B30/$N30</f>
        <v>7.3776022234236988E-2</v>
      </c>
      <c r="C31" s="51">
        <f t="shared" si="11"/>
        <v>9.2189866800119771E-2</v>
      </c>
      <c r="D31" s="51">
        <f t="shared" si="11"/>
        <v>7.7922600190349398E-2</v>
      </c>
      <c r="E31" s="51">
        <f t="shared" si="11"/>
        <v>4.0281681330122131E-2</v>
      </c>
      <c r="F31" s="51">
        <f t="shared" si="11"/>
        <v>2.3771330524265083E-2</v>
      </c>
      <c r="G31" s="51">
        <f t="shared" si="11"/>
        <v>0.21665869820687317</v>
      </c>
      <c r="H31" s="51">
        <f t="shared" si="11"/>
        <v>0.15900875339031903</v>
      </c>
      <c r="I31" s="51">
        <f t="shared" si="11"/>
        <v>0.12422754346534169</v>
      </c>
      <c r="J31" s="51">
        <f t="shared" si="11"/>
        <v>6.398598742621729E-3</v>
      </c>
      <c r="K31" s="51">
        <f t="shared" si="11"/>
        <v>5.0983248361252745E-2</v>
      </c>
      <c r="L31" s="51">
        <f t="shared" si="11"/>
        <v>0.12565739793296665</v>
      </c>
      <c r="M31" s="51">
        <f t="shared" si="11"/>
        <v>9.1242588215318214E-3</v>
      </c>
      <c r="N31" s="51">
        <f t="shared" si="11"/>
        <v>1</v>
      </c>
    </row>
    <row r="32" spans="1:14">
      <c r="A32" s="41" t="s">
        <v>31</v>
      </c>
      <c r="B32" s="42">
        <v>234.637</v>
      </c>
      <c r="C32" s="43">
        <v>175.845</v>
      </c>
      <c r="D32" s="43">
        <v>43.877000000000002</v>
      </c>
      <c r="E32" s="43">
        <v>236.137</v>
      </c>
      <c r="F32" s="43">
        <v>56.207999999999998</v>
      </c>
      <c r="G32" s="43">
        <v>295.786</v>
      </c>
      <c r="H32" s="43">
        <v>90.254000000000005</v>
      </c>
      <c r="I32" s="42">
        <v>500.39800000000002</v>
      </c>
      <c r="J32" s="43">
        <v>112.61499999999999</v>
      </c>
      <c r="K32" s="43">
        <v>182.53700000000001</v>
      </c>
      <c r="L32" s="43">
        <v>351.89100000000002</v>
      </c>
      <c r="M32" s="43">
        <v>30.954999999999998</v>
      </c>
      <c r="N32" s="43">
        <f>SUM(B32:M32)</f>
        <v>2311.14</v>
      </c>
    </row>
    <row r="33" spans="1:14">
      <c r="A33" s="50"/>
      <c r="B33" s="51">
        <f t="shared" ref="B33:N33" si="12">B32/$N32</f>
        <v>0.10152435594555069</v>
      </c>
      <c r="C33" s="51">
        <f t="shared" si="12"/>
        <v>7.6085827773306677E-2</v>
      </c>
      <c r="D33" s="51">
        <f t="shared" si="12"/>
        <v>1.8985003072076987E-2</v>
      </c>
      <c r="E33" s="51">
        <f t="shared" si="12"/>
        <v>0.10217338629420979</v>
      </c>
      <c r="F33" s="51">
        <f t="shared" si="12"/>
        <v>2.432046522495392E-2</v>
      </c>
      <c r="G33" s="51">
        <f t="shared" si="12"/>
        <v>0.1279827271389877</v>
      </c>
      <c r="H33" s="51">
        <f t="shared" si="12"/>
        <v>3.9051723391919146E-2</v>
      </c>
      <c r="I33" s="51">
        <f t="shared" si="12"/>
        <v>0.21651565893887867</v>
      </c>
      <c r="J33" s="51">
        <f t="shared" si="12"/>
        <v>4.8727035142829944E-2</v>
      </c>
      <c r="K33" s="51">
        <f t="shared" si="12"/>
        <v>7.8981368502124505E-2</v>
      </c>
      <c r="L33" s="51">
        <f t="shared" si="12"/>
        <v>0.1522586256133337</v>
      </c>
      <c r="M33" s="51">
        <f t="shared" si="12"/>
        <v>1.3393822961828361E-2</v>
      </c>
      <c r="N33" s="51">
        <f t="shared" si="12"/>
        <v>1</v>
      </c>
    </row>
    <row r="34" spans="1:14">
      <c r="A34" s="41" t="s">
        <v>32</v>
      </c>
      <c r="B34" s="42">
        <v>60.453000000000003</v>
      </c>
      <c r="C34" s="43">
        <v>58.444000000000003</v>
      </c>
      <c r="D34" s="43">
        <v>69.796000000000006</v>
      </c>
      <c r="E34" s="43">
        <v>57.168999999999997</v>
      </c>
      <c r="F34" s="43">
        <v>16.606000000000002</v>
      </c>
      <c r="G34" s="43">
        <v>238.59200000000001</v>
      </c>
      <c r="H34" s="43">
        <v>142.14699999999999</v>
      </c>
      <c r="I34" s="42">
        <v>289.55200000000002</v>
      </c>
      <c r="J34" s="43">
        <v>9.7650000000000006</v>
      </c>
      <c r="K34" s="43">
        <v>125.346</v>
      </c>
      <c r="L34" s="43">
        <v>187.96700000000001</v>
      </c>
      <c r="M34" s="43">
        <v>2.423</v>
      </c>
      <c r="N34" s="43">
        <f>SUM(B34:M34)</f>
        <v>1258.2600000000002</v>
      </c>
    </row>
    <row r="35" spans="1:14">
      <c r="A35" s="50"/>
      <c r="B35" s="51">
        <f t="shared" ref="B35:N35" si="13">B34/$N34</f>
        <v>4.8044919174097554E-2</v>
      </c>
      <c r="C35" s="51">
        <f t="shared" si="13"/>
        <v>4.6448269832943902E-2</v>
      </c>
      <c r="D35" s="51">
        <f t="shared" si="13"/>
        <v>5.5470252571010757E-2</v>
      </c>
      <c r="E35" s="51">
        <f t="shared" si="13"/>
        <v>4.5434965746348123E-2</v>
      </c>
      <c r="F35" s="51">
        <f t="shared" si="13"/>
        <v>1.3197590323144659E-2</v>
      </c>
      <c r="G35" s="51">
        <f t="shared" si="13"/>
        <v>0.1896205871600464</v>
      </c>
      <c r="H35" s="51">
        <f t="shared" si="13"/>
        <v>0.11297108705672911</v>
      </c>
      <c r="I35" s="51">
        <f t="shared" si="13"/>
        <v>0.23012096069174889</v>
      </c>
      <c r="J35" s="51">
        <f t="shared" si="13"/>
        <v>7.7607171808688176E-3</v>
      </c>
      <c r="K35" s="51">
        <f t="shared" si="13"/>
        <v>9.9618520814458045E-2</v>
      </c>
      <c r="L35" s="51">
        <f t="shared" si="13"/>
        <v>0.14938645430992004</v>
      </c>
      <c r="M35" s="51">
        <f t="shared" si="13"/>
        <v>1.9256751386835787E-3</v>
      </c>
      <c r="N35" s="51">
        <f t="shared" si="13"/>
        <v>1</v>
      </c>
    </row>
    <row r="36" spans="1:14">
      <c r="A36" s="41" t="s">
        <v>33</v>
      </c>
      <c r="B36" s="42">
        <v>24.67</v>
      </c>
      <c r="C36" s="43">
        <v>19.713000000000001</v>
      </c>
      <c r="D36" s="43">
        <v>7.7380000000000004</v>
      </c>
      <c r="E36" s="43">
        <v>9.1809999999999992</v>
      </c>
      <c r="F36" s="43">
        <v>65.281999999999996</v>
      </c>
      <c r="G36" s="43">
        <v>16.146000000000001</v>
      </c>
      <c r="H36" s="43">
        <v>16.413</v>
      </c>
      <c r="I36" s="42">
        <v>98.466999999999999</v>
      </c>
      <c r="J36" s="43">
        <v>2.2269999999999999</v>
      </c>
      <c r="K36" s="43">
        <v>31.856999999999999</v>
      </c>
      <c r="L36" s="43">
        <v>57.59</v>
      </c>
      <c r="M36" s="43">
        <v>6.7519999999999998</v>
      </c>
      <c r="N36" s="43">
        <f>SUM(B36:M36)</f>
        <v>356.036</v>
      </c>
    </row>
    <row r="37" spans="1:14">
      <c r="A37" s="50"/>
      <c r="B37" s="51">
        <f t="shared" ref="B37:N37" si="14">B36/$N36</f>
        <v>6.9290745879630161E-2</v>
      </c>
      <c r="C37" s="51">
        <f t="shared" si="14"/>
        <v>5.5367996494736491E-2</v>
      </c>
      <c r="D37" s="51">
        <f t="shared" si="14"/>
        <v>2.1733757260501748E-2</v>
      </c>
      <c r="E37" s="51">
        <f t="shared" si="14"/>
        <v>2.5786718197036252E-2</v>
      </c>
      <c r="F37" s="51">
        <f t="shared" si="14"/>
        <v>0.18335786268804277</v>
      </c>
      <c r="G37" s="51">
        <f t="shared" si="14"/>
        <v>4.5349346695278007E-2</v>
      </c>
      <c r="H37" s="51">
        <f t="shared" si="14"/>
        <v>4.6099270860250084E-2</v>
      </c>
      <c r="I37" s="51">
        <f t="shared" si="14"/>
        <v>0.27656472940938559</v>
      </c>
      <c r="J37" s="51">
        <f t="shared" si="14"/>
        <v>6.2549854509094584E-3</v>
      </c>
      <c r="K37" s="51">
        <f t="shared" si="14"/>
        <v>8.9476906829646444E-2</v>
      </c>
      <c r="L37" s="51">
        <f t="shared" si="14"/>
        <v>0.16175330584547631</v>
      </c>
      <c r="M37" s="51">
        <f t="shared" si="14"/>
        <v>1.8964374389106718E-2</v>
      </c>
      <c r="N37" s="51">
        <f t="shared" si="14"/>
        <v>1</v>
      </c>
    </row>
    <row r="38" spans="1:14">
      <c r="A38" s="41" t="s">
        <v>28</v>
      </c>
      <c r="B38" s="42">
        <v>10.33</v>
      </c>
      <c r="C38" s="43">
        <v>3.363</v>
      </c>
      <c r="D38" s="43"/>
      <c r="E38" s="43">
        <v>3.7469999999999999</v>
      </c>
      <c r="F38" s="43">
        <v>10.055999999999999</v>
      </c>
      <c r="G38" s="43">
        <v>7.6820000000000004</v>
      </c>
      <c r="H38" s="43">
        <v>2.4569999999999999</v>
      </c>
      <c r="I38" s="42">
        <v>33.332999999999998</v>
      </c>
      <c r="J38" s="43">
        <v>3.2629999999999999</v>
      </c>
      <c r="K38" s="43">
        <v>10.773</v>
      </c>
      <c r="L38" s="43">
        <v>32.85</v>
      </c>
      <c r="M38" s="43">
        <v>24.527000000000001</v>
      </c>
      <c r="N38" s="43">
        <f>SUM(B38:M38)</f>
        <v>142.38099999999997</v>
      </c>
    </row>
    <row r="39" spans="1:14">
      <c r="A39" s="50"/>
      <c r="B39" s="51">
        <f t="shared" ref="B39:N39" si="15">B38/$N38</f>
        <v>7.255181520006182E-2</v>
      </c>
      <c r="C39" s="51">
        <f t="shared" si="15"/>
        <v>2.361972454189815E-2</v>
      </c>
      <c r="D39" s="51">
        <f t="shared" si="15"/>
        <v>0</v>
      </c>
      <c r="E39" s="51">
        <f t="shared" si="15"/>
        <v>2.6316713606450302E-2</v>
      </c>
      <c r="F39" s="51">
        <f t="shared" si="15"/>
        <v>7.0627401127959497E-2</v>
      </c>
      <c r="G39" s="51">
        <f t="shared" si="15"/>
        <v>5.3953828109087602E-2</v>
      </c>
      <c r="H39" s="51">
        <f t="shared" si="15"/>
        <v>1.7256515967720414E-2</v>
      </c>
      <c r="I39" s="51">
        <f t="shared" si="15"/>
        <v>0.23411129293936694</v>
      </c>
      <c r="J39" s="51">
        <f t="shared" si="15"/>
        <v>2.2917383639671027E-2</v>
      </c>
      <c r="K39" s="51">
        <f t="shared" si="15"/>
        <v>7.5663185396927971E-2</v>
      </c>
      <c r="L39" s="51">
        <f t="shared" si="15"/>
        <v>0.23071898638160995</v>
      </c>
      <c r="M39" s="51">
        <f t="shared" si="15"/>
        <v>0.1722631530892465</v>
      </c>
      <c r="N39" s="51">
        <f t="shared" si="15"/>
        <v>1</v>
      </c>
    </row>
    <row r="40" spans="1:14">
      <c r="A40" s="41" t="s">
        <v>34</v>
      </c>
      <c r="B40" s="42">
        <v>29.806999999999999</v>
      </c>
      <c r="C40" s="43">
        <v>28.468</v>
      </c>
      <c r="D40" s="43">
        <v>16.788</v>
      </c>
      <c r="E40" s="43">
        <v>14.15</v>
      </c>
      <c r="F40" s="43">
        <v>8.8580000000000005</v>
      </c>
      <c r="G40" s="43">
        <v>25.097999999999999</v>
      </c>
      <c r="H40" s="43">
        <v>19.896000000000001</v>
      </c>
      <c r="I40" s="42">
        <v>95.488</v>
      </c>
      <c r="J40" s="43">
        <v>6.2050000000000001</v>
      </c>
      <c r="K40" s="43">
        <v>13.99</v>
      </c>
      <c r="L40" s="43">
        <v>44.326000000000001</v>
      </c>
      <c r="M40" s="43">
        <v>8.3919999999999995</v>
      </c>
      <c r="N40" s="43">
        <f>SUM(B40:M40)</f>
        <v>311.46600000000001</v>
      </c>
    </row>
    <row r="41" spans="1:14">
      <c r="A41" s="29"/>
      <c r="B41" s="44">
        <f t="shared" ref="B41:N41" si="16">B40/$N40</f>
        <v>9.5699049013375448E-2</v>
      </c>
      <c r="C41" s="44">
        <f t="shared" si="16"/>
        <v>9.1400024400737162E-2</v>
      </c>
      <c r="D41" s="44">
        <f t="shared" si="16"/>
        <v>5.38999441351544E-2</v>
      </c>
      <c r="E41" s="44">
        <f t="shared" si="16"/>
        <v>4.5430319842294183E-2</v>
      </c>
      <c r="F41" s="44">
        <f t="shared" si="16"/>
        <v>2.8439701283607201E-2</v>
      </c>
      <c r="G41" s="44">
        <f t="shared" si="16"/>
        <v>8.0580223844657198E-2</v>
      </c>
      <c r="H41" s="44">
        <f t="shared" si="16"/>
        <v>6.3878561383907073E-2</v>
      </c>
      <c r="I41" s="44">
        <f t="shared" si="16"/>
        <v>0.30657599866438068</v>
      </c>
      <c r="J41" s="44">
        <f t="shared" si="16"/>
        <v>1.9921917641090841E-2</v>
      </c>
      <c r="K41" s="44">
        <f t="shared" si="16"/>
        <v>4.4916620112628668E-2</v>
      </c>
      <c r="L41" s="44">
        <f t="shared" si="16"/>
        <v>0.14231408885721072</v>
      </c>
      <c r="M41" s="44">
        <f t="shared" si="16"/>
        <v>2.6943550820956379E-2</v>
      </c>
      <c r="N41" s="44">
        <f t="shared" si="16"/>
        <v>1</v>
      </c>
    </row>
    <row r="42" spans="1:14">
      <c r="A42" s="34" t="s">
        <v>35</v>
      </c>
      <c r="B42" s="46">
        <f t="shared" ref="B42:M42" si="17">+B8+B12+B14+B16+B18+B20+B22+B24+B38+B28+B30+B32+B34+B36+B40+B10+B26</f>
        <v>997.28399999999999</v>
      </c>
      <c r="C42" s="46">
        <f t="shared" si="17"/>
        <v>981.8309999999999</v>
      </c>
      <c r="D42" s="46">
        <f t="shared" si="17"/>
        <v>870.73800000000006</v>
      </c>
      <c r="E42" s="46">
        <f t="shared" si="17"/>
        <v>915.97499999999991</v>
      </c>
      <c r="F42" s="46">
        <f t="shared" si="17"/>
        <v>320.51400000000001</v>
      </c>
      <c r="G42" s="46">
        <f t="shared" si="17"/>
        <v>2300.8530000000001</v>
      </c>
      <c r="H42" s="46">
        <f t="shared" si="17"/>
        <v>1431.7809999999997</v>
      </c>
      <c r="I42" s="46">
        <f t="shared" si="17"/>
        <v>3433.8880000000004</v>
      </c>
      <c r="J42" s="46">
        <f t="shared" si="17"/>
        <v>215.15600000000003</v>
      </c>
      <c r="K42" s="46">
        <f>+K8+K12+K14+K16+K18+K20+K22+K24+K38+K28+K30+K32+K34+K36+K40+K10+K26</f>
        <v>929.01599999999996</v>
      </c>
      <c r="L42" s="46">
        <f t="shared" si="17"/>
        <v>1706.673</v>
      </c>
      <c r="M42" s="46">
        <f t="shared" si="17"/>
        <v>189.50700000000003</v>
      </c>
      <c r="N42" s="47">
        <f>SUM(B42:M42)</f>
        <v>14293.216</v>
      </c>
    </row>
    <row r="43" spans="1:14">
      <c r="A43" s="49"/>
      <c r="B43" s="48">
        <f t="shared" ref="B43:N43" si="18">B42/$N42</f>
        <v>6.9773240675856288E-2</v>
      </c>
      <c r="C43" s="48">
        <f t="shared" si="18"/>
        <v>6.8692098405285409E-2</v>
      </c>
      <c r="D43" s="48">
        <f t="shared" si="18"/>
        <v>6.0919669862961566E-2</v>
      </c>
      <c r="E43" s="48">
        <f t="shared" si="18"/>
        <v>6.4084597895952874E-2</v>
      </c>
      <c r="F43" s="48">
        <f t="shared" si="18"/>
        <v>2.2424204601679567E-2</v>
      </c>
      <c r="G43" s="48">
        <f t="shared" si="18"/>
        <v>0.16097517871415362</v>
      </c>
      <c r="H43" s="48">
        <f t="shared" si="18"/>
        <v>0.10017206764383885</v>
      </c>
      <c r="I43" s="48">
        <f t="shared" si="18"/>
        <v>0.24024600201941959</v>
      </c>
      <c r="J43" s="48">
        <f t="shared" si="18"/>
        <v>1.5053015360573857E-2</v>
      </c>
      <c r="K43" s="48">
        <f t="shared" si="18"/>
        <v>6.499698878125118E-2</v>
      </c>
      <c r="L43" s="48">
        <f t="shared" si="18"/>
        <v>0.11940440835708352</v>
      </c>
      <c r="M43" s="48">
        <f t="shared" si="18"/>
        <v>1.325852768194366E-2</v>
      </c>
      <c r="N43" s="48">
        <f t="shared" si="18"/>
        <v>1</v>
      </c>
    </row>
    <row r="44" spans="1:14" ht="19.5" customHeight="1">
      <c r="A44" s="27" t="s">
        <v>66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18" t="s">
        <v>36</v>
      </c>
    </row>
    <row r="45" spans="1:14">
      <c r="A45" s="28" t="s">
        <v>45</v>
      </c>
      <c r="B45" s="7"/>
      <c r="C45" s="7"/>
      <c r="D45" s="7"/>
      <c r="F45" s="19"/>
      <c r="G45" s="28" t="s">
        <v>48</v>
      </c>
      <c r="H45" s="7"/>
      <c r="J45" s="7"/>
      <c r="K45" s="7"/>
      <c r="L45" s="19"/>
      <c r="M45" s="7"/>
      <c r="N45" s="7"/>
    </row>
    <row r="46" spans="1:14" s="20" customFormat="1" ht="12"/>
    <row r="48" spans="1:14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IMMATRICOLAZIONI&amp;C&amp;"Trebuchet MS,Grassetto"&amp;10&amp;P/&amp;N&amp;R&amp;"Trebuchet MS,Grassetto"&amp;10ANFIA - Studi e Statistiche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62"/>
  <sheetViews>
    <sheetView showGridLines="0" workbookViewId="0">
      <pane ySplit="7" topLeftCell="A8" activePane="bottomLeft" state="frozenSplit"/>
      <selection pane="bottomLeft"/>
    </sheetView>
  </sheetViews>
  <sheetFormatPr defaultColWidth="9.44140625" defaultRowHeight="14.4"/>
  <cols>
    <col min="1" max="1" width="16" style="3" customWidth="1"/>
    <col min="2" max="2" width="10.5546875" style="3" customWidth="1"/>
    <col min="3" max="6" width="9.44140625" style="3" customWidth="1"/>
    <col min="7" max="7" width="10.109375" style="3" customWidth="1"/>
    <col min="8" max="8" width="9.5546875" style="3" customWidth="1"/>
    <col min="9" max="9" width="10.44140625" style="3" customWidth="1"/>
    <col min="10" max="10" width="11.5546875" style="3" customWidth="1"/>
    <col min="11" max="11" width="9.5546875" style="3" customWidth="1"/>
    <col min="12" max="13" width="9.44140625" style="3" customWidth="1"/>
    <col min="14" max="14" width="10.5546875" style="3" customWidth="1"/>
    <col min="15" max="15" width="5.33203125" style="3" customWidth="1"/>
    <col min="16" max="16" width="3.44140625" style="20" customWidth="1"/>
    <col min="17" max="28" width="2.44140625" style="20" customWidth="1"/>
    <col min="29" max="29" width="6" style="3" bestFit="1" customWidth="1"/>
    <col min="30" max="16384" width="9.44140625" style="3"/>
  </cols>
  <sheetData>
    <row r="1" spans="1:29" ht="15">
      <c r="B1" s="1" t="s">
        <v>61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9" ht="15">
      <c r="B2" s="4" t="s">
        <v>62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29" ht="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29" ht="15">
      <c r="B4" s="2" t="s">
        <v>37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29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29">
      <c r="A6" s="23"/>
      <c r="B6" s="24" t="s">
        <v>0</v>
      </c>
      <c r="C6" s="24" t="s">
        <v>1</v>
      </c>
      <c r="D6" s="24" t="s">
        <v>63</v>
      </c>
      <c r="E6" s="24" t="s">
        <v>3</v>
      </c>
      <c r="F6" s="24" t="s">
        <v>4</v>
      </c>
      <c r="G6" s="24" t="s">
        <v>47</v>
      </c>
      <c r="H6" s="24" t="s">
        <v>7</v>
      </c>
      <c r="I6" s="24" t="s">
        <v>8</v>
      </c>
      <c r="J6" s="24" t="s">
        <v>9</v>
      </c>
      <c r="K6" s="24" t="s">
        <v>10</v>
      </c>
      <c r="L6" s="24" t="s">
        <v>10</v>
      </c>
      <c r="M6" s="24"/>
      <c r="N6" s="24"/>
    </row>
    <row r="7" spans="1:29">
      <c r="A7" s="25"/>
      <c r="B7" s="26"/>
      <c r="C7" s="26"/>
      <c r="D7" s="26"/>
      <c r="E7" s="26"/>
      <c r="F7" s="26" t="s">
        <v>12</v>
      </c>
      <c r="G7" s="26"/>
      <c r="H7" s="26" t="s">
        <v>13</v>
      </c>
      <c r="I7" s="26" t="s">
        <v>11</v>
      </c>
      <c r="J7" s="26" t="s">
        <v>14</v>
      </c>
      <c r="K7" s="26" t="s">
        <v>15</v>
      </c>
      <c r="L7" s="26" t="s">
        <v>16</v>
      </c>
      <c r="M7" s="26" t="s">
        <v>17</v>
      </c>
      <c r="N7" s="26" t="s">
        <v>42</v>
      </c>
      <c r="AC7" s="39"/>
    </row>
    <row r="8" spans="1:29">
      <c r="A8" s="41" t="s">
        <v>19</v>
      </c>
      <c r="B8" s="42">
        <v>21.297000000000001</v>
      </c>
      <c r="C8" s="42">
        <v>17.853999999999999</v>
      </c>
      <c r="D8" s="42">
        <v>21.652000000000001</v>
      </c>
      <c r="E8" s="42">
        <v>19.916</v>
      </c>
      <c r="F8" s="42">
        <v>4.0659999999999998</v>
      </c>
      <c r="G8" s="42">
        <v>38.091999999999999</v>
      </c>
      <c r="H8" s="42">
        <v>28.204000000000001</v>
      </c>
      <c r="I8" s="42">
        <v>115.80200000000001</v>
      </c>
      <c r="J8" s="42">
        <v>2.952</v>
      </c>
      <c r="K8" s="42">
        <v>28.25</v>
      </c>
      <c r="L8" s="42">
        <v>42.155000000000001</v>
      </c>
      <c r="M8" s="42">
        <v>0.82799999999999996</v>
      </c>
      <c r="N8" s="43">
        <f>SUM(B8:M8)</f>
        <v>341.06799999999998</v>
      </c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9" spans="1:29">
      <c r="A9" s="50"/>
      <c r="B9" s="51">
        <f t="shared" ref="B9:N9" si="0">B8/$N8</f>
        <v>6.2442093658742544E-2</v>
      </c>
      <c r="C9" s="51">
        <f t="shared" si="0"/>
        <v>5.2347332496745516E-2</v>
      </c>
      <c r="D9" s="51">
        <f t="shared" si="0"/>
        <v>6.348294181805389E-2</v>
      </c>
      <c r="E9" s="51">
        <f t="shared" si="0"/>
        <v>5.839304772068913E-2</v>
      </c>
      <c r="F9" s="51">
        <f t="shared" si="0"/>
        <v>1.1921376382422274E-2</v>
      </c>
      <c r="G9" s="51">
        <f t="shared" si="0"/>
        <v>0.11168447347742973</v>
      </c>
      <c r="H9" s="51">
        <f t="shared" si="0"/>
        <v>8.2693187282301489E-2</v>
      </c>
      <c r="I9" s="51">
        <f t="shared" si="0"/>
        <v>0.33952760153400496</v>
      </c>
      <c r="J9" s="51">
        <f t="shared" si="0"/>
        <v>8.6551655388368304E-3</v>
      </c>
      <c r="K9" s="51">
        <f t="shared" si="0"/>
        <v>8.2828057748015063E-2</v>
      </c>
      <c r="L9" s="51">
        <f t="shared" si="0"/>
        <v>0.12359705395991416</v>
      </c>
      <c r="M9" s="51">
        <f t="shared" si="0"/>
        <v>2.4276683828444766E-3</v>
      </c>
      <c r="N9" s="51">
        <f t="shared" si="0"/>
        <v>1</v>
      </c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</row>
    <row r="10" spans="1:29">
      <c r="A10" s="41" t="s">
        <v>20</v>
      </c>
      <c r="B10" s="42">
        <v>48.273000000000003</v>
      </c>
      <c r="C10" s="43">
        <v>37.267000000000003</v>
      </c>
      <c r="D10" s="43">
        <v>24.689</v>
      </c>
      <c r="E10" s="43">
        <v>23.83</v>
      </c>
      <c r="F10" s="43">
        <v>20.155000000000001</v>
      </c>
      <c r="G10" s="43">
        <v>102.467</v>
      </c>
      <c r="H10" s="43">
        <v>69.879000000000005</v>
      </c>
      <c r="I10" s="42">
        <v>114.309</v>
      </c>
      <c r="J10" s="43">
        <v>10.231</v>
      </c>
      <c r="K10" s="43">
        <v>36.642000000000003</v>
      </c>
      <c r="L10" s="43">
        <v>60.643000000000001</v>
      </c>
      <c r="M10" s="43">
        <v>1.2470000000000001</v>
      </c>
      <c r="N10" s="43">
        <f>SUM(B10:M10)</f>
        <v>549.63199999999995</v>
      </c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</row>
    <row r="11" spans="1:29">
      <c r="A11" s="50"/>
      <c r="B11" s="51">
        <f t="shared" ref="B11:N11" si="1">B10/$N10</f>
        <v>8.7827855728924098E-2</v>
      </c>
      <c r="C11" s="51">
        <f t="shared" si="1"/>
        <v>6.7803548556124832E-2</v>
      </c>
      <c r="D11" s="51">
        <f t="shared" si="1"/>
        <v>4.4919145901257576E-2</v>
      </c>
      <c r="E11" s="51">
        <f t="shared" si="1"/>
        <v>4.3356282021425246E-2</v>
      </c>
      <c r="F11" s="51">
        <f t="shared" si="1"/>
        <v>3.6669990102468568E-2</v>
      </c>
      <c r="G11" s="51">
        <f t="shared" si="1"/>
        <v>0.18642837389380532</v>
      </c>
      <c r="H11" s="51">
        <f t="shared" si="1"/>
        <v>0.12713779401490455</v>
      </c>
      <c r="I11" s="51">
        <f t="shared" si="1"/>
        <v>0.20797369876571961</v>
      </c>
      <c r="J11" s="51">
        <f t="shared" si="1"/>
        <v>1.8614272822543083E-2</v>
      </c>
      <c r="K11" s="51">
        <f t="shared" si="1"/>
        <v>6.6666424080111794E-2</v>
      </c>
      <c r="L11" s="51">
        <f t="shared" si="1"/>
        <v>0.11033382335817421</v>
      </c>
      <c r="M11" s="51">
        <f t="shared" si="1"/>
        <v>2.2687907545412209E-3</v>
      </c>
      <c r="N11" s="51">
        <f t="shared" si="1"/>
        <v>1</v>
      </c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29">
      <c r="A12" s="41" t="s">
        <v>21</v>
      </c>
      <c r="B12" s="42">
        <v>8.5030000000000001</v>
      </c>
      <c r="C12" s="43">
        <v>11.500999999999999</v>
      </c>
      <c r="D12" s="43">
        <v>3.089</v>
      </c>
      <c r="E12" s="43">
        <v>13.263</v>
      </c>
      <c r="F12" s="43">
        <v>4.6399999999999997</v>
      </c>
      <c r="G12" s="43">
        <v>45.802</v>
      </c>
      <c r="H12" s="43">
        <v>14.419</v>
      </c>
      <c r="I12" s="42">
        <v>57.295000000000002</v>
      </c>
      <c r="J12" s="43">
        <v>0.63400000000000001</v>
      </c>
      <c r="K12" s="43">
        <v>15.726000000000001</v>
      </c>
      <c r="L12" s="43">
        <v>43.375999999999998</v>
      </c>
      <c r="M12" s="43">
        <v>0.23499999999999999</v>
      </c>
      <c r="N12" s="43">
        <f>SUM(B12:M12)</f>
        <v>218.483</v>
      </c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spans="1:29">
      <c r="A13" s="50"/>
      <c r="B13" s="51">
        <f t="shared" ref="B13:N13" si="2">B12/$N12</f>
        <v>3.8918359780852514E-2</v>
      </c>
      <c r="C13" s="51">
        <f t="shared" si="2"/>
        <v>5.2640251186591172E-2</v>
      </c>
      <c r="D13" s="51">
        <f t="shared" si="2"/>
        <v>1.4138399783964885E-2</v>
      </c>
      <c r="E13" s="51">
        <f t="shared" si="2"/>
        <v>6.0704951872685743E-2</v>
      </c>
      <c r="F13" s="51">
        <f t="shared" si="2"/>
        <v>2.1237350274392056E-2</v>
      </c>
      <c r="G13" s="51">
        <f t="shared" si="2"/>
        <v>0.2096364476870054</v>
      </c>
      <c r="H13" s="51">
        <f t="shared" si="2"/>
        <v>6.5995981380702395E-2</v>
      </c>
      <c r="I13" s="51">
        <f t="shared" si="2"/>
        <v>0.26224008275243382</v>
      </c>
      <c r="J13" s="51">
        <f t="shared" si="2"/>
        <v>2.9018276021475354E-3</v>
      </c>
      <c r="K13" s="51">
        <f t="shared" si="2"/>
        <v>7.1978140175665839E-2</v>
      </c>
      <c r="L13" s="51">
        <f t="shared" si="2"/>
        <v>0.19853260894440297</v>
      </c>
      <c r="M13" s="51">
        <f t="shared" si="2"/>
        <v>1.0755985591556323E-3</v>
      </c>
      <c r="N13" s="51">
        <f t="shared" si="2"/>
        <v>1</v>
      </c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spans="1:29">
      <c r="A14" s="41" t="s">
        <v>22</v>
      </c>
      <c r="B14" s="42">
        <v>4.8730000000000002</v>
      </c>
      <c r="C14" s="43">
        <v>5.9859999999999998</v>
      </c>
      <c r="D14" s="43">
        <v>0.35</v>
      </c>
      <c r="E14" s="43">
        <v>8.7330000000000005</v>
      </c>
      <c r="F14" s="43">
        <v>9.2010000000000005</v>
      </c>
      <c r="G14" s="43">
        <v>11.038</v>
      </c>
      <c r="H14" s="43">
        <v>5.1189999999999998</v>
      </c>
      <c r="I14" s="42">
        <v>32.82</v>
      </c>
      <c r="J14" s="43">
        <v>0.46800000000000003</v>
      </c>
      <c r="K14" s="43">
        <v>10.318</v>
      </c>
      <c r="L14" s="43">
        <v>29.827999999999999</v>
      </c>
      <c r="M14" s="43">
        <v>1.7709999999999999</v>
      </c>
      <c r="N14" s="43">
        <f>SUM(B14:M14)</f>
        <v>120.50500000000001</v>
      </c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</row>
    <row r="15" spans="1:29">
      <c r="A15" s="50"/>
      <c r="B15" s="51">
        <f t="shared" ref="B15:N15" si="3">B14/$N14</f>
        <v>4.043815609310817E-2</v>
      </c>
      <c r="C15" s="51">
        <f t="shared" si="3"/>
        <v>4.9674287373967882E-2</v>
      </c>
      <c r="D15" s="51">
        <f t="shared" si="3"/>
        <v>2.9044437990124886E-3</v>
      </c>
      <c r="E15" s="51">
        <f t="shared" si="3"/>
        <v>7.2470021990788766E-2</v>
      </c>
      <c r="F15" s="51">
        <f t="shared" si="3"/>
        <v>7.6353678270611181E-2</v>
      </c>
      <c r="G15" s="51">
        <f t="shared" si="3"/>
        <v>9.1597859009999574E-2</v>
      </c>
      <c r="H15" s="51">
        <f t="shared" si="3"/>
        <v>4.2479565163271227E-2</v>
      </c>
      <c r="I15" s="51">
        <f t="shared" si="3"/>
        <v>0.27235384423882825</v>
      </c>
      <c r="J15" s="51">
        <f t="shared" si="3"/>
        <v>3.883656279822414E-3</v>
      </c>
      <c r="K15" s="51">
        <f t="shared" si="3"/>
        <v>8.5623003194888164E-2</v>
      </c>
      <c r="L15" s="51">
        <f t="shared" si="3"/>
        <v>0.24752499896269861</v>
      </c>
      <c r="M15" s="51">
        <f t="shared" si="3"/>
        <v>1.4696485623003193E-2</v>
      </c>
      <c r="N15" s="51">
        <f t="shared" si="3"/>
        <v>1</v>
      </c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</row>
    <row r="16" spans="1:29">
      <c r="A16" s="41" t="s">
        <v>23</v>
      </c>
      <c r="B16" s="42">
        <v>84.930999999999997</v>
      </c>
      <c r="C16" s="43">
        <v>73.254000000000005</v>
      </c>
      <c r="D16" s="43">
        <v>100.626</v>
      </c>
      <c r="E16" s="43">
        <v>82.632999999999996</v>
      </c>
      <c r="F16" s="43">
        <v>18.349</v>
      </c>
      <c r="G16" s="43">
        <v>698.98500000000001</v>
      </c>
      <c r="H16" s="43">
        <v>547.70399999999995</v>
      </c>
      <c r="I16" s="42">
        <v>259.26799999999997</v>
      </c>
      <c r="J16" s="43">
        <v>11.382999999999999</v>
      </c>
      <c r="K16" s="43">
        <v>77.855000000000004</v>
      </c>
      <c r="L16" s="43">
        <v>196.77799999999999</v>
      </c>
      <c r="M16" s="43">
        <v>21.715</v>
      </c>
      <c r="N16" s="43">
        <f>SUM(B16:M16)</f>
        <v>2173.4810000000002</v>
      </c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</row>
    <row r="17" spans="1:28">
      <c r="A17" s="50"/>
      <c r="B17" s="51">
        <f t="shared" ref="B17:N17" si="4">B16/$N16</f>
        <v>3.9076025969401157E-2</v>
      </c>
      <c r="C17" s="51">
        <f t="shared" si="4"/>
        <v>3.3703538241190052E-2</v>
      </c>
      <c r="D17" s="51">
        <f t="shared" si="4"/>
        <v>4.6297161097796573E-2</v>
      </c>
      <c r="E17" s="51">
        <f t="shared" si="4"/>
        <v>3.8018735843561545E-2</v>
      </c>
      <c r="F17" s="51">
        <f t="shared" si="4"/>
        <v>8.4422178063668363E-3</v>
      </c>
      <c r="G17" s="51">
        <f t="shared" si="4"/>
        <v>0.32159701419060022</v>
      </c>
      <c r="H17" s="51">
        <f t="shared" si="4"/>
        <v>0.25199392127191356</v>
      </c>
      <c r="I17" s="51">
        <f t="shared" si="4"/>
        <v>0.11928698709581539</v>
      </c>
      <c r="J17" s="51">
        <f t="shared" si="4"/>
        <v>5.2372208452707882E-3</v>
      </c>
      <c r="K17" s="51">
        <f t="shared" si="4"/>
        <v>3.5820418950062133E-2</v>
      </c>
      <c r="L17" s="51">
        <f t="shared" si="4"/>
        <v>9.0535873099419767E-2</v>
      </c>
      <c r="M17" s="51">
        <f t="shared" si="4"/>
        <v>9.990885588601877E-3</v>
      </c>
      <c r="N17" s="51">
        <f t="shared" si="4"/>
        <v>1</v>
      </c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</row>
    <row r="18" spans="1:28">
      <c r="A18" s="41" t="s">
        <v>24</v>
      </c>
      <c r="B18" s="42">
        <v>315.69200000000001</v>
      </c>
      <c r="C18" s="43">
        <v>354.25700000000001</v>
      </c>
      <c r="D18" s="43">
        <v>106.53100000000001</v>
      </c>
      <c r="E18" s="43">
        <v>252.32300000000001</v>
      </c>
      <c r="F18" s="43">
        <v>45.405000000000001</v>
      </c>
      <c r="G18" s="43">
        <v>355.15899999999999</v>
      </c>
      <c r="H18" s="43">
        <v>202.571</v>
      </c>
      <c r="I18" s="42">
        <v>1247.4939999999999</v>
      </c>
      <c r="J18" s="43">
        <v>27.640999999999998</v>
      </c>
      <c r="K18" s="43">
        <v>183.11099999999999</v>
      </c>
      <c r="L18" s="43">
        <v>319.53899999999999</v>
      </c>
      <c r="M18" s="43">
        <v>26.055</v>
      </c>
      <c r="N18" s="43">
        <f>SUM(B18:M18)</f>
        <v>3435.7779999999998</v>
      </c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</row>
    <row r="19" spans="1:28">
      <c r="A19" s="50"/>
      <c r="B19" s="51">
        <f t="shared" ref="B19:N19" si="5">B18/$N18</f>
        <v>9.1883701449860855E-2</v>
      </c>
      <c r="C19" s="51">
        <f t="shared" si="5"/>
        <v>0.10310823341903931</v>
      </c>
      <c r="D19" s="51">
        <f t="shared" si="5"/>
        <v>3.1006368863180336E-2</v>
      </c>
      <c r="E19" s="51">
        <f t="shared" si="5"/>
        <v>7.3439843901439511E-2</v>
      </c>
      <c r="F19" s="51">
        <f t="shared" si="5"/>
        <v>1.3215347440958061E-2</v>
      </c>
      <c r="G19" s="51">
        <f t="shared" si="5"/>
        <v>0.1033707649330079</v>
      </c>
      <c r="H19" s="51">
        <f t="shared" si="5"/>
        <v>5.8959280838284667E-2</v>
      </c>
      <c r="I19" s="51">
        <f t="shared" si="5"/>
        <v>0.36308923335558935</v>
      </c>
      <c r="J19" s="51">
        <f t="shared" si="5"/>
        <v>8.0450483122017774E-3</v>
      </c>
      <c r="K19" s="51">
        <f t="shared" si="5"/>
        <v>5.3295352610092966E-2</v>
      </c>
      <c r="L19" s="51">
        <f t="shared" si="5"/>
        <v>9.3003389625290117E-2</v>
      </c>
      <c r="M19" s="51">
        <f t="shared" si="5"/>
        <v>7.5834352510552195E-3</v>
      </c>
      <c r="N19" s="51">
        <f t="shared" si="5"/>
        <v>1</v>
      </c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</row>
    <row r="20" spans="1:28">
      <c r="A20" s="41" t="s">
        <v>25</v>
      </c>
      <c r="B20" s="42">
        <v>4.4779999999999998</v>
      </c>
      <c r="C20" s="43">
        <v>4.5209999999999999</v>
      </c>
      <c r="D20" s="43">
        <v>8.766</v>
      </c>
      <c r="E20" s="43">
        <v>4.1719999999999997</v>
      </c>
      <c r="F20" s="43">
        <v>1.6950000000000001</v>
      </c>
      <c r="G20" s="43">
        <v>20.689</v>
      </c>
      <c r="H20" s="43">
        <v>5.508</v>
      </c>
      <c r="I20" s="42">
        <v>18.036000000000001</v>
      </c>
      <c r="J20" s="43">
        <v>0.30499999999999999</v>
      </c>
      <c r="K20" s="43">
        <v>8.58</v>
      </c>
      <c r="L20" s="43">
        <v>26.643000000000001</v>
      </c>
      <c r="M20" s="43">
        <v>3.7999999999999999E-2</v>
      </c>
      <c r="N20" s="43">
        <f>SUM(B20:M20)</f>
        <v>103.43100000000001</v>
      </c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</row>
    <row r="21" spans="1:28">
      <c r="A21" s="50"/>
      <c r="B21" s="51">
        <f t="shared" ref="B21:N21" si="6">B20/$N20</f>
        <v>4.3294563525442073E-2</v>
      </c>
      <c r="C21" s="51">
        <f t="shared" si="6"/>
        <v>4.3710299620036537E-2</v>
      </c>
      <c r="D21" s="51">
        <f t="shared" si="6"/>
        <v>8.4752153609652797E-2</v>
      </c>
      <c r="E21" s="51">
        <f t="shared" si="6"/>
        <v>4.0336069456932633E-2</v>
      </c>
      <c r="F21" s="51">
        <f t="shared" si="6"/>
        <v>1.6387736752037588E-2</v>
      </c>
      <c r="G21" s="51">
        <f t="shared" si="6"/>
        <v>0.20002707118755497</v>
      </c>
      <c r="H21" s="51">
        <f t="shared" si="6"/>
        <v>5.325289323316993E-2</v>
      </c>
      <c r="I21" s="51">
        <f t="shared" si="6"/>
        <v>0.17437712097920352</v>
      </c>
      <c r="J21" s="51">
        <f t="shared" si="6"/>
        <v>2.948825787239802E-3</v>
      </c>
      <c r="K21" s="51">
        <f t="shared" si="6"/>
        <v>8.295385329350001E-2</v>
      </c>
      <c r="L21" s="51">
        <f t="shared" si="6"/>
        <v>0.25759201786698377</v>
      </c>
      <c r="M21" s="51">
        <f t="shared" si="6"/>
        <v>3.6739468824627041E-4</v>
      </c>
      <c r="N21" s="51">
        <f t="shared" si="6"/>
        <v>1</v>
      </c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</row>
    <row r="22" spans="1:28">
      <c r="A22" s="41" t="s">
        <v>26</v>
      </c>
      <c r="B22" s="42">
        <v>4.8390000000000004</v>
      </c>
      <c r="C22" s="43">
        <v>4.1440000000000001</v>
      </c>
      <c r="D22" s="43">
        <v>0.83599999999999997</v>
      </c>
      <c r="E22" s="43">
        <v>11.305999999999999</v>
      </c>
      <c r="F22" s="43">
        <v>1.73</v>
      </c>
      <c r="G22" s="43">
        <v>11.632</v>
      </c>
      <c r="H22" s="43">
        <v>10.8</v>
      </c>
      <c r="I22" s="42">
        <v>31.577999999999999</v>
      </c>
      <c r="J22" s="43">
        <v>1.6319999999999999</v>
      </c>
      <c r="K22" s="43">
        <v>19.04</v>
      </c>
      <c r="L22" s="43">
        <v>28.013000000000002</v>
      </c>
      <c r="M22" s="43">
        <v>0.121</v>
      </c>
      <c r="N22" s="43">
        <f>SUM(B22:M22)</f>
        <v>125.67100000000001</v>
      </c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</row>
    <row r="23" spans="1:28">
      <c r="A23" s="50"/>
      <c r="B23" s="51">
        <f t="shared" ref="B23:N23" si="7">B22/$N22</f>
        <v>3.8505303530647489E-2</v>
      </c>
      <c r="C23" s="51">
        <f t="shared" si="7"/>
        <v>3.2974990252325517E-2</v>
      </c>
      <c r="D23" s="51">
        <f t="shared" si="7"/>
        <v>6.6522905045714601E-3</v>
      </c>
      <c r="E23" s="51">
        <f t="shared" si="7"/>
        <v>8.9965067517565694E-2</v>
      </c>
      <c r="F23" s="51">
        <f t="shared" si="7"/>
        <v>1.3766103556110796E-2</v>
      </c>
      <c r="G23" s="51">
        <f t="shared" si="7"/>
        <v>9.2559142522936871E-2</v>
      </c>
      <c r="H23" s="51">
        <f t="shared" si="7"/>
        <v>8.593868115953561E-2</v>
      </c>
      <c r="I23" s="51">
        <f t="shared" si="7"/>
        <v>0.25127515496813108</v>
      </c>
      <c r="J23" s="51">
        <f t="shared" si="7"/>
        <v>1.2986289597440935E-2</v>
      </c>
      <c r="K23" s="51">
        <f t="shared" si="7"/>
        <v>0.15150671197014426</v>
      </c>
      <c r="L23" s="51">
        <f t="shared" si="7"/>
        <v>0.22290743290019177</v>
      </c>
      <c r="M23" s="51">
        <f t="shared" si="7"/>
        <v>9.6283152039850081E-4</v>
      </c>
      <c r="N23" s="51">
        <f t="shared" si="7"/>
        <v>1</v>
      </c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</row>
    <row r="24" spans="1:28">
      <c r="A24" s="41" t="s">
        <v>40</v>
      </c>
      <c r="B24" s="43">
        <v>77.739000000000004</v>
      </c>
      <c r="C24" s="43">
        <v>86.042000000000002</v>
      </c>
      <c r="D24" s="43">
        <v>502.83699999999999</v>
      </c>
      <c r="E24" s="43">
        <v>129.636</v>
      </c>
      <c r="F24" s="43">
        <v>19.082999999999998</v>
      </c>
      <c r="G24" s="43">
        <v>289.46699999999998</v>
      </c>
      <c r="H24" s="43">
        <v>186.84700000000001</v>
      </c>
      <c r="I24" s="43">
        <v>276.55</v>
      </c>
      <c r="J24" s="43">
        <v>26.637</v>
      </c>
      <c r="K24" s="43">
        <v>103.703</v>
      </c>
      <c r="L24" s="43">
        <v>209.251</v>
      </c>
      <c r="M24" s="43">
        <v>3.2639999999999998</v>
      </c>
      <c r="N24" s="43">
        <f>SUM(B24:M24)</f>
        <v>1911.0559999999996</v>
      </c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</row>
    <row r="25" spans="1:28">
      <c r="A25" s="50"/>
      <c r="B25" s="51">
        <f t="shared" ref="B25:N25" si="8">B24/$N24</f>
        <v>4.067855677698614E-2</v>
      </c>
      <c r="C25" s="51">
        <f t="shared" si="8"/>
        <v>4.5023275089793299E-2</v>
      </c>
      <c r="D25" s="51">
        <f t="shared" si="8"/>
        <v>0.26311997136661619</v>
      </c>
      <c r="E25" s="51">
        <f t="shared" si="8"/>
        <v>6.7834746862467668E-2</v>
      </c>
      <c r="F25" s="51">
        <f t="shared" si="8"/>
        <v>9.9855786538960677E-3</v>
      </c>
      <c r="G25" s="51">
        <f t="shared" si="8"/>
        <v>0.15146965865992418</v>
      </c>
      <c r="H25" s="51">
        <f t="shared" si="8"/>
        <v>9.7771598529818093E-2</v>
      </c>
      <c r="I25" s="51">
        <f t="shared" si="8"/>
        <v>0.1447105683977864</v>
      </c>
      <c r="J25" s="51">
        <f t="shared" si="8"/>
        <v>1.3938367059887312E-2</v>
      </c>
      <c r="K25" s="51">
        <f t="shared" si="8"/>
        <v>5.4264762518733113E-2</v>
      </c>
      <c r="L25" s="51">
        <f t="shared" si="8"/>
        <v>0.10949495985465631</v>
      </c>
      <c r="M25" s="51">
        <f t="shared" si="8"/>
        <v>1.7079562294354538E-3</v>
      </c>
      <c r="N25" s="51">
        <f t="shared" si="8"/>
        <v>1</v>
      </c>
    </row>
    <row r="26" spans="1:28">
      <c r="A26" s="41" t="s">
        <v>27</v>
      </c>
      <c r="B26" s="43">
        <v>5.931</v>
      </c>
      <c r="C26" s="43">
        <v>5.0430000000000001</v>
      </c>
      <c r="D26" s="43">
        <v>3.0169999999999999</v>
      </c>
      <c r="E26" s="43">
        <v>2.4660000000000002</v>
      </c>
      <c r="F26" s="43">
        <v>1.913</v>
      </c>
      <c r="G26" s="43">
        <v>6.944</v>
      </c>
      <c r="H26" s="43">
        <v>4.5549999999999997</v>
      </c>
      <c r="I26" s="43">
        <v>14.302</v>
      </c>
      <c r="J26" s="43">
        <v>1.4930000000000001</v>
      </c>
      <c r="K26" s="43">
        <v>2.609</v>
      </c>
      <c r="L26" s="43">
        <v>4.181</v>
      </c>
      <c r="M26" s="43">
        <v>0.35699999999999998</v>
      </c>
      <c r="N26" s="43">
        <f>SUM(B26:M26)</f>
        <v>52.811</v>
      </c>
    </row>
    <row r="27" spans="1:28">
      <c r="A27" s="50"/>
      <c r="B27" s="51">
        <f t="shared" ref="B27:N27" si="9">B26/$N26</f>
        <v>0.11230614834030789</v>
      </c>
      <c r="C27" s="51">
        <f t="shared" si="9"/>
        <v>9.5491469580201091E-2</v>
      </c>
      <c r="D27" s="51">
        <f t="shared" si="9"/>
        <v>5.7128249796443924E-2</v>
      </c>
      <c r="E27" s="51">
        <f t="shared" si="9"/>
        <v>4.6694817367593879E-2</v>
      </c>
      <c r="F27" s="51">
        <f t="shared" si="9"/>
        <v>3.6223514040635472E-2</v>
      </c>
      <c r="G27" s="51">
        <f t="shared" si="9"/>
        <v>0.13148775823218647</v>
      </c>
      <c r="H27" s="51">
        <f t="shared" si="9"/>
        <v>8.6250970441764024E-2</v>
      </c>
      <c r="I27" s="51">
        <f t="shared" si="9"/>
        <v>0.27081479237280109</v>
      </c>
      <c r="J27" s="51">
        <f t="shared" si="9"/>
        <v>2.8270625437882262E-2</v>
      </c>
      <c r="K27" s="51">
        <f t="shared" si="9"/>
        <v>4.9402586582340799E-2</v>
      </c>
      <c r="L27" s="51">
        <f t="shared" si="9"/>
        <v>7.9169112495502833E-2</v>
      </c>
      <c r="M27" s="51">
        <f t="shared" si="9"/>
        <v>6.7599553123402316E-3</v>
      </c>
      <c r="N27" s="51">
        <f t="shared" si="9"/>
        <v>1</v>
      </c>
    </row>
    <row r="28" spans="1:28">
      <c r="A28" s="41" t="s">
        <v>29</v>
      </c>
      <c r="B28" s="42">
        <v>27.486999999999998</v>
      </c>
      <c r="C28" s="43">
        <v>17.207999999999998</v>
      </c>
      <c r="D28" s="43">
        <v>10.571999999999999</v>
      </c>
      <c r="E28" s="43">
        <v>24.757000000000001</v>
      </c>
      <c r="F28" s="43">
        <v>16.253</v>
      </c>
      <c r="G28" s="43">
        <v>82.710999999999999</v>
      </c>
      <c r="H28" s="43">
        <v>42.771000000000001</v>
      </c>
      <c r="I28" s="42">
        <v>94.197000000000003</v>
      </c>
      <c r="J28" s="43">
        <v>6.2770000000000001</v>
      </c>
      <c r="K28" s="43">
        <v>41.738</v>
      </c>
      <c r="L28" s="43">
        <v>68.899000000000001</v>
      </c>
      <c r="M28" s="43">
        <v>10.66</v>
      </c>
      <c r="N28" s="43">
        <f>SUM(B28:M28)</f>
        <v>443.53000000000003</v>
      </c>
    </row>
    <row r="29" spans="1:28">
      <c r="A29" s="50"/>
      <c r="B29" s="51">
        <f t="shared" ref="B29:N29" si="10">B28/$N28</f>
        <v>6.1973259982413806E-2</v>
      </c>
      <c r="C29" s="51">
        <f t="shared" si="10"/>
        <v>3.8797826528081523E-2</v>
      </c>
      <c r="D29" s="51">
        <f t="shared" si="10"/>
        <v>2.3836042657768355E-2</v>
      </c>
      <c r="E29" s="51">
        <f t="shared" si="10"/>
        <v>5.5818095731968526E-2</v>
      </c>
      <c r="F29" s="51">
        <f t="shared" si="10"/>
        <v>3.6644646359885465E-2</v>
      </c>
      <c r="G29" s="51">
        <f t="shared" si="10"/>
        <v>0.18648343967713568</v>
      </c>
      <c r="H29" s="51">
        <f t="shared" si="10"/>
        <v>9.6433161229229139E-2</v>
      </c>
      <c r="I29" s="51">
        <f t="shared" si="10"/>
        <v>0.21238022230739748</v>
      </c>
      <c r="J29" s="51">
        <f t="shared" si="10"/>
        <v>1.4152368498185014E-2</v>
      </c>
      <c r="K29" s="51">
        <f t="shared" si="10"/>
        <v>9.4104119225306065E-2</v>
      </c>
      <c r="L29" s="51">
        <f t="shared" si="10"/>
        <v>0.15534236691993777</v>
      </c>
      <c r="M29" s="51">
        <f t="shared" si="10"/>
        <v>2.4034450882691134E-2</v>
      </c>
      <c r="N29" s="51">
        <f t="shared" si="10"/>
        <v>1</v>
      </c>
    </row>
    <row r="30" spans="1:28">
      <c r="A30" s="41" t="s">
        <v>30</v>
      </c>
      <c r="B30" s="42">
        <v>16.815999999999999</v>
      </c>
      <c r="C30" s="43">
        <v>19.669</v>
      </c>
      <c r="D30" s="43">
        <v>16.515000000000001</v>
      </c>
      <c r="E30" s="43">
        <v>9.5280000000000005</v>
      </c>
      <c r="F30" s="43">
        <v>5.0880000000000001</v>
      </c>
      <c r="G30" s="43">
        <v>49.207999999999998</v>
      </c>
      <c r="H30" s="43">
        <v>37.722999999999999</v>
      </c>
      <c r="I30" s="42">
        <v>28.940999999999999</v>
      </c>
      <c r="J30" s="43">
        <v>1.621</v>
      </c>
      <c r="K30" s="43">
        <v>10.227</v>
      </c>
      <c r="L30" s="43">
        <v>32.966999999999999</v>
      </c>
      <c r="M30" s="43">
        <v>2.4E-2</v>
      </c>
      <c r="N30" s="43">
        <f>SUM(B30:M30)</f>
        <v>228.327</v>
      </c>
    </row>
    <row r="31" spans="1:28">
      <c r="A31" s="50"/>
      <c r="B31" s="51">
        <f t="shared" ref="B31:N31" si="11">B30/$N30</f>
        <v>7.364875814073675E-2</v>
      </c>
      <c r="C31" s="51">
        <f t="shared" si="11"/>
        <v>8.6143995234904333E-2</v>
      </c>
      <c r="D31" s="51">
        <f t="shared" si="11"/>
        <v>7.2330473399992115E-2</v>
      </c>
      <c r="E31" s="51">
        <f t="shared" si="11"/>
        <v>4.1729624617325156E-2</v>
      </c>
      <c r="F31" s="51">
        <f t="shared" si="11"/>
        <v>2.2283829770460787E-2</v>
      </c>
      <c r="G31" s="51">
        <f t="shared" si="11"/>
        <v>0.21551546685236525</v>
      </c>
      <c r="H31" s="51">
        <f t="shared" si="11"/>
        <v>0.16521480157843793</v>
      </c>
      <c r="I31" s="51">
        <f t="shared" si="11"/>
        <v>0.12675242087006794</v>
      </c>
      <c r="J31" s="51">
        <f t="shared" si="11"/>
        <v>7.0994669925151209E-3</v>
      </c>
      <c r="K31" s="51">
        <f t="shared" si="11"/>
        <v>4.4791023400649069E-2</v>
      </c>
      <c r="L31" s="51">
        <f t="shared" si="11"/>
        <v>0.14438502673796791</v>
      </c>
      <c r="M31" s="51">
        <f t="shared" si="11"/>
        <v>1.0511240457764522E-4</v>
      </c>
      <c r="N31" s="51">
        <f t="shared" si="11"/>
        <v>1</v>
      </c>
    </row>
    <row r="32" spans="1:28">
      <c r="A32" s="41" t="s">
        <v>31</v>
      </c>
      <c r="B32" s="42">
        <v>239.06899999999999</v>
      </c>
      <c r="C32" s="43">
        <v>179.869</v>
      </c>
      <c r="D32" s="43">
        <v>52.854999999999997</v>
      </c>
      <c r="E32" s="43">
        <v>254.08199999999999</v>
      </c>
      <c r="F32" s="43">
        <v>50.319000000000003</v>
      </c>
      <c r="G32" s="43">
        <v>313.03300000000002</v>
      </c>
      <c r="H32" s="43">
        <v>86.337000000000003</v>
      </c>
      <c r="I32" s="42">
        <v>498.43799999999999</v>
      </c>
      <c r="J32" s="43">
        <v>114.925</v>
      </c>
      <c r="K32" s="43">
        <v>188.44300000000001</v>
      </c>
      <c r="L32" s="43">
        <v>369.702</v>
      </c>
      <c r="M32" s="43">
        <v>20.074999999999999</v>
      </c>
      <c r="N32" s="43">
        <f>SUM(B32:M32)</f>
        <v>2367.1469999999999</v>
      </c>
    </row>
    <row r="33" spans="1:29">
      <c r="A33" s="50"/>
      <c r="B33" s="51">
        <f t="shared" ref="B33:N33" si="12">B32/$N32</f>
        <v>0.10099457279163482</v>
      </c>
      <c r="C33" s="51">
        <f t="shared" si="12"/>
        <v>7.5985564056647095E-2</v>
      </c>
      <c r="D33" s="51">
        <f t="shared" si="12"/>
        <v>2.2328566835942171E-2</v>
      </c>
      <c r="E33" s="51">
        <f t="shared" si="12"/>
        <v>0.10733680671289109</v>
      </c>
      <c r="F33" s="51">
        <f t="shared" si="12"/>
        <v>2.1257234975267696E-2</v>
      </c>
      <c r="G33" s="51">
        <f t="shared" si="12"/>
        <v>0.13224062552938201</v>
      </c>
      <c r="H33" s="51">
        <f t="shared" si="12"/>
        <v>3.6473020053253979E-2</v>
      </c>
      <c r="I33" s="51">
        <f t="shared" si="12"/>
        <v>0.21056486986232795</v>
      </c>
      <c r="J33" s="51">
        <f t="shared" si="12"/>
        <v>4.8550005555210558E-2</v>
      </c>
      <c r="K33" s="51">
        <f t="shared" si="12"/>
        <v>7.9607645828501578E-2</v>
      </c>
      <c r="L33" s="51">
        <f t="shared" si="12"/>
        <v>0.15618041465105462</v>
      </c>
      <c r="M33" s="51">
        <f t="shared" si="12"/>
        <v>8.4806731478864646E-3</v>
      </c>
      <c r="N33" s="51">
        <f t="shared" si="12"/>
        <v>1</v>
      </c>
    </row>
    <row r="34" spans="1:29">
      <c r="A34" s="41" t="s">
        <v>32</v>
      </c>
      <c r="B34" s="42">
        <v>62.131999999999998</v>
      </c>
      <c r="C34" s="43">
        <v>58.622</v>
      </c>
      <c r="D34" s="43">
        <v>80.959000000000003</v>
      </c>
      <c r="E34" s="43">
        <v>63.301000000000002</v>
      </c>
      <c r="F34" s="43">
        <v>15.866</v>
      </c>
      <c r="G34" s="43">
        <v>251.911</v>
      </c>
      <c r="H34" s="43">
        <v>148.126</v>
      </c>
      <c r="I34" s="42">
        <v>297.27800000000002</v>
      </c>
      <c r="J34" s="43">
        <v>12.202</v>
      </c>
      <c r="K34" s="43">
        <v>135.77099999999999</v>
      </c>
      <c r="L34" s="43">
        <v>194.72</v>
      </c>
      <c r="M34" s="43">
        <v>0.54900000000000004</v>
      </c>
      <c r="N34" s="43">
        <f>SUM(B34:M34)</f>
        <v>1321.4369999999999</v>
      </c>
    </row>
    <row r="35" spans="1:29">
      <c r="A35" s="50"/>
      <c r="B35" s="51">
        <f t="shared" ref="B35:N35" si="13">B34/$N34</f>
        <v>4.701851090895745E-2</v>
      </c>
      <c r="C35" s="51">
        <f t="shared" si="13"/>
        <v>4.4362311634985253E-2</v>
      </c>
      <c r="D35" s="51">
        <f t="shared" si="13"/>
        <v>6.1265879493309187E-2</v>
      </c>
      <c r="E35" s="51">
        <f t="shared" si="13"/>
        <v>4.790315391501828E-2</v>
      </c>
      <c r="F35" s="51">
        <f t="shared" si="13"/>
        <v>1.2006626119898263E-2</v>
      </c>
      <c r="G35" s="51">
        <f t="shared" si="13"/>
        <v>0.19063413541470386</v>
      </c>
      <c r="H35" s="51">
        <f t="shared" si="13"/>
        <v>0.11209463636934641</v>
      </c>
      <c r="I35" s="51">
        <f t="shared" si="13"/>
        <v>0.22496570021877701</v>
      </c>
      <c r="J35" s="51">
        <f t="shared" si="13"/>
        <v>9.2338870487204475E-3</v>
      </c>
      <c r="K35" s="51">
        <f t="shared" si="13"/>
        <v>0.10274496627535024</v>
      </c>
      <c r="L35" s="51">
        <f t="shared" si="13"/>
        <v>0.14735473579141498</v>
      </c>
      <c r="M35" s="51">
        <f t="shared" si="13"/>
        <v>4.1545680951872855E-4</v>
      </c>
      <c r="N35" s="51">
        <f t="shared" si="13"/>
        <v>1</v>
      </c>
    </row>
    <row r="36" spans="1:29">
      <c r="A36" s="41" t="s">
        <v>33</v>
      </c>
      <c r="B36" s="42">
        <v>23.23</v>
      </c>
      <c r="C36" s="43">
        <v>19.141999999999999</v>
      </c>
      <c r="D36" s="43">
        <v>10.271000000000001</v>
      </c>
      <c r="E36" s="43">
        <v>10.051</v>
      </c>
      <c r="F36" s="43">
        <v>69.942999999999998</v>
      </c>
      <c r="G36" s="43">
        <v>10.239000000000001</v>
      </c>
      <c r="H36" s="43">
        <v>17.45</v>
      </c>
      <c r="I36" s="42">
        <v>96.853999999999999</v>
      </c>
      <c r="J36" s="43">
        <v>1.288</v>
      </c>
      <c r="K36" s="43">
        <v>28.050999999999998</v>
      </c>
      <c r="L36" s="43">
        <v>54.234000000000002</v>
      </c>
      <c r="M36" s="43">
        <v>12.976000000000001</v>
      </c>
      <c r="N36" s="43">
        <f>SUM(B36:M36)</f>
        <v>353.72899999999998</v>
      </c>
    </row>
    <row r="37" spans="1:29">
      <c r="A37" s="50"/>
      <c r="B37" s="51">
        <f t="shared" ref="B37:N37" si="14">B36/$N36</f>
        <v>6.5671743057538395E-2</v>
      </c>
      <c r="C37" s="51">
        <f t="shared" si="14"/>
        <v>5.4114873250426174E-2</v>
      </c>
      <c r="D37" s="51">
        <f t="shared" si="14"/>
        <v>2.9036352688074772E-2</v>
      </c>
      <c r="E37" s="51">
        <f t="shared" si="14"/>
        <v>2.8414407639746814E-2</v>
      </c>
      <c r="F37" s="51">
        <f t="shared" si="14"/>
        <v>0.19773046597819235</v>
      </c>
      <c r="G37" s="51">
        <f t="shared" si="14"/>
        <v>2.8945887953772523E-2</v>
      </c>
      <c r="H37" s="51">
        <f t="shared" si="14"/>
        <v>4.9331550424194792E-2</v>
      </c>
      <c r="I37" s="51">
        <f t="shared" si="14"/>
        <v>0.27380848050343626</v>
      </c>
      <c r="J37" s="51">
        <f t="shared" si="14"/>
        <v>3.6412055556654956E-3</v>
      </c>
      <c r="K37" s="51">
        <f t="shared" si="14"/>
        <v>7.9300820684761492E-2</v>
      </c>
      <c r="L37" s="51">
        <f t="shared" si="14"/>
        <v>0.15332076250462925</v>
      </c>
      <c r="M37" s="51">
        <f t="shared" si="14"/>
        <v>3.6683449759561705E-2</v>
      </c>
      <c r="N37" s="51">
        <f t="shared" si="14"/>
        <v>1</v>
      </c>
    </row>
    <row r="38" spans="1:29">
      <c r="A38" s="41" t="s">
        <v>28</v>
      </c>
      <c r="B38" s="42">
        <v>12.331</v>
      </c>
      <c r="C38" s="43">
        <v>6.234</v>
      </c>
      <c r="D38" s="43"/>
      <c r="E38" s="43">
        <v>5.0380000000000003</v>
      </c>
      <c r="F38" s="43">
        <v>11.378</v>
      </c>
      <c r="G38" s="43">
        <v>9.9499999999999993</v>
      </c>
      <c r="H38" s="43">
        <v>4.0030000000000001</v>
      </c>
      <c r="I38" s="42">
        <v>32.616999999999997</v>
      </c>
      <c r="J38" s="43"/>
      <c r="K38" s="43">
        <v>9.3919999999999995</v>
      </c>
      <c r="L38" s="43">
        <v>41.720999999999997</v>
      </c>
      <c r="M38" s="43">
        <v>15.265000000000001</v>
      </c>
      <c r="N38" s="43">
        <f>SUM(B38:M38)</f>
        <v>147.92899999999997</v>
      </c>
    </row>
    <row r="39" spans="1:29">
      <c r="A39" s="50"/>
      <c r="B39" s="51">
        <f t="shared" ref="B39:N39" si="15">B38/$N38</f>
        <v>8.3357556665697746E-2</v>
      </c>
      <c r="C39" s="51">
        <f t="shared" si="15"/>
        <v>4.2141838314326475E-2</v>
      </c>
      <c r="D39" s="51">
        <f t="shared" si="15"/>
        <v>0</v>
      </c>
      <c r="E39" s="51">
        <f t="shared" si="15"/>
        <v>3.4056878637724865E-2</v>
      </c>
      <c r="F39" s="51">
        <f t="shared" si="15"/>
        <v>7.6915276923388939E-2</v>
      </c>
      <c r="G39" s="51">
        <f t="shared" si="15"/>
        <v>6.7261997309520108E-2</v>
      </c>
      <c r="H39" s="51">
        <f t="shared" si="15"/>
        <v>2.7060278917588849E-2</v>
      </c>
      <c r="I39" s="51">
        <f t="shared" si="15"/>
        <v>0.22049091118036357</v>
      </c>
      <c r="J39" s="51">
        <f t="shared" si="15"/>
        <v>0</v>
      </c>
      <c r="K39" s="51">
        <f t="shared" si="15"/>
        <v>6.3489917460403306E-2</v>
      </c>
      <c r="L39" s="51">
        <f t="shared" si="15"/>
        <v>0.28203394871864207</v>
      </c>
      <c r="M39" s="51">
        <f t="shared" si="15"/>
        <v>0.10319139587234419</v>
      </c>
      <c r="N39" s="51">
        <f t="shared" si="15"/>
        <v>1</v>
      </c>
    </row>
    <row r="40" spans="1:29">
      <c r="A40" s="41" t="s">
        <v>34</v>
      </c>
      <c r="B40" s="42">
        <v>30.001000000000001</v>
      </c>
      <c r="C40" s="43">
        <v>27.686</v>
      </c>
      <c r="D40" s="43">
        <v>18.23</v>
      </c>
      <c r="E40" s="43">
        <v>15.185</v>
      </c>
      <c r="F40" s="43">
        <v>8.1219999999999999</v>
      </c>
      <c r="G40" s="43">
        <v>28.808</v>
      </c>
      <c r="H40" s="43">
        <v>21.03</v>
      </c>
      <c r="I40" s="42">
        <v>85.52</v>
      </c>
      <c r="J40" s="43">
        <v>5.7670000000000003</v>
      </c>
      <c r="K40" s="43">
        <v>13.856</v>
      </c>
      <c r="L40" s="43">
        <v>41.921999999999997</v>
      </c>
      <c r="M40" s="43">
        <v>3.589</v>
      </c>
      <c r="N40" s="43">
        <f>SUM(B40:M40)</f>
        <v>299.71599999999995</v>
      </c>
    </row>
    <row r="41" spans="1:29">
      <c r="A41" s="29"/>
      <c r="B41" s="44">
        <f t="shared" ref="B41:N41" si="16">B40/$N40</f>
        <v>0.10009809286124199</v>
      </c>
      <c r="C41" s="44">
        <f t="shared" si="16"/>
        <v>9.2374114161406146E-2</v>
      </c>
      <c r="D41" s="44">
        <f t="shared" si="16"/>
        <v>6.0824246953782926E-2</v>
      </c>
      <c r="E41" s="44">
        <f t="shared" si="16"/>
        <v>5.066462918229258E-2</v>
      </c>
      <c r="F41" s="44">
        <f t="shared" si="16"/>
        <v>2.7098987041065545E-2</v>
      </c>
      <c r="G41" s="44">
        <f t="shared" si="16"/>
        <v>9.6117658049620316E-2</v>
      </c>
      <c r="H41" s="44">
        <f t="shared" si="16"/>
        <v>7.0166424214923473E-2</v>
      </c>
      <c r="I41" s="44">
        <f t="shared" si="16"/>
        <v>0.28533678549026414</v>
      </c>
      <c r="J41" s="44">
        <f t="shared" si="16"/>
        <v>1.924154866607055E-2</v>
      </c>
      <c r="K41" s="44">
        <f t="shared" si="16"/>
        <v>4.6230431475129799E-2</v>
      </c>
      <c r="L41" s="44">
        <f t="shared" si="16"/>
        <v>0.13987241255054786</v>
      </c>
      <c r="M41" s="44">
        <f t="shared" si="16"/>
        <v>1.1974669353654795E-2</v>
      </c>
      <c r="N41" s="44">
        <f t="shared" si="16"/>
        <v>1</v>
      </c>
    </row>
    <row r="42" spans="1:29">
      <c r="A42" s="52" t="s">
        <v>35</v>
      </c>
      <c r="B42" s="46">
        <f t="shared" ref="B42:N42" si="17">+B8+B12+B14+B16+B18+B20+B22+B24+B38+B28+B30+B32+B34+B36+B40+B10+B26</f>
        <v>987.62199999999996</v>
      </c>
      <c r="C42" s="46">
        <f t="shared" si="17"/>
        <v>928.29900000000009</v>
      </c>
      <c r="D42" s="46">
        <f t="shared" si="17"/>
        <v>961.79499999999996</v>
      </c>
      <c r="E42" s="46">
        <f t="shared" si="17"/>
        <v>930.22</v>
      </c>
      <c r="F42" s="46">
        <f t="shared" si="17"/>
        <v>303.20600000000002</v>
      </c>
      <c r="G42" s="46">
        <f t="shared" si="17"/>
        <v>2326.1350000000002</v>
      </c>
      <c r="H42" s="46">
        <f t="shared" si="17"/>
        <v>1433.0459999999998</v>
      </c>
      <c r="I42" s="46">
        <f t="shared" si="17"/>
        <v>3301.2990000000004</v>
      </c>
      <c r="J42" s="46">
        <f t="shared" si="17"/>
        <v>225.45599999999996</v>
      </c>
      <c r="K42" s="46">
        <f>+K8+K12+K14+K16+K18+K20+K22+K24+K38+K28+K30+K32+K34+K36+K40+K10+K26</f>
        <v>913.31200000000001</v>
      </c>
      <c r="L42" s="46">
        <f t="shared" si="17"/>
        <v>1764.5720000000001</v>
      </c>
      <c r="M42" s="46">
        <f t="shared" si="17"/>
        <v>118.76900000000001</v>
      </c>
      <c r="N42" s="47">
        <f t="shared" si="17"/>
        <v>14193.730999999998</v>
      </c>
    </row>
    <row r="43" spans="1:29">
      <c r="A43" s="36"/>
      <c r="B43" s="48">
        <f t="shared" ref="B43:N43" si="18">B42/$N42</f>
        <v>6.9581563860834056E-2</v>
      </c>
      <c r="C43" s="48">
        <f t="shared" si="18"/>
        <v>6.5402042634174221E-2</v>
      </c>
      <c r="D43" s="48">
        <f t="shared" si="18"/>
        <v>6.7761957726266628E-2</v>
      </c>
      <c r="E43" s="48">
        <f t="shared" si="18"/>
        <v>6.5537384074701721E-2</v>
      </c>
      <c r="F43" s="48">
        <f t="shared" si="18"/>
        <v>2.1361966067977481E-2</v>
      </c>
      <c r="G43" s="48">
        <f t="shared" si="18"/>
        <v>0.1638846755655719</v>
      </c>
      <c r="H43" s="48">
        <f t="shared" si="18"/>
        <v>0.10096330556074369</v>
      </c>
      <c r="I43" s="48">
        <f t="shared" si="18"/>
        <v>0.23258852799168878</v>
      </c>
      <c r="J43" s="48">
        <f t="shared" si="18"/>
        <v>1.5884195635382972E-2</v>
      </c>
      <c r="K43" s="48">
        <f t="shared" si="18"/>
        <v>6.4346153946414811E-2</v>
      </c>
      <c r="L43" s="48">
        <f t="shared" si="18"/>
        <v>0.12432051868532666</v>
      </c>
      <c r="M43" s="48">
        <f t="shared" si="18"/>
        <v>8.3677082509172555E-3</v>
      </c>
      <c r="N43" s="48">
        <f t="shared" si="18"/>
        <v>1</v>
      </c>
    </row>
    <row r="44" spans="1:29" ht="19.5" customHeight="1">
      <c r="A44" s="27" t="s">
        <v>66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18" t="s">
        <v>36</v>
      </c>
    </row>
    <row r="45" spans="1:29">
      <c r="A45" s="28" t="s">
        <v>45</v>
      </c>
      <c r="B45" s="7"/>
      <c r="C45" s="7"/>
      <c r="D45" s="7"/>
      <c r="F45" s="19"/>
      <c r="G45" s="7"/>
      <c r="H45" s="28" t="s">
        <v>48</v>
      </c>
      <c r="J45" s="7"/>
      <c r="K45" s="7"/>
      <c r="L45" s="19"/>
      <c r="M45" s="7"/>
      <c r="N45" s="7"/>
    </row>
    <row r="46" spans="1:29" s="20" customFormat="1">
      <c r="AC46" s="3"/>
    </row>
    <row r="48" spans="1:29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</row>
    <row r="62" spans="29:29">
      <c r="AC62" s="20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IMMATRICOLAZIONI&amp;C&amp;"Trebuchet MS,Grassetto"&amp;10&amp;P/&amp;N&amp;R&amp;"Trebuchet MS,Grassetto"&amp;10ANFIA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62"/>
  <sheetViews>
    <sheetView showGridLines="0" workbookViewId="0">
      <pane ySplit="7" topLeftCell="A8" activePane="bottomLeft" state="frozenSplit"/>
      <selection activeCell="J8" sqref="J8"/>
      <selection pane="bottomLeft"/>
    </sheetView>
  </sheetViews>
  <sheetFormatPr defaultColWidth="9.44140625" defaultRowHeight="14.4"/>
  <cols>
    <col min="1" max="1" width="16" style="3" customWidth="1"/>
    <col min="2" max="2" width="10.5546875" style="3" customWidth="1"/>
    <col min="3" max="6" width="9.44140625" style="3" customWidth="1"/>
    <col min="7" max="7" width="10.44140625" style="3" customWidth="1"/>
    <col min="8" max="8" width="10.109375" style="3" customWidth="1"/>
    <col min="9" max="9" width="9.5546875" style="3" customWidth="1"/>
    <col min="10" max="10" width="10.44140625" style="3" customWidth="1"/>
    <col min="11" max="11" width="11.5546875" style="3" customWidth="1"/>
    <col min="12" max="12" width="9.5546875" style="3" customWidth="1"/>
    <col min="13" max="14" width="9.44140625" style="3" customWidth="1"/>
    <col min="15" max="15" width="10.5546875" style="3" customWidth="1"/>
    <col min="16" max="17" width="9.44140625" style="3"/>
    <col min="18" max="18" width="7" style="3" bestFit="1" customWidth="1"/>
    <col min="19" max="19" width="9" style="3" bestFit="1" customWidth="1"/>
    <col min="20" max="20" width="11.109375" style="3" bestFit="1" customWidth="1"/>
    <col min="21" max="21" width="7.44140625" style="3" bestFit="1" customWidth="1"/>
    <col min="22" max="22" width="12" style="3" bestFit="1" customWidth="1"/>
    <col min="23" max="23" width="6" style="3" bestFit="1" customWidth="1"/>
    <col min="24" max="24" width="7" style="3" bestFit="1" customWidth="1"/>
    <col min="25" max="25" width="9.88671875" style="3" bestFit="1" customWidth="1"/>
    <col min="26" max="26" width="10.44140625" style="3" bestFit="1" customWidth="1"/>
    <col min="27" max="27" width="12.88671875" style="3" bestFit="1" customWidth="1"/>
    <col min="28" max="28" width="16" style="3" bestFit="1" customWidth="1"/>
    <col min="29" max="29" width="14.5546875" style="3" bestFit="1" customWidth="1"/>
    <col min="30" max="30" width="6" style="3" bestFit="1" customWidth="1"/>
    <col min="31" max="16384" width="9.44140625" style="3"/>
  </cols>
  <sheetData>
    <row r="1" spans="1:30" ht="15">
      <c r="B1" s="1" t="s">
        <v>50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30" ht="15">
      <c r="B2" s="4" t="s">
        <v>51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30" ht="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30" ht="15">
      <c r="B4" s="2" t="s">
        <v>37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30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30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46</v>
      </c>
      <c r="H6" s="24" t="s">
        <v>47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30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</row>
    <row r="8" spans="1:30">
      <c r="A8" s="29" t="s">
        <v>19</v>
      </c>
      <c r="B8" s="30">
        <v>21.663</v>
      </c>
      <c r="C8" s="30">
        <v>19.513999999999999</v>
      </c>
      <c r="D8" s="30">
        <v>21.686</v>
      </c>
      <c r="E8" s="30">
        <v>20.748000000000001</v>
      </c>
      <c r="F8" s="30">
        <v>3.7989999999999999</v>
      </c>
      <c r="G8" s="30">
        <v>3.4000000000000002E-2</v>
      </c>
      <c r="H8" s="30">
        <v>40.747</v>
      </c>
      <c r="I8" s="30">
        <v>29.077999999999999</v>
      </c>
      <c r="J8" s="30">
        <v>119.563</v>
      </c>
      <c r="K8" s="30">
        <v>3.2010000000000001</v>
      </c>
      <c r="L8" s="30">
        <v>29.472000000000001</v>
      </c>
      <c r="M8" s="30">
        <v>42.656999999999996</v>
      </c>
      <c r="N8" s="30">
        <v>1.1579999999999999</v>
      </c>
      <c r="O8" s="31">
        <f>SUM(B8:N8)</f>
        <v>353.32000000000005</v>
      </c>
    </row>
    <row r="9" spans="1:30">
      <c r="A9" s="29"/>
      <c r="B9" s="32">
        <f>B8/$O8</f>
        <v>6.1312691044945085E-2</v>
      </c>
      <c r="C9" s="32">
        <f t="shared" ref="C9:O9" si="0">C8/$O8</f>
        <v>5.5230386052303848E-2</v>
      </c>
      <c r="D9" s="32">
        <f t="shared" si="0"/>
        <v>6.1377787841050593E-2</v>
      </c>
      <c r="E9" s="32">
        <f t="shared" si="0"/>
        <v>5.8722970678138794E-2</v>
      </c>
      <c r="F9" s="32">
        <f t="shared" si="0"/>
        <v>1.0752292539341105E-2</v>
      </c>
      <c r="G9" s="32">
        <f t="shared" si="0"/>
        <v>9.6230046416845917E-5</v>
      </c>
      <c r="H9" s="32">
        <f t="shared" si="0"/>
        <v>0.11532605003962412</v>
      </c>
      <c r="I9" s="32">
        <f t="shared" si="0"/>
        <v>8.229933205026603E-2</v>
      </c>
      <c r="J9" s="32">
        <f t="shared" si="0"/>
        <v>0.33839861881580435</v>
      </c>
      <c r="K9" s="32">
        <f t="shared" si="0"/>
        <v>9.0597758405977571E-3</v>
      </c>
      <c r="L9" s="32">
        <f t="shared" si="0"/>
        <v>8.3414468470508318E-2</v>
      </c>
      <c r="M9" s="32">
        <f t="shared" si="0"/>
        <v>0.12073191441186457</v>
      </c>
      <c r="N9" s="32">
        <f t="shared" si="0"/>
        <v>3.2774821691384575E-3</v>
      </c>
      <c r="O9" s="32">
        <f t="shared" si="0"/>
        <v>1</v>
      </c>
    </row>
    <row r="10" spans="1:30">
      <c r="A10" s="29" t="s">
        <v>20</v>
      </c>
      <c r="B10" s="30">
        <v>49.723999999999997</v>
      </c>
      <c r="C10" s="31">
        <v>39.186999999999998</v>
      </c>
      <c r="D10" s="31">
        <v>22.279</v>
      </c>
      <c r="E10" s="31">
        <v>24.46</v>
      </c>
      <c r="F10" s="31">
        <v>18.024000000000001</v>
      </c>
      <c r="G10" s="31">
        <v>6.0999999999999999E-2</v>
      </c>
      <c r="H10" s="31">
        <v>106.11499999999999</v>
      </c>
      <c r="I10" s="31">
        <v>69.879000000000005</v>
      </c>
      <c r="J10" s="30">
        <v>114.398</v>
      </c>
      <c r="K10" s="31">
        <v>9.1690000000000005</v>
      </c>
      <c r="L10" s="31">
        <v>33.542000000000002</v>
      </c>
      <c r="M10" s="31">
        <v>58.399000000000001</v>
      </c>
      <c r="N10" s="31">
        <v>1.321</v>
      </c>
      <c r="O10" s="31">
        <f>SUM(B10:N10)</f>
        <v>546.55800000000011</v>
      </c>
    </row>
    <row r="11" spans="1:30">
      <c r="A11" s="29"/>
      <c r="B11" s="32">
        <f>B10/$O10</f>
        <v>9.0976620962459592E-2</v>
      </c>
      <c r="C11" s="32">
        <f t="shared" ref="C11:O11" si="1">C10/$O10</f>
        <v>7.1697788706779494E-2</v>
      </c>
      <c r="D11" s="32">
        <f t="shared" si="1"/>
        <v>4.0762371056685648E-2</v>
      </c>
      <c r="E11" s="32">
        <f t="shared" si="1"/>
        <v>4.4752798422125366E-2</v>
      </c>
      <c r="F11" s="32">
        <f t="shared" si="1"/>
        <v>3.2977286948503173E-2</v>
      </c>
      <c r="G11" s="32">
        <f t="shared" si="1"/>
        <v>1.1160755125714012E-4</v>
      </c>
      <c r="H11" s="32">
        <f t="shared" si="1"/>
        <v>0.19415139838772824</v>
      </c>
      <c r="I11" s="32">
        <f t="shared" si="1"/>
        <v>0.12785285367701138</v>
      </c>
      <c r="J11" s="32">
        <f t="shared" si="1"/>
        <v>0.20930624014285762</v>
      </c>
      <c r="K11" s="32">
        <f t="shared" si="1"/>
        <v>1.6775895696339634E-2</v>
      </c>
      <c r="L11" s="32">
        <f t="shared" si="1"/>
        <v>6.1369516135524493E-2</v>
      </c>
      <c r="M11" s="32">
        <f t="shared" si="1"/>
        <v>0.10684867845681517</v>
      </c>
      <c r="N11" s="32">
        <f t="shared" si="1"/>
        <v>2.416943855912821E-3</v>
      </c>
      <c r="O11" s="32">
        <f t="shared" si="1"/>
        <v>1</v>
      </c>
    </row>
    <row r="12" spans="1:30">
      <c r="A12" s="29" t="s">
        <v>21</v>
      </c>
      <c r="B12" s="30">
        <v>6.55</v>
      </c>
      <c r="C12" s="31">
        <v>10.054</v>
      </c>
      <c r="D12" s="31">
        <v>3.1219999999999999</v>
      </c>
      <c r="E12" s="31">
        <v>12.377000000000001</v>
      </c>
      <c r="F12" s="31">
        <v>3.0739999999999998</v>
      </c>
      <c r="G12" s="31">
        <v>0</v>
      </c>
      <c r="H12" s="31">
        <v>48.655999999999999</v>
      </c>
      <c r="I12" s="31">
        <v>18.021999999999998</v>
      </c>
      <c r="J12" s="30">
        <v>55.375</v>
      </c>
      <c r="K12" s="31">
        <v>0.51100000000000001</v>
      </c>
      <c r="L12" s="31">
        <v>17.864999999999998</v>
      </c>
      <c r="M12" s="31">
        <v>45.93</v>
      </c>
      <c r="N12" s="31">
        <v>0.28199999999999997</v>
      </c>
      <c r="O12" s="31">
        <f>SUM(B12:N12)</f>
        <v>221.81800000000001</v>
      </c>
    </row>
    <row r="13" spans="1:30">
      <c r="A13" s="29"/>
      <c r="B13" s="32">
        <f>B12/$O12</f>
        <v>2.9528712728453053E-2</v>
      </c>
      <c r="C13" s="32">
        <f t="shared" ref="C13:O13" si="2">C12/$O12</f>
        <v>4.5325446988071304E-2</v>
      </c>
      <c r="D13" s="32">
        <f t="shared" si="2"/>
        <v>1.4074601700493196E-2</v>
      </c>
      <c r="E13" s="32">
        <f t="shared" si="2"/>
        <v>5.5797996555734884E-2</v>
      </c>
      <c r="F13" s="32">
        <f t="shared" si="2"/>
        <v>1.3858208080498426E-2</v>
      </c>
      <c r="G13" s="32">
        <f t="shared" si="2"/>
        <v>0</v>
      </c>
      <c r="H13" s="32">
        <f t="shared" si="2"/>
        <v>0.21935099946803233</v>
      </c>
      <c r="I13" s="32">
        <f t="shared" si="2"/>
        <v>8.1246787907203188E-2</v>
      </c>
      <c r="J13" s="32">
        <f t="shared" si="2"/>
        <v>0.24964159806688366</v>
      </c>
      <c r="K13" s="32">
        <f t="shared" si="2"/>
        <v>2.3036904128609943E-3</v>
      </c>
      <c r="L13" s="32">
        <f t="shared" si="2"/>
        <v>8.0539000441803635E-2</v>
      </c>
      <c r="M13" s="32">
        <f t="shared" si="2"/>
        <v>0.207061645132496</v>
      </c>
      <c r="N13" s="32">
        <f t="shared" si="2"/>
        <v>1.2713125174692763E-3</v>
      </c>
      <c r="O13" s="32">
        <f t="shared" si="2"/>
        <v>1</v>
      </c>
    </row>
    <row r="14" spans="1:30">
      <c r="A14" s="29" t="s">
        <v>22</v>
      </c>
      <c r="B14" s="30">
        <v>5.2839999999999998</v>
      </c>
      <c r="C14" s="31">
        <v>6.5350000000000001</v>
      </c>
      <c r="D14" s="31">
        <v>0.48899999999999999</v>
      </c>
      <c r="E14" s="31">
        <v>8.36</v>
      </c>
      <c r="F14" s="31">
        <v>8.9030000000000005</v>
      </c>
      <c r="G14" s="31">
        <v>2E-3</v>
      </c>
      <c r="H14" s="31">
        <v>10.406000000000001</v>
      </c>
      <c r="I14" s="31">
        <v>6.3140000000000001</v>
      </c>
      <c r="J14" s="30">
        <v>32.399000000000001</v>
      </c>
      <c r="K14" s="31">
        <v>0.52500000000000002</v>
      </c>
      <c r="L14" s="31">
        <v>9.593</v>
      </c>
      <c r="M14" s="31">
        <v>28.428000000000001</v>
      </c>
      <c r="N14" s="31">
        <v>1.343</v>
      </c>
      <c r="O14" s="31">
        <f>SUM(B14:N14)</f>
        <v>118.58100000000002</v>
      </c>
    </row>
    <row r="15" spans="1:30">
      <c r="A15" s="29"/>
      <c r="B15" s="32">
        <f t="shared" ref="B15:O15" si="3">B14/$O14</f>
        <v>4.4560258388780659E-2</v>
      </c>
      <c r="C15" s="32">
        <f t="shared" si="3"/>
        <v>5.5110009192029068E-2</v>
      </c>
      <c r="D15" s="32">
        <f t="shared" si="3"/>
        <v>4.1237635034280361E-3</v>
      </c>
      <c r="E15" s="32">
        <f t="shared" si="3"/>
        <v>7.0500333105640856E-2</v>
      </c>
      <c r="F15" s="32">
        <f t="shared" si="3"/>
        <v>7.507948153582783E-2</v>
      </c>
      <c r="G15" s="32">
        <f t="shared" si="3"/>
        <v>1.6866108398478674E-5</v>
      </c>
      <c r="H15" s="32">
        <f t="shared" si="3"/>
        <v>8.775436199728455E-2</v>
      </c>
      <c r="I15" s="32">
        <f t="shared" si="3"/>
        <v>5.3246304213997175E-2</v>
      </c>
      <c r="J15" s="32">
        <f t="shared" si="3"/>
        <v>0.27322252300115529</v>
      </c>
      <c r="K15" s="32">
        <f t="shared" si="3"/>
        <v>4.4273534546006525E-3</v>
      </c>
      <c r="L15" s="32">
        <f t="shared" si="3"/>
        <v>8.0898288933302961E-2</v>
      </c>
      <c r="M15" s="32">
        <f t="shared" si="3"/>
        <v>0.23973486477597589</v>
      </c>
      <c r="N15" s="32">
        <f t="shared" si="3"/>
        <v>1.132559178957843E-2</v>
      </c>
      <c r="O15" s="32">
        <f t="shared" si="3"/>
        <v>1</v>
      </c>
    </row>
    <row r="16" spans="1:30">
      <c r="A16" s="29" t="s">
        <v>23</v>
      </c>
      <c r="B16" s="30">
        <v>87.748000000000005</v>
      </c>
      <c r="C16" s="31">
        <v>76.168999999999997</v>
      </c>
      <c r="D16" s="31">
        <v>89.313999999999993</v>
      </c>
      <c r="E16" s="31">
        <v>84.382000000000005</v>
      </c>
      <c r="F16" s="31">
        <v>16.219000000000001</v>
      </c>
      <c r="G16" s="31">
        <v>0.16800000000000001</v>
      </c>
      <c r="H16" s="31">
        <v>662.13300000000004</v>
      </c>
      <c r="I16" s="31">
        <v>534.44299999999998</v>
      </c>
      <c r="J16" s="30">
        <v>262.02100000000002</v>
      </c>
      <c r="K16" s="31">
        <v>0</v>
      </c>
      <c r="L16" s="31">
        <v>66.805000000000007</v>
      </c>
      <c r="M16" s="31">
        <v>167.529</v>
      </c>
      <c r="N16" s="31">
        <v>63.817</v>
      </c>
      <c r="O16" s="31">
        <f>SUM(B16:N16)</f>
        <v>2110.748</v>
      </c>
    </row>
    <row r="17" spans="1:15">
      <c r="A17" s="29"/>
      <c r="B17" s="32">
        <f>B16/$O16</f>
        <v>4.1571992487971089E-2</v>
      </c>
      <c r="C17" s="32">
        <f t="shared" ref="C17:O17" si="4">C16/$O16</f>
        <v>3.6086259468207475E-2</v>
      </c>
      <c r="D17" s="32">
        <f t="shared" si="4"/>
        <v>4.2313909571393644E-2</v>
      </c>
      <c r="E17" s="32">
        <f t="shared" si="4"/>
        <v>3.9977297147740995E-2</v>
      </c>
      <c r="F17" s="32">
        <f t="shared" si="4"/>
        <v>7.6840058595341564E-3</v>
      </c>
      <c r="G17" s="32">
        <f t="shared" si="4"/>
        <v>7.9592637302037009E-5</v>
      </c>
      <c r="H17" s="32">
        <f t="shared" si="4"/>
        <v>0.31369590306374801</v>
      </c>
      <c r="I17" s="32">
        <f t="shared" si="4"/>
        <v>0.25320076105721762</v>
      </c>
      <c r="J17" s="32">
        <f t="shared" si="4"/>
        <v>0.12413656201498237</v>
      </c>
      <c r="K17" s="32">
        <f t="shared" si="4"/>
        <v>0</v>
      </c>
      <c r="L17" s="32">
        <f t="shared" si="4"/>
        <v>3.1649917470015373E-2</v>
      </c>
      <c r="M17" s="32">
        <f t="shared" si="4"/>
        <v>7.9369493658172363E-2</v>
      </c>
      <c r="N17" s="32">
        <f t="shared" si="4"/>
        <v>3.0234305563714852E-2</v>
      </c>
      <c r="O17" s="32">
        <f t="shared" si="4"/>
        <v>1</v>
      </c>
    </row>
    <row r="18" spans="1:15">
      <c r="A18" s="29" t="s">
        <v>24</v>
      </c>
      <c r="B18" s="30">
        <v>308.57</v>
      </c>
      <c r="C18" s="31">
        <v>362.911</v>
      </c>
      <c r="D18" s="31">
        <v>103.81</v>
      </c>
      <c r="E18" s="31">
        <v>246.589</v>
      </c>
      <c r="F18" s="31">
        <v>40.856999999999999</v>
      </c>
      <c r="G18" s="31">
        <v>0</v>
      </c>
      <c r="H18" s="31">
        <v>370.714</v>
      </c>
      <c r="I18" s="31">
        <v>198.13399999999999</v>
      </c>
      <c r="J18" s="30">
        <v>1249.175</v>
      </c>
      <c r="K18" s="31">
        <v>32.643000000000001</v>
      </c>
      <c r="L18" s="31">
        <v>175.81800000000001</v>
      </c>
      <c r="M18" s="31">
        <v>328.54</v>
      </c>
      <c r="N18" s="31">
        <v>23.501000000000001</v>
      </c>
      <c r="O18" s="31">
        <f>SUM(B18:N18)</f>
        <v>3441.2620000000002</v>
      </c>
    </row>
    <row r="19" spans="1:15">
      <c r="A19" s="29"/>
      <c r="B19" s="32">
        <f>B18/$O18</f>
        <v>8.9667685866405986E-2</v>
      </c>
      <c r="C19" s="32">
        <f t="shared" ref="C19:O19" si="5">C18/$O18</f>
        <v>0.10545869509499713</v>
      </c>
      <c r="D19" s="32">
        <f t="shared" si="5"/>
        <v>3.016625877367082E-2</v>
      </c>
      <c r="E19" s="32">
        <f t="shared" si="5"/>
        <v>7.1656560877956979E-2</v>
      </c>
      <c r="F19" s="32">
        <f t="shared" si="5"/>
        <v>1.187267926708283E-2</v>
      </c>
      <c r="G19" s="32">
        <f t="shared" si="5"/>
        <v>0</v>
      </c>
      <c r="H19" s="32">
        <f t="shared" si="5"/>
        <v>0.1077261771989462</v>
      </c>
      <c r="I19" s="32">
        <f t="shared" si="5"/>
        <v>5.7575970675874132E-2</v>
      </c>
      <c r="J19" s="32">
        <f t="shared" si="5"/>
        <v>0.3629990974241426</v>
      </c>
      <c r="K19" s="32">
        <f t="shared" si="5"/>
        <v>9.4857642341675819E-3</v>
      </c>
      <c r="L19" s="32">
        <f t="shared" si="5"/>
        <v>5.1091140401399254E-2</v>
      </c>
      <c r="M19" s="32">
        <f t="shared" si="5"/>
        <v>9.5470789495249134E-2</v>
      </c>
      <c r="N19" s="32">
        <f t="shared" si="5"/>
        <v>6.8291806901072923E-3</v>
      </c>
      <c r="O19" s="32">
        <f t="shared" si="5"/>
        <v>1</v>
      </c>
    </row>
    <row r="20" spans="1:15">
      <c r="A20" s="29" t="s">
        <v>25</v>
      </c>
      <c r="B20" s="33">
        <v>4.7469999999999999</v>
      </c>
      <c r="C20" s="31">
        <v>4.5359999999999996</v>
      </c>
      <c r="D20" s="31">
        <v>7.976</v>
      </c>
      <c r="E20" s="31">
        <v>3.903</v>
      </c>
      <c r="F20" s="31">
        <v>1.306</v>
      </c>
      <c r="G20" s="31">
        <v>2E-3</v>
      </c>
      <c r="H20" s="31">
        <v>17.254000000000001</v>
      </c>
      <c r="I20" s="31">
        <v>4.3280000000000003</v>
      </c>
      <c r="J20" s="33">
        <v>14.946999999999999</v>
      </c>
      <c r="K20" s="31">
        <v>0.16800000000000001</v>
      </c>
      <c r="L20" s="31">
        <v>5.3449999999999998</v>
      </c>
      <c r="M20" s="31">
        <v>23.5</v>
      </c>
      <c r="N20" s="31">
        <v>4.0000000000000001E-3</v>
      </c>
      <c r="O20" s="31">
        <f>SUM(B20:N20)</f>
        <v>88.01600000000002</v>
      </c>
    </row>
    <row r="21" spans="1:15">
      <c r="A21" s="29"/>
      <c r="B21" s="32">
        <f>B20/$O20</f>
        <v>5.3933375749863649E-2</v>
      </c>
      <c r="C21" s="32">
        <f t="shared" ref="C21:O21" si="6">C20/$O20</f>
        <v>5.1536084348300294E-2</v>
      </c>
      <c r="D21" s="32">
        <f t="shared" si="6"/>
        <v>9.0619887293219389E-2</v>
      </c>
      <c r="E21" s="32">
        <f t="shared" si="6"/>
        <v>4.4344210143610244E-2</v>
      </c>
      <c r="F21" s="32">
        <f t="shared" si="6"/>
        <v>1.483821123432103E-2</v>
      </c>
      <c r="G21" s="32">
        <f t="shared" si="6"/>
        <v>2.2723141247045987E-5</v>
      </c>
      <c r="H21" s="32">
        <f t="shared" si="6"/>
        <v>0.19603253953826574</v>
      </c>
      <c r="I21" s="32">
        <f t="shared" si="6"/>
        <v>4.9172877658607519E-2</v>
      </c>
      <c r="J21" s="32">
        <f t="shared" si="6"/>
        <v>0.16982139610979818</v>
      </c>
      <c r="K21" s="32">
        <f t="shared" si="6"/>
        <v>1.9087438647518631E-3</v>
      </c>
      <c r="L21" s="32">
        <f t="shared" si="6"/>
        <v>6.0727594982730393E-2</v>
      </c>
      <c r="M21" s="32">
        <f t="shared" si="6"/>
        <v>0.26699690965279033</v>
      </c>
      <c r="N21" s="32">
        <f t="shared" si="6"/>
        <v>4.5446282494091973E-5</v>
      </c>
      <c r="O21" s="32">
        <f t="shared" si="6"/>
        <v>1</v>
      </c>
    </row>
    <row r="22" spans="1:15">
      <c r="A22" s="29" t="s">
        <v>26</v>
      </c>
      <c r="B22" s="30">
        <v>5.266</v>
      </c>
      <c r="C22" s="31">
        <v>4.83</v>
      </c>
      <c r="D22" s="31">
        <v>0.91400000000000003</v>
      </c>
      <c r="E22" s="31">
        <v>12.239000000000001</v>
      </c>
      <c r="F22" s="31">
        <v>1.8080000000000001</v>
      </c>
      <c r="G22" s="31">
        <v>0</v>
      </c>
      <c r="H22" s="31">
        <v>11.74</v>
      </c>
      <c r="I22" s="31">
        <v>11.968999999999999</v>
      </c>
      <c r="J22" s="30">
        <v>31.77</v>
      </c>
      <c r="K22" s="31">
        <v>1.873</v>
      </c>
      <c r="L22" s="31">
        <v>19.164999999999999</v>
      </c>
      <c r="M22" s="31">
        <v>29.6</v>
      </c>
      <c r="N22" s="31">
        <v>0.127</v>
      </c>
      <c r="O22" s="31">
        <f>SUM(B22:N22)</f>
        <v>131.30100000000002</v>
      </c>
    </row>
    <row r="23" spans="1:15">
      <c r="A23" s="29"/>
      <c r="B23" s="32">
        <f>B22/$O22</f>
        <v>4.0106320591617728E-2</v>
      </c>
      <c r="C23" s="32">
        <f t="shared" ref="C23:O23" si="7">C22/$O22</f>
        <v>3.6785706125619752E-2</v>
      </c>
      <c r="D23" s="32">
        <f t="shared" si="7"/>
        <v>6.9611046374361196E-3</v>
      </c>
      <c r="E23" s="32">
        <f t="shared" si="7"/>
        <v>9.3213303782911011E-2</v>
      </c>
      <c r="F23" s="32">
        <f t="shared" si="7"/>
        <v>1.3769887510376919E-2</v>
      </c>
      <c r="G23" s="32">
        <f t="shared" si="7"/>
        <v>0</v>
      </c>
      <c r="H23" s="32">
        <f t="shared" si="7"/>
        <v>8.9412875758752786E-2</v>
      </c>
      <c r="I23" s="32">
        <f t="shared" si="7"/>
        <v>9.1156959962224185E-2</v>
      </c>
      <c r="J23" s="32">
        <f t="shared" si="7"/>
        <v>0.24196312290081565</v>
      </c>
      <c r="K23" s="32">
        <f t="shared" si="7"/>
        <v>1.4264933244986708E-2</v>
      </c>
      <c r="L23" s="32">
        <f t="shared" si="7"/>
        <v>0.14596233082764029</v>
      </c>
      <c r="M23" s="32">
        <f t="shared" si="7"/>
        <v>0.22543621145307347</v>
      </c>
      <c r="N23" s="32">
        <f t="shared" si="7"/>
        <v>9.6724320454528133E-4</v>
      </c>
      <c r="O23" s="32">
        <f t="shared" si="7"/>
        <v>1</v>
      </c>
    </row>
    <row r="24" spans="1:15">
      <c r="A24" s="29" t="s">
        <v>40</v>
      </c>
      <c r="B24" s="31">
        <v>85.692999999999998</v>
      </c>
      <c r="C24" s="31">
        <v>92.668000000000006</v>
      </c>
      <c r="D24" s="31">
        <v>560.99800000000005</v>
      </c>
      <c r="E24" s="31">
        <v>134.14099999999999</v>
      </c>
      <c r="F24" s="31">
        <v>16.968</v>
      </c>
      <c r="G24" s="31">
        <v>7.3999999999999996E-2</v>
      </c>
      <c r="H24" s="31">
        <v>284.15899999999999</v>
      </c>
      <c r="I24" s="31">
        <v>191.76499999999999</v>
      </c>
      <c r="J24" s="31">
        <v>258.32400000000001</v>
      </c>
      <c r="K24" s="31">
        <v>23.998000000000001</v>
      </c>
      <c r="L24" s="31">
        <v>109.146</v>
      </c>
      <c r="M24" s="31">
        <v>212.161</v>
      </c>
      <c r="N24" s="31">
        <v>1.494</v>
      </c>
      <c r="O24" s="31">
        <f>SUM(B24:N24)</f>
        <v>1971.5889999999999</v>
      </c>
    </row>
    <row r="25" spans="1:15">
      <c r="A25" s="29"/>
      <c r="B25" s="32">
        <f>B24/$O24</f>
        <v>4.346392681233259E-2</v>
      </c>
      <c r="C25" s="32">
        <f t="shared" ref="C25:O25" si="8">C24/$O24</f>
        <v>4.7001682399323598E-2</v>
      </c>
      <c r="D25" s="32">
        <f t="shared" si="8"/>
        <v>0.28454104785530859</v>
      </c>
      <c r="E25" s="32">
        <f t="shared" si="8"/>
        <v>6.8036999597786349E-2</v>
      </c>
      <c r="F25" s="32">
        <f t="shared" si="8"/>
        <v>8.6062561720520857E-3</v>
      </c>
      <c r="G25" s="32">
        <f t="shared" si="8"/>
        <v>3.753317755373965E-5</v>
      </c>
      <c r="H25" s="32">
        <f t="shared" si="8"/>
        <v>0.14412689460125816</v>
      </c>
      <c r="I25" s="32">
        <f t="shared" si="8"/>
        <v>9.7264186399903835E-2</v>
      </c>
      <c r="J25" s="32">
        <f t="shared" si="8"/>
        <v>0.13102325078908436</v>
      </c>
      <c r="K25" s="32">
        <f t="shared" si="8"/>
        <v>1.2171908039657354E-2</v>
      </c>
      <c r="L25" s="32">
        <f t="shared" si="8"/>
        <v>5.5359408071357676E-2</v>
      </c>
      <c r="M25" s="32">
        <f t="shared" si="8"/>
        <v>0.10760914166187781</v>
      </c>
      <c r="N25" s="32">
        <f t="shared" si="8"/>
        <v>7.5776442250387885E-4</v>
      </c>
      <c r="O25" s="32">
        <f t="shared" si="8"/>
        <v>1</v>
      </c>
    </row>
    <row r="26" spans="1:15">
      <c r="A26" s="29" t="s">
        <v>27</v>
      </c>
      <c r="B26" s="31">
        <v>5.9210000000000003</v>
      </c>
      <c r="C26" s="31">
        <v>4.8890000000000002</v>
      </c>
      <c r="D26" s="31">
        <v>2.68</v>
      </c>
      <c r="E26" s="31">
        <v>2.37</v>
      </c>
      <c r="F26" s="31">
        <v>1.431</v>
      </c>
      <c r="G26" s="31">
        <v>0.11</v>
      </c>
      <c r="H26" s="31">
        <v>7.194</v>
      </c>
      <c r="I26" s="31">
        <v>4.8460000000000001</v>
      </c>
      <c r="J26" s="31">
        <v>14.9</v>
      </c>
      <c r="K26" s="31">
        <v>1.351</v>
      </c>
      <c r="L26" s="31">
        <v>2.5960000000000001</v>
      </c>
      <c r="M26" s="31">
        <v>4.1920000000000002</v>
      </c>
      <c r="N26" s="31">
        <v>0.29499999999999998</v>
      </c>
      <c r="O26" s="31">
        <f>SUM(B26:N26)</f>
        <v>52.774999999999999</v>
      </c>
    </row>
    <row r="27" spans="1:15">
      <c r="A27" s="29"/>
      <c r="B27" s="32">
        <f>B26/$O26</f>
        <v>0.11219327333017529</v>
      </c>
      <c r="C27" s="32">
        <f t="shared" ref="C27:O27" si="9">C26/$O26</f>
        <v>9.263855992420654E-2</v>
      </c>
      <c r="D27" s="32">
        <f t="shared" si="9"/>
        <v>5.0781620085267647E-2</v>
      </c>
      <c r="E27" s="32">
        <f t="shared" si="9"/>
        <v>4.4907626717195642E-2</v>
      </c>
      <c r="F27" s="32">
        <f t="shared" si="9"/>
        <v>2.7115111321648511E-2</v>
      </c>
      <c r="G27" s="32">
        <f t="shared" si="9"/>
        <v>2.0843202273803886E-3</v>
      </c>
      <c r="H27" s="32">
        <f t="shared" si="9"/>
        <v>0.1363145428706774</v>
      </c>
      <c r="I27" s="32">
        <f t="shared" si="9"/>
        <v>9.1823780198957844E-2</v>
      </c>
      <c r="J27" s="32">
        <f t="shared" si="9"/>
        <v>0.28233064898152538</v>
      </c>
      <c r="K27" s="32">
        <f t="shared" si="9"/>
        <v>2.5599242065371862E-2</v>
      </c>
      <c r="L27" s="32">
        <f t="shared" si="9"/>
        <v>4.9189957366177171E-2</v>
      </c>
      <c r="M27" s="32">
        <f t="shared" si="9"/>
        <v>7.9431549028896264E-2</v>
      </c>
      <c r="N27" s="32">
        <f t="shared" si="9"/>
        <v>5.5897678825201323E-3</v>
      </c>
      <c r="O27" s="32">
        <f t="shared" si="9"/>
        <v>1</v>
      </c>
    </row>
    <row r="28" spans="1:15">
      <c r="A28" s="29" t="s">
        <v>29</v>
      </c>
      <c r="B28" s="30">
        <v>25.026</v>
      </c>
      <c r="C28" s="31">
        <v>17.579000000000001</v>
      </c>
      <c r="D28" s="31">
        <v>12.518000000000001</v>
      </c>
      <c r="E28" s="31">
        <v>23.803999999999998</v>
      </c>
      <c r="F28" s="31">
        <v>14.262</v>
      </c>
      <c r="G28" s="31">
        <v>1.2E-2</v>
      </c>
      <c r="H28" s="31">
        <v>81.2</v>
      </c>
      <c r="I28" s="31">
        <v>45.171999999999997</v>
      </c>
      <c r="J28" s="30">
        <v>84.4</v>
      </c>
      <c r="K28" s="31">
        <v>3.2749999999999999</v>
      </c>
      <c r="L28" s="31">
        <v>37.222999999999999</v>
      </c>
      <c r="M28" s="31">
        <v>65.06</v>
      </c>
      <c r="N28" s="31">
        <v>4.8</v>
      </c>
      <c r="O28" s="31">
        <f>SUM(B28:N28)</f>
        <v>414.33100000000002</v>
      </c>
    </row>
    <row r="29" spans="1:15">
      <c r="A29" s="29"/>
      <c r="B29" s="32">
        <f>B28/$O28</f>
        <v>6.0400983754534412E-2</v>
      </c>
      <c r="C29" s="32">
        <f t="shared" ref="C29:O29" si="10">C28/$O28</f>
        <v>4.2427431208381702E-2</v>
      </c>
      <c r="D29" s="32">
        <f t="shared" si="10"/>
        <v>3.0212559523665861E-2</v>
      </c>
      <c r="E29" s="32">
        <f t="shared" si="10"/>
        <v>5.7451650974703797E-2</v>
      </c>
      <c r="F29" s="32">
        <f t="shared" si="10"/>
        <v>3.4421754587515778E-2</v>
      </c>
      <c r="G29" s="32">
        <f t="shared" si="10"/>
        <v>2.8962351356765485E-5</v>
      </c>
      <c r="H29" s="32">
        <f t="shared" si="10"/>
        <v>0.1959785775141131</v>
      </c>
      <c r="I29" s="32">
        <f t="shared" si="10"/>
        <v>0.1090239446239842</v>
      </c>
      <c r="J29" s="32">
        <f t="shared" si="10"/>
        <v>0.20370187120925057</v>
      </c>
      <c r="K29" s="32">
        <f t="shared" si="10"/>
        <v>7.9043083911172467E-3</v>
      </c>
      <c r="L29" s="32">
        <f t="shared" si="10"/>
        <v>8.9838800379406794E-2</v>
      </c>
      <c r="M29" s="32">
        <f t="shared" si="10"/>
        <v>0.15702421493926352</v>
      </c>
      <c r="N29" s="32">
        <f t="shared" si="10"/>
        <v>1.1584940542706193E-2</v>
      </c>
      <c r="O29" s="32">
        <f t="shared" si="10"/>
        <v>1</v>
      </c>
    </row>
    <row r="30" spans="1:15">
      <c r="A30" s="29" t="s">
        <v>30</v>
      </c>
      <c r="B30" s="30">
        <v>17.334</v>
      </c>
      <c r="C30" s="31">
        <v>19.399000000000001</v>
      </c>
      <c r="D30" s="31">
        <v>13.273</v>
      </c>
      <c r="E30" s="31">
        <v>8.7520000000000007</v>
      </c>
      <c r="F30" s="31">
        <v>4.6050000000000004</v>
      </c>
      <c r="G30" s="31">
        <v>0</v>
      </c>
      <c r="H30" s="31">
        <v>45.722000000000001</v>
      </c>
      <c r="I30" s="31">
        <v>36.723999999999997</v>
      </c>
      <c r="J30" s="30">
        <v>36.822000000000003</v>
      </c>
      <c r="K30" s="31">
        <v>1.732</v>
      </c>
      <c r="L30" s="31">
        <v>8.9649999999999999</v>
      </c>
      <c r="M30" s="31">
        <v>28.79</v>
      </c>
      <c r="N30" s="31">
        <v>1.6E-2</v>
      </c>
      <c r="O30" s="31">
        <f>SUM(B30:N30)</f>
        <v>222.13399999999999</v>
      </c>
    </row>
    <row r="31" spans="1:15">
      <c r="A31" s="29"/>
      <c r="B31" s="32">
        <f>B30/$O30</f>
        <v>7.8033979489857477E-2</v>
      </c>
      <c r="C31" s="32">
        <f t="shared" ref="C31:O31" si="11">C30/$O30</f>
        <v>8.733017007752078E-2</v>
      </c>
      <c r="D31" s="32">
        <f t="shared" si="11"/>
        <v>5.9752221631987901E-2</v>
      </c>
      <c r="E31" s="32">
        <f t="shared" si="11"/>
        <v>3.9399641657738127E-2</v>
      </c>
      <c r="F31" s="32">
        <f t="shared" si="11"/>
        <v>2.0730730099849645E-2</v>
      </c>
      <c r="G31" s="32">
        <f t="shared" si="11"/>
        <v>0</v>
      </c>
      <c r="H31" s="32">
        <f t="shared" si="11"/>
        <v>0.20583071479377316</v>
      </c>
      <c r="I31" s="32">
        <f t="shared" si="11"/>
        <v>0.16532363348249254</v>
      </c>
      <c r="J31" s="32">
        <f t="shared" si="11"/>
        <v>0.16576480862902573</v>
      </c>
      <c r="K31" s="32">
        <f t="shared" si="11"/>
        <v>7.7970954468924167E-3</v>
      </c>
      <c r="L31" s="32">
        <f t="shared" si="11"/>
        <v>4.0358522333366349E-2</v>
      </c>
      <c r="M31" s="32">
        <f t="shared" si="11"/>
        <v>0.12960645376214358</v>
      </c>
      <c r="N31" s="32">
        <f t="shared" si="11"/>
        <v>7.2028595352354894E-5</v>
      </c>
      <c r="O31" s="32">
        <f t="shared" si="11"/>
        <v>1</v>
      </c>
    </row>
    <row r="32" spans="1:15">
      <c r="A32" s="29" t="s">
        <v>31</v>
      </c>
      <c r="B32" s="30">
        <v>243.267</v>
      </c>
      <c r="C32" s="31">
        <v>191.29300000000001</v>
      </c>
      <c r="D32" s="31">
        <v>61.994</v>
      </c>
      <c r="E32" s="31">
        <v>287.39600000000002</v>
      </c>
      <c r="F32" s="31">
        <v>46.139000000000003</v>
      </c>
      <c r="G32" s="31">
        <v>7.0000000000000007E-2</v>
      </c>
      <c r="H32" s="31">
        <v>337.9</v>
      </c>
      <c r="I32" s="31">
        <v>94.259</v>
      </c>
      <c r="J32" s="30">
        <v>535.13599999999997</v>
      </c>
      <c r="K32" s="31">
        <v>118.197</v>
      </c>
      <c r="L32" s="31">
        <v>190.215</v>
      </c>
      <c r="M32" s="31">
        <v>421.43299999999999</v>
      </c>
      <c r="N32" s="31">
        <v>13.318</v>
      </c>
      <c r="O32" s="31">
        <f>SUM(B32:N32)</f>
        <v>2540.6170000000006</v>
      </c>
    </row>
    <row r="33" spans="1:30">
      <c r="A33" s="29"/>
      <c r="B33" s="32">
        <f>B32/$O32</f>
        <v>9.5751150212723887E-2</v>
      </c>
      <c r="C33" s="32">
        <f t="shared" ref="C33:O33" si="12">C32/$O32</f>
        <v>7.5293914824627231E-2</v>
      </c>
      <c r="D33" s="32">
        <f t="shared" si="12"/>
        <v>2.4401159245962686E-2</v>
      </c>
      <c r="E33" s="32">
        <f t="shared" si="12"/>
        <v>0.11312055299952725</v>
      </c>
      <c r="F33" s="32">
        <f t="shared" si="12"/>
        <v>1.8160549189429179E-2</v>
      </c>
      <c r="G33" s="32">
        <f t="shared" si="12"/>
        <v>2.7552362280501151E-5</v>
      </c>
      <c r="H33" s="32">
        <f t="shared" si="12"/>
        <v>0.13299918877973338</v>
      </c>
      <c r="I33" s="32">
        <f t="shared" si="12"/>
        <v>3.7100830231396535E-2</v>
      </c>
      <c r="J33" s="32">
        <f t="shared" si="12"/>
        <v>0.21063229916197515</v>
      </c>
      <c r="K33" s="32">
        <f t="shared" si="12"/>
        <v>4.6522950920977059E-2</v>
      </c>
      <c r="L33" s="32">
        <f t="shared" si="12"/>
        <v>7.486960844550751E-2</v>
      </c>
      <c r="M33" s="32">
        <f t="shared" si="12"/>
        <v>0.16587820989940627</v>
      </c>
      <c r="N33" s="32">
        <f t="shared" si="12"/>
        <v>5.242033726453061E-3</v>
      </c>
      <c r="O33" s="32">
        <f t="shared" si="12"/>
        <v>1</v>
      </c>
    </row>
    <row r="34" spans="1:30">
      <c r="A34" s="29" t="s">
        <v>32</v>
      </c>
      <c r="B34" s="30">
        <v>60.893000000000001</v>
      </c>
      <c r="C34" s="31">
        <v>58.048000000000002</v>
      </c>
      <c r="D34" s="31">
        <v>67.328000000000003</v>
      </c>
      <c r="E34" s="31">
        <v>62.398000000000003</v>
      </c>
      <c r="F34" s="31">
        <v>13.445</v>
      </c>
      <c r="G34" s="31">
        <v>0</v>
      </c>
      <c r="H34" s="31">
        <v>243.071</v>
      </c>
      <c r="I34" s="31">
        <v>147.90100000000001</v>
      </c>
      <c r="J34" s="30">
        <v>266.23</v>
      </c>
      <c r="K34" s="31">
        <v>13.737</v>
      </c>
      <c r="L34" s="31">
        <v>118.02500000000001</v>
      </c>
      <c r="M34" s="31">
        <v>183.30099999999999</v>
      </c>
      <c r="N34" s="31">
        <v>0.55400000000000005</v>
      </c>
      <c r="O34" s="31">
        <f>SUM(B34:N34)</f>
        <v>1234.931</v>
      </c>
    </row>
    <row r="35" spans="1:30">
      <c r="A35" s="29"/>
      <c r="B35" s="32">
        <f>B34/$O34</f>
        <v>4.9308827780661431E-2</v>
      </c>
      <c r="C35" s="32">
        <f t="shared" ref="C35:O35" si="13">C34/$O34</f>
        <v>4.7005055343173022E-2</v>
      </c>
      <c r="D35" s="32">
        <f t="shared" si="13"/>
        <v>5.4519645227142248E-2</v>
      </c>
      <c r="E35" s="32">
        <f t="shared" si="13"/>
        <v>5.0527519351283592E-2</v>
      </c>
      <c r="F35" s="32">
        <f t="shared" si="13"/>
        <v>1.0887247951504983E-2</v>
      </c>
      <c r="G35" s="32">
        <f t="shared" si="13"/>
        <v>0</v>
      </c>
      <c r="H35" s="32">
        <f t="shared" si="13"/>
        <v>0.19682962044033228</v>
      </c>
      <c r="I35" s="32">
        <f t="shared" si="13"/>
        <v>0.11976458603760048</v>
      </c>
      <c r="J35" s="32">
        <f t="shared" si="13"/>
        <v>0.21558289491477661</v>
      </c>
      <c r="K35" s="32">
        <f t="shared" si="13"/>
        <v>1.1123698409060911E-2</v>
      </c>
      <c r="L35" s="32">
        <f t="shared" si="13"/>
        <v>9.5572141277528874E-2</v>
      </c>
      <c r="M35" s="32">
        <f t="shared" si="13"/>
        <v>0.14843015520705205</v>
      </c>
      <c r="N35" s="32">
        <f t="shared" si="13"/>
        <v>4.4860805988350768E-4</v>
      </c>
      <c r="O35" s="32">
        <f t="shared" si="13"/>
        <v>1</v>
      </c>
    </row>
    <row r="36" spans="1:30">
      <c r="A36" s="29" t="s">
        <v>33</v>
      </c>
      <c r="B36" s="30">
        <v>24.481000000000002</v>
      </c>
      <c r="C36" s="31">
        <v>19.704999999999998</v>
      </c>
      <c r="D36" s="31">
        <v>8.3970000000000002</v>
      </c>
      <c r="E36" s="31">
        <v>11.734</v>
      </c>
      <c r="F36" s="31">
        <v>75.506</v>
      </c>
      <c r="G36" s="31">
        <v>0</v>
      </c>
      <c r="H36" s="31">
        <v>12.565</v>
      </c>
      <c r="I36" s="31">
        <v>20.773</v>
      </c>
      <c r="J36" s="30">
        <v>103.196</v>
      </c>
      <c r="K36" s="31">
        <v>1.42</v>
      </c>
      <c r="L36" s="31">
        <v>31.539000000000001</v>
      </c>
      <c r="M36" s="31">
        <v>55.48</v>
      </c>
      <c r="N36" s="31">
        <v>14.597</v>
      </c>
      <c r="O36" s="31">
        <f>SUM(B36:N36)</f>
        <v>379.39299999999997</v>
      </c>
    </row>
    <row r="37" spans="1:30">
      <c r="A37" s="29"/>
      <c r="B37" s="32">
        <f>B36/$O36</f>
        <v>6.4526757214814198E-2</v>
      </c>
      <c r="C37" s="32">
        <f t="shared" ref="C37:O37" si="14">C36/$O36</f>
        <v>5.1938227642576433E-2</v>
      </c>
      <c r="D37" s="32">
        <f t="shared" si="14"/>
        <v>2.2132722533098927E-2</v>
      </c>
      <c r="E37" s="32">
        <f t="shared" si="14"/>
        <v>3.0928351340167057E-2</v>
      </c>
      <c r="F37" s="32">
        <f t="shared" si="14"/>
        <v>0.19901790491653776</v>
      </c>
      <c r="G37" s="32">
        <f t="shared" si="14"/>
        <v>0</v>
      </c>
      <c r="H37" s="32">
        <f t="shared" si="14"/>
        <v>3.3118692226793853E-2</v>
      </c>
      <c r="I37" s="32">
        <f t="shared" si="14"/>
        <v>5.4753250587122063E-2</v>
      </c>
      <c r="J37" s="32">
        <f t="shared" si="14"/>
        <v>0.27200290991135845</v>
      </c>
      <c r="K37" s="32">
        <f t="shared" si="14"/>
        <v>3.7428207689651628E-3</v>
      </c>
      <c r="L37" s="32">
        <f t="shared" si="14"/>
        <v>8.3130157910135408E-2</v>
      </c>
      <c r="M37" s="32">
        <f t="shared" si="14"/>
        <v>0.14623358891703325</v>
      </c>
      <c r="N37" s="32">
        <f t="shared" si="14"/>
        <v>3.8474616031397527E-2</v>
      </c>
      <c r="O37" s="32">
        <f t="shared" si="14"/>
        <v>1</v>
      </c>
    </row>
    <row r="38" spans="1:30">
      <c r="A38" s="29" t="s">
        <v>28</v>
      </c>
      <c r="B38" s="30">
        <v>14.109</v>
      </c>
      <c r="C38" s="31">
        <v>10.766999999999999</v>
      </c>
      <c r="D38" s="31">
        <v>0.496</v>
      </c>
      <c r="E38" s="31">
        <v>6.8150000000000004</v>
      </c>
      <c r="F38" s="31">
        <v>11.75</v>
      </c>
      <c r="G38" s="31">
        <v>2E-3</v>
      </c>
      <c r="H38" s="31">
        <v>11.403</v>
      </c>
      <c r="I38" s="31">
        <v>3.613</v>
      </c>
      <c r="J38" s="30">
        <v>40.625</v>
      </c>
      <c r="K38" s="31">
        <v>0.70499999999999996</v>
      </c>
      <c r="L38" s="31">
        <v>8.4870000000000001</v>
      </c>
      <c r="M38" s="31">
        <v>41.369</v>
      </c>
      <c r="N38" s="31">
        <v>8.5090000000000003</v>
      </c>
      <c r="O38" s="31">
        <f>SUM(B38:N38)</f>
        <v>158.64999999999998</v>
      </c>
    </row>
    <row r="39" spans="1:30">
      <c r="A39" s="29"/>
      <c r="B39" s="32">
        <f>B38/$O38</f>
        <v>8.8931610463283975E-2</v>
      </c>
      <c r="C39" s="32">
        <f t="shared" ref="C39:O39" si="15">C38/$O38</f>
        <v>6.7866372518121651E-2</v>
      </c>
      <c r="D39" s="32">
        <f t="shared" si="15"/>
        <v>3.1263788213047594E-3</v>
      </c>
      <c r="E39" s="32">
        <f t="shared" si="15"/>
        <v>4.2956192877403099E-2</v>
      </c>
      <c r="F39" s="32">
        <f t="shared" si="15"/>
        <v>7.4062401512763956E-2</v>
      </c>
      <c r="G39" s="32">
        <f t="shared" si="15"/>
        <v>1.2606366214938546E-5</v>
      </c>
      <c r="H39" s="32">
        <f t="shared" si="15"/>
        <v>7.1875196974472116E-2</v>
      </c>
      <c r="I39" s="32">
        <f t="shared" si="15"/>
        <v>2.2773400567286484E-2</v>
      </c>
      <c r="J39" s="32">
        <f t="shared" si="15"/>
        <v>0.2560668137409392</v>
      </c>
      <c r="K39" s="32">
        <f t="shared" si="15"/>
        <v>4.443744090765837E-3</v>
      </c>
      <c r="L39" s="32">
        <f t="shared" si="15"/>
        <v>5.349511503309172E-2</v>
      </c>
      <c r="M39" s="32">
        <f t="shared" si="15"/>
        <v>0.26075638197289636</v>
      </c>
      <c r="N39" s="32">
        <f t="shared" si="15"/>
        <v>5.3633785061456045E-2</v>
      </c>
      <c r="O39" s="32">
        <f t="shared" si="15"/>
        <v>1</v>
      </c>
    </row>
    <row r="40" spans="1:30">
      <c r="A40" s="29" t="s">
        <v>34</v>
      </c>
      <c r="B40" s="30">
        <v>30.605</v>
      </c>
      <c r="C40" s="31">
        <v>28.408000000000001</v>
      </c>
      <c r="D40" s="31">
        <v>18.016999999999999</v>
      </c>
      <c r="E40" s="31">
        <v>13.884</v>
      </c>
      <c r="F40" s="31">
        <v>7.4969999999999999</v>
      </c>
      <c r="G40" s="31">
        <v>0.35599999999999998</v>
      </c>
      <c r="H40" s="31">
        <v>32.023000000000003</v>
      </c>
      <c r="I40" s="31">
        <v>22.428000000000001</v>
      </c>
      <c r="J40" s="30">
        <v>93.192999999999998</v>
      </c>
      <c r="K40" s="31">
        <v>4.8410000000000002</v>
      </c>
      <c r="L40" s="31">
        <v>13.239000000000001</v>
      </c>
      <c r="M40" s="31">
        <v>45.808</v>
      </c>
      <c r="N40" s="31">
        <v>3.7290000000000001</v>
      </c>
      <c r="O40" s="31">
        <f>SUM(B40:N40)</f>
        <v>314.02799999999996</v>
      </c>
    </row>
    <row r="41" spans="1:30">
      <c r="A41" s="29"/>
      <c r="B41" s="32">
        <f>B40/$O40</f>
        <v>9.7459462213560583E-2</v>
      </c>
      <c r="C41" s="32">
        <f t="shared" ref="C41:O41" si="16">C40/$O40</f>
        <v>9.0463270791139652E-2</v>
      </c>
      <c r="D41" s="32">
        <f t="shared" si="16"/>
        <v>5.7373864750913939E-2</v>
      </c>
      <c r="E41" s="32">
        <f t="shared" si="16"/>
        <v>4.4212617983109791E-2</v>
      </c>
      <c r="F41" s="32">
        <f t="shared" si="16"/>
        <v>2.3873667316290269E-2</v>
      </c>
      <c r="G41" s="32">
        <f t="shared" si="16"/>
        <v>1.1336568713617894E-3</v>
      </c>
      <c r="H41" s="32">
        <f t="shared" si="16"/>
        <v>0.10197498312252413</v>
      </c>
      <c r="I41" s="32">
        <f t="shared" si="16"/>
        <v>7.1420382895792736E-2</v>
      </c>
      <c r="J41" s="32">
        <f t="shared" si="16"/>
        <v>0.29676653037308776</v>
      </c>
      <c r="K41" s="32">
        <f t="shared" si="16"/>
        <v>1.5415822792871976E-2</v>
      </c>
      <c r="L41" s="32">
        <f t="shared" si="16"/>
        <v>4.2158661011120035E-2</v>
      </c>
      <c r="M41" s="32">
        <f t="shared" si="16"/>
        <v>0.14587234259365409</v>
      </c>
      <c r="N41" s="32">
        <f t="shared" si="16"/>
        <v>1.1874737284573353E-2</v>
      </c>
      <c r="O41" s="32">
        <f t="shared" si="16"/>
        <v>1</v>
      </c>
    </row>
    <row r="42" spans="1:30">
      <c r="A42" s="34"/>
      <c r="B42" s="35">
        <f t="shared" ref="B42:O42" si="17">+B8+B12+B14+B16+B18+B20+B22+B24+B38+B28+B30+B32+B34+B36+B40+B10+B26</f>
        <v>996.8810000000002</v>
      </c>
      <c r="C42" s="35">
        <f t="shared" si="17"/>
        <v>966.49200000000008</v>
      </c>
      <c r="D42" s="35">
        <f t="shared" si="17"/>
        <v>995.29100000000005</v>
      </c>
      <c r="E42" s="35">
        <f t="shared" si="17"/>
        <v>964.3520000000002</v>
      </c>
      <c r="F42" s="35">
        <f t="shared" si="17"/>
        <v>285.59300000000002</v>
      </c>
      <c r="G42" s="35">
        <f t="shared" si="17"/>
        <v>0.8909999999999999</v>
      </c>
      <c r="H42" s="35">
        <f t="shared" si="17"/>
        <v>2323.0019999999995</v>
      </c>
      <c r="I42" s="35">
        <f t="shared" si="17"/>
        <v>1439.6479999999999</v>
      </c>
      <c r="J42" s="35">
        <f t="shared" si="17"/>
        <v>3312.4740000000002</v>
      </c>
      <c r="K42" s="35">
        <f t="shared" si="17"/>
        <v>217.346</v>
      </c>
      <c r="L42" s="35">
        <f>+L8+L12+L14+L16+L18+L20+L22+L24+L38+L28+L30+L32+L34+L36+L40+L10+L26</f>
        <v>877.04000000000008</v>
      </c>
      <c r="M42" s="35">
        <f t="shared" si="17"/>
        <v>1782.1770000000001</v>
      </c>
      <c r="N42" s="35">
        <f t="shared" si="17"/>
        <v>138.86500000000001</v>
      </c>
      <c r="O42" s="38">
        <f t="shared" si="17"/>
        <v>14300.052000000001</v>
      </c>
    </row>
    <row r="43" spans="1:30">
      <c r="A43" s="36" t="s">
        <v>35</v>
      </c>
      <c r="B43" s="37">
        <f>B42/$O42</f>
        <v>6.9711704544850608E-2</v>
      </c>
      <c r="C43" s="37">
        <f t="shared" ref="C43:O43" si="18">C42/$O42</f>
        <v>6.758660737737178E-2</v>
      </c>
      <c r="D43" s="37">
        <f t="shared" si="18"/>
        <v>6.9600516137983265E-2</v>
      </c>
      <c r="E43" s="37">
        <f t="shared" si="18"/>
        <v>6.7436957571902545E-2</v>
      </c>
      <c r="F43" s="37">
        <f t="shared" si="18"/>
        <v>1.9971465838026323E-2</v>
      </c>
      <c r="G43" s="37">
        <f t="shared" si="18"/>
        <v>6.2307465735089625E-5</v>
      </c>
      <c r="H43" s="37">
        <f t="shared" si="18"/>
        <v>0.16244710159095921</v>
      </c>
      <c r="I43" s="37">
        <f t="shared" si="18"/>
        <v>0.10067431922625175</v>
      </c>
      <c r="J43" s="37">
        <f t="shared" si="18"/>
        <v>0.23164069613173432</v>
      </c>
      <c r="K43" s="37">
        <f t="shared" si="18"/>
        <v>1.519896571005476E-2</v>
      </c>
      <c r="L43" s="37">
        <f t="shared" si="18"/>
        <v>6.1331245508757591E-2</v>
      </c>
      <c r="M43" s="37">
        <f t="shared" si="18"/>
        <v>0.12462730904754751</v>
      </c>
      <c r="N43" s="37">
        <f t="shared" si="18"/>
        <v>9.7108038488251652E-3</v>
      </c>
      <c r="O43" s="37">
        <f t="shared" si="18"/>
        <v>1</v>
      </c>
    </row>
    <row r="44" spans="1:30" ht="19.5" customHeight="1">
      <c r="A44" s="27" t="s">
        <v>49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30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28" t="s">
        <v>48</v>
      </c>
      <c r="K45" s="7"/>
      <c r="L45" s="7"/>
      <c r="M45" s="19"/>
      <c r="N45" s="7"/>
      <c r="O45" s="7"/>
    </row>
    <row r="46" spans="1:30" s="20" customFormat="1"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</row>
    <row r="48" spans="1:30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  <row r="62" spans="17:30"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&amp;LStatistiche estere - IMMATRICOLAZIONI&amp;C&amp;P/&amp;N&amp;RANFIA - Studi e Statistiche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8"/>
  <sheetViews>
    <sheetView showGridLines="0" workbookViewId="0">
      <pane ySplit="7" topLeftCell="A8" activePane="bottomLeft" state="frozenSplit"/>
      <selection activeCell="J8" sqref="J8"/>
      <selection pane="bottomLeft" activeCell="J8" sqref="J8"/>
    </sheetView>
  </sheetViews>
  <sheetFormatPr defaultColWidth="9.44140625" defaultRowHeight="14.4"/>
  <cols>
    <col min="1" max="1" width="16" style="3" customWidth="1"/>
    <col min="2" max="2" width="10.5546875" style="3" customWidth="1"/>
    <col min="3" max="6" width="9.44140625" style="3" customWidth="1"/>
    <col min="7" max="7" width="10.44140625" style="3" customWidth="1"/>
    <col min="8" max="8" width="10.109375" style="3" customWidth="1"/>
    <col min="9" max="9" width="9.5546875" style="3" customWidth="1"/>
    <col min="10" max="10" width="10.44140625" style="3" customWidth="1"/>
    <col min="11" max="11" width="11.5546875" style="3" customWidth="1"/>
    <col min="12" max="12" width="9.44140625" style="3" customWidth="1"/>
    <col min="13" max="13" width="9.5546875" style="3" customWidth="1"/>
    <col min="14" max="14" width="9.44140625" style="3" customWidth="1"/>
    <col min="15" max="15" width="10.5546875" style="3" customWidth="1"/>
    <col min="16" max="16384" width="9.44140625" style="3"/>
  </cols>
  <sheetData>
    <row r="1" spans="1:15" ht="15">
      <c r="B1" s="1" t="s">
        <v>53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>
      <c r="B2" s="4" t="s">
        <v>54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5">
      <c r="B4" s="2" t="s">
        <v>37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15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</row>
    <row r="8" spans="1:15">
      <c r="A8" s="29" t="s">
        <v>19</v>
      </c>
      <c r="B8" s="30">
        <v>22.06</v>
      </c>
      <c r="C8" s="30">
        <v>17.428000000000001</v>
      </c>
      <c r="D8" s="31">
        <v>19.413</v>
      </c>
      <c r="E8" s="31">
        <v>19.274000000000001</v>
      </c>
      <c r="F8" s="31">
        <v>3.6389999999999998</v>
      </c>
      <c r="G8" s="31">
        <v>22.568999999999999</v>
      </c>
      <c r="H8" s="31">
        <v>17.762</v>
      </c>
      <c r="I8" s="31">
        <v>26.972000000000001</v>
      </c>
      <c r="J8" s="30">
        <v>113.71599999999999</v>
      </c>
      <c r="K8" s="31">
        <v>3.0209999999999999</v>
      </c>
      <c r="L8" s="31">
        <v>26.273</v>
      </c>
      <c r="M8" s="31">
        <v>36.594999999999999</v>
      </c>
      <c r="N8" s="31">
        <v>0.88200000000000001</v>
      </c>
      <c r="O8" s="31">
        <f>SUM(B8:N8)</f>
        <v>329.60399999999998</v>
      </c>
    </row>
    <row r="9" spans="1:15">
      <c r="A9" s="29"/>
      <c r="B9" s="32">
        <f t="shared" ref="B9:O9" si="0">B8/$O8</f>
        <v>6.6928799407774173E-2</v>
      </c>
      <c r="C9" s="32">
        <f t="shared" si="0"/>
        <v>5.2875571898399296E-2</v>
      </c>
      <c r="D9" s="32">
        <f t="shared" si="0"/>
        <v>5.889795026759384E-2</v>
      </c>
      <c r="E9" s="32">
        <f t="shared" si="0"/>
        <v>5.8476232084562083E-2</v>
      </c>
      <c r="F9" s="32">
        <f t="shared" si="0"/>
        <v>1.1040521352896203E-2</v>
      </c>
      <c r="G9" s="32">
        <f t="shared" si="0"/>
        <v>6.8473076783048745E-2</v>
      </c>
      <c r="H9" s="32">
        <f t="shared" si="0"/>
        <v>5.3888909115180642E-2</v>
      </c>
      <c r="I9" s="32">
        <f t="shared" si="0"/>
        <v>8.1831531170738228E-2</v>
      </c>
      <c r="J9" s="32">
        <f>J8/$O8</f>
        <v>0.34500794893265857</v>
      </c>
      <c r="K9" s="32">
        <f t="shared" si="0"/>
        <v>9.1655441074744246E-3</v>
      </c>
      <c r="L9" s="32">
        <f t="shared" si="0"/>
        <v>7.9710804480528155E-2</v>
      </c>
      <c r="M9" s="32">
        <f t="shared" si="0"/>
        <v>0.1110271720003398</v>
      </c>
      <c r="N9" s="32">
        <f t="shared" si="0"/>
        <v>2.67593839880584E-3</v>
      </c>
      <c r="O9" s="32">
        <f t="shared" si="0"/>
        <v>1</v>
      </c>
    </row>
    <row r="10" spans="1:15">
      <c r="A10" s="29" t="s">
        <v>20</v>
      </c>
      <c r="B10" s="30">
        <v>47.725999999999999</v>
      </c>
      <c r="C10" s="31">
        <v>35.223999999999997</v>
      </c>
      <c r="D10" s="31">
        <v>19.681999999999999</v>
      </c>
      <c r="E10" s="31">
        <v>25.315999999999999</v>
      </c>
      <c r="F10" s="31">
        <v>18.611000000000001</v>
      </c>
      <c r="G10" s="31">
        <v>38.502000000000002</v>
      </c>
      <c r="H10" s="31">
        <v>65.39</v>
      </c>
      <c r="I10" s="31">
        <v>73.516999999999996</v>
      </c>
      <c r="J10" s="30">
        <v>114.91500000000001</v>
      </c>
      <c r="K10" s="31">
        <v>8.8930000000000007</v>
      </c>
      <c r="L10" s="31">
        <v>34.747999999999998</v>
      </c>
      <c r="M10" s="31">
        <v>55.994</v>
      </c>
      <c r="N10" s="31">
        <v>1.0009999999999999</v>
      </c>
      <c r="O10" s="31">
        <f>SUM(B10:N10)</f>
        <v>539.51900000000001</v>
      </c>
    </row>
    <row r="11" spans="1:15">
      <c r="A11" s="29"/>
      <c r="B11" s="32">
        <f t="shared" ref="B11:O11" si="1">B10/$O10</f>
        <v>8.8460276653834241E-2</v>
      </c>
      <c r="C11" s="32">
        <f t="shared" si="1"/>
        <v>6.5287784118816944E-2</v>
      </c>
      <c r="D11" s="32">
        <f t="shared" si="1"/>
        <v>3.6480642943065952E-2</v>
      </c>
      <c r="E11" s="32">
        <f t="shared" si="1"/>
        <v>4.6923277956846747E-2</v>
      </c>
      <c r="F11" s="32">
        <f t="shared" si="1"/>
        <v>3.4495541398912734E-2</v>
      </c>
      <c r="G11" s="32">
        <f t="shared" si="1"/>
        <v>7.1363566436029133E-2</v>
      </c>
      <c r="H11" s="32">
        <f t="shared" si="1"/>
        <v>0.12120055086104474</v>
      </c>
      <c r="I11" s="32">
        <f t="shared" si="1"/>
        <v>0.13626396846079564</v>
      </c>
      <c r="J11" s="32">
        <f>J10/$O10</f>
        <v>0.21299527912826055</v>
      </c>
      <c r="K11" s="32">
        <f t="shared" si="1"/>
        <v>1.6483200776988394E-2</v>
      </c>
      <c r="L11" s="32">
        <f t="shared" si="1"/>
        <v>6.4405516765859955E-2</v>
      </c>
      <c r="M11" s="32">
        <f t="shared" si="1"/>
        <v>0.10378503815435601</v>
      </c>
      <c r="N11" s="32">
        <f t="shared" si="1"/>
        <v>1.8553563451889552E-3</v>
      </c>
      <c r="O11" s="32">
        <f t="shared" si="1"/>
        <v>1</v>
      </c>
    </row>
    <row r="12" spans="1:15">
      <c r="A12" s="29" t="s">
        <v>21</v>
      </c>
      <c r="B12" s="30">
        <v>6.2880000000000003</v>
      </c>
      <c r="C12" s="31">
        <v>8.9629999999999992</v>
      </c>
      <c r="D12" s="31">
        <v>3.26</v>
      </c>
      <c r="E12" s="31">
        <v>14.173</v>
      </c>
      <c r="F12" s="31">
        <v>2.7829999999999999</v>
      </c>
      <c r="G12" s="31">
        <v>14.156000000000001</v>
      </c>
      <c r="H12" s="31">
        <v>35.347000000000001</v>
      </c>
      <c r="I12" s="31">
        <v>18.324999999999999</v>
      </c>
      <c r="J12" s="30">
        <v>54.075000000000003</v>
      </c>
      <c r="K12" s="31">
        <v>0.32300000000000001</v>
      </c>
      <c r="L12" s="31">
        <v>21.239000000000001</v>
      </c>
      <c r="M12" s="31">
        <v>43.566000000000003</v>
      </c>
      <c r="N12" s="31">
        <v>0.41799999999999998</v>
      </c>
      <c r="O12" s="31">
        <f>SUM(B12:N12)</f>
        <v>222.91600000000003</v>
      </c>
    </row>
    <row r="13" spans="1:15">
      <c r="A13" s="29"/>
      <c r="B13" s="32">
        <f t="shared" ref="B13:O13" si="2">B12/$O12</f>
        <v>2.8207934827468639E-2</v>
      </c>
      <c r="C13" s="32">
        <f t="shared" si="2"/>
        <v>4.0207970715426429E-2</v>
      </c>
      <c r="D13" s="32">
        <f t="shared" si="2"/>
        <v>1.4624342801772862E-2</v>
      </c>
      <c r="E13" s="32">
        <f t="shared" si="2"/>
        <v>6.3580003229916193E-2</v>
      </c>
      <c r="F13" s="32">
        <f t="shared" si="2"/>
        <v>1.2484523318200576E-2</v>
      </c>
      <c r="G13" s="32">
        <f t="shared" si="2"/>
        <v>6.350374131960021E-2</v>
      </c>
      <c r="H13" s="32">
        <f t="shared" si="2"/>
        <v>0.15856645552584828</v>
      </c>
      <c r="I13" s="32">
        <f t="shared" si="2"/>
        <v>8.220585332591647E-2</v>
      </c>
      <c r="J13" s="32">
        <f>J12/$O12</f>
        <v>0.24258016472572627</v>
      </c>
      <c r="K13" s="32">
        <f t="shared" si="2"/>
        <v>1.4489762960038757E-3</v>
      </c>
      <c r="L13" s="32">
        <f t="shared" si="2"/>
        <v>9.5278041953022655E-2</v>
      </c>
      <c r="M13" s="32">
        <f t="shared" si="2"/>
        <v>0.19543684616626888</v>
      </c>
      <c r="N13" s="32">
        <f t="shared" si="2"/>
        <v>1.8751457948285449E-3</v>
      </c>
      <c r="O13" s="32">
        <f t="shared" si="2"/>
        <v>1</v>
      </c>
    </row>
    <row r="14" spans="1:15">
      <c r="A14" s="29" t="s">
        <v>22</v>
      </c>
      <c r="B14" s="30">
        <v>4.9749999999999996</v>
      </c>
      <c r="C14" s="31">
        <v>5.8019999999999996</v>
      </c>
      <c r="D14" s="31">
        <v>0.221</v>
      </c>
      <c r="E14" s="31">
        <v>9.4540000000000006</v>
      </c>
      <c r="F14" s="31">
        <v>7.3470000000000004</v>
      </c>
      <c r="G14" s="31">
        <v>7.0449999999999999</v>
      </c>
      <c r="H14" s="31">
        <v>4.21</v>
      </c>
      <c r="I14" s="31">
        <v>5.69</v>
      </c>
      <c r="J14" s="30">
        <v>32.54</v>
      </c>
      <c r="K14" s="31">
        <v>0.57299999999999995</v>
      </c>
      <c r="L14" s="31">
        <v>10.114000000000001</v>
      </c>
      <c r="M14" s="31">
        <v>29.350999999999999</v>
      </c>
      <c r="N14" s="31">
        <v>1.669</v>
      </c>
      <c r="O14" s="31">
        <f>SUM(B14:N14)</f>
        <v>118.99099999999999</v>
      </c>
    </row>
    <row r="15" spans="1:15">
      <c r="A15" s="29"/>
      <c r="B15" s="32">
        <f t="shared" ref="B15:O15" si="3">B14/$O14</f>
        <v>4.1809884781201942E-2</v>
      </c>
      <c r="C15" s="32">
        <f t="shared" si="3"/>
        <v>4.8759990251363551E-2</v>
      </c>
      <c r="D15" s="32">
        <f t="shared" si="3"/>
        <v>1.8572833239488703E-3</v>
      </c>
      <c r="E15" s="32">
        <f t="shared" si="3"/>
        <v>7.9451387079695124E-2</v>
      </c>
      <c r="F15" s="32">
        <f t="shared" si="3"/>
        <v>6.1744165525123761E-2</v>
      </c>
      <c r="G15" s="32">
        <f t="shared" si="3"/>
        <v>5.9206158448958331E-2</v>
      </c>
      <c r="H15" s="32">
        <f t="shared" si="3"/>
        <v>3.5380827121378931E-2</v>
      </c>
      <c r="I15" s="32">
        <f t="shared" si="3"/>
        <v>4.7818742593977705E-2</v>
      </c>
      <c r="J15" s="32">
        <f>J14/$O14</f>
        <v>0.27346606045835403</v>
      </c>
      <c r="K15" s="32">
        <f t="shared" si="3"/>
        <v>4.8154902471615503E-3</v>
      </c>
      <c r="L15" s="32">
        <f t="shared" si="3"/>
        <v>8.4998025060718893E-2</v>
      </c>
      <c r="M15" s="32">
        <f t="shared" si="3"/>
        <v>0.24666571421368005</v>
      </c>
      <c r="N15" s="32">
        <f t="shared" si="3"/>
        <v>1.4026270894437396E-2</v>
      </c>
      <c r="O15" s="32">
        <f t="shared" si="3"/>
        <v>1</v>
      </c>
    </row>
    <row r="16" spans="1:15">
      <c r="A16" s="29" t="s">
        <v>23</v>
      </c>
      <c r="B16" s="30">
        <v>85.712000000000003</v>
      </c>
      <c r="C16" s="31">
        <v>71.040000000000006</v>
      </c>
      <c r="D16" s="31">
        <v>81.040000000000006</v>
      </c>
      <c r="E16" s="31">
        <v>79.173000000000002</v>
      </c>
      <c r="F16" s="31">
        <v>15.599</v>
      </c>
      <c r="G16" s="31">
        <v>68.453000000000003</v>
      </c>
      <c r="H16" s="31">
        <v>558.976</v>
      </c>
      <c r="I16" s="31">
        <v>518.46199999999999</v>
      </c>
      <c r="J16" s="30">
        <v>258.60300000000001</v>
      </c>
      <c r="K16" s="31">
        <v>0</v>
      </c>
      <c r="L16" s="31">
        <v>61.726999999999997</v>
      </c>
      <c r="M16" s="31">
        <v>155.16300000000001</v>
      </c>
      <c r="N16" s="31">
        <v>61.264000000000003</v>
      </c>
      <c r="O16" s="31">
        <f>SUM(B16:N16)</f>
        <v>2015.212</v>
      </c>
    </row>
    <row r="17" spans="1:15">
      <c r="A17" s="29"/>
      <c r="B17" s="32">
        <f>B16/$O16</f>
        <v>4.2532497821569148E-2</v>
      </c>
      <c r="C17" s="32">
        <f>C16/$O16</f>
        <v>3.5251874244496363E-2</v>
      </c>
      <c r="D17" s="32">
        <f>D16/$O16</f>
        <v>4.021413131720137E-2</v>
      </c>
      <c r="E17" s="32">
        <f t="shared" ref="E17:O17" si="4">E16/$O16</f>
        <v>3.928767792172734E-2</v>
      </c>
      <c r="F17" s="32">
        <f t="shared" si="4"/>
        <v>7.740624807712539E-3</v>
      </c>
      <c r="G17" s="32">
        <f t="shared" si="4"/>
        <v>3.3968138339787575E-2</v>
      </c>
      <c r="H17" s="32">
        <f t="shared" si="4"/>
        <v>0.27737826094723533</v>
      </c>
      <c r="I17" s="32">
        <f t="shared" si="4"/>
        <v>0.25727417264287827</v>
      </c>
      <c r="J17" s="32">
        <f>J16/$O16</f>
        <v>0.12832545657727326</v>
      </c>
      <c r="K17" s="32">
        <f t="shared" si="4"/>
        <v>0</v>
      </c>
      <c r="L17" s="32">
        <f t="shared" si="4"/>
        <v>3.0630524232686189E-2</v>
      </c>
      <c r="M17" s="32">
        <f t="shared" si="4"/>
        <v>7.699586941721269E-2</v>
      </c>
      <c r="N17" s="32">
        <f t="shared" si="4"/>
        <v>3.0400771730219947E-2</v>
      </c>
      <c r="O17" s="32">
        <f t="shared" si="4"/>
        <v>1</v>
      </c>
    </row>
    <row r="18" spans="1:15">
      <c r="A18" s="29" t="s">
        <v>24</v>
      </c>
      <c r="B18" s="30">
        <v>306.29500000000002</v>
      </c>
      <c r="C18" s="31">
        <v>348.58499999999998</v>
      </c>
      <c r="D18" s="31">
        <v>98.774000000000001</v>
      </c>
      <c r="E18" s="31">
        <v>239.76599999999999</v>
      </c>
      <c r="F18" s="31">
        <v>39.923000000000002</v>
      </c>
      <c r="G18" s="31">
        <v>244.86199999999999</v>
      </c>
      <c r="H18" s="31">
        <v>109.863</v>
      </c>
      <c r="I18" s="31">
        <v>174.42400000000001</v>
      </c>
      <c r="J18" s="30">
        <v>1260.7639999999999</v>
      </c>
      <c r="K18" s="31">
        <v>31.512</v>
      </c>
      <c r="L18" s="31">
        <v>171.417</v>
      </c>
      <c r="M18" s="31">
        <v>313.18599999999998</v>
      </c>
      <c r="N18" s="31">
        <v>12.2</v>
      </c>
      <c r="O18" s="31">
        <f>SUM(B18:N18)</f>
        <v>3351.5709999999999</v>
      </c>
    </row>
    <row r="19" spans="1:15">
      <c r="A19" s="29"/>
      <c r="B19" s="32">
        <f t="shared" ref="B19:O19" si="5">B18/$O18</f>
        <v>9.1388486175587522E-2</v>
      </c>
      <c r="C19" s="32">
        <f t="shared" si="5"/>
        <v>0.10400644951278072</v>
      </c>
      <c r="D19" s="32">
        <f t="shared" si="5"/>
        <v>2.9470955560839979E-2</v>
      </c>
      <c r="E19" s="32">
        <f t="shared" si="5"/>
        <v>7.1538391995872974E-2</v>
      </c>
      <c r="F19" s="32">
        <f t="shared" si="5"/>
        <v>1.1911727366062065E-2</v>
      </c>
      <c r="G19" s="32">
        <f t="shared" si="5"/>
        <v>7.3058872988219559E-2</v>
      </c>
      <c r="H19" s="32">
        <f t="shared" si="5"/>
        <v>3.2779553230410458E-2</v>
      </c>
      <c r="I19" s="32">
        <f t="shared" si="5"/>
        <v>5.2042460088119871E-2</v>
      </c>
      <c r="J19" s="32">
        <f>J18/$O18</f>
        <v>0.37617105530510914</v>
      </c>
      <c r="K19" s="32">
        <f t="shared" si="5"/>
        <v>9.4021579730818768E-3</v>
      </c>
      <c r="L19" s="32">
        <f t="shared" si="5"/>
        <v>5.1145268890320394E-2</v>
      </c>
      <c r="M19" s="32">
        <f t="shared" si="5"/>
        <v>9.3444536905230413E-2</v>
      </c>
      <c r="N19" s="32">
        <f t="shared" si="5"/>
        <v>3.6400840083650322E-3</v>
      </c>
      <c r="O19" s="32">
        <f t="shared" si="5"/>
        <v>1</v>
      </c>
    </row>
    <row r="20" spans="1:15">
      <c r="A20" s="29" t="s">
        <v>25</v>
      </c>
      <c r="B20" s="33">
        <v>5.4269999999999996</v>
      </c>
      <c r="C20" s="31">
        <v>5.2469999999999999</v>
      </c>
      <c r="D20" s="31">
        <v>6.3620000000000001</v>
      </c>
      <c r="E20" s="31">
        <v>3.7360000000000002</v>
      </c>
      <c r="F20" s="31">
        <v>1.458</v>
      </c>
      <c r="G20" s="31">
        <v>7.1840000000000002</v>
      </c>
      <c r="H20" s="31">
        <v>9.3629999999999995</v>
      </c>
      <c r="I20" s="31">
        <v>3.6419999999999999</v>
      </c>
      <c r="J20" s="33">
        <v>12.288</v>
      </c>
      <c r="K20" s="31">
        <v>0.10199999999999999</v>
      </c>
      <c r="L20" s="31">
        <v>2.0329999999999999</v>
      </c>
      <c r="M20" s="31">
        <v>22.027000000000001</v>
      </c>
      <c r="N20" s="31">
        <v>4.0000000000000001E-3</v>
      </c>
      <c r="O20" s="31">
        <f>SUM(B20:N20)</f>
        <v>78.873000000000005</v>
      </c>
    </row>
    <row r="21" spans="1:15">
      <c r="A21" s="29"/>
      <c r="B21" s="32">
        <f t="shared" ref="B21:O21" si="6">B20/$O20</f>
        <v>6.8806816020691483E-2</v>
      </c>
      <c r="C21" s="32">
        <f t="shared" si="6"/>
        <v>6.6524666235593929E-2</v>
      </c>
      <c r="D21" s="32">
        <f t="shared" si="6"/>
        <v>8.0661316293281604E-2</v>
      </c>
      <c r="E21" s="32">
        <f t="shared" si="6"/>
        <v>4.736728665069162E-2</v>
      </c>
      <c r="F21" s="32">
        <f t="shared" si="6"/>
        <v>1.8485413259290248E-2</v>
      </c>
      <c r="G21" s="32">
        <f t="shared" si="6"/>
        <v>9.1083133645227132E-2</v>
      </c>
      <c r="H21" s="32">
        <f t="shared" si="6"/>
        <v>0.11870982465482484</v>
      </c>
      <c r="I21" s="32">
        <f t="shared" si="6"/>
        <v>4.6175497318474E-2</v>
      </c>
      <c r="J21" s="32">
        <f>J20/$O20</f>
        <v>0.15579475866266021</v>
      </c>
      <c r="K21" s="32">
        <f t="shared" si="6"/>
        <v>1.2932182115552849E-3</v>
      </c>
      <c r="L21" s="32">
        <f t="shared" si="6"/>
        <v>2.5775613961685238E-2</v>
      </c>
      <c r="M21" s="32">
        <f t="shared" si="6"/>
        <v>0.27927174064635552</v>
      </c>
      <c r="N21" s="32">
        <f t="shared" si="6"/>
        <v>5.0714439668834708E-5</v>
      </c>
      <c r="O21" s="32">
        <f t="shared" si="6"/>
        <v>1</v>
      </c>
    </row>
    <row r="22" spans="1:15">
      <c r="A22" s="29" t="s">
        <v>26</v>
      </c>
      <c r="B22" s="30">
        <v>6.2779999999999996</v>
      </c>
      <c r="C22" s="31">
        <v>3.774</v>
      </c>
      <c r="D22" s="31">
        <v>0.85899999999999999</v>
      </c>
      <c r="E22" s="31">
        <v>14.595000000000001</v>
      </c>
      <c r="F22" s="31">
        <v>1.996</v>
      </c>
      <c r="G22" s="31">
        <v>7.8869999999999996</v>
      </c>
      <c r="H22" s="31">
        <v>5.5540000000000003</v>
      </c>
      <c r="I22" s="31">
        <v>12.765000000000001</v>
      </c>
      <c r="J22" s="30">
        <v>33.780999999999999</v>
      </c>
      <c r="K22" s="31">
        <v>1.7230000000000001</v>
      </c>
      <c r="L22" s="31">
        <v>22.369</v>
      </c>
      <c r="M22" s="31">
        <v>34.985999999999997</v>
      </c>
      <c r="N22" s="31">
        <v>0.105</v>
      </c>
      <c r="O22" s="31">
        <f>SUM(B22:N22)</f>
        <v>146.672</v>
      </c>
    </row>
    <row r="23" spans="1:15">
      <c r="A23" s="29"/>
      <c r="B23" s="32">
        <f t="shared" ref="B23:O23" si="7">B22/$O22</f>
        <v>4.2802988982218827E-2</v>
      </c>
      <c r="C23" s="32">
        <f t="shared" si="7"/>
        <v>2.5730882513363151E-2</v>
      </c>
      <c r="D23" s="32">
        <f t="shared" si="7"/>
        <v>5.8566052143558412E-3</v>
      </c>
      <c r="E23" s="32">
        <f t="shared" si="7"/>
        <v>9.9507745172902812E-2</v>
      </c>
      <c r="F23" s="32">
        <f t="shared" si="7"/>
        <v>1.3608596051052689E-2</v>
      </c>
      <c r="G23" s="32">
        <v>0.95104999999999995</v>
      </c>
      <c r="H23" s="32">
        <f t="shared" si="7"/>
        <v>3.7866804843460243E-2</v>
      </c>
      <c r="I23" s="32">
        <f t="shared" si="7"/>
        <v>8.7030926148140078E-2</v>
      </c>
      <c r="J23" s="32">
        <f>J22/$O22</f>
        <v>0.23031662485000545</v>
      </c>
      <c r="K23" s="32">
        <f>K22/$O22</f>
        <v>1.1747300098178249E-2</v>
      </c>
      <c r="L23" s="32">
        <f t="shared" si="7"/>
        <v>0.15251036325951783</v>
      </c>
      <c r="M23" s="32">
        <f t="shared" si="7"/>
        <v>0.23853223519144756</v>
      </c>
      <c r="N23" s="32">
        <f t="shared" si="7"/>
        <v>7.1588305879786193E-4</v>
      </c>
      <c r="O23" s="32">
        <f t="shared" si="7"/>
        <v>1</v>
      </c>
    </row>
    <row r="24" spans="1:15">
      <c r="A24" s="29" t="s">
        <v>40</v>
      </c>
      <c r="B24" s="31">
        <v>84.361999999999995</v>
      </c>
      <c r="C24" s="31">
        <v>92.807000000000002</v>
      </c>
      <c r="D24" s="31">
        <v>530.77700000000004</v>
      </c>
      <c r="E24" s="31">
        <v>124.309</v>
      </c>
      <c r="F24" s="31">
        <v>16.998999999999999</v>
      </c>
      <c r="G24" s="31">
        <v>95.105000000000004</v>
      </c>
      <c r="H24" s="31">
        <v>158.358</v>
      </c>
      <c r="I24" s="31">
        <v>166.42</v>
      </c>
      <c r="J24" s="31">
        <v>243.489</v>
      </c>
      <c r="K24" s="31">
        <v>23.721</v>
      </c>
      <c r="L24" s="31">
        <v>104.37</v>
      </c>
      <c r="M24" s="31">
        <v>183.99100000000001</v>
      </c>
      <c r="N24" s="31">
        <v>1.3420000000000001</v>
      </c>
      <c r="O24" s="31">
        <f>SUM(B24:N24)</f>
        <v>1826.0500000000002</v>
      </c>
    </row>
    <row r="25" spans="1:15">
      <c r="A25" s="29"/>
      <c r="B25" s="32">
        <f t="shared" ref="B25:O25" si="8">B24/$O24</f>
        <v>4.619917307850277E-2</v>
      </c>
      <c r="C25" s="32">
        <f t="shared" si="8"/>
        <v>5.0823909531502419E-2</v>
      </c>
      <c r="D25" s="32">
        <f t="shared" si="8"/>
        <v>0.29066947783467045</v>
      </c>
      <c r="E25" s="32">
        <f t="shared" si="8"/>
        <v>6.80753539059719E-2</v>
      </c>
      <c r="F25" s="32">
        <f t="shared" si="8"/>
        <v>9.3091645902357526E-3</v>
      </c>
      <c r="G25" s="32">
        <f t="shared" si="8"/>
        <v>5.2082363571643711E-2</v>
      </c>
      <c r="H25" s="32">
        <f t="shared" si="8"/>
        <v>8.6721612223104511E-2</v>
      </c>
      <c r="I25" s="32">
        <f t="shared" si="8"/>
        <v>9.1136606336080589E-2</v>
      </c>
      <c r="J25" s="32">
        <f>J24/$O24</f>
        <v>0.13334191287204622</v>
      </c>
      <c r="K25" s="32">
        <f t="shared" si="8"/>
        <v>1.2990334328194736E-2</v>
      </c>
      <c r="L25" s="32">
        <f t="shared" si="8"/>
        <v>5.7156156731743374E-2</v>
      </c>
      <c r="M25" s="32">
        <f t="shared" si="8"/>
        <v>0.10075901536102516</v>
      </c>
      <c r="N25" s="32">
        <f t="shared" si="8"/>
        <v>7.3491963527833298E-4</v>
      </c>
      <c r="O25" s="32">
        <f t="shared" si="8"/>
        <v>1</v>
      </c>
    </row>
    <row r="26" spans="1:15">
      <c r="A26" s="29" t="s">
        <v>27</v>
      </c>
      <c r="B26" s="31">
        <v>6.22</v>
      </c>
      <c r="C26" s="31">
        <v>4.83</v>
      </c>
      <c r="D26" s="31">
        <v>2.3780000000000001</v>
      </c>
      <c r="E26" s="31">
        <v>2.4009999999999998</v>
      </c>
      <c r="F26" s="31">
        <v>1.304</v>
      </c>
      <c r="G26" s="31">
        <v>2.399</v>
      </c>
      <c r="H26" s="31">
        <v>4.2489999999999997</v>
      </c>
      <c r="I26" s="31">
        <v>5.1859999999999999</v>
      </c>
      <c r="J26" s="31">
        <v>13.55</v>
      </c>
      <c r="K26" s="31">
        <v>1.18</v>
      </c>
      <c r="L26" s="31">
        <v>2.645</v>
      </c>
      <c r="M26" s="31">
        <v>4.0439999999999996</v>
      </c>
      <c r="N26" s="31">
        <v>0.17499999999999999</v>
      </c>
      <c r="O26" s="31">
        <f>SUM(B26:N26)</f>
        <v>50.560999999999993</v>
      </c>
    </row>
    <row r="27" spans="1:15">
      <c r="A27" s="29"/>
      <c r="B27" s="32">
        <f t="shared" ref="B27:O27" si="9">B26/$O26</f>
        <v>0.1230197187555626</v>
      </c>
      <c r="C27" s="32">
        <f t="shared" si="9"/>
        <v>9.5528173888965826E-2</v>
      </c>
      <c r="D27" s="32">
        <f t="shared" si="9"/>
        <v>4.7032297620695801E-2</v>
      </c>
      <c r="E27" s="32">
        <f t="shared" si="9"/>
        <v>4.7487193686833726E-2</v>
      </c>
      <c r="F27" s="32">
        <f t="shared" si="9"/>
        <v>2.5790629141037563E-2</v>
      </c>
      <c r="G27" s="32">
        <f t="shared" si="9"/>
        <v>4.7447637507169564E-2</v>
      </c>
      <c r="H27" s="32">
        <f t="shared" si="9"/>
        <v>8.4037103696524992E-2</v>
      </c>
      <c r="I27" s="32">
        <f t="shared" si="9"/>
        <v>0.10256917386918772</v>
      </c>
      <c r="J27" s="32">
        <f>J26/$O26</f>
        <v>0.26799311722473851</v>
      </c>
      <c r="K27" s="32">
        <f t="shared" si="9"/>
        <v>2.3338146001859142E-2</v>
      </c>
      <c r="L27" s="32">
        <f t="shared" si="9"/>
        <v>5.2313047605862237E-2</v>
      </c>
      <c r="M27" s="32">
        <f t="shared" si="9"/>
        <v>7.9982595280947769E-2</v>
      </c>
      <c r="N27" s="32">
        <f t="shared" si="9"/>
        <v>3.4611657206147033E-3</v>
      </c>
      <c r="O27" s="32">
        <f t="shared" si="9"/>
        <v>1</v>
      </c>
    </row>
    <row r="28" spans="1:15">
      <c r="A28" s="29" t="s">
        <v>29</v>
      </c>
      <c r="B28" s="30">
        <v>24.547000000000001</v>
      </c>
      <c r="C28" s="31">
        <v>17.013000000000002</v>
      </c>
      <c r="D28" s="31">
        <v>12.612</v>
      </c>
      <c r="E28" s="31">
        <v>21.364999999999998</v>
      </c>
      <c r="F28" s="31">
        <v>14.47</v>
      </c>
      <c r="G28" s="31">
        <v>32.515999999999998</v>
      </c>
      <c r="H28" s="31">
        <v>42.298000000000002</v>
      </c>
      <c r="I28" s="31">
        <v>39.253999999999998</v>
      </c>
      <c r="J28" s="30">
        <v>83.533000000000001</v>
      </c>
      <c r="K28" s="31">
        <v>2.8079999999999998</v>
      </c>
      <c r="L28" s="31">
        <v>31.518000000000001</v>
      </c>
      <c r="M28" s="31">
        <v>57.366</v>
      </c>
      <c r="N28" s="31">
        <v>3.5249999999999999</v>
      </c>
      <c r="O28" s="31">
        <f>SUM(B28:N28)</f>
        <v>382.82499999999993</v>
      </c>
    </row>
    <row r="29" spans="1:15">
      <c r="A29" s="29"/>
      <c r="B29" s="32">
        <f t="shared" ref="B29:O29" si="10">B28/$O28</f>
        <v>6.4120681773656388E-2</v>
      </c>
      <c r="C29" s="32">
        <f t="shared" si="10"/>
        <v>4.4440671325017972E-2</v>
      </c>
      <c r="D29" s="32">
        <f t="shared" si="10"/>
        <v>3.2944556912427356E-2</v>
      </c>
      <c r="E29" s="32">
        <f t="shared" si="10"/>
        <v>5.5808789917063936E-2</v>
      </c>
      <c r="F29" s="32">
        <f t="shared" si="10"/>
        <v>3.7797949454711689E-2</v>
      </c>
      <c r="G29" s="32">
        <f t="shared" si="10"/>
        <v>8.4936981649578802E-2</v>
      </c>
      <c r="H29" s="32">
        <f t="shared" si="10"/>
        <v>0.11048912688565274</v>
      </c>
      <c r="I29" s="32">
        <f t="shared" si="10"/>
        <v>0.10253771305426763</v>
      </c>
      <c r="J29" s="32">
        <f>J28/$O28</f>
        <v>0.21820152811336777</v>
      </c>
      <c r="K29" s="32">
        <f t="shared" si="10"/>
        <v>7.3349441650884875E-3</v>
      </c>
      <c r="L29" s="32">
        <f t="shared" si="10"/>
        <v>8.2330046365832965E-2</v>
      </c>
      <c r="M29" s="32">
        <f t="shared" si="10"/>
        <v>0.14984914778292957</v>
      </c>
      <c r="N29" s="32">
        <f t="shared" si="10"/>
        <v>9.2078626004048862E-3</v>
      </c>
      <c r="O29" s="32">
        <f t="shared" si="10"/>
        <v>1</v>
      </c>
    </row>
    <row r="30" spans="1:15">
      <c r="A30" s="29" t="s">
        <v>30</v>
      </c>
      <c r="B30" s="30">
        <v>16.861999999999998</v>
      </c>
      <c r="C30" s="31">
        <v>18.341999999999999</v>
      </c>
      <c r="D30" s="31">
        <v>11.157999999999999</v>
      </c>
      <c r="E30" s="31">
        <v>8.15</v>
      </c>
      <c r="F30" s="31">
        <v>4.3630000000000004</v>
      </c>
      <c r="G30" s="31">
        <v>12.066000000000001</v>
      </c>
      <c r="H30" s="31">
        <v>30.489000000000001</v>
      </c>
      <c r="I30" s="31">
        <v>31.274999999999999</v>
      </c>
      <c r="J30" s="30">
        <v>37.78</v>
      </c>
      <c r="K30" s="31">
        <v>1.5760000000000001</v>
      </c>
      <c r="L30" s="31">
        <v>7.3769999999999998</v>
      </c>
      <c r="M30" s="31">
        <v>27.805</v>
      </c>
      <c r="N30" s="31">
        <v>1.2E-2</v>
      </c>
      <c r="O30" s="31">
        <f>SUM(B30:N30)</f>
        <v>207.255</v>
      </c>
    </row>
    <row r="31" spans="1:15">
      <c r="A31" s="29"/>
      <c r="B31" s="32">
        <f t="shared" ref="B31:O31" si="11">B30/$O30</f>
        <v>8.1358712696919244E-2</v>
      </c>
      <c r="C31" s="32">
        <f t="shared" si="11"/>
        <v>8.8499674314250557E-2</v>
      </c>
      <c r="D31" s="32">
        <f t="shared" si="11"/>
        <v>5.3837060625799134E-2</v>
      </c>
      <c r="E31" s="32">
        <f t="shared" si="11"/>
        <v>3.9323538635979836E-2</v>
      </c>
      <c r="F31" s="32">
        <f t="shared" si="11"/>
        <v>2.1051361848930066E-2</v>
      </c>
      <c r="G31" s="32">
        <f t="shared" si="11"/>
        <v>5.8218137077513214E-2</v>
      </c>
      <c r="H31" s="32">
        <f t="shared" si="11"/>
        <v>0.1471086342910907</v>
      </c>
      <c r="I31" s="32">
        <f t="shared" si="11"/>
        <v>0.15090106390678149</v>
      </c>
      <c r="J31" s="32">
        <f>J30/$O30</f>
        <v>0.18228752020457892</v>
      </c>
      <c r="K31" s="32">
        <f t="shared" si="11"/>
        <v>7.6041591276446892E-3</v>
      </c>
      <c r="L31" s="32">
        <f t="shared" si="11"/>
        <v>3.5593833683143949E-2</v>
      </c>
      <c r="M31" s="32">
        <f t="shared" si="11"/>
        <v>0.13415840389857905</v>
      </c>
      <c r="N31" s="32">
        <f t="shared" si="11"/>
        <v>5.7899688789172761E-5</v>
      </c>
      <c r="O31" s="32">
        <f t="shared" si="11"/>
        <v>1</v>
      </c>
    </row>
    <row r="32" spans="1:15">
      <c r="A32" s="29" t="s">
        <v>31</v>
      </c>
      <c r="B32" s="30">
        <v>251.577</v>
      </c>
      <c r="C32" s="31">
        <v>181.84800000000001</v>
      </c>
      <c r="D32" s="31">
        <v>84.953000000000003</v>
      </c>
      <c r="E32" s="31">
        <v>318.31599999999997</v>
      </c>
      <c r="F32" s="31">
        <v>46.695999999999998</v>
      </c>
      <c r="G32" s="31">
        <v>250.959</v>
      </c>
      <c r="H32" s="31">
        <v>177.41800000000001</v>
      </c>
      <c r="I32" s="31">
        <v>111.601</v>
      </c>
      <c r="J32" s="30">
        <v>527.20500000000004</v>
      </c>
      <c r="K32" s="31">
        <v>114.35599999999999</v>
      </c>
      <c r="L32" s="31">
        <v>186.227</v>
      </c>
      <c r="M32" s="31">
        <v>431.80799999999999</v>
      </c>
      <c r="N32" s="31">
        <v>9.8219999999999992</v>
      </c>
      <c r="O32" s="31">
        <f>SUM(B32:N32)</f>
        <v>2692.7860000000001</v>
      </c>
    </row>
    <row r="33" spans="1:15">
      <c r="A33" s="29"/>
      <c r="B33" s="32">
        <f t="shared" ref="B33:O43" si="12">B32/$O32</f>
        <v>9.3426287866915522E-2</v>
      </c>
      <c r="C33" s="32">
        <f t="shared" si="12"/>
        <v>6.7531545395735124E-2</v>
      </c>
      <c r="D33" s="32">
        <f t="shared" si="12"/>
        <v>3.1548366635893089E-2</v>
      </c>
      <c r="E33" s="32">
        <f t="shared" si="12"/>
        <v>0.11821065617542574</v>
      </c>
      <c r="F33" s="32">
        <f t="shared" si="12"/>
        <v>1.7341147792657864E-2</v>
      </c>
      <c r="G33" s="32">
        <f t="shared" si="12"/>
        <v>9.319678578245727E-2</v>
      </c>
      <c r="H33" s="32">
        <f t="shared" si="12"/>
        <v>6.5886409094521439E-2</v>
      </c>
      <c r="I33" s="32">
        <f t="shared" si="12"/>
        <v>4.144443709971754E-2</v>
      </c>
      <c r="J33" s="32">
        <f>J32/$O32</f>
        <v>0.19578421753529618</v>
      </c>
      <c r="K33" s="32">
        <f t="shared" si="12"/>
        <v>4.2467541052278193E-2</v>
      </c>
      <c r="L33" s="32">
        <f t="shared" si="12"/>
        <v>6.9157742204542058E-2</v>
      </c>
      <c r="M33" s="32">
        <f t="shared" si="12"/>
        <v>0.16035733994457785</v>
      </c>
      <c r="N33" s="32">
        <f t="shared" si="12"/>
        <v>3.6475234199821295E-3</v>
      </c>
      <c r="O33" s="32">
        <f t="shared" si="12"/>
        <v>1</v>
      </c>
    </row>
    <row r="34" spans="1:15">
      <c r="A34" s="29" t="s">
        <v>32</v>
      </c>
      <c r="B34" s="30">
        <v>55.658999999999999</v>
      </c>
      <c r="C34" s="31">
        <v>53.207999999999998</v>
      </c>
      <c r="D34" s="31">
        <v>59.817999999999998</v>
      </c>
      <c r="E34" s="31">
        <v>60.113999999999997</v>
      </c>
      <c r="F34" s="31">
        <v>13.384</v>
      </c>
      <c r="G34" s="31">
        <v>89.384</v>
      </c>
      <c r="H34" s="31">
        <v>148.678</v>
      </c>
      <c r="I34" s="31">
        <v>135.102</v>
      </c>
      <c r="J34" s="30">
        <v>244.85</v>
      </c>
      <c r="K34" s="31">
        <v>13.912000000000001</v>
      </c>
      <c r="L34" s="31">
        <v>108.194</v>
      </c>
      <c r="M34" s="31">
        <v>164.52</v>
      </c>
      <c r="N34" s="31">
        <v>0.184</v>
      </c>
      <c r="O34" s="31">
        <f>SUM(B34:N34)</f>
        <v>1147.0070000000001</v>
      </c>
    </row>
    <row r="35" spans="1:15">
      <c r="A35" s="29"/>
      <c r="B35" s="32">
        <f>B34/$O34</f>
        <v>4.8525423122962631E-2</v>
      </c>
      <c r="C35" s="32">
        <f t="shared" si="12"/>
        <v>4.638855734969359E-2</v>
      </c>
      <c r="D35" s="32">
        <f t="shared" si="12"/>
        <v>5.2151381813711678E-2</v>
      </c>
      <c r="E35" s="32">
        <f t="shared" si="12"/>
        <v>5.2409444754914304E-2</v>
      </c>
      <c r="F35" s="32">
        <f t="shared" si="12"/>
        <v>1.1668629746810611E-2</v>
      </c>
      <c r="G35" s="32">
        <f t="shared" si="12"/>
        <v>7.7928033569106381E-2</v>
      </c>
      <c r="H35" s="32">
        <f t="shared" si="12"/>
        <v>0.12962257423014853</v>
      </c>
      <c r="I35" s="32">
        <f t="shared" si="12"/>
        <v>0.11778655230526056</v>
      </c>
      <c r="J35" s="32">
        <f>J34/$O34</f>
        <v>0.2134686187616989</v>
      </c>
      <c r="K35" s="32">
        <f t="shared" si="12"/>
        <v>1.2128958236523404E-2</v>
      </c>
      <c r="L35" s="32">
        <f t="shared" si="12"/>
        <v>9.4327236015124577E-2</v>
      </c>
      <c r="M35" s="32">
        <f t="shared" si="12"/>
        <v>0.14343417259005395</v>
      </c>
      <c r="N35" s="32">
        <f t="shared" si="12"/>
        <v>1.6041750399082132E-4</v>
      </c>
      <c r="O35" s="32">
        <f t="shared" si="12"/>
        <v>1</v>
      </c>
    </row>
    <row r="36" spans="1:15">
      <c r="A36" s="29" t="s">
        <v>33</v>
      </c>
      <c r="B36" s="30">
        <v>24.920999999999999</v>
      </c>
      <c r="C36" s="31">
        <v>17.047000000000001</v>
      </c>
      <c r="D36" s="31">
        <v>8.3529999999999998</v>
      </c>
      <c r="E36" s="31">
        <v>12.628</v>
      </c>
      <c r="F36" s="31">
        <v>71.238</v>
      </c>
      <c r="G36" s="31">
        <v>8.2219999999999995</v>
      </c>
      <c r="H36" s="31">
        <v>15.534000000000001</v>
      </c>
      <c r="I36" s="31">
        <v>19.509</v>
      </c>
      <c r="J36" s="30">
        <v>103.80500000000001</v>
      </c>
      <c r="K36" s="31">
        <v>1.4590000000000001</v>
      </c>
      <c r="L36" s="31">
        <v>31.738</v>
      </c>
      <c r="M36" s="31">
        <v>56.481000000000002</v>
      </c>
      <c r="N36" s="31">
        <v>1.383</v>
      </c>
      <c r="O36" s="31">
        <f>SUM(B36:N36)</f>
        <v>372.31799999999998</v>
      </c>
    </row>
    <row r="37" spans="1:15">
      <c r="A37" s="29"/>
      <c r="B37" s="32">
        <f t="shared" si="12"/>
        <v>6.6934717096675422E-2</v>
      </c>
      <c r="C37" s="32">
        <f t="shared" si="12"/>
        <v>4.5786129061716065E-2</v>
      </c>
      <c r="D37" s="32">
        <f t="shared" si="12"/>
        <v>2.2435122663959303E-2</v>
      </c>
      <c r="E37" s="32">
        <f t="shared" si="12"/>
        <v>3.3917242787079867E-2</v>
      </c>
      <c r="F37" s="32">
        <f t="shared" si="12"/>
        <v>0.19133643820604967</v>
      </c>
      <c r="G37" s="32">
        <f t="shared" si="12"/>
        <v>2.2083272901122157E-2</v>
      </c>
      <c r="H37" s="32">
        <f t="shared" si="12"/>
        <v>4.1722398594749653E-2</v>
      </c>
      <c r="I37" s="32">
        <f t="shared" si="12"/>
        <v>5.2398755902212629E-2</v>
      </c>
      <c r="J37" s="32">
        <f>J36/$O36</f>
        <v>0.27880736359778474</v>
      </c>
      <c r="K37" s="32">
        <f t="shared" si="12"/>
        <v>3.9186931601480459E-3</v>
      </c>
      <c r="L37" s="32">
        <f t="shared" si="12"/>
        <v>8.5244334144467901E-2</v>
      </c>
      <c r="M37" s="32">
        <f t="shared" si="12"/>
        <v>0.15170096530385316</v>
      </c>
      <c r="N37" s="32">
        <f t="shared" si="12"/>
        <v>3.7145665801814579E-3</v>
      </c>
      <c r="O37" s="32">
        <f t="shared" si="12"/>
        <v>1</v>
      </c>
    </row>
    <row r="38" spans="1:15">
      <c r="A38" s="29" t="s">
        <v>28</v>
      </c>
      <c r="B38" s="30">
        <v>12.956</v>
      </c>
      <c r="C38" s="31">
        <v>9.0890000000000004</v>
      </c>
      <c r="D38" s="31">
        <v>0.32600000000000001</v>
      </c>
      <c r="E38" s="31">
        <v>8.3260000000000005</v>
      </c>
      <c r="F38" s="31">
        <v>8.7769999999999992</v>
      </c>
      <c r="G38" s="31">
        <v>3.7109999999999999</v>
      </c>
      <c r="H38" s="31">
        <v>6.8529999999999998</v>
      </c>
      <c r="I38" s="31">
        <v>3.254</v>
      </c>
      <c r="J38" s="30">
        <v>42.421999999999997</v>
      </c>
      <c r="K38" s="31">
        <v>0.80300000000000005</v>
      </c>
      <c r="L38" s="31">
        <v>7.0350000000000001</v>
      </c>
      <c r="M38" s="31">
        <v>47.536999999999999</v>
      </c>
      <c r="N38" s="31">
        <v>3.5139999999999998</v>
      </c>
      <c r="O38" s="31">
        <f>SUM(B38:N38)</f>
        <v>154.60300000000001</v>
      </c>
    </row>
    <row r="39" spans="1:15">
      <c r="A39" s="29"/>
      <c r="B39" s="32">
        <f t="shared" si="12"/>
        <v>8.380173735309146E-2</v>
      </c>
      <c r="C39" s="32">
        <f t="shared" si="12"/>
        <v>5.878928610699663E-2</v>
      </c>
      <c r="D39" s="32">
        <f t="shared" si="12"/>
        <v>2.1086266113852902E-3</v>
      </c>
      <c r="E39" s="32">
        <f t="shared" si="12"/>
        <v>5.3854064927588728E-2</v>
      </c>
      <c r="F39" s="32">
        <f t="shared" si="12"/>
        <v>5.6771214012664689E-2</v>
      </c>
      <c r="G39" s="32">
        <f t="shared" si="12"/>
        <v>2.4003415198928867E-2</v>
      </c>
      <c r="H39" s="32">
        <f t="shared" si="12"/>
        <v>4.4326436097617765E-2</v>
      </c>
      <c r="I39" s="32">
        <f t="shared" si="12"/>
        <v>2.1047457035115746E-2</v>
      </c>
      <c r="J39" s="32">
        <f>J38/$O38</f>
        <v>0.27439312303124774</v>
      </c>
      <c r="K39" s="32">
        <f t="shared" si="12"/>
        <v>5.1939483709889205E-3</v>
      </c>
      <c r="L39" s="32">
        <f t="shared" si="12"/>
        <v>4.5503644819311399E-2</v>
      </c>
      <c r="M39" s="32">
        <f t="shared" si="12"/>
        <v>0.30747786265467031</v>
      </c>
      <c r="N39" s="32">
        <f t="shared" si="12"/>
        <v>2.2729183780392358E-2</v>
      </c>
      <c r="O39" s="32">
        <f t="shared" si="12"/>
        <v>1</v>
      </c>
    </row>
    <row r="40" spans="1:15">
      <c r="A40" s="29" t="s">
        <v>34</v>
      </c>
      <c r="B40" s="30">
        <v>30.047000000000001</v>
      </c>
      <c r="C40" s="31">
        <v>26.611999999999998</v>
      </c>
      <c r="D40" s="31">
        <v>14.401999999999999</v>
      </c>
      <c r="E40" s="31">
        <v>13.083</v>
      </c>
      <c r="F40" s="31">
        <v>7.13</v>
      </c>
      <c r="G40" s="31">
        <v>13.435</v>
      </c>
      <c r="H40" s="31">
        <v>19.457000000000001</v>
      </c>
      <c r="I40" s="31">
        <v>21.722999999999999</v>
      </c>
      <c r="J40" s="30">
        <v>97.16</v>
      </c>
      <c r="K40" s="31">
        <v>5.7320000000000002</v>
      </c>
      <c r="L40" s="31">
        <v>15.525</v>
      </c>
      <c r="M40" s="31">
        <v>49.786999999999999</v>
      </c>
      <c r="N40" s="31">
        <v>3.2250000000000001</v>
      </c>
      <c r="O40" s="31">
        <f>SUM(B40:N40)</f>
        <v>317.31799999999998</v>
      </c>
    </row>
    <row r="41" spans="1:15">
      <c r="A41" s="29"/>
      <c r="B41" s="32">
        <f t="shared" si="12"/>
        <v>9.4690499751038396E-2</v>
      </c>
      <c r="C41" s="32">
        <f t="shared" si="12"/>
        <v>8.3865396857411179E-2</v>
      </c>
      <c r="D41" s="32">
        <f t="shared" si="12"/>
        <v>4.5386646833775579E-2</v>
      </c>
      <c r="E41" s="32">
        <f t="shared" si="12"/>
        <v>4.1229933379133867E-2</v>
      </c>
      <c r="F41" s="32">
        <f t="shared" si="12"/>
        <v>2.2469573109625045E-2</v>
      </c>
      <c r="G41" s="32">
        <f t="shared" si="12"/>
        <v>4.2339230677112552E-2</v>
      </c>
      <c r="H41" s="32">
        <f t="shared" si="12"/>
        <v>6.1317038428327426E-2</v>
      </c>
      <c r="I41" s="32">
        <f t="shared" si="12"/>
        <v>6.8458139784065203E-2</v>
      </c>
      <c r="J41" s="32">
        <f>J40/$O40</f>
        <v>0.30619126554434356</v>
      </c>
      <c r="K41" s="32">
        <f t="shared" si="12"/>
        <v>1.8063898045493798E-2</v>
      </c>
      <c r="L41" s="32">
        <f t="shared" si="12"/>
        <v>4.8925683383860989E-2</v>
      </c>
      <c r="M41" s="32">
        <f t="shared" si="12"/>
        <v>0.15689938799563846</v>
      </c>
      <c r="N41" s="32">
        <f t="shared" si="12"/>
        <v>1.0163306210174021E-2</v>
      </c>
      <c r="O41" s="32">
        <f t="shared" si="12"/>
        <v>1</v>
      </c>
    </row>
    <row r="42" spans="1:15">
      <c r="A42" s="34"/>
      <c r="B42" s="35">
        <f t="shared" ref="B42:O42" si="13">+B8+B12+B14+B16+B18+B20+B22+B24+B38+B28+B30+B32+B34+B36+B40+B10+B26</f>
        <v>991.91200000000015</v>
      </c>
      <c r="C42" s="35">
        <f t="shared" si="13"/>
        <v>916.85900000000015</v>
      </c>
      <c r="D42" s="35">
        <f t="shared" si="13"/>
        <v>954.38800000000015</v>
      </c>
      <c r="E42" s="35">
        <f t="shared" si="13"/>
        <v>974.17899999999997</v>
      </c>
      <c r="F42" s="35">
        <f t="shared" si="13"/>
        <v>275.71699999999993</v>
      </c>
      <c r="G42" s="35">
        <f t="shared" si="13"/>
        <v>918.45500000000004</v>
      </c>
      <c r="H42" s="35">
        <f t="shared" si="13"/>
        <v>1409.7990000000002</v>
      </c>
      <c r="I42" s="35">
        <f t="shared" si="13"/>
        <v>1367.1209999999999</v>
      </c>
      <c r="J42" s="35">
        <f t="shared" si="13"/>
        <v>3274.4759999999997</v>
      </c>
      <c r="K42" s="35">
        <f t="shared" si="13"/>
        <v>211.69399999999999</v>
      </c>
      <c r="L42" s="35">
        <f t="shared" si="13"/>
        <v>844.54900000000009</v>
      </c>
      <c r="M42" s="35">
        <f t="shared" si="13"/>
        <v>1714.2069999999999</v>
      </c>
      <c r="N42" s="35">
        <f t="shared" si="13"/>
        <v>100.72500000000001</v>
      </c>
      <c r="O42" s="38">
        <f t="shared" si="13"/>
        <v>13954.080999999996</v>
      </c>
    </row>
    <row r="43" spans="1:15">
      <c r="A43" s="36" t="s">
        <v>35</v>
      </c>
      <c r="B43" s="37">
        <f t="shared" si="12"/>
        <v>7.1084007610390132E-2</v>
      </c>
      <c r="C43" s="37">
        <f t="shared" si="12"/>
        <v>6.5705437713884596E-2</v>
      </c>
      <c r="D43" s="37">
        <f t="shared" si="12"/>
        <v>6.8394901821194842E-2</v>
      </c>
      <c r="E43" s="37">
        <f t="shared" si="12"/>
        <v>6.9813196583852433E-2</v>
      </c>
      <c r="F43" s="37">
        <f t="shared" si="12"/>
        <v>1.9758879140804757E-2</v>
      </c>
      <c r="G43" s="37">
        <f t="shared" si="12"/>
        <v>6.5819812856181659E-2</v>
      </c>
      <c r="H43" s="37">
        <f t="shared" si="12"/>
        <v>0.10103130403213229</v>
      </c>
      <c r="I43" s="37">
        <f t="shared" si="12"/>
        <v>9.7972843930030237E-2</v>
      </c>
      <c r="J43" s="37">
        <f t="shared" si="12"/>
        <v>0.23466081356414661</v>
      </c>
      <c r="K43" s="37">
        <f t="shared" si="12"/>
        <v>1.5170759005913756E-2</v>
      </c>
      <c r="L43" s="37">
        <f t="shared" si="12"/>
        <v>6.0523441135249274E-2</v>
      </c>
      <c r="M43" s="37">
        <f t="shared" si="12"/>
        <v>0.12284628418023374</v>
      </c>
      <c r="N43" s="37">
        <f t="shared" si="12"/>
        <v>7.2183184259859198E-3</v>
      </c>
      <c r="O43" s="37">
        <f t="shared" si="12"/>
        <v>1</v>
      </c>
    </row>
    <row r="44" spans="1:15" ht="19.5" customHeight="1">
      <c r="A44" s="27" t="s">
        <v>52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15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7"/>
      <c r="K45" s="7"/>
      <c r="L45" s="19"/>
      <c r="M45" s="7"/>
      <c r="N45" s="7"/>
      <c r="O45" s="7"/>
    </row>
    <row r="46" spans="1:15" s="20" customFormat="1" ht="12"/>
    <row r="48" spans="1:15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8"/>
  <sheetViews>
    <sheetView showGridLines="0" workbookViewId="0">
      <pane ySplit="7" topLeftCell="A8" activePane="bottomLeft" state="frozenSplit"/>
      <selection activeCell="J8" sqref="J8"/>
      <selection pane="bottomLeft" activeCell="J8" sqref="J8"/>
    </sheetView>
  </sheetViews>
  <sheetFormatPr defaultColWidth="9.44140625" defaultRowHeight="14.4"/>
  <cols>
    <col min="1" max="1" width="16" style="3" customWidth="1"/>
    <col min="2" max="2" width="10.5546875" style="3" bestFit="1" customWidth="1"/>
    <col min="3" max="6" width="9.44140625" style="3" bestFit="1" customWidth="1"/>
    <col min="7" max="7" width="10.44140625" style="3" bestFit="1" customWidth="1"/>
    <col min="8" max="8" width="10.109375" style="3" bestFit="1" customWidth="1"/>
    <col min="9" max="9" width="9.5546875" style="3" bestFit="1" customWidth="1"/>
    <col min="10" max="10" width="10.44140625" style="3" customWidth="1"/>
    <col min="11" max="11" width="11.5546875" style="3" bestFit="1" customWidth="1"/>
    <col min="12" max="12" width="9.44140625" style="3" bestFit="1" customWidth="1"/>
    <col min="13" max="13" width="9.5546875" style="3" bestFit="1" customWidth="1"/>
    <col min="14" max="14" width="9.44140625" style="3" bestFit="1" customWidth="1"/>
    <col min="15" max="15" width="10.5546875" style="3" bestFit="1" customWidth="1"/>
    <col min="16" max="16384" width="9.44140625" style="3"/>
  </cols>
  <sheetData>
    <row r="1" spans="1:15" ht="15">
      <c r="A1" s="1" t="s">
        <v>55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>
      <c r="A2" s="4" t="s">
        <v>56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5">
      <c r="A4" s="2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15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</row>
    <row r="8" spans="1:15">
      <c r="A8" s="8" t="s">
        <v>19</v>
      </c>
      <c r="B8" s="9">
        <v>19.100999999999999</v>
      </c>
      <c r="C8" s="9">
        <v>14.718</v>
      </c>
      <c r="D8" s="10">
        <v>16.338000000000001</v>
      </c>
      <c r="E8" s="10">
        <v>17.274000000000001</v>
      </c>
      <c r="F8" s="10">
        <v>3.6019999999999999</v>
      </c>
      <c r="G8" s="10">
        <v>21.925999999999998</v>
      </c>
      <c r="H8" s="10">
        <v>17.724</v>
      </c>
      <c r="I8" s="10">
        <v>23.652999999999999</v>
      </c>
      <c r="J8" s="9">
        <v>106.223</v>
      </c>
      <c r="K8" s="10">
        <v>2.12</v>
      </c>
      <c r="L8" s="10">
        <v>29.297000000000001</v>
      </c>
      <c r="M8" s="10">
        <v>35.594000000000001</v>
      </c>
      <c r="N8" s="10">
        <v>0.98499999999999999</v>
      </c>
      <c r="O8" s="10">
        <f>SUM(B8:N8)</f>
        <v>308.55500000000006</v>
      </c>
    </row>
    <row r="9" spans="1:15">
      <c r="A9" s="8"/>
      <c r="B9" s="11">
        <f t="shared" ref="B9:O9" si="0">B8/$O8</f>
        <v>6.1904684740159761E-2</v>
      </c>
      <c r="C9" s="11">
        <f t="shared" si="0"/>
        <v>4.7699761792873219E-2</v>
      </c>
      <c r="D9" s="11">
        <f t="shared" si="0"/>
        <v>5.295004132164443E-2</v>
      </c>
      <c r="E9" s="11">
        <f t="shared" si="0"/>
        <v>5.5983536160490018E-2</v>
      </c>
      <c r="F9" s="11">
        <f t="shared" si="0"/>
        <v>1.1673769668292523E-2</v>
      </c>
      <c r="G9" s="11">
        <f t="shared" si="0"/>
        <v>7.106026478261572E-2</v>
      </c>
      <c r="H9" s="11">
        <f t="shared" si="0"/>
        <v>5.744194714070424E-2</v>
      </c>
      <c r="I9" s="11">
        <f t="shared" si="0"/>
        <v>7.6657322033348976E-2</v>
      </c>
      <c r="J9" s="11">
        <f>J8/$O8</f>
        <v>0.34425953233621226</v>
      </c>
      <c r="K9" s="11">
        <f t="shared" si="0"/>
        <v>6.8707361734536782E-3</v>
      </c>
      <c r="L9" s="11">
        <f t="shared" si="0"/>
        <v>9.494903663852472E-2</v>
      </c>
      <c r="M9" s="11">
        <f t="shared" si="0"/>
        <v>0.11535706762165576</v>
      </c>
      <c r="N9" s="11">
        <f t="shared" si="0"/>
        <v>3.1922995900244681E-3</v>
      </c>
      <c r="O9" s="11">
        <f t="shared" si="0"/>
        <v>1</v>
      </c>
    </row>
    <row r="10" spans="1:15">
      <c r="A10" s="8" t="s">
        <v>20</v>
      </c>
      <c r="B10" s="9">
        <v>43.148000000000003</v>
      </c>
      <c r="C10" s="10">
        <v>30.449000000000002</v>
      </c>
      <c r="D10" s="10">
        <v>19.04</v>
      </c>
      <c r="E10" s="10">
        <v>24.806000000000001</v>
      </c>
      <c r="F10" s="10">
        <v>17.667000000000002</v>
      </c>
      <c r="G10" s="10">
        <v>33.911000000000001</v>
      </c>
      <c r="H10" s="10">
        <v>66.236000000000004</v>
      </c>
      <c r="I10" s="10">
        <v>66.144999999999996</v>
      </c>
      <c r="J10" s="9">
        <v>107.684</v>
      </c>
      <c r="K10" s="10">
        <v>6.3970000000000002</v>
      </c>
      <c r="L10" s="10">
        <v>32.527000000000001</v>
      </c>
      <c r="M10" s="10">
        <v>52.081000000000003</v>
      </c>
      <c r="N10" s="10">
        <v>0.97499999999999998</v>
      </c>
      <c r="O10" s="10">
        <f>SUM(B10:N10)</f>
        <v>501.06600000000003</v>
      </c>
    </row>
    <row r="11" spans="1:15">
      <c r="A11" s="8"/>
      <c r="B11" s="11">
        <f t="shared" ref="B11:O11" si="1">B10/$O10</f>
        <v>8.6112408345407593E-2</v>
      </c>
      <c r="C11" s="11">
        <f t="shared" si="1"/>
        <v>6.0768441682333266E-2</v>
      </c>
      <c r="D11" s="11">
        <f t="shared" si="1"/>
        <v>3.799898616150367E-2</v>
      </c>
      <c r="E11" s="11">
        <f t="shared" si="1"/>
        <v>4.9506452243816182E-2</v>
      </c>
      <c r="F11" s="11">
        <f t="shared" si="1"/>
        <v>3.5258828178323813E-2</v>
      </c>
      <c r="G11" s="11">
        <f t="shared" si="1"/>
        <v>6.7677711119892389E-2</v>
      </c>
      <c r="H11" s="11">
        <f t="shared" si="1"/>
        <v>0.1321901705563738</v>
      </c>
      <c r="I11" s="11">
        <f t="shared" si="1"/>
        <v>0.13200855775486661</v>
      </c>
      <c r="J11" s="11">
        <f>J10/$O10</f>
        <v>0.21490981228021855</v>
      </c>
      <c r="K11" s="11">
        <f t="shared" si="1"/>
        <v>1.2766781222433771E-2</v>
      </c>
      <c r="L11" s="11">
        <f t="shared" si="1"/>
        <v>6.4915599940925939E-2</v>
      </c>
      <c r="M11" s="11">
        <f t="shared" si="1"/>
        <v>0.10394039906918449</v>
      </c>
      <c r="N11" s="11">
        <f t="shared" si="1"/>
        <v>1.945851444719857E-3</v>
      </c>
      <c r="O11" s="11">
        <f t="shared" si="1"/>
        <v>1</v>
      </c>
    </row>
    <row r="12" spans="1:15">
      <c r="A12" s="8" t="s">
        <v>21</v>
      </c>
      <c r="B12" s="9">
        <v>5.8520000000000003</v>
      </c>
      <c r="C12" s="10">
        <v>6.702</v>
      </c>
      <c r="D12" s="10">
        <v>3.8319999999999999</v>
      </c>
      <c r="E12" s="10">
        <v>14.288</v>
      </c>
      <c r="F12" s="10">
        <v>2.2789999999999999</v>
      </c>
      <c r="G12" s="10">
        <v>10.645</v>
      </c>
      <c r="H12" s="10">
        <v>34.786999999999999</v>
      </c>
      <c r="I12" s="10">
        <v>15.089</v>
      </c>
      <c r="J12" s="9">
        <v>47.72</v>
      </c>
      <c r="K12" s="10">
        <v>0.20300000000000001</v>
      </c>
      <c r="L12" s="10">
        <v>20.574999999999999</v>
      </c>
      <c r="M12" s="10">
        <v>42.695999999999998</v>
      </c>
      <c r="N12" s="10">
        <v>3.0529999999999999</v>
      </c>
      <c r="O12" s="10">
        <f>SUM(B12:N12)</f>
        <v>207.72099999999998</v>
      </c>
    </row>
    <row r="13" spans="1:15">
      <c r="A13" s="8"/>
      <c r="B13" s="11">
        <f t="shared" ref="B13:O13" si="2">B12/$O12</f>
        <v>2.8172404330809118E-2</v>
      </c>
      <c r="C13" s="11">
        <f t="shared" si="2"/>
        <v>3.2264431617409897E-2</v>
      </c>
      <c r="D13" s="11">
        <f t="shared" si="2"/>
        <v>1.8447821837946094E-2</v>
      </c>
      <c r="E13" s="11">
        <f t="shared" si="2"/>
        <v>6.8784571612884593E-2</v>
      </c>
      <c r="F13" s="11">
        <f t="shared" si="2"/>
        <v>1.0971447277839025E-2</v>
      </c>
      <c r="G13" s="11">
        <f t="shared" si="2"/>
        <v>5.1246624077488562E-2</v>
      </c>
      <c r="H13" s="12">
        <f t="shared" si="2"/>
        <v>0.16746982731644852</v>
      </c>
      <c r="I13" s="12">
        <f t="shared" si="2"/>
        <v>7.2640705561787214E-2</v>
      </c>
      <c r="J13" s="11">
        <f>J12/$O12</f>
        <v>0.22973122601951659</v>
      </c>
      <c r="K13" s="12">
        <f t="shared" si="2"/>
        <v>9.7727239903524447E-4</v>
      </c>
      <c r="L13" s="12">
        <f t="shared" si="2"/>
        <v>9.9051131084483518E-2</v>
      </c>
      <c r="M13" s="12">
        <f t="shared" si="2"/>
        <v>0.20554493768083151</v>
      </c>
      <c r="N13" s="12">
        <f t="shared" si="2"/>
        <v>1.4697599183520205E-2</v>
      </c>
      <c r="O13" s="11">
        <f t="shared" si="2"/>
        <v>1</v>
      </c>
    </row>
    <row r="14" spans="1:15">
      <c r="A14" s="8" t="s">
        <v>22</v>
      </c>
      <c r="B14" s="9">
        <v>5.0140000000000002</v>
      </c>
      <c r="C14" s="10">
        <v>5.0780000000000003</v>
      </c>
      <c r="D14" s="10">
        <v>0.315</v>
      </c>
      <c r="E14" s="10">
        <v>8.5350000000000001</v>
      </c>
      <c r="F14" s="10">
        <v>7.4450000000000003</v>
      </c>
      <c r="G14" s="10">
        <v>5.4020000000000001</v>
      </c>
      <c r="H14" s="10">
        <v>4.7169999999999996</v>
      </c>
      <c r="I14" s="10">
        <v>4.1459999999999999</v>
      </c>
      <c r="J14" s="9">
        <v>29.998000000000001</v>
      </c>
      <c r="K14" s="10">
        <v>0.33300000000000002</v>
      </c>
      <c r="L14" s="10">
        <v>9.2520000000000007</v>
      </c>
      <c r="M14" s="10">
        <v>27.259</v>
      </c>
      <c r="N14" s="10">
        <v>1.3180000000000001</v>
      </c>
      <c r="O14" s="10">
        <f>SUM(B14:N14)</f>
        <v>108.812</v>
      </c>
    </row>
    <row r="15" spans="1:15">
      <c r="A15" s="8"/>
      <c r="B15" s="11">
        <f t="shared" ref="B15:O15" si="3">B14/$O14</f>
        <v>4.6079476528324087E-2</v>
      </c>
      <c r="C15" s="11">
        <f t="shared" si="3"/>
        <v>4.6667646950703967E-2</v>
      </c>
      <c r="D15" s="11">
        <f t="shared" si="3"/>
        <v>2.8949012976509946E-3</v>
      </c>
      <c r="E15" s="11">
        <f t="shared" si="3"/>
        <v>7.8438039922067423E-2</v>
      </c>
      <c r="F15" s="11">
        <f t="shared" si="3"/>
        <v>6.8420762415910011E-2</v>
      </c>
      <c r="G15" s="11">
        <f t="shared" si="3"/>
        <v>4.9645259714002132E-2</v>
      </c>
      <c r="H15" s="11">
        <f t="shared" si="3"/>
        <v>4.3349998161967426E-2</v>
      </c>
      <c r="I15" s="11">
        <f t="shared" si="3"/>
        <v>3.81024151747969E-2</v>
      </c>
      <c r="J15" s="11">
        <f>J14/$O14</f>
        <v>0.27568650516487153</v>
      </c>
      <c r="K15" s="11">
        <f t="shared" si="3"/>
        <v>3.0603242289453372E-3</v>
      </c>
      <c r="L15" s="11">
        <f t="shared" si="3"/>
        <v>8.502738668529207E-2</v>
      </c>
      <c r="M15" s="11">
        <f t="shared" si="3"/>
        <v>0.25051464911958243</v>
      </c>
      <c r="N15" s="11">
        <f t="shared" si="3"/>
        <v>1.2112634635885749E-2</v>
      </c>
      <c r="O15" s="11">
        <f t="shared" si="3"/>
        <v>1</v>
      </c>
    </row>
    <row r="16" spans="1:15">
      <c r="A16" s="8" t="s">
        <v>23</v>
      </c>
      <c r="B16" s="9">
        <v>76.069999999999993</v>
      </c>
      <c r="C16" s="10">
        <v>63.484000000000002</v>
      </c>
      <c r="D16" s="10">
        <v>70.849999999999994</v>
      </c>
      <c r="E16" s="10">
        <v>80.73</v>
      </c>
      <c r="F16" s="10">
        <v>0</v>
      </c>
      <c r="G16" s="10">
        <v>64.323999999999998</v>
      </c>
      <c r="H16" s="10">
        <v>558.71500000000003</v>
      </c>
      <c r="I16" s="10">
        <v>479.94499999999999</v>
      </c>
      <c r="J16" s="9">
        <v>246.71</v>
      </c>
      <c r="K16" s="10">
        <v>0</v>
      </c>
      <c r="L16" s="10">
        <v>53.113999999999997</v>
      </c>
      <c r="M16" s="10">
        <v>151.453</v>
      </c>
      <c r="N16" s="10">
        <v>71.834999999999994</v>
      </c>
      <c r="O16" s="10">
        <f>SUM(B16:N16)</f>
        <v>1917.23</v>
      </c>
    </row>
    <row r="17" spans="1:15">
      <c r="A17" s="8"/>
      <c r="B17" s="11">
        <f>B16/$O16</f>
        <v>3.9677034054338811E-2</v>
      </c>
      <c r="C17" s="11">
        <f>C16/$O16</f>
        <v>3.31123548035447E-2</v>
      </c>
      <c r="D17" s="11">
        <f>D16/$O16</f>
        <v>3.6954356024055536E-2</v>
      </c>
      <c r="E17" s="11">
        <f t="shared" ref="E17:O17" si="4">E16/$O16</f>
        <v>4.2107624020070622E-2</v>
      </c>
      <c r="F17" s="11">
        <f t="shared" si="4"/>
        <v>0</v>
      </c>
      <c r="G17" s="11">
        <f t="shared" si="4"/>
        <v>3.3550486900371893E-2</v>
      </c>
      <c r="H17" s="11">
        <f t="shared" si="4"/>
        <v>0.29141782676048261</v>
      </c>
      <c r="I17" s="11">
        <f t="shared" si="4"/>
        <v>0.25033251096634207</v>
      </c>
      <c r="J17" s="11">
        <f>J16/$O16</f>
        <v>0.12868044000980583</v>
      </c>
      <c r="K17" s="11">
        <f t="shared" si="4"/>
        <v>0</v>
      </c>
      <c r="L17" s="11">
        <f t="shared" si="4"/>
        <v>2.7703509751047083E-2</v>
      </c>
      <c r="M17" s="11">
        <f t="shared" si="4"/>
        <v>7.8995738643772531E-2</v>
      </c>
      <c r="N17" s="11">
        <f t="shared" si="4"/>
        <v>3.7468118066168378E-2</v>
      </c>
      <c r="O17" s="11">
        <f t="shared" si="4"/>
        <v>1</v>
      </c>
    </row>
    <row r="18" spans="1:15">
      <c r="A18" s="8" t="s">
        <v>24</v>
      </c>
      <c r="B18" s="9">
        <v>288.279</v>
      </c>
      <c r="C18" s="10">
        <v>324.69099999999997</v>
      </c>
      <c r="D18" s="10">
        <v>88.986000000000004</v>
      </c>
      <c r="E18" s="10">
        <v>224.57900000000001</v>
      </c>
      <c r="F18" s="10">
        <v>36.119999999999997</v>
      </c>
      <c r="G18" s="10">
        <v>230.05099999999999</v>
      </c>
      <c r="H18" s="10">
        <v>105.672</v>
      </c>
      <c r="I18" s="10">
        <v>155.803</v>
      </c>
      <c r="J18" s="9">
        <v>1257.883</v>
      </c>
      <c r="K18" s="10">
        <v>23.202999999999999</v>
      </c>
      <c r="L18" s="10">
        <v>166.59899999999999</v>
      </c>
      <c r="M18" s="10">
        <v>289.69600000000003</v>
      </c>
      <c r="N18" s="10">
        <v>14.48</v>
      </c>
      <c r="O18" s="10">
        <f>SUM(B18:N18)</f>
        <v>3206.0420000000004</v>
      </c>
    </row>
    <row r="19" spans="1:15">
      <c r="A19" s="8"/>
      <c r="B19" s="11">
        <f t="shared" ref="B19:O19" si="5">B18/$O18</f>
        <v>8.9917412186116083E-2</v>
      </c>
      <c r="C19" s="11">
        <f t="shared" si="5"/>
        <v>0.10127471817275005</v>
      </c>
      <c r="D19" s="11">
        <f t="shared" si="5"/>
        <v>2.7755718733566182E-2</v>
      </c>
      <c r="E19" s="11">
        <f t="shared" si="5"/>
        <v>7.0048676842037624E-2</v>
      </c>
      <c r="F19" s="11">
        <f t="shared" si="5"/>
        <v>1.1266227953345587E-2</v>
      </c>
      <c r="G19" s="11">
        <f t="shared" si="5"/>
        <v>7.1755454232976343E-2</v>
      </c>
      <c r="H19" s="11">
        <f t="shared" si="5"/>
        <v>3.2960266896066862E-2</v>
      </c>
      <c r="I19" s="11">
        <f t="shared" si="5"/>
        <v>4.8596680891890995E-2</v>
      </c>
      <c r="J19" s="11">
        <f>J18/$O18</f>
        <v>0.39234763611955176</v>
      </c>
      <c r="K19" s="11">
        <f t="shared" si="5"/>
        <v>7.2372726246256276E-3</v>
      </c>
      <c r="L19" s="11">
        <f t="shared" si="5"/>
        <v>5.1964072834978448E-2</v>
      </c>
      <c r="M19" s="11">
        <f t="shared" si="5"/>
        <v>9.0359390176423138E-2</v>
      </c>
      <c r="N19" s="11">
        <f t="shared" si="5"/>
        <v>4.5164723356712101E-3</v>
      </c>
      <c r="O19" s="11">
        <f t="shared" si="5"/>
        <v>1</v>
      </c>
    </row>
    <row r="20" spans="1:15">
      <c r="A20" s="8" t="s">
        <v>25</v>
      </c>
      <c r="B20" s="13">
        <v>4.2930000000000001</v>
      </c>
      <c r="C20" s="10">
        <v>4.3230000000000004</v>
      </c>
      <c r="D20" s="10">
        <v>4.9279999999999999</v>
      </c>
      <c r="E20" s="10">
        <v>3.5529999999999999</v>
      </c>
      <c r="F20" s="10">
        <v>2.1480000000000001</v>
      </c>
      <c r="G20" s="10">
        <v>6.5049999999999999</v>
      </c>
      <c r="H20" s="10">
        <v>8.7210000000000001</v>
      </c>
      <c r="I20" s="10">
        <v>3.1080000000000001</v>
      </c>
      <c r="J20" s="13">
        <v>13.329000000000001</v>
      </c>
      <c r="K20" s="10">
        <v>4.2000000000000003E-2</v>
      </c>
      <c r="L20" s="10">
        <v>4.4939999999999998</v>
      </c>
      <c r="M20" s="10">
        <v>20.36</v>
      </c>
      <c r="N20" s="10">
        <v>1E-3</v>
      </c>
      <c r="O20" s="10">
        <f>SUM(B20:N20)</f>
        <v>75.805000000000007</v>
      </c>
    </row>
    <row r="21" spans="1:15">
      <c r="A21" s="8"/>
      <c r="B21" s="11">
        <f t="shared" ref="B21:O21" si="6">B20/$O20</f>
        <v>5.6632148275179733E-2</v>
      </c>
      <c r="C21" s="11">
        <f t="shared" si="6"/>
        <v>5.7027900534265548E-2</v>
      </c>
      <c r="D21" s="11">
        <f t="shared" si="6"/>
        <v>6.500890442582942E-2</v>
      </c>
      <c r="E21" s="11">
        <f t="shared" si="6"/>
        <v>4.6870259217729693E-2</v>
      </c>
      <c r="F21" s="11">
        <f t="shared" si="6"/>
        <v>2.8335861750544158E-2</v>
      </c>
      <c r="G21" s="11">
        <f t="shared" si="6"/>
        <v>8.5812281511773614E-2</v>
      </c>
      <c r="H21" s="11">
        <f t="shared" si="6"/>
        <v>0.11504518171624561</v>
      </c>
      <c r="I21" s="11">
        <f t="shared" si="6"/>
        <v>4.0999934041290147E-2</v>
      </c>
      <c r="J21" s="11">
        <f>J20/$O20</f>
        <v>0.1758327287118264</v>
      </c>
      <c r="K21" s="11">
        <f t="shared" si="6"/>
        <v>5.5405316272013716E-4</v>
      </c>
      <c r="L21" s="11">
        <f t="shared" si="6"/>
        <v>5.9283688411054671E-2</v>
      </c>
      <c r="M21" s="11">
        <f t="shared" si="6"/>
        <v>0.26858386649957122</v>
      </c>
      <c r="N21" s="11">
        <f t="shared" si="6"/>
        <v>1.3191741969527076E-5</v>
      </c>
      <c r="O21" s="11">
        <f t="shared" si="6"/>
        <v>1</v>
      </c>
    </row>
    <row r="22" spans="1:15">
      <c r="A22" s="8" t="s">
        <v>26</v>
      </c>
      <c r="B22" s="9">
        <v>5.4880000000000004</v>
      </c>
      <c r="C22" s="10">
        <v>2.62</v>
      </c>
      <c r="D22" s="10">
        <v>0.79300000000000004</v>
      </c>
      <c r="E22" s="10">
        <v>12.048999999999999</v>
      </c>
      <c r="F22" s="10">
        <v>1.5640000000000001</v>
      </c>
      <c r="G22" s="10">
        <v>7.4820000000000002</v>
      </c>
      <c r="H22" s="10">
        <v>5.335</v>
      </c>
      <c r="I22" s="10">
        <v>9.8740000000000006</v>
      </c>
      <c r="J22" s="9">
        <v>30.98</v>
      </c>
      <c r="K22" s="10">
        <v>1.04</v>
      </c>
      <c r="L22" s="10">
        <v>17.071000000000002</v>
      </c>
      <c r="M22" s="10">
        <v>30.5</v>
      </c>
      <c r="N22" s="10">
        <v>0.14899999999999999</v>
      </c>
      <c r="O22" s="10">
        <f>SUM(B22:N22)</f>
        <v>124.94500000000001</v>
      </c>
    </row>
    <row r="23" spans="1:15">
      <c r="A23" s="8"/>
      <c r="B23" s="11">
        <f t="shared" ref="B23:O23" si="7">B22/$O22</f>
        <v>4.3923326263555967E-2</v>
      </c>
      <c r="C23" s="11">
        <f t="shared" si="7"/>
        <v>2.0969226459642241E-2</v>
      </c>
      <c r="D23" s="11">
        <f t="shared" si="7"/>
        <v>6.3467925887390449E-3</v>
      </c>
      <c r="E23" s="11">
        <f t="shared" si="7"/>
        <v>9.643443114970586E-2</v>
      </c>
      <c r="F23" s="11">
        <f t="shared" si="7"/>
        <v>1.2517507703389491E-2</v>
      </c>
      <c r="G23" s="11">
        <f t="shared" si="7"/>
        <v>5.9882348233222617E-2</v>
      </c>
      <c r="H23" s="11">
        <f t="shared" si="7"/>
        <v>4.2698787466485248E-2</v>
      </c>
      <c r="I23" s="11">
        <f t="shared" si="7"/>
        <v>7.9026771779583019E-2</v>
      </c>
      <c r="J23" s="11">
        <f>J22/$O22</f>
        <v>0.24794909760294528</v>
      </c>
      <c r="K23" s="11">
        <f>K22/$O22</f>
        <v>8.3236624114610431E-3</v>
      </c>
      <c r="L23" s="11">
        <f t="shared" si="7"/>
        <v>0.13662811637120334</v>
      </c>
      <c r="M23" s="11">
        <f t="shared" si="7"/>
        <v>0.24410740725919403</v>
      </c>
      <c r="N23" s="11">
        <f t="shared" si="7"/>
        <v>1.192524710872784E-3</v>
      </c>
      <c r="O23" s="11">
        <f t="shared" si="7"/>
        <v>1</v>
      </c>
    </row>
    <row r="24" spans="1:15">
      <c r="A24" s="8" t="s">
        <v>40</v>
      </c>
      <c r="B24" s="10">
        <v>71.792000000000002</v>
      </c>
      <c r="C24" s="10">
        <v>77.822000000000003</v>
      </c>
      <c r="D24" s="10">
        <v>447.78100000000001</v>
      </c>
      <c r="E24" s="10">
        <v>109.313</v>
      </c>
      <c r="F24" s="10">
        <v>16.068000000000001</v>
      </c>
      <c r="G24" s="10">
        <v>89.325999999999993</v>
      </c>
      <c r="H24" s="10">
        <v>143.024</v>
      </c>
      <c r="I24" s="10">
        <v>138.93299999999999</v>
      </c>
      <c r="J24" s="10">
        <v>209.26599999999999</v>
      </c>
      <c r="K24" s="10">
        <v>17.515000000000001</v>
      </c>
      <c r="L24" s="10">
        <v>88.210999999999999</v>
      </c>
      <c r="M24" s="10">
        <v>165.417</v>
      </c>
      <c r="N24" s="10">
        <v>1.4550000000000001</v>
      </c>
      <c r="O24" s="10">
        <f>SUM(B24:N24)</f>
        <v>1575.923</v>
      </c>
    </row>
    <row r="25" spans="1:15">
      <c r="A25" s="8"/>
      <c r="B25" s="11">
        <f t="shared" ref="B25:O25" si="8">B24/$O24</f>
        <v>4.5555525238225474E-2</v>
      </c>
      <c r="C25" s="11">
        <f t="shared" si="8"/>
        <v>4.9381854316486277E-2</v>
      </c>
      <c r="D25" s="11">
        <f t="shared" si="8"/>
        <v>0.28413888242001673</v>
      </c>
      <c r="E25" s="11">
        <f t="shared" si="8"/>
        <v>6.9364429607284117E-2</v>
      </c>
      <c r="F25" s="11">
        <f t="shared" si="8"/>
        <v>1.0195929623465107E-2</v>
      </c>
      <c r="G25" s="11">
        <f t="shared" si="8"/>
        <v>5.6681703357334079E-2</v>
      </c>
      <c r="H25" s="11">
        <f t="shared" si="8"/>
        <v>9.0755703165700349E-2</v>
      </c>
      <c r="I25" s="11">
        <f t="shared" si="8"/>
        <v>8.8159764150913464E-2</v>
      </c>
      <c r="J25" s="11">
        <f>J24/$O24</f>
        <v>0.13278948273487981</v>
      </c>
      <c r="K25" s="11">
        <f t="shared" si="8"/>
        <v>1.111412169249386E-2</v>
      </c>
      <c r="L25" s="11">
        <f t="shared" si="8"/>
        <v>5.5974181479678892E-2</v>
      </c>
      <c r="M25" s="11">
        <f t="shared" si="8"/>
        <v>0.10496515375433953</v>
      </c>
      <c r="N25" s="11">
        <f t="shared" si="8"/>
        <v>9.232684591823332E-4</v>
      </c>
      <c r="O25" s="11">
        <f t="shared" si="8"/>
        <v>1</v>
      </c>
    </row>
    <row r="26" spans="1:15">
      <c r="A26" s="8" t="s">
        <v>27</v>
      </c>
      <c r="B26" s="10">
        <v>6.3120000000000003</v>
      </c>
      <c r="C26" s="10">
        <v>3.9329999999999998</v>
      </c>
      <c r="D26" s="10">
        <v>2.23</v>
      </c>
      <c r="E26" s="10">
        <v>2.157</v>
      </c>
      <c r="F26" s="10">
        <v>1.3680000000000001</v>
      </c>
      <c r="G26" s="10">
        <v>2.113</v>
      </c>
      <c r="H26" s="10">
        <v>4.3</v>
      </c>
      <c r="I26" s="10">
        <v>4.617</v>
      </c>
      <c r="J26" s="10">
        <v>13.382</v>
      </c>
      <c r="K26" s="10">
        <v>0.84799999999999998</v>
      </c>
      <c r="L26" s="10">
        <v>1.9790000000000001</v>
      </c>
      <c r="M26" s="10">
        <v>3.1850000000000001</v>
      </c>
      <c r="N26" s="10">
        <v>0.223</v>
      </c>
      <c r="O26" s="10">
        <f>SUM(B26:N26)</f>
        <v>46.646999999999998</v>
      </c>
    </row>
    <row r="27" spans="1:15">
      <c r="A27" s="8"/>
      <c r="B27" s="11">
        <f t="shared" ref="B27:O27" si="9">B26/$O26</f>
        <v>0.13531416811370509</v>
      </c>
      <c r="C27" s="11">
        <f t="shared" si="9"/>
        <v>8.431410380088751E-2</v>
      </c>
      <c r="D27" s="11">
        <f t="shared" si="9"/>
        <v>4.7805861041438892E-2</v>
      </c>
      <c r="E27" s="11">
        <f t="shared" si="9"/>
        <v>4.6240915814521839E-2</v>
      </c>
      <c r="F27" s="11">
        <f t="shared" si="9"/>
        <v>2.9326644800308704E-2</v>
      </c>
      <c r="G27" s="11">
        <f t="shared" si="9"/>
        <v>4.5297661157201963E-2</v>
      </c>
      <c r="H27" s="11">
        <f t="shared" si="9"/>
        <v>9.2181705147169168E-2</v>
      </c>
      <c r="I27" s="11">
        <f t="shared" si="9"/>
        <v>9.8977426201041871E-2</v>
      </c>
      <c r="J27" s="11">
        <f>J26/$O26</f>
        <v>0.28687804146032969</v>
      </c>
      <c r="K27" s="11">
        <f t="shared" si="9"/>
        <v>1.8179089759255685E-2</v>
      </c>
      <c r="L27" s="11">
        <f t="shared" si="9"/>
        <v>4.2425021973546001E-2</v>
      </c>
      <c r="M27" s="11">
        <f t="shared" si="9"/>
        <v>6.8278774626449726E-2</v>
      </c>
      <c r="N27" s="11">
        <f t="shared" si="9"/>
        <v>4.7805861041438896E-3</v>
      </c>
      <c r="O27" s="11">
        <f t="shared" si="9"/>
        <v>1</v>
      </c>
    </row>
    <row r="28" spans="1:15">
      <c r="A28" s="8" t="s">
        <v>29</v>
      </c>
      <c r="B28" s="9">
        <v>24.585999999999999</v>
      </c>
      <c r="C28" s="10">
        <v>16.878</v>
      </c>
      <c r="D28" s="10">
        <v>14.496</v>
      </c>
      <c r="E28" s="10">
        <v>25.219000000000001</v>
      </c>
      <c r="F28" s="10">
        <v>25.13</v>
      </c>
      <c r="G28" s="10">
        <v>25.463999999999999</v>
      </c>
      <c r="H28" s="10">
        <v>70.322999999999993</v>
      </c>
      <c r="I28" s="10">
        <v>39.158999999999999</v>
      </c>
      <c r="J28" s="9">
        <v>99.207999999999998</v>
      </c>
      <c r="K28" s="10">
        <v>2.4649999999999999</v>
      </c>
      <c r="L28" s="10">
        <v>29.695</v>
      </c>
      <c r="M28" s="10">
        <v>73.635999999999996</v>
      </c>
      <c r="N28" s="10">
        <v>3.0830000000000002</v>
      </c>
      <c r="O28" s="10">
        <f>SUM(B28:N28)</f>
        <v>449.34199999999993</v>
      </c>
    </row>
    <row r="29" spans="1:15">
      <c r="A29" s="8"/>
      <c r="B29" s="11">
        <f t="shared" ref="B29:O29" si="10">B28/$O28</f>
        <v>5.4715561866017427E-2</v>
      </c>
      <c r="C29" s="11">
        <f t="shared" si="10"/>
        <v>3.7561590058351996E-2</v>
      </c>
      <c r="D29" s="11">
        <f t="shared" si="10"/>
        <v>3.2260505361172566E-2</v>
      </c>
      <c r="E29" s="11">
        <f t="shared" si="10"/>
        <v>5.6124288403932875E-2</v>
      </c>
      <c r="F29" s="11">
        <f t="shared" si="10"/>
        <v>5.5926221007606684E-2</v>
      </c>
      <c r="G29" s="11">
        <f t="shared" si="10"/>
        <v>5.6669530112920675E-2</v>
      </c>
      <c r="H29" s="11">
        <f t="shared" si="10"/>
        <v>0.15650217429040686</v>
      </c>
      <c r="I29" s="11">
        <f t="shared" si="10"/>
        <v>8.7147428907157584E-2</v>
      </c>
      <c r="J29" s="11">
        <f>J28/$O28</f>
        <v>0.22078505904188794</v>
      </c>
      <c r="K29" s="11">
        <f t="shared" si="10"/>
        <v>5.4857992353263222E-3</v>
      </c>
      <c r="L29" s="11">
        <f t="shared" si="10"/>
        <v>6.6085520605685663E-2</v>
      </c>
      <c r="M29" s="11">
        <f t="shared" si="10"/>
        <v>0.16387517748173999</v>
      </c>
      <c r="N29" s="11">
        <f t="shared" si="10"/>
        <v>6.8611436277935308E-3</v>
      </c>
      <c r="O29" s="11">
        <f t="shared" si="10"/>
        <v>1</v>
      </c>
    </row>
    <row r="30" spans="1:15">
      <c r="A30" s="8" t="s">
        <v>30</v>
      </c>
      <c r="B30" s="9">
        <v>14.99</v>
      </c>
      <c r="C30" s="10">
        <v>16.122</v>
      </c>
      <c r="D30" s="10">
        <v>8.7439999999999998</v>
      </c>
      <c r="E30" s="10">
        <v>8.4909999999999997</v>
      </c>
      <c r="F30" s="10">
        <v>3.573</v>
      </c>
      <c r="G30" s="10">
        <v>10.036</v>
      </c>
      <c r="H30" s="10">
        <v>25.327000000000002</v>
      </c>
      <c r="I30" s="10">
        <v>24.942</v>
      </c>
      <c r="J30" s="9">
        <v>36.487000000000002</v>
      </c>
      <c r="K30" s="10">
        <v>1.0620000000000001</v>
      </c>
      <c r="L30" s="10">
        <v>5.0949999999999998</v>
      </c>
      <c r="M30" s="10">
        <v>23.619</v>
      </c>
      <c r="N30" s="10">
        <v>6.0000000000000001E-3</v>
      </c>
      <c r="O30" s="10">
        <f>SUM(B30:N30)</f>
        <v>178.494</v>
      </c>
    </row>
    <row r="31" spans="1:15">
      <c r="A31" s="8"/>
      <c r="B31" s="11">
        <f t="shared" ref="B31:O31" si="11">B30/$O30</f>
        <v>8.3980413907470283E-2</v>
      </c>
      <c r="C31" s="11">
        <f t="shared" si="11"/>
        <v>9.0322363776933673E-2</v>
      </c>
      <c r="D31" s="11">
        <f t="shared" si="11"/>
        <v>4.8987641041155446E-2</v>
      </c>
      <c r="E31" s="11">
        <f t="shared" si="11"/>
        <v>4.7570226450188803E-2</v>
      </c>
      <c r="F31" s="11">
        <f t="shared" si="11"/>
        <v>2.0017479579145517E-2</v>
      </c>
      <c r="G31" s="11">
        <f t="shared" si="11"/>
        <v>5.6225979584747947E-2</v>
      </c>
      <c r="H31" s="11">
        <f t="shared" si="11"/>
        <v>0.1418927246854236</v>
      </c>
      <c r="I31" s="11">
        <f t="shared" si="11"/>
        <v>0.13973578943830045</v>
      </c>
      <c r="J31" s="11">
        <f>J30/$O30</f>
        <v>0.2044158347059285</v>
      </c>
      <c r="K31" s="11">
        <f t="shared" si="11"/>
        <v>5.9497798245319172E-3</v>
      </c>
      <c r="L31" s="11">
        <f t="shared" si="11"/>
        <v>2.8544376841798603E-2</v>
      </c>
      <c r="M31" s="11">
        <f t="shared" si="11"/>
        <v>0.13232377558909544</v>
      </c>
      <c r="N31" s="11">
        <f t="shared" si="11"/>
        <v>3.3614575279841342E-5</v>
      </c>
      <c r="O31" s="11">
        <f t="shared" si="11"/>
        <v>1</v>
      </c>
    </row>
    <row r="32" spans="1:15">
      <c r="A32" s="8" t="s">
        <v>31</v>
      </c>
      <c r="B32" s="9">
        <v>230.97200000000001</v>
      </c>
      <c r="C32" s="10">
        <v>153.709</v>
      </c>
      <c r="D32" s="10">
        <v>84.433999999999997</v>
      </c>
      <c r="E32" s="10">
        <v>335.267</v>
      </c>
      <c r="F32" s="10">
        <v>43.432000000000002</v>
      </c>
      <c r="G32" s="10">
        <v>269.77800000000002</v>
      </c>
      <c r="H32" s="10">
        <v>192.875</v>
      </c>
      <c r="I32" s="10">
        <v>101.846</v>
      </c>
      <c r="J32" s="9">
        <v>526.38499999999999</v>
      </c>
      <c r="K32" s="10">
        <v>90.528000000000006</v>
      </c>
      <c r="L32" s="10">
        <v>169.95</v>
      </c>
      <c r="M32" s="10">
        <v>426.61599999999999</v>
      </c>
      <c r="N32" s="10">
        <f>0.949+0.375+6.387</f>
        <v>7.7109999999999994</v>
      </c>
      <c r="O32" s="10">
        <f>SUM(B32:N32)</f>
        <v>2633.5029999999997</v>
      </c>
    </row>
    <row r="33" spans="1:15">
      <c r="A33" s="8"/>
      <c r="B33" s="11">
        <f t="shared" ref="B33:O43" si="12">B32/$O32</f>
        <v>8.7705235194340023E-2</v>
      </c>
      <c r="C33" s="11">
        <f t="shared" si="12"/>
        <v>5.8366745737521479E-2</v>
      </c>
      <c r="D33" s="11">
        <f t="shared" si="12"/>
        <v>3.2061478570557925E-2</v>
      </c>
      <c r="E33" s="11">
        <f t="shared" si="12"/>
        <v>0.12730837975122869</v>
      </c>
      <c r="F33" s="11">
        <f t="shared" si="12"/>
        <v>1.6492101964569628E-2</v>
      </c>
      <c r="G33" s="11">
        <f t="shared" si="12"/>
        <v>0.10244074147627705</v>
      </c>
      <c r="H33" s="11">
        <f t="shared" si="12"/>
        <v>7.3238952072581659E-2</v>
      </c>
      <c r="I33" s="11">
        <f t="shared" si="12"/>
        <v>3.867320447328141E-2</v>
      </c>
      <c r="J33" s="11">
        <f>J32/$O32</f>
        <v>0.19988015962009539</v>
      </c>
      <c r="K33" s="11">
        <f t="shared" si="12"/>
        <v>3.4375506692037192E-2</v>
      </c>
      <c r="L33" s="11">
        <f t="shared" si="12"/>
        <v>6.4533816745224903E-2</v>
      </c>
      <c r="M33" s="11">
        <f t="shared" si="12"/>
        <v>0.16199563850886065</v>
      </c>
      <c r="N33" s="11">
        <f t="shared" si="12"/>
        <v>2.9280391934241199E-3</v>
      </c>
      <c r="O33" s="11">
        <f t="shared" si="12"/>
        <v>1</v>
      </c>
    </row>
    <row r="34" spans="1:15">
      <c r="A34" s="8" t="s">
        <v>32</v>
      </c>
      <c r="B34" s="9">
        <v>45.505000000000003</v>
      </c>
      <c r="C34" s="10">
        <v>44.033999999999999</v>
      </c>
      <c r="D34" s="10">
        <v>47.186</v>
      </c>
      <c r="E34" s="10">
        <v>64.326999999999998</v>
      </c>
      <c r="F34" s="10">
        <v>10.62</v>
      </c>
      <c r="G34" s="10">
        <v>76.501999999999995</v>
      </c>
      <c r="H34" s="10">
        <v>138.108</v>
      </c>
      <c r="I34" s="10">
        <v>122.328</v>
      </c>
      <c r="J34" s="9">
        <v>234.89500000000001</v>
      </c>
      <c r="K34" s="10">
        <v>10.946999999999999</v>
      </c>
      <c r="L34" s="10">
        <v>92.584000000000003</v>
      </c>
      <c r="M34" s="10">
        <v>147.02099999999999</v>
      </c>
      <c r="N34" s="10">
        <f>0.012+0.005+0.003+0.052+0.01+0.092</f>
        <v>0.17399999999999999</v>
      </c>
      <c r="O34" s="10">
        <f>SUM(B34:N34)</f>
        <v>1034.231</v>
      </c>
    </row>
    <row r="35" spans="1:15">
      <c r="A35" s="8"/>
      <c r="B35" s="11">
        <f>B34/$O34</f>
        <v>4.3998874526097173E-2</v>
      </c>
      <c r="C35" s="11">
        <f t="shared" si="12"/>
        <v>4.2576561715902926E-2</v>
      </c>
      <c r="D35" s="11">
        <f t="shared" si="12"/>
        <v>4.562423675175082E-2</v>
      </c>
      <c r="E35" s="11">
        <f t="shared" si="12"/>
        <v>6.2197903563130479E-2</v>
      </c>
      <c r="F35" s="11">
        <f t="shared" si="12"/>
        <v>1.0268499010375824E-2</v>
      </c>
      <c r="G35" s="11">
        <f t="shared" si="12"/>
        <v>7.39699351498843E-2</v>
      </c>
      <c r="H35" s="11">
        <f t="shared" si="12"/>
        <v>0.13353689842984789</v>
      </c>
      <c r="I35" s="11">
        <f t="shared" si="12"/>
        <v>0.11827918521104086</v>
      </c>
      <c r="J35" s="11">
        <f>J34/$O34</f>
        <v>0.22712044021113273</v>
      </c>
      <c r="K35" s="11">
        <f t="shared" si="12"/>
        <v>1.0584675957305476E-2</v>
      </c>
      <c r="L35" s="11">
        <f t="shared" si="12"/>
        <v>8.9519652766161528E-2</v>
      </c>
      <c r="M35" s="11">
        <f t="shared" si="12"/>
        <v>0.1421548957631322</v>
      </c>
      <c r="N35" s="11">
        <f t="shared" si="12"/>
        <v>1.68240944237796E-4</v>
      </c>
      <c r="O35" s="11">
        <f t="shared" si="12"/>
        <v>1</v>
      </c>
    </row>
    <row r="36" spans="1:15">
      <c r="A36" s="8" t="s">
        <v>33</v>
      </c>
      <c r="B36" s="9">
        <v>22.478999999999999</v>
      </c>
      <c r="C36" s="10">
        <v>14.265000000000001</v>
      </c>
      <c r="D36" s="10">
        <v>8.4440000000000008</v>
      </c>
      <c r="E36" s="10">
        <v>12.324</v>
      </c>
      <c r="F36" s="10">
        <v>71.221000000000004</v>
      </c>
      <c r="G36" s="10">
        <v>6.7679999999999998</v>
      </c>
      <c r="H36" s="10">
        <v>14.670999999999999</v>
      </c>
      <c r="I36" s="10">
        <v>15.678000000000001</v>
      </c>
      <c r="J36" s="9">
        <v>93</v>
      </c>
      <c r="K36" s="10">
        <v>1.2190000000000001</v>
      </c>
      <c r="L36" s="10">
        <v>27.244</v>
      </c>
      <c r="M36" s="10">
        <v>56.201999999999998</v>
      </c>
      <c r="N36" s="10">
        <v>1.593</v>
      </c>
      <c r="O36" s="10">
        <f>SUM(B36:N36)</f>
        <v>345.108</v>
      </c>
    </row>
    <row r="37" spans="1:15">
      <c r="A37" s="8"/>
      <c r="B37" s="11">
        <f t="shared" si="12"/>
        <v>6.5136131298028435E-2</v>
      </c>
      <c r="C37" s="11">
        <f t="shared" si="12"/>
        <v>4.1334886470322338E-2</v>
      </c>
      <c r="D37" s="11">
        <f t="shared" si="12"/>
        <v>2.4467702864030973E-2</v>
      </c>
      <c r="E37" s="11">
        <f t="shared" si="12"/>
        <v>3.5710560172467751E-2</v>
      </c>
      <c r="F37" s="11">
        <f t="shared" si="12"/>
        <v>0.2063730774134474</v>
      </c>
      <c r="G37" s="11">
        <f t="shared" si="12"/>
        <v>1.961125212976807E-2</v>
      </c>
      <c r="H37" s="11">
        <f t="shared" si="12"/>
        <v>4.2511329786617522E-2</v>
      </c>
      <c r="I37" s="11">
        <f t="shared" si="12"/>
        <v>4.5429256928265938E-2</v>
      </c>
      <c r="J37" s="11">
        <f>J36/$O36</f>
        <v>0.26948085816613931</v>
      </c>
      <c r="K37" s="11">
        <f t="shared" si="12"/>
        <v>3.5322275925217615E-3</v>
      </c>
      <c r="L37" s="11">
        <f t="shared" si="12"/>
        <v>7.8943403224497832E-2</v>
      </c>
      <c r="M37" s="11">
        <f t="shared" si="12"/>
        <v>0.16285336764143399</v>
      </c>
      <c r="N37" s="11">
        <f t="shared" si="12"/>
        <v>4.6159463124587083E-3</v>
      </c>
      <c r="O37" s="11">
        <f t="shared" si="12"/>
        <v>1</v>
      </c>
    </row>
    <row r="38" spans="1:15">
      <c r="A38" s="8" t="s">
        <v>28</v>
      </c>
      <c r="B38" s="9">
        <v>10.407999999999999</v>
      </c>
      <c r="C38" s="10">
        <v>7.7969999999999997</v>
      </c>
      <c r="D38" s="10">
        <v>0.54900000000000004</v>
      </c>
      <c r="E38" s="10">
        <v>8.4619999999999997</v>
      </c>
      <c r="F38" s="10">
        <v>9.9779999999999998</v>
      </c>
      <c r="G38" s="10">
        <v>3.3239999999999998</v>
      </c>
      <c r="H38" s="10">
        <v>7.6609999999999996</v>
      </c>
      <c r="I38" s="10">
        <v>2.823</v>
      </c>
      <c r="J38" s="9">
        <v>40.911000000000001</v>
      </c>
      <c r="K38" s="10">
        <v>0.71699999999999997</v>
      </c>
      <c r="L38" s="10">
        <v>7.1120000000000001</v>
      </c>
      <c r="M38" s="10">
        <v>46.863999999999997</v>
      </c>
      <c r="N38" s="10">
        <f>0.004+0.001+4.039</f>
        <v>4.0439999999999996</v>
      </c>
      <c r="O38" s="10">
        <f>SUM(B38:N38)</f>
        <v>150.65</v>
      </c>
    </row>
    <row r="39" spans="1:15">
      <c r="A39" s="8"/>
      <c r="B39" s="11">
        <f t="shared" si="12"/>
        <v>6.9087288416860265E-2</v>
      </c>
      <c r="C39" s="11">
        <f t="shared" si="12"/>
        <v>5.1755725190839694E-2</v>
      </c>
      <c r="D39" s="11">
        <f t="shared" si="12"/>
        <v>3.6442084301360773E-3</v>
      </c>
      <c r="E39" s="11">
        <f t="shared" si="12"/>
        <v>5.6169930302024558E-2</v>
      </c>
      <c r="F39" s="11">
        <f t="shared" si="12"/>
        <v>6.6232990375041489E-2</v>
      </c>
      <c r="G39" s="11">
        <f t="shared" si="12"/>
        <v>2.206438765350149E-2</v>
      </c>
      <c r="H39" s="11">
        <f t="shared" si="12"/>
        <v>5.0852970461334211E-2</v>
      </c>
      <c r="I39" s="11">
        <f t="shared" si="12"/>
        <v>1.8738798539661466E-2</v>
      </c>
      <c r="J39" s="11">
        <f>J38/$O38</f>
        <v>0.27156322602057748</v>
      </c>
      <c r="K39" s="11">
        <f t="shared" si="12"/>
        <v>4.7593760371722532E-3</v>
      </c>
      <c r="L39" s="11">
        <f t="shared" si="12"/>
        <v>4.7208762031198143E-2</v>
      </c>
      <c r="M39" s="11">
        <f t="shared" si="12"/>
        <v>0.31107865914371058</v>
      </c>
      <c r="N39" s="11">
        <f t="shared" si="12"/>
        <v>2.6843677397942245E-2</v>
      </c>
      <c r="O39" s="11">
        <f t="shared" si="12"/>
        <v>1</v>
      </c>
    </row>
    <row r="40" spans="1:15">
      <c r="A40" s="8" t="s">
        <v>34</v>
      </c>
      <c r="B40" s="9">
        <v>28.963999999999999</v>
      </c>
      <c r="C40" s="10">
        <v>26.292999999999999</v>
      </c>
      <c r="D40" s="10">
        <v>14.811</v>
      </c>
      <c r="E40" s="10">
        <v>13.704000000000001</v>
      </c>
      <c r="F40" s="10">
        <v>7.2510000000000003</v>
      </c>
      <c r="G40" s="10">
        <v>14.042</v>
      </c>
      <c r="H40" s="10">
        <v>24.103999999999999</v>
      </c>
      <c r="I40" s="10">
        <v>20.216999999999999</v>
      </c>
      <c r="J40" s="9">
        <v>100.16500000000001</v>
      </c>
      <c r="K40" s="10">
        <v>4.7880000000000003</v>
      </c>
      <c r="L40" s="10">
        <v>15.782</v>
      </c>
      <c r="M40" s="10">
        <v>50.756999999999998</v>
      </c>
      <c r="N40" s="10">
        <f>0.127+2.778</f>
        <v>2.9050000000000002</v>
      </c>
      <c r="O40" s="10">
        <f>SUM(B40:N40)</f>
        <v>323.78299999999996</v>
      </c>
    </row>
    <row r="41" spans="1:15">
      <c r="A41" s="8"/>
      <c r="B41" s="11">
        <f t="shared" si="12"/>
        <v>8.9454974473644394E-2</v>
      </c>
      <c r="C41" s="11">
        <f t="shared" si="12"/>
        <v>8.1205622284060627E-2</v>
      </c>
      <c r="D41" s="11">
        <f t="shared" si="12"/>
        <v>4.5743599880166658E-2</v>
      </c>
      <c r="E41" s="11">
        <f t="shared" si="12"/>
        <v>4.2324643356816148E-2</v>
      </c>
      <c r="F41" s="11">
        <f t="shared" si="12"/>
        <v>2.2394628501187529E-2</v>
      </c>
      <c r="G41" s="11">
        <f t="shared" si="12"/>
        <v>4.3368552394659393E-2</v>
      </c>
      <c r="H41" s="11">
        <f t="shared" si="12"/>
        <v>7.4444921444300663E-2</v>
      </c>
      <c r="I41" s="11">
        <f t="shared" si="12"/>
        <v>6.2439967509103321E-2</v>
      </c>
      <c r="J41" s="11">
        <f>J40/$O40</f>
        <v>0.30935842833008531</v>
      </c>
      <c r="K41" s="11">
        <f t="shared" si="12"/>
        <v>1.4787681873353452E-2</v>
      </c>
      <c r="L41" s="11">
        <f t="shared" si="12"/>
        <v>4.8742521997757762E-2</v>
      </c>
      <c r="M41" s="11">
        <f t="shared" si="12"/>
        <v>0.15676239950831267</v>
      </c>
      <c r="N41" s="11">
        <f t="shared" si="12"/>
        <v>8.9720584465521683E-3</v>
      </c>
      <c r="O41" s="11">
        <f t="shared" si="12"/>
        <v>1</v>
      </c>
    </row>
    <row r="42" spans="1:15">
      <c r="A42" s="14"/>
      <c r="B42" s="15">
        <f t="shared" ref="B42:O42" si="13">+B8+B12+B14+B16+B18+B20+B22+B24+B38+B28+B30+B32+B34+B36+B40+B10+B26</f>
        <v>903.25300000000016</v>
      </c>
      <c r="C42" s="15">
        <f t="shared" si="13"/>
        <v>812.91799999999989</v>
      </c>
      <c r="D42" s="15">
        <f t="shared" si="13"/>
        <v>833.75699999999995</v>
      </c>
      <c r="E42" s="15">
        <f t="shared" si="13"/>
        <v>965.07799999999997</v>
      </c>
      <c r="F42" s="15">
        <f t="shared" si="13"/>
        <v>259.46600000000001</v>
      </c>
      <c r="G42" s="15">
        <f t="shared" si="13"/>
        <v>877.59899999999993</v>
      </c>
      <c r="H42" s="15">
        <f t="shared" si="13"/>
        <v>1422.3</v>
      </c>
      <c r="I42" s="15">
        <f t="shared" si="13"/>
        <v>1228.306</v>
      </c>
      <c r="J42" s="15">
        <f t="shared" si="13"/>
        <v>3194.2260000000006</v>
      </c>
      <c r="K42" s="15">
        <f t="shared" si="13"/>
        <v>163.42700000000002</v>
      </c>
      <c r="L42" s="15">
        <f t="shared" si="13"/>
        <v>770.58100000000036</v>
      </c>
      <c r="M42" s="15">
        <f t="shared" si="13"/>
        <v>1642.9559999999999</v>
      </c>
      <c r="N42" s="15">
        <f t="shared" si="13"/>
        <v>113.99</v>
      </c>
      <c r="O42" s="15">
        <f t="shared" si="13"/>
        <v>13187.857000000002</v>
      </c>
    </row>
    <row r="43" spans="1:15">
      <c r="A43" s="16" t="s">
        <v>35</v>
      </c>
      <c r="B43" s="17">
        <f t="shared" si="12"/>
        <v>6.8491264350227635E-2</v>
      </c>
      <c r="C43" s="17">
        <f t="shared" si="12"/>
        <v>6.164140239009263E-2</v>
      </c>
      <c r="D43" s="17">
        <f t="shared" si="12"/>
        <v>6.3221568144088899E-2</v>
      </c>
      <c r="E43" s="17">
        <f t="shared" si="12"/>
        <v>7.3179289099055272E-2</v>
      </c>
      <c r="F43" s="17">
        <f t="shared" si="12"/>
        <v>1.9674614306175748E-2</v>
      </c>
      <c r="G43" s="17">
        <f t="shared" si="12"/>
        <v>6.65459899967068E-2</v>
      </c>
      <c r="H43" s="17">
        <f t="shared" si="12"/>
        <v>0.10784921310566226</v>
      </c>
      <c r="I43" s="17">
        <f t="shared" si="12"/>
        <v>9.3139165825046472E-2</v>
      </c>
      <c r="J43" s="17">
        <f t="shared" si="12"/>
        <v>0.24220963269468271</v>
      </c>
      <c r="K43" s="17">
        <f t="shared" si="12"/>
        <v>1.2392233249116971E-2</v>
      </c>
      <c r="L43" s="17">
        <f t="shared" si="12"/>
        <v>5.8431100670867167E-2</v>
      </c>
      <c r="M43" s="17">
        <f t="shared" si="12"/>
        <v>0.12458096868960587</v>
      </c>
      <c r="N43" s="17">
        <f t="shared" si="12"/>
        <v>8.6435574786714771E-3</v>
      </c>
      <c r="O43" s="17">
        <f t="shared" si="12"/>
        <v>1</v>
      </c>
    </row>
    <row r="44" spans="1:15" ht="19.5" customHeight="1">
      <c r="A44" s="27" t="s">
        <v>43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15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7"/>
      <c r="K45" s="7"/>
      <c r="L45" s="19"/>
      <c r="M45" s="7"/>
      <c r="N45" s="7"/>
      <c r="O45" s="7"/>
    </row>
    <row r="46" spans="1:15" s="20" customFormat="1" ht="12"/>
    <row r="48" spans="1:15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8"/>
  <sheetViews>
    <sheetView showGridLines="0" workbookViewId="0">
      <selection activeCell="J8" sqref="J8"/>
    </sheetView>
  </sheetViews>
  <sheetFormatPr defaultColWidth="9.44140625" defaultRowHeight="14.4"/>
  <cols>
    <col min="1" max="1" width="16" style="3" customWidth="1"/>
    <col min="2" max="2" width="10.5546875" style="3" bestFit="1" customWidth="1"/>
    <col min="3" max="6" width="9.44140625" style="3" bestFit="1" customWidth="1"/>
    <col min="7" max="7" width="10.44140625" style="3" bestFit="1" customWidth="1"/>
    <col min="8" max="8" width="10.109375" style="3" bestFit="1" customWidth="1"/>
    <col min="9" max="9" width="9.5546875" style="3" bestFit="1" customWidth="1"/>
    <col min="10" max="10" width="10.44140625" style="3" customWidth="1"/>
    <col min="11" max="11" width="11.5546875" style="3" bestFit="1" customWidth="1"/>
    <col min="12" max="12" width="9.44140625" style="3" bestFit="1" customWidth="1"/>
    <col min="13" max="13" width="9.5546875" style="3" bestFit="1" customWidth="1"/>
    <col min="14" max="14" width="9.44140625" style="3" bestFit="1" customWidth="1"/>
    <col min="15" max="15" width="10.5546875" style="3" bestFit="1" customWidth="1"/>
    <col min="16" max="16384" width="9.44140625" style="3"/>
  </cols>
  <sheetData>
    <row r="1" spans="1:15" ht="15">
      <c r="A1" s="1" t="s">
        <v>57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>
      <c r="A2" s="4" t="s">
        <v>58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5">
      <c r="A4" s="2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15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</row>
    <row r="8" spans="1:15">
      <c r="A8" s="8" t="s">
        <v>19</v>
      </c>
      <c r="B8" s="9">
        <v>17.873000000000001</v>
      </c>
      <c r="C8" s="9">
        <v>12.901999999999999</v>
      </c>
      <c r="D8" s="10">
        <v>13.084</v>
      </c>
      <c r="E8" s="10">
        <v>18.84</v>
      </c>
      <c r="F8" s="10">
        <v>3.0819999999999999</v>
      </c>
      <c r="G8" s="10">
        <v>22.224</v>
      </c>
      <c r="H8" s="10">
        <v>18.193999999999999</v>
      </c>
      <c r="I8" s="10">
        <v>24.09</v>
      </c>
      <c r="J8" s="9">
        <v>108.741</v>
      </c>
      <c r="K8" s="10">
        <v>2.1230000000000002</v>
      </c>
      <c r="L8" s="10">
        <v>28.399000000000001</v>
      </c>
      <c r="M8" s="10">
        <v>33.493000000000002</v>
      </c>
      <c r="N8" s="10">
        <v>0.28599999999999998</v>
      </c>
      <c r="O8" s="10">
        <f>SUM(B8:N8)</f>
        <v>303.33099999999996</v>
      </c>
    </row>
    <row r="9" spans="1:15">
      <c r="A9" s="8"/>
      <c r="B9" s="11">
        <f t="shared" ref="B9:O9" si="0">B8/$O8</f>
        <v>5.8922431271449353E-2</v>
      </c>
      <c r="C9" s="11">
        <f t="shared" si="0"/>
        <v>4.2534393121705337E-2</v>
      </c>
      <c r="D9" s="11">
        <f t="shared" si="0"/>
        <v>4.3134397737125456E-2</v>
      </c>
      <c r="E9" s="11">
        <f t="shared" si="0"/>
        <v>6.2110367881950748E-2</v>
      </c>
      <c r="F9" s="11">
        <f t="shared" si="0"/>
        <v>1.0160517718268163E-2</v>
      </c>
      <c r="G9" s="11">
        <f t="shared" si="0"/>
        <v>7.3266497654377566E-2</v>
      </c>
      <c r="H9" s="11">
        <f t="shared" si="0"/>
        <v>5.9980681170074941E-2</v>
      </c>
      <c r="I9" s="11">
        <f t="shared" si="0"/>
        <v>7.9418193326761866E-2</v>
      </c>
      <c r="J9" s="11">
        <f>J8/$O8</f>
        <v>0.35848957079889632</v>
      </c>
      <c r="K9" s="11">
        <f t="shared" si="0"/>
        <v>6.9989549370160003E-3</v>
      </c>
      <c r="L9" s="11">
        <f t="shared" si="0"/>
        <v>9.3623797106131598E-2</v>
      </c>
      <c r="M9" s="11">
        <f t="shared" si="0"/>
        <v>0.11041733288058261</v>
      </c>
      <c r="N9" s="11">
        <f t="shared" si="0"/>
        <v>9.4286439566018644E-4</v>
      </c>
      <c r="O9" s="11">
        <f t="shared" si="0"/>
        <v>1</v>
      </c>
    </row>
    <row r="10" spans="1:15">
      <c r="A10" s="8" t="s">
        <v>20</v>
      </c>
      <c r="B10" s="9">
        <v>37.009</v>
      </c>
      <c r="C10" s="10">
        <v>25.771999999999998</v>
      </c>
      <c r="D10" s="10">
        <v>17.853999999999999</v>
      </c>
      <c r="E10" s="10">
        <v>24.79</v>
      </c>
      <c r="F10" s="10">
        <v>15.821999999999999</v>
      </c>
      <c r="G10" s="10">
        <v>34.378999999999998</v>
      </c>
      <c r="H10" s="10">
        <v>70.775000000000006</v>
      </c>
      <c r="I10" s="10">
        <v>60.578000000000003</v>
      </c>
      <c r="J10" s="9">
        <v>105.20099999999999</v>
      </c>
      <c r="K10" s="10">
        <v>5.3090000000000002</v>
      </c>
      <c r="L10" s="10">
        <v>33.466000000000001</v>
      </c>
      <c r="M10" s="10">
        <v>51.26</v>
      </c>
      <c r="N10" s="10">
        <v>0.72399999999999998</v>
      </c>
      <c r="O10" s="10">
        <f>SUM(B10:N10)</f>
        <v>482.93899999999996</v>
      </c>
    </row>
    <row r="11" spans="1:15">
      <c r="A11" s="8"/>
      <c r="B11" s="11">
        <f t="shared" ref="B11:O11" si="1">B10/$O10</f>
        <v>7.6632866676743863E-2</v>
      </c>
      <c r="C11" s="11">
        <f t="shared" si="1"/>
        <v>5.3364917722528105E-2</v>
      </c>
      <c r="D11" s="11">
        <f t="shared" si="1"/>
        <v>3.6969472335015394E-2</v>
      </c>
      <c r="E11" s="11">
        <f t="shared" si="1"/>
        <v>5.133153462445568E-2</v>
      </c>
      <c r="F11" s="11">
        <f t="shared" si="1"/>
        <v>3.2761901606621124E-2</v>
      </c>
      <c r="G11" s="11">
        <f t="shared" si="1"/>
        <v>7.1187044326509144E-2</v>
      </c>
      <c r="H11" s="11">
        <f t="shared" si="1"/>
        <v>0.14655059955812227</v>
      </c>
      <c r="I11" s="11">
        <f t="shared" si="1"/>
        <v>0.12543613168536816</v>
      </c>
      <c r="J11" s="11">
        <f>J10/$O10</f>
        <v>0.21783496466427438</v>
      </c>
      <c r="K11" s="11">
        <f t="shared" si="1"/>
        <v>1.0993106789884438E-2</v>
      </c>
      <c r="L11" s="11">
        <f t="shared" si="1"/>
        <v>6.9296536415572166E-2</v>
      </c>
      <c r="M11" s="11">
        <f t="shared" si="1"/>
        <v>0.1061417694574263</v>
      </c>
      <c r="N11" s="11">
        <f t="shared" si="1"/>
        <v>1.4991541374790606E-3</v>
      </c>
      <c r="O11" s="11">
        <f t="shared" si="1"/>
        <v>1</v>
      </c>
    </row>
    <row r="12" spans="1:15">
      <c r="A12" s="8" t="s">
        <v>21</v>
      </c>
      <c r="B12" s="9">
        <v>4.657</v>
      </c>
      <c r="C12" s="10">
        <v>5.2779999999999996</v>
      </c>
      <c r="D12" s="10">
        <v>4.1260000000000003</v>
      </c>
      <c r="E12" s="10">
        <v>14.959</v>
      </c>
      <c r="F12" s="10">
        <v>2.0219999999999998</v>
      </c>
      <c r="G12" s="10">
        <v>9.9320000000000004</v>
      </c>
      <c r="H12" s="10">
        <v>31.036999999999999</v>
      </c>
      <c r="I12" s="10">
        <v>14.154999999999999</v>
      </c>
      <c r="J12" s="9">
        <v>47.707000000000001</v>
      </c>
      <c r="K12" s="10">
        <v>0.13300000000000001</v>
      </c>
      <c r="L12" s="10">
        <v>18.984000000000002</v>
      </c>
      <c r="M12" s="10">
        <v>35.302</v>
      </c>
      <c r="N12" s="10">
        <v>0.629</v>
      </c>
      <c r="O12" s="10">
        <f>SUM(B12:N12)</f>
        <v>188.92099999999999</v>
      </c>
    </row>
    <row r="13" spans="1:15">
      <c r="A13" s="8"/>
      <c r="B13" s="11">
        <f t="shared" ref="B13:O13" si="2">B12/$O12</f>
        <v>2.4650515294752835E-2</v>
      </c>
      <c r="C13" s="11">
        <f t="shared" si="2"/>
        <v>2.7937603548573213E-2</v>
      </c>
      <c r="D13" s="11">
        <f t="shared" si="2"/>
        <v>2.1839816642935411E-2</v>
      </c>
      <c r="E13" s="11">
        <f t="shared" si="2"/>
        <v>7.9181245070690923E-2</v>
      </c>
      <c r="F13" s="11">
        <f t="shared" si="2"/>
        <v>1.0702886391666357E-2</v>
      </c>
      <c r="G13" s="11">
        <f t="shared" si="2"/>
        <v>5.257223918992595E-2</v>
      </c>
      <c r="H13" s="12">
        <f t="shared" si="2"/>
        <v>0.16428560085961857</v>
      </c>
      <c r="I13" s="12">
        <f t="shared" si="2"/>
        <v>7.4925497959464543E-2</v>
      </c>
      <c r="J13" s="11">
        <f>J12/$O12</f>
        <v>0.25252354158616563</v>
      </c>
      <c r="K13" s="12">
        <f t="shared" si="2"/>
        <v>7.0399796740436488E-4</v>
      </c>
      <c r="L13" s="12">
        <f t="shared" si="2"/>
        <v>0.10048644671582303</v>
      </c>
      <c r="M13" s="12">
        <f t="shared" si="2"/>
        <v>0.18686117477675854</v>
      </c>
      <c r="N13" s="12">
        <f t="shared" si="2"/>
        <v>3.3294339962206426E-3</v>
      </c>
      <c r="O13" s="11">
        <f t="shared" si="2"/>
        <v>1</v>
      </c>
    </row>
    <row r="14" spans="1:15">
      <c r="A14" s="8" t="s">
        <v>22</v>
      </c>
      <c r="B14" s="9">
        <v>5.2110000000000003</v>
      </c>
      <c r="C14" s="10">
        <v>5.5430000000000001</v>
      </c>
      <c r="D14" s="10">
        <v>0.311</v>
      </c>
      <c r="E14" s="10">
        <v>7.4</v>
      </c>
      <c r="F14" s="10">
        <v>7.6929999999999996</v>
      </c>
      <c r="G14" s="10">
        <v>4.8019999999999996</v>
      </c>
      <c r="H14" s="10">
        <v>4.8209999999999997</v>
      </c>
      <c r="I14" s="10">
        <v>3.089</v>
      </c>
      <c r="J14" s="9">
        <v>30.827999999999999</v>
      </c>
      <c r="K14" s="10">
        <v>0.254</v>
      </c>
      <c r="L14" s="10">
        <v>8.1839999999999993</v>
      </c>
      <c r="M14" s="10">
        <v>27.061</v>
      </c>
      <c r="N14" s="10">
        <v>1.0389999999999999</v>
      </c>
      <c r="O14" s="10">
        <f>SUM(B14:N14)</f>
        <v>106.236</v>
      </c>
    </row>
    <row r="15" spans="1:15">
      <c r="A15" s="8"/>
      <c r="B15" s="11">
        <f t="shared" ref="B15:O15" si="3">B14/$O14</f>
        <v>4.9051169095221961E-2</v>
      </c>
      <c r="C15" s="11">
        <f t="shared" si="3"/>
        <v>5.2176286757784553E-2</v>
      </c>
      <c r="D15" s="11">
        <f t="shared" si="3"/>
        <v>2.9274445574005046E-3</v>
      </c>
      <c r="E15" s="11">
        <f t="shared" si="3"/>
        <v>6.9656237057118112E-2</v>
      </c>
      <c r="F15" s="11">
        <f t="shared" si="3"/>
        <v>7.241424752437968E-2</v>
      </c>
      <c r="G15" s="11">
        <f t="shared" si="3"/>
        <v>4.5201250047065017E-2</v>
      </c>
      <c r="H15" s="11">
        <f t="shared" si="3"/>
        <v>4.5380097142211674E-2</v>
      </c>
      <c r="I15" s="11">
        <f t="shared" si="3"/>
        <v>2.9076772468842951E-2</v>
      </c>
      <c r="J15" s="11">
        <f>J14/$O14</f>
        <v>0.29018411837795094</v>
      </c>
      <c r="K15" s="11">
        <f t="shared" si="3"/>
        <v>2.3909032719605407E-3</v>
      </c>
      <c r="L15" s="11">
        <f t="shared" si="3"/>
        <v>7.7036032983169536E-2</v>
      </c>
      <c r="M15" s="11">
        <f t="shared" si="3"/>
        <v>0.25472532851387475</v>
      </c>
      <c r="N15" s="11">
        <f t="shared" si="3"/>
        <v>9.7801122030196901E-3</v>
      </c>
      <c r="O15" s="11">
        <f t="shared" si="3"/>
        <v>1</v>
      </c>
    </row>
    <row r="16" spans="1:15">
      <c r="A16" s="8" t="s">
        <v>23</v>
      </c>
      <c r="B16" s="9">
        <v>65.959000000000003</v>
      </c>
      <c r="C16" s="10">
        <v>53.296999999999997</v>
      </c>
      <c r="D16" s="10">
        <v>62.232999999999997</v>
      </c>
      <c r="E16" s="10">
        <v>75.088999999999999</v>
      </c>
      <c r="F16" s="10">
        <v>12.459</v>
      </c>
      <c r="G16" s="10">
        <v>65.430999999999997</v>
      </c>
      <c r="H16" s="10">
        <v>536.14200000000005</v>
      </c>
      <c r="I16" s="10">
        <v>456.40600000000001</v>
      </c>
      <c r="J16" s="9">
        <v>240.9</v>
      </c>
      <c r="K16" s="10">
        <v>7.5090000000000003</v>
      </c>
      <c r="L16" s="10">
        <v>45.695</v>
      </c>
      <c r="M16" s="10">
        <v>172.21700000000001</v>
      </c>
      <c r="N16" s="10">
        <v>2.548</v>
      </c>
      <c r="O16" s="10">
        <f>SUM(B16:N16)</f>
        <v>1795.8850000000002</v>
      </c>
    </row>
    <row r="17" spans="1:15">
      <c r="A17" s="8"/>
      <c r="B17" s="11">
        <f>B16/$O16</f>
        <v>3.6727852841356767E-2</v>
      </c>
      <c r="C17" s="11">
        <f>C16/$O16</f>
        <v>2.9677290026922654E-2</v>
      </c>
      <c r="D17" s="11">
        <f>D16/$O16</f>
        <v>3.465310974811861E-2</v>
      </c>
      <c r="E17" s="11">
        <f t="shared" ref="E17:O17" si="4">E16/$O16</f>
        <v>4.1811697296875908E-2</v>
      </c>
      <c r="F17" s="11">
        <f t="shared" si="4"/>
        <v>6.9375266233639675E-3</v>
      </c>
      <c r="G17" s="11">
        <f t="shared" si="4"/>
        <v>3.6433847378868907E-2</v>
      </c>
      <c r="H17" s="11">
        <f t="shared" si="4"/>
        <v>0.29853916035826344</v>
      </c>
      <c r="I17" s="11">
        <f t="shared" si="4"/>
        <v>0.25413988089437795</v>
      </c>
      <c r="J17" s="11">
        <f>J16/$O16</f>
        <v>0.13413999226008347</v>
      </c>
      <c r="K17" s="11">
        <f t="shared" si="4"/>
        <v>4.1812254125403346E-3</v>
      </c>
      <c r="L17" s="11">
        <f t="shared" si="4"/>
        <v>2.5444279561330482E-2</v>
      </c>
      <c r="M17" s="11">
        <f t="shared" si="4"/>
        <v>9.5895338509982539E-2</v>
      </c>
      <c r="N17" s="11">
        <f t="shared" si="4"/>
        <v>1.4187990879148719E-3</v>
      </c>
      <c r="O17" s="11">
        <f t="shared" si="4"/>
        <v>1</v>
      </c>
    </row>
    <row r="18" spans="1:15">
      <c r="A18" s="8" t="s">
        <v>24</v>
      </c>
      <c r="B18" s="9">
        <v>271.43599999999998</v>
      </c>
      <c r="C18" s="10">
        <v>294.97399999999999</v>
      </c>
      <c r="D18" s="10">
        <v>85.03</v>
      </c>
      <c r="E18" s="10">
        <v>209.131</v>
      </c>
      <c r="F18" s="10">
        <v>31.919</v>
      </c>
      <c r="G18" s="10">
        <v>224.697</v>
      </c>
      <c r="H18" s="10">
        <v>106.099</v>
      </c>
      <c r="I18" s="10">
        <v>154.22900000000001</v>
      </c>
      <c r="J18" s="9">
        <v>1207.6959999999999</v>
      </c>
      <c r="K18" s="10">
        <v>18.908000000000001</v>
      </c>
      <c r="L18" s="10">
        <v>154.44800000000001</v>
      </c>
      <c r="M18" s="10">
        <v>268.31900000000002</v>
      </c>
      <c r="N18" s="10">
        <v>9.8870000000000005</v>
      </c>
      <c r="O18" s="10">
        <f>SUM(B18:N18)</f>
        <v>3036.7729999999997</v>
      </c>
    </row>
    <row r="19" spans="1:15">
      <c r="A19" s="8"/>
      <c r="B19" s="11">
        <f t="shared" ref="B19:O19" si="5">B18/$O18</f>
        <v>8.938303916690514E-2</v>
      </c>
      <c r="C19" s="11">
        <f t="shared" si="5"/>
        <v>9.7134030103665975E-2</v>
      </c>
      <c r="D19" s="11">
        <f t="shared" si="5"/>
        <v>2.8000117229704035E-2</v>
      </c>
      <c r="E19" s="11">
        <f t="shared" si="5"/>
        <v>6.8866194476834466E-2</v>
      </c>
      <c r="F19" s="11">
        <f t="shared" si="5"/>
        <v>1.0510828435316042E-2</v>
      </c>
      <c r="G19" s="11">
        <f t="shared" si="5"/>
        <v>7.3992030355907415E-2</v>
      </c>
      <c r="H19" s="11">
        <f t="shared" si="5"/>
        <v>3.4938074067439359E-2</v>
      </c>
      <c r="I19" s="11">
        <f t="shared" si="5"/>
        <v>5.0787134896154579E-2</v>
      </c>
      <c r="J19" s="11">
        <f>J18/$O18</f>
        <v>0.39769057483058495</v>
      </c>
      <c r="K19" s="11">
        <f t="shared" si="5"/>
        <v>6.2263461905121007E-3</v>
      </c>
      <c r="L19" s="11">
        <f t="shared" si="5"/>
        <v>5.085925092194906E-2</v>
      </c>
      <c r="M19" s="11">
        <f t="shared" si="5"/>
        <v>8.8356620662789098E-2</v>
      </c>
      <c r="N19" s="11">
        <f t="shared" si="5"/>
        <v>3.2557586622378432E-3</v>
      </c>
      <c r="O19" s="11">
        <f t="shared" si="5"/>
        <v>1</v>
      </c>
    </row>
    <row r="20" spans="1:15">
      <c r="A20" s="8" t="s">
        <v>25</v>
      </c>
      <c r="B20" s="13">
        <v>3.573</v>
      </c>
      <c r="C20" s="10">
        <v>3.0550000000000002</v>
      </c>
      <c r="D20" s="10">
        <v>5.3010000000000002</v>
      </c>
      <c r="E20" s="10">
        <v>3.6819999999999999</v>
      </c>
      <c r="F20" s="10">
        <v>1.8320000000000001</v>
      </c>
      <c r="G20" s="10">
        <v>7.194</v>
      </c>
      <c r="H20" s="10">
        <v>5.383</v>
      </c>
      <c r="I20" s="10">
        <v>3.004</v>
      </c>
      <c r="J20" s="13">
        <v>14.704000000000001</v>
      </c>
      <c r="K20" s="10">
        <v>0.03</v>
      </c>
      <c r="L20" s="10">
        <v>5.1609999999999996</v>
      </c>
      <c r="M20" s="10">
        <v>18.289000000000001</v>
      </c>
      <c r="N20" s="10">
        <v>0.01</v>
      </c>
      <c r="O20" s="10">
        <f>SUM(B20:N20)</f>
        <v>71.218000000000004</v>
      </c>
    </row>
    <row r="21" spans="1:15">
      <c r="A21" s="8"/>
      <c r="B21" s="11">
        <f t="shared" ref="B21:O21" si="6">B20/$O20</f>
        <v>5.0169900867758147E-2</v>
      </c>
      <c r="C21" s="11">
        <f t="shared" si="6"/>
        <v>4.2896458760425735E-2</v>
      </c>
      <c r="D21" s="11">
        <f t="shared" si="6"/>
        <v>7.4433429750905666E-2</v>
      </c>
      <c r="E21" s="11">
        <f t="shared" si="6"/>
        <v>5.1700412816984467E-2</v>
      </c>
      <c r="F21" s="11">
        <f t="shared" si="6"/>
        <v>2.5723833862225841E-2</v>
      </c>
      <c r="G21" s="11">
        <f t="shared" si="6"/>
        <v>0.10101378864893706</v>
      </c>
      <c r="H21" s="11">
        <f t="shared" si="6"/>
        <v>7.5584824061332809E-2</v>
      </c>
      <c r="I21" s="11">
        <f t="shared" si="6"/>
        <v>4.2180347664916171E-2</v>
      </c>
      <c r="J21" s="11">
        <f>J20/$O20</f>
        <v>0.2064646578112275</v>
      </c>
      <c r="K21" s="11">
        <f t="shared" si="6"/>
        <v>4.212418208879777E-4</v>
      </c>
      <c r="L21" s="11">
        <f t="shared" si="6"/>
        <v>7.2467634586761767E-2</v>
      </c>
      <c r="M21" s="11">
        <f t="shared" si="6"/>
        <v>0.25680305540734083</v>
      </c>
      <c r="N21" s="11">
        <f t="shared" si="6"/>
        <v>1.4041394029599258E-4</v>
      </c>
      <c r="O21" s="11">
        <f t="shared" si="6"/>
        <v>1</v>
      </c>
    </row>
    <row r="22" spans="1:15">
      <c r="A22" s="8" t="s">
        <v>26</v>
      </c>
      <c r="B22" s="9">
        <v>4.5060000000000002</v>
      </c>
      <c r="C22" s="10">
        <v>2.077</v>
      </c>
      <c r="D22" s="10">
        <v>0.66500000000000004</v>
      </c>
      <c r="E22" s="10">
        <v>9.4809999999999999</v>
      </c>
      <c r="F22" s="10">
        <v>1.1990000000000001</v>
      </c>
      <c r="G22" s="10">
        <v>6.3559999999999999</v>
      </c>
      <c r="H22" s="10">
        <v>4.2649999999999997</v>
      </c>
      <c r="I22" s="10">
        <v>7.5759999999999996</v>
      </c>
      <c r="J22" s="9">
        <v>24.69</v>
      </c>
      <c r="K22" s="10">
        <v>0.72199999999999998</v>
      </c>
      <c r="L22" s="10">
        <v>12.512</v>
      </c>
      <c r="M22" s="10">
        <v>22.22</v>
      </c>
      <c r="N22" s="10">
        <v>1.0999999999999999E-2</v>
      </c>
      <c r="O22" s="10">
        <f>SUM(B22:N22)</f>
        <v>96.28</v>
      </c>
    </row>
    <row r="23" spans="1:15">
      <c r="A23" s="8"/>
      <c r="B23" s="11">
        <f t="shared" ref="B23:O23" si="7">B22/$O22</f>
        <v>4.6800997091815538E-2</v>
      </c>
      <c r="C23" s="11">
        <f t="shared" si="7"/>
        <v>2.1572496884088077E-2</v>
      </c>
      <c r="D23" s="11">
        <f t="shared" si="7"/>
        <v>6.9069380972164524E-3</v>
      </c>
      <c r="E23" s="11">
        <f t="shared" si="7"/>
        <v>9.8473203157457417E-2</v>
      </c>
      <c r="F23" s="11">
        <f t="shared" si="7"/>
        <v>1.2453261321146656E-2</v>
      </c>
      <c r="G23" s="11">
        <f t="shared" si="7"/>
        <v>6.6015787287079353E-2</v>
      </c>
      <c r="H23" s="11">
        <f t="shared" si="7"/>
        <v>4.4297881179891981E-2</v>
      </c>
      <c r="I23" s="11">
        <f t="shared" si="7"/>
        <v>7.868716244287495E-2</v>
      </c>
      <c r="J23" s="11">
        <f>J22/$O22</f>
        <v>0.25643955130868301</v>
      </c>
      <c r="K23" s="11">
        <f>K22/$O22</f>
        <v>7.4989613626921473E-3</v>
      </c>
      <c r="L23" s="11">
        <f t="shared" si="7"/>
        <v>0.12995429995845451</v>
      </c>
      <c r="M23" s="11">
        <f t="shared" si="7"/>
        <v>0.23078520980473616</v>
      </c>
      <c r="N23" s="11">
        <f t="shared" si="7"/>
        <v>1.1425010386373078E-4</v>
      </c>
      <c r="O23" s="11">
        <f t="shared" si="7"/>
        <v>1</v>
      </c>
    </row>
    <row r="24" spans="1:15">
      <c r="A24" s="8" t="s">
        <v>40</v>
      </c>
      <c r="B24" s="10">
        <v>62.765999999999998</v>
      </c>
      <c r="C24" s="10">
        <v>62.286999999999999</v>
      </c>
      <c r="D24" s="10">
        <v>378.37099999999998</v>
      </c>
      <c r="E24" s="10">
        <v>91.617999999999995</v>
      </c>
      <c r="F24" s="10">
        <v>14.172000000000001</v>
      </c>
      <c r="G24" s="10">
        <v>82.784000000000006</v>
      </c>
      <c r="H24" s="10">
        <v>124.506</v>
      </c>
      <c r="I24" s="10">
        <v>119.65</v>
      </c>
      <c r="J24" s="10">
        <v>190.24</v>
      </c>
      <c r="K24" s="10">
        <v>13.869</v>
      </c>
      <c r="L24" s="10">
        <v>75.614000000000004</v>
      </c>
      <c r="M24" s="10">
        <v>143.45699999999999</v>
      </c>
      <c r="N24" s="10">
        <v>1.401</v>
      </c>
      <c r="O24" s="10">
        <f>SUM(B24:N24)</f>
        <v>1360.7349999999999</v>
      </c>
    </row>
    <row r="25" spans="1:15">
      <c r="A25" s="8"/>
      <c r="B25" s="11">
        <f t="shared" ref="B25:O25" si="8">B24/$O24</f>
        <v>4.6126541905661282E-2</v>
      </c>
      <c r="C25" s="11">
        <f t="shared" si="8"/>
        <v>4.5774526267054208E-2</v>
      </c>
      <c r="D25" s="11">
        <f t="shared" si="8"/>
        <v>0.27806369351857635</v>
      </c>
      <c r="E25" s="11">
        <f t="shared" si="8"/>
        <v>6.7329788680382294E-2</v>
      </c>
      <c r="F25" s="11">
        <f t="shared" si="8"/>
        <v>1.0414959562295378E-2</v>
      </c>
      <c r="G25" s="11">
        <f t="shared" si="8"/>
        <v>6.0837709032250963E-2</v>
      </c>
      <c r="H25" s="11">
        <f t="shared" si="8"/>
        <v>9.1499079541571285E-2</v>
      </c>
      <c r="I25" s="11">
        <f t="shared" si="8"/>
        <v>8.7930419956861558E-2</v>
      </c>
      <c r="J25" s="11">
        <f>J24/$O24</f>
        <v>0.13980679559208811</v>
      </c>
      <c r="K25" s="11">
        <f t="shared" si="8"/>
        <v>1.0192285786725557E-2</v>
      </c>
      <c r="L25" s="11">
        <f t="shared" si="8"/>
        <v>5.5568497907380943E-2</v>
      </c>
      <c r="M25" s="11">
        <f t="shared" si="8"/>
        <v>0.1054261116234976</v>
      </c>
      <c r="N25" s="11">
        <f t="shared" si="8"/>
        <v>1.0295906256545177E-3</v>
      </c>
      <c r="O25" s="11">
        <f t="shared" si="8"/>
        <v>1</v>
      </c>
    </row>
    <row r="26" spans="1:15">
      <c r="A26" s="8" t="s">
        <v>27</v>
      </c>
      <c r="B26" s="10">
        <v>5.5650000000000004</v>
      </c>
      <c r="C26" s="10">
        <v>3.7829999999999999</v>
      </c>
      <c r="D26" s="10">
        <v>2.1560000000000001</v>
      </c>
      <c r="E26" s="10">
        <v>2.335</v>
      </c>
      <c r="F26" s="10">
        <v>1.232</v>
      </c>
      <c r="G26" s="10">
        <v>2.35</v>
      </c>
      <c r="H26" s="10">
        <v>4.9939999999999998</v>
      </c>
      <c r="I26" s="10">
        <v>5.8719999999999999</v>
      </c>
      <c r="J26" s="10">
        <v>14.176</v>
      </c>
      <c r="K26" s="10">
        <v>0.878</v>
      </c>
      <c r="L26" s="10">
        <v>2.4580000000000002</v>
      </c>
      <c r="M26" s="10">
        <v>3.8769999999999998</v>
      </c>
      <c r="N26" s="10">
        <v>0.11700000000000001</v>
      </c>
      <c r="O26" s="10">
        <f>SUM(B26:N26)</f>
        <v>49.792999999999999</v>
      </c>
    </row>
    <row r="27" spans="1:15">
      <c r="A27" s="8"/>
      <c r="B27" s="11">
        <f t="shared" ref="B27:O27" si="9">B26/$O26</f>
        <v>0.11176269756793125</v>
      </c>
      <c r="C27" s="11">
        <f t="shared" si="9"/>
        <v>7.5974534573132774E-2</v>
      </c>
      <c r="D27" s="11">
        <f t="shared" si="9"/>
        <v>4.3299258931978397E-2</v>
      </c>
      <c r="E27" s="11">
        <f t="shared" si="9"/>
        <v>4.6894141746831881E-2</v>
      </c>
      <c r="F27" s="11">
        <f t="shared" si="9"/>
        <v>2.4742433675416224E-2</v>
      </c>
      <c r="G27" s="11">
        <f t="shared" si="9"/>
        <v>4.7195388910087767E-2</v>
      </c>
      <c r="H27" s="11">
        <f t="shared" si="9"/>
        <v>0.10029522221999077</v>
      </c>
      <c r="I27" s="11">
        <f t="shared" si="9"/>
        <v>0.11792822284256824</v>
      </c>
      <c r="J27" s="11">
        <f>J26/$O26</f>
        <v>0.28469865242102305</v>
      </c>
      <c r="K27" s="11">
        <f t="shared" si="9"/>
        <v>1.7633000622577472E-2</v>
      </c>
      <c r="L27" s="11">
        <f t="shared" si="9"/>
        <v>4.9364368485530101E-2</v>
      </c>
      <c r="M27" s="11">
        <f t="shared" si="9"/>
        <v>7.7862350129536281E-2</v>
      </c>
      <c r="N27" s="11">
        <f t="shared" si="9"/>
        <v>2.3497278733958589E-3</v>
      </c>
      <c r="O27" s="11">
        <f t="shared" si="9"/>
        <v>1</v>
      </c>
    </row>
    <row r="28" spans="1:15">
      <c r="A28" s="8" t="s">
        <v>29</v>
      </c>
      <c r="B28" s="9">
        <v>19.146999999999998</v>
      </c>
      <c r="C28" s="10">
        <v>12.311</v>
      </c>
      <c r="D28" s="10">
        <v>16.86</v>
      </c>
      <c r="E28" s="10">
        <v>20.774999999999999</v>
      </c>
      <c r="F28" s="10">
        <v>21.971</v>
      </c>
      <c r="G28" s="10">
        <v>23.577999999999999</v>
      </c>
      <c r="H28" s="10">
        <v>56.066000000000003</v>
      </c>
      <c r="I28" s="10">
        <v>34.883000000000003</v>
      </c>
      <c r="J28" s="9">
        <v>90.584999999999994</v>
      </c>
      <c r="K28" s="10">
        <v>1.827</v>
      </c>
      <c r="L28" s="10">
        <v>25.524999999999999</v>
      </c>
      <c r="M28" s="10">
        <v>61.36</v>
      </c>
      <c r="N28" s="10">
        <v>2.665</v>
      </c>
      <c r="O28" s="10">
        <f>SUM(B28:N28)</f>
        <v>387.553</v>
      </c>
    </row>
    <row r="29" spans="1:15">
      <c r="A29" s="8"/>
      <c r="B29" s="11">
        <f t="shared" ref="B29:O29" si="10">B28/$O28</f>
        <v>4.9404855593944565E-2</v>
      </c>
      <c r="C29" s="11">
        <f t="shared" si="10"/>
        <v>3.1765977814647288E-2</v>
      </c>
      <c r="D29" s="11">
        <f t="shared" si="10"/>
        <v>4.3503727232146315E-2</v>
      </c>
      <c r="E29" s="11">
        <f t="shared" si="10"/>
        <v>5.3605571367013022E-2</v>
      </c>
      <c r="F29" s="11">
        <f t="shared" si="10"/>
        <v>5.6691600890716884E-2</v>
      </c>
      <c r="G29" s="11">
        <f t="shared" si="10"/>
        <v>6.0838130526663446E-2</v>
      </c>
      <c r="H29" s="11">
        <f t="shared" si="10"/>
        <v>0.14466666494647185</v>
      </c>
      <c r="I29" s="11">
        <f t="shared" si="10"/>
        <v>9.0008334343947796E-2</v>
      </c>
      <c r="J29" s="11">
        <f>J28/$O28</f>
        <v>0.23373577291364017</v>
      </c>
      <c r="K29" s="11">
        <f t="shared" si="10"/>
        <v>4.7141939296044665E-3</v>
      </c>
      <c r="L29" s="11">
        <f t="shared" si="10"/>
        <v>6.5861959525535863E-2</v>
      </c>
      <c r="M29" s="11">
        <f t="shared" si="10"/>
        <v>0.15832673208567602</v>
      </c>
      <c r="N29" s="11">
        <f t="shared" si="10"/>
        <v>6.8764788299922851E-3</v>
      </c>
      <c r="O29" s="11">
        <f t="shared" si="10"/>
        <v>1</v>
      </c>
    </row>
    <row r="30" spans="1:15">
      <c r="A30" s="8" t="s">
        <v>30</v>
      </c>
      <c r="B30" s="9">
        <v>12.167</v>
      </c>
      <c r="C30" s="10">
        <v>11.635999999999999</v>
      </c>
      <c r="D30" s="10">
        <v>7.2670000000000003</v>
      </c>
      <c r="E30" s="10">
        <v>5.6769999999999996</v>
      </c>
      <c r="F30" s="10">
        <v>2.677</v>
      </c>
      <c r="G30" s="10">
        <v>8.7680000000000007</v>
      </c>
      <c r="H30" s="10">
        <v>20.536999999999999</v>
      </c>
      <c r="I30" s="10">
        <v>19.751999999999999</v>
      </c>
      <c r="J30" s="9">
        <v>31.292000000000002</v>
      </c>
      <c r="K30" s="10">
        <v>0.71599999999999997</v>
      </c>
      <c r="L30" s="10">
        <v>3.544</v>
      </c>
      <c r="M30" s="10">
        <v>18.786000000000001</v>
      </c>
      <c r="N30" s="10">
        <v>8.0000000000000002E-3</v>
      </c>
      <c r="O30" s="10">
        <f>SUM(B30:N30)</f>
        <v>142.827</v>
      </c>
    </row>
    <row r="31" spans="1:15">
      <c r="A31" s="8"/>
      <c r="B31" s="11">
        <f t="shared" ref="B31:O31" si="11">B30/$O30</f>
        <v>8.518697445160929E-2</v>
      </c>
      <c r="C31" s="11">
        <f t="shared" si="11"/>
        <v>8.1469189999089808E-2</v>
      </c>
      <c r="D31" s="11">
        <f t="shared" si="11"/>
        <v>5.0879735624216715E-2</v>
      </c>
      <c r="E31" s="11">
        <f t="shared" si="11"/>
        <v>3.9747386698593401E-2</v>
      </c>
      <c r="F31" s="11">
        <f t="shared" si="11"/>
        <v>1.874295476345509E-2</v>
      </c>
      <c r="G31" s="11">
        <f t="shared" si="11"/>
        <v>6.1388953069097585E-2</v>
      </c>
      <c r="H31" s="11">
        <f t="shared" si="11"/>
        <v>0.14378933955064518</v>
      </c>
      <c r="I31" s="11">
        <f t="shared" si="11"/>
        <v>0.13829317986095066</v>
      </c>
      <c r="J31" s="11">
        <f>J30/$O30</f>
        <v>0.21909022803811606</v>
      </c>
      <c r="K31" s="11">
        <f t="shared" si="11"/>
        <v>5.0130577551863445E-3</v>
      </c>
      <c r="L31" s="11">
        <f t="shared" si="11"/>
        <v>2.4813235592710061E-2</v>
      </c>
      <c r="M31" s="11">
        <f t="shared" si="11"/>
        <v>0.13152975277783613</v>
      </c>
      <c r="N31" s="11">
        <f t="shared" si="11"/>
        <v>5.6011818493702173E-5</v>
      </c>
      <c r="O31" s="11">
        <f t="shared" si="11"/>
        <v>1</v>
      </c>
    </row>
    <row r="32" spans="1:15">
      <c r="A32" s="8" t="s">
        <v>31</v>
      </c>
      <c r="B32" s="9">
        <v>202.53899999999999</v>
      </c>
      <c r="C32" s="10">
        <v>128.761</v>
      </c>
      <c r="D32" s="10">
        <v>81.412000000000006</v>
      </c>
      <c r="E32" s="10">
        <v>326.64299999999997</v>
      </c>
      <c r="F32" s="10">
        <v>41.066000000000003</v>
      </c>
      <c r="G32" s="10">
        <v>271.95100000000002</v>
      </c>
      <c r="H32" s="10">
        <v>186.96299999999999</v>
      </c>
      <c r="I32" s="10">
        <v>90.195999999999998</v>
      </c>
      <c r="J32" s="9">
        <v>513.447</v>
      </c>
      <c r="K32" s="10">
        <v>74.600999999999999</v>
      </c>
      <c r="L32" s="10">
        <v>161.053</v>
      </c>
      <c r="M32" s="10">
        <v>391.98899999999998</v>
      </c>
      <c r="N32" s="10">
        <v>5.8140000000000001</v>
      </c>
      <c r="O32" s="10">
        <f>SUM(B32:N32)</f>
        <v>2476.4349999999999</v>
      </c>
    </row>
    <row r="33" spans="1:15">
      <c r="A33" s="8"/>
      <c r="B33" s="11">
        <f t="shared" ref="B33:O43" si="12">B32/$O32</f>
        <v>8.1786519735022323E-2</v>
      </c>
      <c r="C33" s="11">
        <f t="shared" si="12"/>
        <v>5.199450015849396E-2</v>
      </c>
      <c r="D33" s="11">
        <f t="shared" si="12"/>
        <v>3.28746767025987E-2</v>
      </c>
      <c r="E33" s="11">
        <f t="shared" si="12"/>
        <v>0.13190049405698109</v>
      </c>
      <c r="F33" s="11">
        <f t="shared" si="12"/>
        <v>1.6582708611370782E-2</v>
      </c>
      <c r="G33" s="11">
        <f t="shared" si="12"/>
        <v>0.10981552110190658</v>
      </c>
      <c r="H33" s="11">
        <f t="shared" si="12"/>
        <v>7.5496833149264975E-2</v>
      </c>
      <c r="I33" s="11">
        <f t="shared" si="12"/>
        <v>3.6421711048341666E-2</v>
      </c>
      <c r="J33" s="11">
        <f>J32/$O32</f>
        <v>0.20733312200804788</v>
      </c>
      <c r="K33" s="11">
        <f t="shared" si="12"/>
        <v>3.0124352143302772E-2</v>
      </c>
      <c r="L33" s="11">
        <f t="shared" si="12"/>
        <v>6.5034212486901541E-2</v>
      </c>
      <c r="M33" s="11">
        <f t="shared" si="12"/>
        <v>0.1582876190976141</v>
      </c>
      <c r="N33" s="11">
        <f t="shared" si="12"/>
        <v>2.3477297001536484E-3</v>
      </c>
      <c r="O33" s="11">
        <f t="shared" si="12"/>
        <v>1</v>
      </c>
    </row>
    <row r="34" spans="1:15">
      <c r="A34" s="8" t="s">
        <v>32</v>
      </c>
      <c r="B34" s="9">
        <v>38.362000000000002</v>
      </c>
      <c r="C34" s="10">
        <v>33.274999999999999</v>
      </c>
      <c r="D34" s="10">
        <v>36.417999999999999</v>
      </c>
      <c r="E34" s="10">
        <v>58.817999999999998</v>
      </c>
      <c r="F34" s="10">
        <v>8.0890000000000004</v>
      </c>
      <c r="G34" s="10">
        <v>69.430000000000007</v>
      </c>
      <c r="H34" s="10">
        <v>117.184</v>
      </c>
      <c r="I34" s="10">
        <v>101.52800000000001</v>
      </c>
      <c r="J34" s="9">
        <v>202.357</v>
      </c>
      <c r="K34" s="10">
        <v>8.8279999999999994</v>
      </c>
      <c r="L34" s="10">
        <v>69.043000000000006</v>
      </c>
      <c r="M34" s="10">
        <v>111.55200000000001</v>
      </c>
      <c r="N34" s="10">
        <v>0.42399999999999999</v>
      </c>
      <c r="O34" s="10">
        <f>SUM(B34:N34)</f>
        <v>855.30799999999999</v>
      </c>
    </row>
    <row r="35" spans="1:15">
      <c r="A35" s="8"/>
      <c r="B35" s="11">
        <f>B34/$O34</f>
        <v>4.4851679161191059E-2</v>
      </c>
      <c r="C35" s="11">
        <f t="shared" si="12"/>
        <v>3.890411407352673E-2</v>
      </c>
      <c r="D35" s="11">
        <f t="shared" si="12"/>
        <v>4.2578813713890197E-2</v>
      </c>
      <c r="E35" s="11">
        <f t="shared" si="12"/>
        <v>6.8768209814476192E-2</v>
      </c>
      <c r="F35" s="11">
        <f t="shared" si="12"/>
        <v>9.4574118329303607E-3</v>
      </c>
      <c r="G35" s="11">
        <f t="shared" si="12"/>
        <v>8.1175436217128805E-2</v>
      </c>
      <c r="H35" s="11">
        <f t="shared" si="12"/>
        <v>0.13700795502906554</v>
      </c>
      <c r="I35" s="11">
        <f t="shared" si="12"/>
        <v>0.11870343782590599</v>
      </c>
      <c r="J35" s="11">
        <f>J34/$O34</f>
        <v>0.23658962619313745</v>
      </c>
      <c r="K35" s="11">
        <f t="shared" si="12"/>
        <v>1.0321428070355942E-2</v>
      </c>
      <c r="L35" s="11">
        <f t="shared" si="12"/>
        <v>8.0722967632712431E-2</v>
      </c>
      <c r="M35" s="11">
        <f t="shared" si="12"/>
        <v>0.13042319258091822</v>
      </c>
      <c r="N35" s="11">
        <f t="shared" si="12"/>
        <v>4.9572785476109194E-4</v>
      </c>
      <c r="O35" s="11">
        <f t="shared" si="12"/>
        <v>1</v>
      </c>
    </row>
    <row r="36" spans="1:15">
      <c r="A36" s="8" t="s">
        <v>33</v>
      </c>
      <c r="B36" s="9">
        <v>19.771000000000001</v>
      </c>
      <c r="C36" s="10">
        <v>11.644</v>
      </c>
      <c r="D36" s="10">
        <v>7.4720000000000004</v>
      </c>
      <c r="E36" s="10">
        <v>11.308999999999999</v>
      </c>
      <c r="F36" s="10">
        <v>61.496000000000002</v>
      </c>
      <c r="G36" s="10">
        <v>6.5890000000000004</v>
      </c>
      <c r="H36" s="10">
        <v>13.093</v>
      </c>
      <c r="I36" s="10">
        <v>14.680999999999999</v>
      </c>
      <c r="J36" s="9">
        <v>81.087000000000003</v>
      </c>
      <c r="K36" s="10">
        <v>1.256</v>
      </c>
      <c r="L36" s="10">
        <v>26.494</v>
      </c>
      <c r="M36" s="10">
        <v>48.12</v>
      </c>
      <c r="N36" s="10">
        <v>0.93600000000000005</v>
      </c>
      <c r="O36" s="10">
        <f>SUM(B36:N36)</f>
        <v>303.94799999999998</v>
      </c>
    </row>
    <row r="37" spans="1:15">
      <c r="A37" s="8"/>
      <c r="B37" s="11">
        <f t="shared" si="12"/>
        <v>6.5047310724202834E-2</v>
      </c>
      <c r="C37" s="11">
        <f t="shared" si="12"/>
        <v>3.8309184465763882E-2</v>
      </c>
      <c r="D37" s="11">
        <f t="shared" si="12"/>
        <v>2.4583152381328389E-2</v>
      </c>
      <c r="E37" s="11">
        <f t="shared" si="12"/>
        <v>3.7207022253806572E-2</v>
      </c>
      <c r="F37" s="11">
        <f t="shared" si="12"/>
        <v>0.20232408175082581</v>
      </c>
      <c r="G37" s="11">
        <f t="shared" si="12"/>
        <v>2.1678050192796137E-2</v>
      </c>
      <c r="H37" s="11">
        <f t="shared" si="12"/>
        <v>4.3076447287035941E-2</v>
      </c>
      <c r="I37" s="11">
        <f t="shared" si="12"/>
        <v>4.830102517535894E-2</v>
      </c>
      <c r="J37" s="11">
        <f>J36/$O36</f>
        <v>0.26677918591337996</v>
      </c>
      <c r="K37" s="11">
        <f t="shared" si="12"/>
        <v>4.1322857857265059E-3</v>
      </c>
      <c r="L37" s="11">
        <f t="shared" si="12"/>
        <v>8.7166225801781891E-2</v>
      </c>
      <c r="M37" s="11">
        <f t="shared" si="12"/>
        <v>0.15831655414741996</v>
      </c>
      <c r="N37" s="11">
        <f t="shared" si="12"/>
        <v>3.0794741205732563E-3</v>
      </c>
      <c r="O37" s="11">
        <f t="shared" si="12"/>
        <v>1</v>
      </c>
    </row>
    <row r="38" spans="1:15">
      <c r="A38" s="8" t="s">
        <v>28</v>
      </c>
      <c r="B38" s="9">
        <v>10.542</v>
      </c>
      <c r="C38" s="10">
        <v>6.6130000000000004</v>
      </c>
      <c r="D38" s="10">
        <v>0.69399999999999995</v>
      </c>
      <c r="E38" s="10">
        <v>7.8209999999999997</v>
      </c>
      <c r="F38" s="10">
        <v>11.324999999999999</v>
      </c>
      <c r="G38" s="10">
        <v>3.3740000000000001</v>
      </c>
      <c r="H38" s="10">
        <v>9.3059999999999992</v>
      </c>
      <c r="I38" s="10">
        <v>1.786</v>
      </c>
      <c r="J38" s="9">
        <v>36.603999999999999</v>
      </c>
      <c r="K38" s="10">
        <v>0.627</v>
      </c>
      <c r="L38" s="10">
        <v>6.6539999999999999</v>
      </c>
      <c r="M38" s="10">
        <v>44.793999999999997</v>
      </c>
      <c r="N38" s="10">
        <v>4.0620000000000003</v>
      </c>
      <c r="O38" s="10">
        <f>SUM(B38:N38)</f>
        <v>144.202</v>
      </c>
    </row>
    <row r="39" spans="1:15">
      <c r="A39" s="8"/>
      <c r="B39" s="11">
        <f t="shared" si="12"/>
        <v>7.3105782166682842E-2</v>
      </c>
      <c r="C39" s="11">
        <f t="shared" si="12"/>
        <v>4.5859280731196522E-2</v>
      </c>
      <c r="D39" s="11">
        <f t="shared" si="12"/>
        <v>4.8126933052246154E-3</v>
      </c>
      <c r="E39" s="11">
        <f t="shared" si="12"/>
        <v>5.4236418357581723E-2</v>
      </c>
      <c r="F39" s="11">
        <f t="shared" si="12"/>
        <v>7.853566524736133E-2</v>
      </c>
      <c r="G39" s="11">
        <f t="shared" si="12"/>
        <v>2.3397733734622266E-2</v>
      </c>
      <c r="H39" s="11">
        <f t="shared" si="12"/>
        <v>6.4534472476109897E-2</v>
      </c>
      <c r="I39" s="11">
        <f t="shared" si="12"/>
        <v>1.2385403808546346E-2</v>
      </c>
      <c r="J39" s="11">
        <f>J38/$O38</f>
        <v>0.25383836562599688</v>
      </c>
      <c r="K39" s="11">
        <f t="shared" si="12"/>
        <v>4.3480672944896746E-3</v>
      </c>
      <c r="L39" s="11">
        <f t="shared" si="12"/>
        <v>4.6143604110899988E-2</v>
      </c>
      <c r="M39" s="11">
        <f t="shared" si="12"/>
        <v>0.31063369440090982</v>
      </c>
      <c r="N39" s="11">
        <f t="shared" si="12"/>
        <v>2.8168818740378083E-2</v>
      </c>
      <c r="O39" s="11">
        <f t="shared" si="12"/>
        <v>1</v>
      </c>
    </row>
    <row r="40" spans="1:15">
      <c r="A40" s="8" t="s">
        <v>34</v>
      </c>
      <c r="B40" s="9">
        <v>25.606999999999999</v>
      </c>
      <c r="C40" s="10">
        <v>20.065000000000001</v>
      </c>
      <c r="D40" s="10">
        <v>15.933</v>
      </c>
      <c r="E40" s="10">
        <v>12.949</v>
      </c>
      <c r="F40" s="10">
        <v>6.867</v>
      </c>
      <c r="G40" s="10">
        <v>15.456</v>
      </c>
      <c r="H40" s="10">
        <v>22.690999999999999</v>
      </c>
      <c r="I40" s="10">
        <v>16.530999999999999</v>
      </c>
      <c r="J40" s="9">
        <v>93.155000000000001</v>
      </c>
      <c r="K40" s="10">
        <v>4.1120000000000001</v>
      </c>
      <c r="L40" s="10">
        <v>16.456</v>
      </c>
      <c r="M40" s="10">
        <v>49.860999999999997</v>
      </c>
      <c r="N40" s="10">
        <v>2.2589999999999999</v>
      </c>
      <c r="O40" s="10">
        <f>SUM(B40:N40)</f>
        <v>301.94200000000001</v>
      </c>
    </row>
    <row r="41" spans="1:15">
      <c r="A41" s="8"/>
      <c r="B41" s="11">
        <f t="shared" si="12"/>
        <v>8.4807678295831648E-2</v>
      </c>
      <c r="C41" s="11">
        <f t="shared" si="12"/>
        <v>6.6453159878387236E-2</v>
      </c>
      <c r="D41" s="11">
        <f t="shared" si="12"/>
        <v>5.2768412476568348E-2</v>
      </c>
      <c r="E41" s="11">
        <f t="shared" si="12"/>
        <v>4.2885719773996328E-2</v>
      </c>
      <c r="F41" s="11">
        <f t="shared" si="12"/>
        <v>2.2742778414397466E-2</v>
      </c>
      <c r="G41" s="11">
        <f t="shared" si="12"/>
        <v>5.1188638877665241E-2</v>
      </c>
      <c r="H41" s="11">
        <f t="shared" si="12"/>
        <v>7.515019440819759E-2</v>
      </c>
      <c r="I41" s="11">
        <f t="shared" si="12"/>
        <v>5.4748925290287534E-2</v>
      </c>
      <c r="J41" s="11">
        <f>J40/$O40</f>
        <v>0.30851951699332986</v>
      </c>
      <c r="K41" s="11">
        <f t="shared" si="12"/>
        <v>1.3618509515072432E-2</v>
      </c>
      <c r="L41" s="11">
        <f t="shared" si="12"/>
        <v>5.4500533214988309E-2</v>
      </c>
      <c r="M41" s="11">
        <f t="shared" si="12"/>
        <v>0.16513436355326519</v>
      </c>
      <c r="N41" s="11">
        <f t="shared" si="12"/>
        <v>7.4815693080127962E-3</v>
      </c>
      <c r="O41" s="11">
        <f t="shared" si="12"/>
        <v>1</v>
      </c>
    </row>
    <row r="42" spans="1:15">
      <c r="A42" s="14"/>
      <c r="B42" s="15">
        <f t="shared" ref="B42:O42" si="13">+B8+B12+B14+B16+B18+B20+B22+B24+B38+B28+B30+B32+B34+B36+B40+B10+B26</f>
        <v>806.68999999999983</v>
      </c>
      <c r="C42" s="15">
        <f t="shared" si="13"/>
        <v>693.27300000000002</v>
      </c>
      <c r="D42" s="15">
        <f t="shared" si="13"/>
        <v>735.18700000000001</v>
      </c>
      <c r="E42" s="15">
        <f t="shared" si="13"/>
        <v>901.31699999999989</v>
      </c>
      <c r="F42" s="15">
        <f t="shared" si="13"/>
        <v>244.92300000000003</v>
      </c>
      <c r="G42" s="15">
        <f t="shared" si="13"/>
        <v>859.29500000000007</v>
      </c>
      <c r="H42" s="15">
        <f t="shared" si="13"/>
        <v>1332.0560000000003</v>
      </c>
      <c r="I42" s="15">
        <f t="shared" si="13"/>
        <v>1128.0060000000001</v>
      </c>
      <c r="J42" s="15">
        <f t="shared" si="13"/>
        <v>3033.41</v>
      </c>
      <c r="K42" s="15">
        <f t="shared" si="13"/>
        <v>141.70199999999997</v>
      </c>
      <c r="L42" s="15">
        <f t="shared" si="13"/>
        <v>693.68999999999994</v>
      </c>
      <c r="M42" s="15">
        <f t="shared" si="13"/>
        <v>1501.9569999999999</v>
      </c>
      <c r="N42" s="15">
        <f t="shared" si="13"/>
        <v>32.819999999999993</v>
      </c>
      <c r="O42" s="15">
        <f t="shared" si="13"/>
        <v>12104.325999999997</v>
      </c>
    </row>
    <row r="43" spans="1:15">
      <c r="A43" s="16" t="s">
        <v>35</v>
      </c>
      <c r="B43" s="17">
        <f t="shared" si="12"/>
        <v>6.6644768159747181E-2</v>
      </c>
      <c r="C43" s="17">
        <f t="shared" si="12"/>
        <v>5.7274812327427413E-2</v>
      </c>
      <c r="D43" s="17">
        <f t="shared" si="12"/>
        <v>6.0737541272434352E-2</v>
      </c>
      <c r="E43" s="17">
        <f t="shared" si="12"/>
        <v>7.446238642283759E-2</v>
      </c>
      <c r="F43" s="17">
        <f t="shared" si="12"/>
        <v>2.0234336054729532E-2</v>
      </c>
      <c r="G43" s="17">
        <f t="shared" si="12"/>
        <v>7.0990735047948991E-2</v>
      </c>
      <c r="H43" s="17">
        <f t="shared" si="12"/>
        <v>0.11004792831918114</v>
      </c>
      <c r="I43" s="17">
        <f t="shared" si="12"/>
        <v>9.3190318899210117E-2</v>
      </c>
      <c r="J43" s="17">
        <f t="shared" si="12"/>
        <v>0.25060544469803608</v>
      </c>
      <c r="K43" s="17">
        <f t="shared" si="12"/>
        <v>1.1706723695313561E-2</v>
      </c>
      <c r="L43" s="17">
        <f t="shared" si="12"/>
        <v>5.7309262820581672E-2</v>
      </c>
      <c r="M43" s="17">
        <f t="shared" si="12"/>
        <v>0.12408431497961971</v>
      </c>
      <c r="N43" s="17">
        <f t="shared" si="12"/>
        <v>2.7114273029328522E-3</v>
      </c>
      <c r="O43" s="17">
        <f t="shared" si="12"/>
        <v>1</v>
      </c>
    </row>
    <row r="44" spans="1:15" ht="19.5" customHeight="1">
      <c r="A44" s="27" t="s">
        <v>43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15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7"/>
      <c r="K45" s="7"/>
      <c r="L45" s="19"/>
      <c r="M45" s="7"/>
      <c r="N45" s="7"/>
      <c r="O45" s="7"/>
    </row>
    <row r="46" spans="1:15" s="20" customFormat="1" ht="13.2">
      <c r="A46" s="21"/>
    </row>
    <row r="48" spans="1:15"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46"/>
  <sheetViews>
    <sheetView showGridLines="0" workbookViewId="0">
      <selection activeCell="J8" sqref="J8"/>
    </sheetView>
  </sheetViews>
  <sheetFormatPr defaultColWidth="9.44140625" defaultRowHeight="14.4"/>
  <cols>
    <col min="1" max="1" width="16" style="3" customWidth="1"/>
    <col min="2" max="2" width="10.44140625" style="3" bestFit="1" customWidth="1"/>
    <col min="3" max="6" width="9.44140625" style="3"/>
    <col min="7" max="7" width="10.44140625" style="3" bestFit="1" customWidth="1"/>
    <col min="8" max="8" width="10" style="3" bestFit="1" customWidth="1"/>
    <col min="9" max="9" width="9.44140625" style="3"/>
    <col min="10" max="10" width="10.44140625" style="3" customWidth="1"/>
    <col min="11" max="11" width="11.5546875" style="3" bestFit="1" customWidth="1"/>
    <col min="12" max="16384" width="9.44140625" style="3"/>
  </cols>
  <sheetData>
    <row r="1" spans="1:15" ht="15">
      <c r="A1" s="1" t="s">
        <v>60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>
      <c r="A2" s="4" t="s">
        <v>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ht="15">
      <c r="A3" s="5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ht="15">
      <c r="A4" s="2" t="s">
        <v>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>
      <c r="A6" s="23"/>
      <c r="B6" s="24" t="s">
        <v>0</v>
      </c>
      <c r="C6" s="24" t="s">
        <v>1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J6" s="24" t="s">
        <v>8</v>
      </c>
      <c r="K6" s="24" t="s">
        <v>9</v>
      </c>
      <c r="L6" s="24" t="s">
        <v>10</v>
      </c>
      <c r="M6" s="24" t="s">
        <v>10</v>
      </c>
      <c r="N6" s="24"/>
      <c r="O6" s="24"/>
    </row>
    <row r="7" spans="1:15">
      <c r="A7" s="25"/>
      <c r="B7" s="26"/>
      <c r="C7" s="26"/>
      <c r="D7" s="26" t="s">
        <v>41</v>
      </c>
      <c r="E7" s="26"/>
      <c r="F7" s="26" t="s">
        <v>12</v>
      </c>
      <c r="G7" s="26"/>
      <c r="H7" s="26"/>
      <c r="I7" s="26" t="s">
        <v>13</v>
      </c>
      <c r="J7" s="26" t="s">
        <v>11</v>
      </c>
      <c r="K7" s="26" t="s">
        <v>14</v>
      </c>
      <c r="L7" s="26" t="s">
        <v>15</v>
      </c>
      <c r="M7" s="26" t="s">
        <v>16</v>
      </c>
      <c r="N7" s="26" t="s">
        <v>17</v>
      </c>
      <c r="O7" s="26" t="s">
        <v>42</v>
      </c>
    </row>
    <row r="8" spans="1:15">
      <c r="A8" s="8" t="s">
        <v>19</v>
      </c>
      <c r="B8" s="9">
        <v>17.616</v>
      </c>
      <c r="C8" s="9">
        <v>12.343999999999999</v>
      </c>
      <c r="D8" s="10">
        <v>14.423</v>
      </c>
      <c r="E8" s="10">
        <v>19.713999999999999</v>
      </c>
      <c r="F8" s="10">
        <v>2.863</v>
      </c>
      <c r="G8" s="10">
        <v>23.285</v>
      </c>
      <c r="H8" s="10">
        <v>17.890999999999998</v>
      </c>
      <c r="I8" s="10">
        <v>24.158999999999999</v>
      </c>
      <c r="J8" s="10">
        <v>114.619</v>
      </c>
      <c r="K8" s="10">
        <v>2.403</v>
      </c>
      <c r="L8" s="10">
        <v>30.544</v>
      </c>
      <c r="M8" s="10">
        <v>38.994999999999997</v>
      </c>
      <c r="N8" s="10">
        <v>0.17799999999999999</v>
      </c>
      <c r="O8" s="10">
        <f>SUM(B8:N8)</f>
        <v>319.03399999999999</v>
      </c>
    </row>
    <row r="9" spans="1:15">
      <c r="A9" s="8"/>
      <c r="B9" s="11">
        <f t="shared" ref="B9:O9" si="0">B8/$O8</f>
        <v>5.521668536895754E-2</v>
      </c>
      <c r="C9" s="11">
        <f t="shared" si="0"/>
        <v>3.8691800873888051E-2</v>
      </c>
      <c r="D9" s="11">
        <f t="shared" si="0"/>
        <v>4.520834769961822E-2</v>
      </c>
      <c r="E9" s="11">
        <f t="shared" si="0"/>
        <v>6.1792786975682842E-2</v>
      </c>
      <c r="F9" s="11">
        <f t="shared" si="0"/>
        <v>8.973965157318655E-3</v>
      </c>
      <c r="G9" s="11">
        <f t="shared" si="0"/>
        <v>7.2985951340609465E-2</v>
      </c>
      <c r="H9" s="11">
        <f t="shared" si="0"/>
        <v>5.6078662462308089E-2</v>
      </c>
      <c r="I9" s="11">
        <f t="shared" si="0"/>
        <v>7.5725471266385402E-2</v>
      </c>
      <c r="J9" s="11">
        <f t="shared" si="0"/>
        <v>0.35926891804635241</v>
      </c>
      <c r="K9" s="11">
        <f t="shared" si="0"/>
        <v>7.5321125648050054E-3</v>
      </c>
      <c r="L9" s="11">
        <f t="shared" si="0"/>
        <v>9.5739012142906407E-2</v>
      </c>
      <c r="M9" s="11">
        <f t="shared" si="0"/>
        <v>0.12222835183710827</v>
      </c>
      <c r="N9" s="11">
        <f t="shared" si="0"/>
        <v>5.5793426405963001E-4</v>
      </c>
      <c r="O9" s="11">
        <f t="shared" si="0"/>
        <v>1</v>
      </c>
    </row>
    <row r="10" spans="1:15">
      <c r="A10" s="8" t="s">
        <v>20</v>
      </c>
      <c r="B10" s="9">
        <v>36.615000000000002</v>
      </c>
      <c r="C10" s="10">
        <v>25.081</v>
      </c>
      <c r="D10" s="10">
        <v>20.302</v>
      </c>
      <c r="E10" s="10">
        <v>25.623999999999999</v>
      </c>
      <c r="F10" s="10">
        <v>15.145</v>
      </c>
      <c r="G10" s="10">
        <v>38.225999999999999</v>
      </c>
      <c r="H10" s="10">
        <v>72.686999999999998</v>
      </c>
      <c r="I10" s="10">
        <v>61.686</v>
      </c>
      <c r="J10" s="10">
        <v>102.807</v>
      </c>
      <c r="K10" s="10">
        <v>4.8929999999999998</v>
      </c>
      <c r="L10" s="10">
        <v>32.234000000000002</v>
      </c>
      <c r="M10" s="10">
        <v>50.448999999999998</v>
      </c>
      <c r="N10" s="10">
        <v>0.313</v>
      </c>
      <c r="O10" s="10">
        <f>SUM(B10:N10)</f>
        <v>486.06199999999995</v>
      </c>
    </row>
    <row r="11" spans="1:15">
      <c r="A11" s="8"/>
      <c r="B11" s="11">
        <f t="shared" ref="B11:O11" si="1">B10/$O10</f>
        <v>7.5329896186083267E-2</v>
      </c>
      <c r="C11" s="11">
        <f t="shared" si="1"/>
        <v>5.1600413116022238E-2</v>
      </c>
      <c r="D11" s="11">
        <f t="shared" si="1"/>
        <v>4.1768334080837424E-2</v>
      </c>
      <c r="E11" s="11">
        <f t="shared" si="1"/>
        <v>5.2717554550654036E-2</v>
      </c>
      <c r="F11" s="11">
        <f t="shared" si="1"/>
        <v>3.1158576477897885E-2</v>
      </c>
      <c r="G11" s="11">
        <f t="shared" si="1"/>
        <v>7.8644288177228419E-2</v>
      </c>
      <c r="H11" s="11">
        <f t="shared" si="1"/>
        <v>0.14954265093753472</v>
      </c>
      <c r="I11" s="11">
        <f t="shared" si="1"/>
        <v>0.12690973579502204</v>
      </c>
      <c r="J11" s="11">
        <f t="shared" si="1"/>
        <v>0.21151005427291172</v>
      </c>
      <c r="K11" s="11">
        <f t="shared" si="1"/>
        <v>1.0066617015936238E-2</v>
      </c>
      <c r="L11" s="11">
        <f t="shared" si="1"/>
        <v>6.6316642732820105E-2</v>
      </c>
      <c r="M11" s="11">
        <f t="shared" si="1"/>
        <v>0.10379128588533973</v>
      </c>
      <c r="N11" s="11">
        <f t="shared" si="1"/>
        <v>6.4395077171225076E-4</v>
      </c>
      <c r="O11" s="11">
        <f t="shared" si="1"/>
        <v>1</v>
      </c>
    </row>
    <row r="12" spans="1:15">
      <c r="A12" s="8" t="s">
        <v>21</v>
      </c>
      <c r="B12" s="9">
        <v>4.45</v>
      </c>
      <c r="C12" s="10">
        <v>4.375</v>
      </c>
      <c r="D12" s="10">
        <v>6.18</v>
      </c>
      <c r="E12" s="10">
        <v>15.250999999999999</v>
      </c>
      <c r="F12" s="10">
        <v>1.7170000000000001</v>
      </c>
      <c r="G12" s="10">
        <v>11.427</v>
      </c>
      <c r="H12" s="10">
        <v>26.602</v>
      </c>
      <c r="I12" s="10">
        <v>12.442</v>
      </c>
      <c r="J12" s="10">
        <v>49.076000000000001</v>
      </c>
      <c r="K12" s="10">
        <v>0.106</v>
      </c>
      <c r="L12" s="10">
        <v>19.03</v>
      </c>
      <c r="M12" s="10">
        <v>31.189</v>
      </c>
      <c r="N12" s="10">
        <v>0.23899999999999999</v>
      </c>
      <c r="O12" s="10">
        <f>SUM(B12:N12)</f>
        <v>182.08399999999997</v>
      </c>
    </row>
    <row r="13" spans="1:15">
      <c r="A13" s="8"/>
      <c r="B13" s="11">
        <f t="shared" ref="B13:O13" si="2">B12/$O12</f>
        <v>2.4439269787570578E-2</v>
      </c>
      <c r="C13" s="11">
        <f t="shared" si="2"/>
        <v>2.4027371982162083E-2</v>
      </c>
      <c r="D13" s="11">
        <f t="shared" si="2"/>
        <v>3.3940379165659812E-2</v>
      </c>
      <c r="E13" s="11">
        <f t="shared" si="2"/>
        <v>8.3758045737132317E-2</v>
      </c>
      <c r="F13" s="11">
        <f t="shared" si="2"/>
        <v>9.4297137584850969E-3</v>
      </c>
      <c r="G13" s="11">
        <f t="shared" si="2"/>
        <v>6.2756749632037964E-2</v>
      </c>
      <c r="H13" s="12">
        <f t="shared" si="2"/>
        <v>0.14609740559302303</v>
      </c>
      <c r="I13" s="12">
        <f t="shared" si="2"/>
        <v>6.8331099931899578E-2</v>
      </c>
      <c r="J13" s="12">
        <f t="shared" si="2"/>
        <v>0.26952395597636258</v>
      </c>
      <c r="K13" s="12">
        <f t="shared" si="2"/>
        <v>5.8214889831066988E-4</v>
      </c>
      <c r="L13" s="12">
        <f t="shared" si="2"/>
        <v>0.10451220315898159</v>
      </c>
      <c r="M13" s="12">
        <f t="shared" si="2"/>
        <v>0.17128907537180643</v>
      </c>
      <c r="N13" s="12">
        <f t="shared" si="2"/>
        <v>1.312581006568397E-3</v>
      </c>
      <c r="O13" s="11">
        <f t="shared" si="2"/>
        <v>1</v>
      </c>
    </row>
    <row r="14" spans="1:15">
      <c r="A14" s="8" t="s">
        <v>22</v>
      </c>
      <c r="B14" s="9">
        <v>5.0490000000000004</v>
      </c>
      <c r="C14" s="10">
        <v>5.056</v>
      </c>
      <c r="D14" s="10">
        <v>1.022</v>
      </c>
      <c r="E14" s="10">
        <v>7.8140000000000001</v>
      </c>
      <c r="F14" s="10">
        <v>7.0979999999999999</v>
      </c>
      <c r="G14" s="10">
        <v>5.2370000000000001</v>
      </c>
      <c r="H14" s="10">
        <v>5.0970000000000004</v>
      </c>
      <c r="I14" s="10">
        <v>1.8280000000000001</v>
      </c>
      <c r="J14" s="10">
        <v>28.385999999999999</v>
      </c>
      <c r="K14" s="10">
        <v>0.248</v>
      </c>
      <c r="L14" s="10">
        <v>9.6150000000000002</v>
      </c>
      <c r="M14" s="10">
        <v>25.593</v>
      </c>
      <c r="N14" s="10">
        <v>1.407</v>
      </c>
      <c r="O14" s="10">
        <f>SUM(B14:N14)</f>
        <v>103.45</v>
      </c>
    </row>
    <row r="15" spans="1:15">
      <c r="A15" s="8"/>
      <c r="B15" s="11">
        <f t="shared" ref="B15:O15" si="3">B14/$O14</f>
        <v>4.8806186563557279E-2</v>
      </c>
      <c r="C15" s="11">
        <f t="shared" si="3"/>
        <v>4.8873852102464956E-2</v>
      </c>
      <c r="D15" s="11">
        <f t="shared" si="3"/>
        <v>9.8791686805219919E-3</v>
      </c>
      <c r="E15" s="11">
        <f t="shared" si="3"/>
        <v>7.5534074432092799E-2</v>
      </c>
      <c r="F15" s="11">
        <f t="shared" si="3"/>
        <v>6.8612856452392457E-2</v>
      </c>
      <c r="G15" s="11">
        <f t="shared" si="3"/>
        <v>5.0623489608506524E-2</v>
      </c>
      <c r="H15" s="11">
        <f t="shared" si="3"/>
        <v>4.9270178830352833E-2</v>
      </c>
      <c r="I15" s="11">
        <f t="shared" si="3"/>
        <v>1.7670372160463993E-2</v>
      </c>
      <c r="J15" s="11">
        <f t="shared" si="3"/>
        <v>0.27439342677622036</v>
      </c>
      <c r="K15" s="11">
        <f t="shared" si="3"/>
        <v>2.3972933784436926E-3</v>
      </c>
      <c r="L15" s="11">
        <f t="shared" si="3"/>
        <v>9.2943450942484296E-2</v>
      </c>
      <c r="M15" s="11">
        <f t="shared" si="3"/>
        <v>0.24739487675205413</v>
      </c>
      <c r="N15" s="11">
        <f t="shared" si="3"/>
        <v>1.3600773320444659E-2</v>
      </c>
      <c r="O15" s="11">
        <f t="shared" si="3"/>
        <v>1</v>
      </c>
    </row>
    <row r="16" spans="1:15">
      <c r="A16" s="8" t="s">
        <v>23</v>
      </c>
      <c r="B16" s="9">
        <v>65.840999999999994</v>
      </c>
      <c r="C16" s="10">
        <v>52.232999999999997</v>
      </c>
      <c r="D16" s="10">
        <v>62.255000000000003</v>
      </c>
      <c r="E16" s="10">
        <v>76.47</v>
      </c>
      <c r="F16" s="10">
        <v>11.023999999999999</v>
      </c>
      <c r="G16" s="10">
        <v>81.138000000000005</v>
      </c>
      <c r="H16" s="10">
        <v>527.904</v>
      </c>
      <c r="I16" s="10">
        <v>427.452</v>
      </c>
      <c r="J16" s="10">
        <v>244.767</v>
      </c>
      <c r="K16" s="10">
        <v>7.5949999999999998</v>
      </c>
      <c r="L16" s="10">
        <v>59.241</v>
      </c>
      <c r="M16" s="10">
        <v>172.654</v>
      </c>
      <c r="N16" s="10">
        <v>1.875</v>
      </c>
      <c r="O16" s="10">
        <f>SUM(B16:N16)</f>
        <v>1790.4490000000001</v>
      </c>
    </row>
    <row r="17" spans="1:15">
      <c r="A17" s="8"/>
      <c r="B17" s="11">
        <f>B16/$O16</f>
        <v>3.6773457384153357E-2</v>
      </c>
      <c r="C17" s="11">
        <f>C16/$O16</f>
        <v>2.9173129198318409E-2</v>
      </c>
      <c r="D17" s="11">
        <f>D16/$O16</f>
        <v>3.477060781960279E-2</v>
      </c>
      <c r="E17" s="11">
        <f t="shared" ref="E17:O17" si="4">E16/$O16</f>
        <v>4.2709957111316768E-2</v>
      </c>
      <c r="F17" s="11">
        <f t="shared" si="4"/>
        <v>6.1571147795888067E-3</v>
      </c>
      <c r="G17" s="11">
        <f t="shared" si="4"/>
        <v>4.5317124363776912E-2</v>
      </c>
      <c r="H17" s="11">
        <f t="shared" si="4"/>
        <v>0.29484447755842247</v>
      </c>
      <c r="I17" s="11">
        <f t="shared" si="4"/>
        <v>0.23874011490972374</v>
      </c>
      <c r="J17" s="11">
        <f t="shared" si="4"/>
        <v>0.13670704946077772</v>
      </c>
      <c r="K17" s="11">
        <f t="shared" si="4"/>
        <v>4.2419527168883336E-3</v>
      </c>
      <c r="L17" s="11">
        <f t="shared" si="4"/>
        <v>3.3087231191729002E-2</v>
      </c>
      <c r="M17" s="11">
        <f t="shared" si="4"/>
        <v>9.6430560155581074E-2</v>
      </c>
      <c r="N17" s="11">
        <f t="shared" si="4"/>
        <v>1.0472233501205564E-3</v>
      </c>
      <c r="O17" s="11">
        <f t="shared" si="4"/>
        <v>1</v>
      </c>
    </row>
    <row r="18" spans="1:15">
      <c r="A18" s="8" t="s">
        <v>24</v>
      </c>
      <c r="B18" s="9">
        <v>266.07799999999997</v>
      </c>
      <c r="C18" s="10">
        <v>303.38200000000001</v>
      </c>
      <c r="D18" s="10">
        <v>81.149000000000001</v>
      </c>
      <c r="E18" s="10">
        <v>197.79400000000001</v>
      </c>
      <c r="F18" s="10">
        <v>27.516999999999999</v>
      </c>
      <c r="G18" s="10">
        <v>231.97900000000001</v>
      </c>
      <c r="H18" s="10">
        <v>103.178</v>
      </c>
      <c r="I18" s="10">
        <v>144.41999999999999</v>
      </c>
      <c r="J18" s="10">
        <v>1158.8589999999999</v>
      </c>
      <c r="K18" s="10">
        <v>16.585000000000001</v>
      </c>
      <c r="L18" s="10">
        <v>157.898</v>
      </c>
      <c r="M18" s="10">
        <v>254.727</v>
      </c>
      <c r="N18" s="10">
        <v>8.8650000000000002</v>
      </c>
      <c r="O18" s="10">
        <f>SUM(B18:N18)</f>
        <v>2952.431</v>
      </c>
    </row>
    <row r="19" spans="1:15">
      <c r="A19" s="8"/>
      <c r="B19" s="11">
        <f t="shared" ref="B19:O19" si="5">B18/$O18</f>
        <v>9.0121665840793563E-2</v>
      </c>
      <c r="C19" s="11">
        <f t="shared" si="5"/>
        <v>0.10275667746341913</v>
      </c>
      <c r="D19" s="11">
        <f t="shared" si="5"/>
        <v>2.7485485689589358E-2</v>
      </c>
      <c r="E19" s="11">
        <f t="shared" si="5"/>
        <v>6.6993606285803128E-2</v>
      </c>
      <c r="F19" s="11">
        <f t="shared" si="5"/>
        <v>9.3201162025463077E-3</v>
      </c>
      <c r="G19" s="11">
        <f t="shared" si="5"/>
        <v>7.8572200332539532E-2</v>
      </c>
      <c r="H19" s="11">
        <f t="shared" si="5"/>
        <v>3.494679469223836E-2</v>
      </c>
      <c r="I19" s="11">
        <f t="shared" si="5"/>
        <v>4.8915622414207133E-2</v>
      </c>
      <c r="J19" s="11">
        <f t="shared" si="5"/>
        <v>0.39251010438516598</v>
      </c>
      <c r="K19" s="11">
        <f t="shared" si="5"/>
        <v>5.6174047759287183E-3</v>
      </c>
      <c r="L19" s="11">
        <f t="shared" si="5"/>
        <v>5.3480674061476795E-2</v>
      </c>
      <c r="M19" s="11">
        <f t="shared" si="5"/>
        <v>8.6277037465058451E-2</v>
      </c>
      <c r="N19" s="11">
        <f t="shared" si="5"/>
        <v>3.0026103912335293E-3</v>
      </c>
      <c r="O19" s="11">
        <f t="shared" si="5"/>
        <v>1</v>
      </c>
    </row>
    <row r="20" spans="1:15">
      <c r="A20" s="8" t="s">
        <v>25</v>
      </c>
      <c r="B20" s="13">
        <v>2.4700000000000002</v>
      </c>
      <c r="C20" s="10">
        <v>2.2999999999999998</v>
      </c>
      <c r="D20" s="10">
        <v>5.1769999999999996</v>
      </c>
      <c r="E20" s="10">
        <v>2.843</v>
      </c>
      <c r="F20" s="10">
        <v>1.4630000000000001</v>
      </c>
      <c r="G20" s="10">
        <v>6.274</v>
      </c>
      <c r="H20" s="10">
        <v>4.7519999999999998</v>
      </c>
      <c r="I20" s="10">
        <v>1.5029999999999999</v>
      </c>
      <c r="J20" s="10">
        <v>13.339</v>
      </c>
      <c r="K20" s="10">
        <v>2.3E-2</v>
      </c>
      <c r="L20" s="10">
        <v>4.9450000000000003</v>
      </c>
      <c r="M20" s="10">
        <v>13.595000000000001</v>
      </c>
      <c r="N20" s="10">
        <v>6.0000000000000001E-3</v>
      </c>
      <c r="O20" s="10">
        <f>SUM(B20:N20)</f>
        <v>58.690000000000005</v>
      </c>
    </row>
    <row r="21" spans="1:15">
      <c r="A21" s="8"/>
      <c r="B21" s="11">
        <f t="shared" ref="B21:O21" si="6">B20/$O20</f>
        <v>4.2085534162548989E-2</v>
      </c>
      <c r="C21" s="11">
        <f t="shared" si="6"/>
        <v>3.9188958936786498E-2</v>
      </c>
      <c r="D21" s="11">
        <f t="shared" si="6"/>
        <v>8.8209234963366828E-2</v>
      </c>
      <c r="E21" s="11">
        <f t="shared" si="6"/>
        <v>4.844096098142784E-2</v>
      </c>
      <c r="F21" s="11">
        <f t="shared" si="6"/>
        <v>2.4927585619355937E-2</v>
      </c>
      <c r="G21" s="11">
        <f t="shared" si="6"/>
        <v>0.10690066450843413</v>
      </c>
      <c r="H21" s="11">
        <f t="shared" si="6"/>
        <v>8.0967796898960637E-2</v>
      </c>
      <c r="I21" s="11">
        <f t="shared" si="6"/>
        <v>2.5609132731300048E-2</v>
      </c>
      <c r="J21" s="11">
        <f t="shared" si="6"/>
        <v>0.22727892315556311</v>
      </c>
      <c r="K21" s="11">
        <f t="shared" si="6"/>
        <v>3.9188958936786503E-4</v>
      </c>
      <c r="L21" s="11">
        <f t="shared" si="6"/>
        <v>8.425626171409098E-2</v>
      </c>
      <c r="M21" s="11">
        <f t="shared" si="6"/>
        <v>0.23164082467200545</v>
      </c>
      <c r="N21" s="11">
        <f t="shared" si="6"/>
        <v>1.0223206679161696E-4</v>
      </c>
      <c r="O21" s="11">
        <f t="shared" si="6"/>
        <v>1</v>
      </c>
    </row>
    <row r="22" spans="1:15">
      <c r="A22" s="8" t="s">
        <v>26</v>
      </c>
      <c r="B22" s="9">
        <v>3.9940000000000002</v>
      </c>
      <c r="C22" s="10">
        <v>1.4590000000000001</v>
      </c>
      <c r="D22" s="10">
        <v>0.48499999999999999</v>
      </c>
      <c r="E22" s="10">
        <v>7.6189999999999998</v>
      </c>
      <c r="F22" s="10">
        <v>0.88300000000000001</v>
      </c>
      <c r="G22" s="10">
        <v>4.9130000000000003</v>
      </c>
      <c r="H22" s="10">
        <v>3.4140000000000001</v>
      </c>
      <c r="I22" s="10">
        <v>4.6029999999999998</v>
      </c>
      <c r="J22" s="10">
        <v>20.295000000000002</v>
      </c>
      <c r="K22" s="10">
        <v>0.56000000000000005</v>
      </c>
      <c r="L22" s="10">
        <v>9.1769999999999996</v>
      </c>
      <c r="M22" s="10">
        <v>16.744</v>
      </c>
      <c r="N22" s="10">
        <v>0.156</v>
      </c>
      <c r="O22" s="10">
        <f>SUM(B22:N22)</f>
        <v>74.302000000000021</v>
      </c>
    </row>
    <row r="23" spans="1:15">
      <c r="A23" s="8"/>
      <c r="B23" s="11">
        <f t="shared" ref="B23:O23" si="7">B22/$O22</f>
        <v>5.3753600172269912E-2</v>
      </c>
      <c r="C23" s="11">
        <f t="shared" si="7"/>
        <v>1.9636079782509214E-2</v>
      </c>
      <c r="D23" s="11">
        <f t="shared" si="7"/>
        <v>6.5274151436031311E-3</v>
      </c>
      <c r="E23" s="11">
        <f t="shared" si="7"/>
        <v>0.10254098140023146</v>
      </c>
      <c r="F23" s="11">
        <f t="shared" si="7"/>
        <v>1.1883933137735185E-2</v>
      </c>
      <c r="G23" s="11">
        <f t="shared" si="7"/>
        <v>6.6122042475303469E-2</v>
      </c>
      <c r="H23" s="11">
        <f t="shared" si="7"/>
        <v>4.5947619175796067E-2</v>
      </c>
      <c r="I23" s="11">
        <f t="shared" si="7"/>
        <v>6.1949880218567448E-2</v>
      </c>
      <c r="J23" s="11">
        <f t="shared" si="7"/>
        <v>0.2731420419369599</v>
      </c>
      <c r="K23" s="11">
        <f t="shared" si="7"/>
        <v>7.5368092379747504E-3</v>
      </c>
      <c r="L23" s="11">
        <f t="shared" si="7"/>
        <v>0.1235094613873112</v>
      </c>
      <c r="M23" s="11">
        <f t="shared" si="7"/>
        <v>0.22535059621544501</v>
      </c>
      <c r="N23" s="11">
        <f t="shared" si="7"/>
        <v>2.099539716292966E-3</v>
      </c>
      <c r="O23" s="11">
        <f t="shared" si="7"/>
        <v>1</v>
      </c>
    </row>
    <row r="24" spans="1:15">
      <c r="A24" s="8" t="s">
        <v>40</v>
      </c>
      <c r="B24" s="10">
        <v>59.898000000000003</v>
      </c>
      <c r="C24" s="10">
        <v>66.116</v>
      </c>
      <c r="D24" s="10">
        <v>374.21499999999997</v>
      </c>
      <c r="E24" s="10">
        <v>87.501999999999995</v>
      </c>
      <c r="F24" s="10">
        <v>13.504</v>
      </c>
      <c r="G24" s="10">
        <v>97.052000000000007</v>
      </c>
      <c r="H24" s="10">
        <v>120.72499999999999</v>
      </c>
      <c r="I24" s="10">
        <v>92.828999999999994</v>
      </c>
      <c r="J24" s="10">
        <v>176.441</v>
      </c>
      <c r="K24" s="10">
        <v>13.56</v>
      </c>
      <c r="L24" s="10">
        <v>69.388999999999996</v>
      </c>
      <c r="M24" s="10">
        <v>131.95699999999999</v>
      </c>
      <c r="N24" s="10">
        <v>1.5469999999999999</v>
      </c>
      <c r="O24" s="10">
        <f>SUM(B24:N24)</f>
        <v>1304.7349999999997</v>
      </c>
    </row>
    <row r="25" spans="1:15">
      <c r="A25" s="8"/>
      <c r="B25" s="11">
        <f t="shared" ref="B25:O25" si="8">B24/$O24</f>
        <v>4.5908172924003739E-2</v>
      </c>
      <c r="C25" s="11">
        <f t="shared" si="8"/>
        <v>5.06738916331669E-2</v>
      </c>
      <c r="D25" s="11">
        <f t="shared" si="8"/>
        <v>0.28681303099863198</v>
      </c>
      <c r="E25" s="11">
        <f t="shared" si="8"/>
        <v>6.7064959551173239E-2</v>
      </c>
      <c r="F25" s="11">
        <f t="shared" si="8"/>
        <v>1.0349994443316078E-2</v>
      </c>
      <c r="G25" s="11">
        <f t="shared" si="8"/>
        <v>7.438445354803852E-2</v>
      </c>
      <c r="H25" s="11">
        <f t="shared" si="8"/>
        <v>9.2528367829482636E-2</v>
      </c>
      <c r="I25" s="11">
        <f t="shared" si="8"/>
        <v>7.1147780967016308E-2</v>
      </c>
      <c r="J25" s="11">
        <f t="shared" si="8"/>
        <v>0.13523129217810517</v>
      </c>
      <c r="K25" s="11">
        <f t="shared" si="8"/>
        <v>1.0392915036386702E-2</v>
      </c>
      <c r="L25" s="11">
        <f t="shared" si="8"/>
        <v>5.3182447010312446E-2</v>
      </c>
      <c r="M25" s="11">
        <f t="shared" si="8"/>
        <v>0.10113701249679055</v>
      </c>
      <c r="N25" s="11">
        <f t="shared" si="8"/>
        <v>1.1856813835759755E-3</v>
      </c>
      <c r="O25" s="11">
        <f t="shared" si="8"/>
        <v>1</v>
      </c>
    </row>
    <row r="26" spans="1:15">
      <c r="A26" s="8" t="s">
        <v>27</v>
      </c>
      <c r="B26" s="10">
        <v>5.1310000000000002</v>
      </c>
      <c r="C26" s="10">
        <v>3.5249999999999999</v>
      </c>
      <c r="D26" s="10">
        <v>2.2370000000000001</v>
      </c>
      <c r="E26" s="10">
        <v>2.1230000000000002</v>
      </c>
      <c r="F26" s="10">
        <v>1.0680000000000001</v>
      </c>
      <c r="G26" s="10">
        <v>2.4630000000000001</v>
      </c>
      <c r="H26" s="10">
        <v>4.7489999999999997</v>
      </c>
      <c r="I26" s="10">
        <v>5.2350000000000003</v>
      </c>
      <c r="J26" s="10">
        <v>13.032999999999999</v>
      </c>
      <c r="K26" s="10">
        <v>0.88800000000000001</v>
      </c>
      <c r="L26" s="10">
        <v>2.1080000000000001</v>
      </c>
      <c r="M26" s="10">
        <v>3.9809999999999999</v>
      </c>
      <c r="N26" s="10">
        <v>8.3000000000000004E-2</v>
      </c>
      <c r="O26" s="10">
        <f>SUM(B26:N26)</f>
        <v>46.623999999999995</v>
      </c>
    </row>
    <row r="27" spans="1:15">
      <c r="A27" s="8"/>
      <c r="B27" s="11">
        <f t="shared" ref="B27:O27" si="9">B26/$O26</f>
        <v>0.11005061770761841</v>
      </c>
      <c r="C27" s="11">
        <f t="shared" si="9"/>
        <v>7.5604838709677422E-2</v>
      </c>
      <c r="D27" s="11">
        <f t="shared" si="9"/>
        <v>4.7979581331503096E-2</v>
      </c>
      <c r="E27" s="11">
        <f t="shared" si="9"/>
        <v>4.5534488675360342E-2</v>
      </c>
      <c r="F27" s="11">
        <f t="shared" si="9"/>
        <v>2.2906657515442692E-2</v>
      </c>
      <c r="G27" s="11">
        <f t="shared" si="9"/>
        <v>5.2826870281400144E-2</v>
      </c>
      <c r="H27" s="11">
        <f t="shared" si="9"/>
        <v>0.10185741249142073</v>
      </c>
      <c r="I27" s="11">
        <f t="shared" si="9"/>
        <v>0.11228122855181882</v>
      </c>
      <c r="J27" s="11">
        <f t="shared" si="9"/>
        <v>0.27953414550446126</v>
      </c>
      <c r="K27" s="11">
        <f t="shared" si="9"/>
        <v>1.9045984900480442E-2</v>
      </c>
      <c r="L27" s="11">
        <f t="shared" si="9"/>
        <v>4.5212765957446818E-2</v>
      </c>
      <c r="M27" s="11">
        <f t="shared" si="9"/>
        <v>8.5385209334248466E-2</v>
      </c>
      <c r="N27" s="11">
        <f t="shared" si="9"/>
        <v>1.7801990391214829E-3</v>
      </c>
      <c r="O27" s="11">
        <f t="shared" si="9"/>
        <v>1</v>
      </c>
    </row>
    <row r="28" spans="1:15">
      <c r="A28" s="8" t="s">
        <v>29</v>
      </c>
      <c r="B28" s="9">
        <v>22.440999999999999</v>
      </c>
      <c r="C28" s="10">
        <v>11.173</v>
      </c>
      <c r="D28" s="10">
        <v>16.530999999999999</v>
      </c>
      <c r="E28" s="10">
        <v>31.812999999999999</v>
      </c>
      <c r="F28" s="10">
        <v>24.449000000000002</v>
      </c>
      <c r="G28" s="10">
        <v>25.64</v>
      </c>
      <c r="H28" s="10">
        <v>49.686</v>
      </c>
      <c r="I28" s="10">
        <v>40.183</v>
      </c>
      <c r="J28" s="10">
        <v>90.328999999999994</v>
      </c>
      <c r="K28" s="10">
        <v>1.69</v>
      </c>
      <c r="L28" s="10">
        <v>34.619999999999997</v>
      </c>
      <c r="M28" s="10">
        <v>66.106999999999999</v>
      </c>
      <c r="N28" s="10">
        <v>2.3690000000000002</v>
      </c>
      <c r="O28" s="10">
        <f>SUM(B28:N28)</f>
        <v>417.03100000000006</v>
      </c>
    </row>
    <row r="29" spans="1:15">
      <c r="A29" s="8"/>
      <c r="B29" s="11">
        <f t="shared" ref="B29:O29" si="10">B28/$O28</f>
        <v>5.3811347357870271E-2</v>
      </c>
      <c r="C29" s="11">
        <f t="shared" si="10"/>
        <v>2.6791773273449691E-2</v>
      </c>
      <c r="D29" s="11">
        <f t="shared" si="10"/>
        <v>3.9639739012207714E-2</v>
      </c>
      <c r="E29" s="11">
        <f t="shared" si="10"/>
        <v>7.6284496835966623E-2</v>
      </c>
      <c r="F29" s="11">
        <f t="shared" si="10"/>
        <v>5.8626337130812813E-2</v>
      </c>
      <c r="G29" s="11">
        <f t="shared" si="10"/>
        <v>6.148223992940572E-2</v>
      </c>
      <c r="H29" s="11">
        <f t="shared" si="10"/>
        <v>0.1191422220410473</v>
      </c>
      <c r="I29" s="11">
        <f t="shared" si="10"/>
        <v>9.6354947234138455E-2</v>
      </c>
      <c r="J29" s="11">
        <f t="shared" si="10"/>
        <v>0.2166002047809395</v>
      </c>
      <c r="K29" s="11">
        <f t="shared" si="10"/>
        <v>4.0524565320084107E-3</v>
      </c>
      <c r="L29" s="11">
        <f t="shared" si="10"/>
        <v>8.3015411324337984E-2</v>
      </c>
      <c r="M29" s="11">
        <f t="shared" si="10"/>
        <v>0.15851819169318346</v>
      </c>
      <c r="N29" s="11">
        <f t="shared" si="10"/>
        <v>5.6806328546319092E-3</v>
      </c>
      <c r="O29" s="11">
        <f t="shared" si="10"/>
        <v>1</v>
      </c>
    </row>
    <row r="30" spans="1:15">
      <c r="A30" s="8" t="s">
        <v>30</v>
      </c>
      <c r="B30" s="9">
        <v>8.8689999999999998</v>
      </c>
      <c r="C30" s="10">
        <v>8.59</v>
      </c>
      <c r="D30" s="10">
        <v>6.5250000000000004</v>
      </c>
      <c r="E30" s="10">
        <v>4.4189999999999996</v>
      </c>
      <c r="F30" s="10">
        <v>1.9910000000000001</v>
      </c>
      <c r="G30" s="10">
        <v>9.0589999999999993</v>
      </c>
      <c r="H30" s="10">
        <v>14.528</v>
      </c>
      <c r="I30" s="10">
        <v>14.076000000000001</v>
      </c>
      <c r="J30" s="10">
        <v>21.904</v>
      </c>
      <c r="K30" s="10">
        <v>0.63400000000000001</v>
      </c>
      <c r="L30" s="10">
        <v>2.516</v>
      </c>
      <c r="M30" s="10">
        <v>12.772</v>
      </c>
      <c r="N30" s="10">
        <v>1.4999999999999999E-2</v>
      </c>
      <c r="O30" s="10">
        <f>SUM(B30:N30)</f>
        <v>105.89800000000001</v>
      </c>
    </row>
    <row r="31" spans="1:15">
      <c r="A31" s="8"/>
      <c r="B31" s="11">
        <f t="shared" ref="B31:O31" si="11">B30/$O30</f>
        <v>8.3750401329581281E-2</v>
      </c>
      <c r="C31" s="11">
        <f t="shared" si="11"/>
        <v>8.1115790666490384E-2</v>
      </c>
      <c r="D31" s="11">
        <f t="shared" si="11"/>
        <v>6.1615894540029081E-2</v>
      </c>
      <c r="E31" s="11">
        <f t="shared" si="11"/>
        <v>4.1728833405730033E-2</v>
      </c>
      <c r="F31" s="11">
        <f t="shared" si="11"/>
        <v>1.8801110502559067E-2</v>
      </c>
      <c r="G31" s="11">
        <f t="shared" si="11"/>
        <v>8.554458063419515E-2</v>
      </c>
      <c r="H31" s="11">
        <f t="shared" si="11"/>
        <v>0.13718861546015976</v>
      </c>
      <c r="I31" s="11">
        <f t="shared" si="11"/>
        <v>0.13292035732497309</v>
      </c>
      <c r="J31" s="11">
        <f t="shared" si="11"/>
        <v>0.20684054467506466</v>
      </c>
      <c r="K31" s="11">
        <f t="shared" si="11"/>
        <v>5.9868930480273469E-3</v>
      </c>
      <c r="L31" s="11">
        <f t="shared" si="11"/>
        <v>2.3758711212676347E-2</v>
      </c>
      <c r="M31" s="11">
        <f t="shared" si="11"/>
        <v>0.12060662146593891</v>
      </c>
      <c r="N31" s="11">
        <f t="shared" si="11"/>
        <v>1.4164573457477948E-4</v>
      </c>
      <c r="O31" s="11">
        <f t="shared" si="11"/>
        <v>1</v>
      </c>
    </row>
    <row r="32" spans="1:15">
      <c r="A32" s="8" t="s">
        <v>31</v>
      </c>
      <c r="B32" s="9">
        <v>187.51599999999999</v>
      </c>
      <c r="C32" s="10">
        <v>114.77</v>
      </c>
      <c r="D32" s="10">
        <v>72.3</v>
      </c>
      <c r="E32" s="10">
        <v>310.86500000000001</v>
      </c>
      <c r="F32" s="10">
        <v>32.665999999999997</v>
      </c>
      <c r="G32" s="10">
        <v>271.12</v>
      </c>
      <c r="H32" s="10">
        <v>183.79300000000001</v>
      </c>
      <c r="I32" s="10">
        <v>63.319000000000003</v>
      </c>
      <c r="J32" s="10">
        <v>457.00900000000001</v>
      </c>
      <c r="K32" s="10">
        <v>70.909000000000006</v>
      </c>
      <c r="L32" s="10">
        <v>149.66999999999999</v>
      </c>
      <c r="M32" s="10">
        <v>347.30599999999998</v>
      </c>
      <c r="N32" s="10">
        <v>3.4910000000000001</v>
      </c>
      <c r="O32" s="10">
        <f>SUM(B32:N32)</f>
        <v>2264.7339999999999</v>
      </c>
    </row>
    <row r="33" spans="1:15">
      <c r="A33" s="8"/>
      <c r="B33" s="11">
        <f t="shared" ref="B33:O33" si="12">B32/$O32</f>
        <v>8.2798244738675711E-2</v>
      </c>
      <c r="C33" s="11">
        <f t="shared" si="12"/>
        <v>5.0677033152679296E-2</v>
      </c>
      <c r="D33" s="11">
        <f t="shared" si="12"/>
        <v>3.1924278966094913E-2</v>
      </c>
      <c r="E33" s="11">
        <f t="shared" si="12"/>
        <v>0.13726336073022263</v>
      </c>
      <c r="F33" s="11">
        <f t="shared" si="12"/>
        <v>1.4423768972426783E-2</v>
      </c>
      <c r="G33" s="11">
        <f t="shared" si="12"/>
        <v>0.11971383835805884</v>
      </c>
      <c r="H33" s="11">
        <f t="shared" si="12"/>
        <v>8.1154343070753573E-2</v>
      </c>
      <c r="I33" s="11">
        <f t="shared" si="12"/>
        <v>2.7958691837540305E-2</v>
      </c>
      <c r="J33" s="11">
        <f t="shared" si="12"/>
        <v>0.20179367643175755</v>
      </c>
      <c r="K33" s="11">
        <f t="shared" si="12"/>
        <v>3.131007879954114E-2</v>
      </c>
      <c r="L33" s="11">
        <f t="shared" si="12"/>
        <v>6.6087231436451246E-2</v>
      </c>
      <c r="M33" s="11">
        <f t="shared" si="12"/>
        <v>0.15335399212446141</v>
      </c>
      <c r="N33" s="11">
        <f t="shared" si="12"/>
        <v>1.5414613813366162E-3</v>
      </c>
      <c r="O33" s="11">
        <f t="shared" si="12"/>
        <v>1</v>
      </c>
    </row>
    <row r="34" spans="1:15">
      <c r="A34" s="8" t="s">
        <v>32</v>
      </c>
      <c r="B34" s="9">
        <v>34.234999999999999</v>
      </c>
      <c r="C34" s="10">
        <v>26.239000000000001</v>
      </c>
      <c r="D34" s="10">
        <v>26.702000000000002</v>
      </c>
      <c r="E34" s="10">
        <v>47.429000000000002</v>
      </c>
      <c r="F34" s="10">
        <v>6.5750000000000002</v>
      </c>
      <c r="G34" s="10">
        <v>67.137</v>
      </c>
      <c r="H34" s="10">
        <v>104.13200000000001</v>
      </c>
      <c r="I34" s="10">
        <v>79.472999999999999</v>
      </c>
      <c r="J34" s="10">
        <v>173.893</v>
      </c>
      <c r="K34" s="10">
        <v>8.1539999999999999</v>
      </c>
      <c r="L34" s="10">
        <v>53.767000000000003</v>
      </c>
      <c r="M34" s="10">
        <v>94.087999999999994</v>
      </c>
      <c r="N34" s="10">
        <v>0.88</v>
      </c>
      <c r="O34" s="10">
        <f>SUM(B34:N34)</f>
        <v>722.70400000000006</v>
      </c>
    </row>
    <row r="35" spans="1:15">
      <c r="A35" s="8"/>
      <c r="B35" s="11">
        <f t="shared" ref="B35:O35" si="13">B34/$O34</f>
        <v>4.7370707786313616E-2</v>
      </c>
      <c r="C35" s="11">
        <f t="shared" si="13"/>
        <v>3.6306703712723327E-2</v>
      </c>
      <c r="D35" s="11">
        <f t="shared" si="13"/>
        <v>3.6947353273262637E-2</v>
      </c>
      <c r="E35" s="11">
        <f t="shared" si="13"/>
        <v>6.5627144723150829E-2</v>
      </c>
      <c r="F35" s="11">
        <f t="shared" si="13"/>
        <v>9.0977772366003223E-3</v>
      </c>
      <c r="G35" s="11">
        <f t="shared" si="13"/>
        <v>9.2896953662910398E-2</v>
      </c>
      <c r="H35" s="11">
        <f t="shared" si="13"/>
        <v>0.1440866523500631</v>
      </c>
      <c r="I35" s="11">
        <f t="shared" si="13"/>
        <v>0.10996618255883459</v>
      </c>
      <c r="J35" s="11">
        <f t="shared" si="13"/>
        <v>0.24061441475348136</v>
      </c>
      <c r="K35" s="11">
        <f t="shared" si="13"/>
        <v>1.1282627465739777E-2</v>
      </c>
      <c r="L35" s="11">
        <f t="shared" si="13"/>
        <v>7.4396986871526932E-2</v>
      </c>
      <c r="M35" s="11">
        <f t="shared" si="13"/>
        <v>0.13018884633266176</v>
      </c>
      <c r="N35" s="11">
        <f t="shared" si="13"/>
        <v>1.217649272731298E-3</v>
      </c>
      <c r="O35" s="11">
        <f t="shared" si="13"/>
        <v>1</v>
      </c>
    </row>
    <row r="36" spans="1:15">
      <c r="A36" s="8" t="s">
        <v>33</v>
      </c>
      <c r="B36" s="9">
        <v>17.552</v>
      </c>
      <c r="C36" s="10">
        <v>9.2620000000000005</v>
      </c>
      <c r="D36" s="10">
        <v>6.1020000000000003</v>
      </c>
      <c r="E36" s="10">
        <v>10.888999999999999</v>
      </c>
      <c r="F36" s="10">
        <v>53.939</v>
      </c>
      <c r="G36" s="10">
        <v>7.6929999999999996</v>
      </c>
      <c r="H36" s="10">
        <v>12.215</v>
      </c>
      <c r="I36" s="10">
        <v>11.529</v>
      </c>
      <c r="J36" s="10">
        <v>72.040999999999997</v>
      </c>
      <c r="K36" s="10">
        <v>1.0309999999999999</v>
      </c>
      <c r="L36" s="10">
        <v>25.238</v>
      </c>
      <c r="M36" s="10">
        <v>41.698999999999998</v>
      </c>
      <c r="N36" s="10">
        <v>0.40899999999999997</v>
      </c>
      <c r="O36" s="10">
        <f>SUM(B36:N36)</f>
        <v>269.59899999999999</v>
      </c>
    </row>
    <row r="37" spans="1:15">
      <c r="A37" s="8"/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f>L36/$O36</f>
        <v>9.3613106873541824E-2</v>
      </c>
      <c r="M37" s="11">
        <f>M36/$O36</f>
        <v>0.15467045500910612</v>
      </c>
      <c r="N37" s="11">
        <f>N36/$O36</f>
        <v>1.5170679416466677E-3</v>
      </c>
      <c r="O37" s="11">
        <f>O36/$O36</f>
        <v>1</v>
      </c>
    </row>
    <row r="38" spans="1:15">
      <c r="A38" s="8" t="s">
        <v>28</v>
      </c>
      <c r="B38" s="9">
        <v>7.859</v>
      </c>
      <c r="C38" s="10">
        <v>6.12</v>
      </c>
      <c r="D38" s="10">
        <v>0.875</v>
      </c>
      <c r="E38" s="10">
        <v>9.9969999999999999</v>
      </c>
      <c r="F38" s="10">
        <v>11.863</v>
      </c>
      <c r="G38" s="10">
        <v>4.1529999999999996</v>
      </c>
      <c r="H38" s="10">
        <v>7.7249999999999996</v>
      </c>
      <c r="I38" s="10">
        <v>1.0780000000000001</v>
      </c>
      <c r="J38" s="10">
        <v>33.902000000000001</v>
      </c>
      <c r="K38" s="10">
        <v>0.625</v>
      </c>
      <c r="L38" s="10">
        <v>9.2430000000000003</v>
      </c>
      <c r="M38" s="10">
        <v>46.686999999999998</v>
      </c>
      <c r="N38" s="10">
        <v>2.0219999999999998</v>
      </c>
      <c r="O38" s="10">
        <f>SUM(B38:N38)</f>
        <v>142.149</v>
      </c>
    </row>
    <row r="39" spans="1:15">
      <c r="A39" s="8"/>
      <c r="B39" s="11">
        <f t="shared" ref="B39:O39" si="14">B38/$O38</f>
        <v>5.5287057946239511E-2</v>
      </c>
      <c r="C39" s="11">
        <f t="shared" si="14"/>
        <v>4.3053415782031527E-2</v>
      </c>
      <c r="D39" s="11">
        <f t="shared" si="14"/>
        <v>6.1555128773329391E-3</v>
      </c>
      <c r="E39" s="11">
        <f t="shared" si="14"/>
        <v>7.0327613982511306E-2</v>
      </c>
      <c r="F39" s="11">
        <f t="shared" si="14"/>
        <v>8.3454684872915033E-2</v>
      </c>
      <c r="G39" s="11">
        <f t="shared" si="14"/>
        <v>2.921582283378708E-2</v>
      </c>
      <c r="H39" s="11">
        <f t="shared" si="14"/>
        <v>5.4344385117025093E-2</v>
      </c>
      <c r="I39" s="11">
        <f t="shared" si="14"/>
        <v>7.5835918648741816E-3</v>
      </c>
      <c r="J39" s="11">
        <f t="shared" si="14"/>
        <v>0.23849622579124721</v>
      </c>
      <c r="K39" s="11">
        <f t="shared" si="14"/>
        <v>4.3967949123806709E-3</v>
      </c>
      <c r="L39" s="11">
        <f t="shared" si="14"/>
        <v>6.5023320600215276E-2</v>
      </c>
      <c r="M39" s="11">
        <f t="shared" si="14"/>
        <v>0.3284370625189062</v>
      </c>
      <c r="N39" s="11">
        <f t="shared" si="14"/>
        <v>1.4224510900533945E-2</v>
      </c>
      <c r="O39" s="11">
        <f t="shared" si="14"/>
        <v>1</v>
      </c>
    </row>
    <row r="40" spans="1:15">
      <c r="A40" s="8" t="s">
        <v>34</v>
      </c>
      <c r="B40" s="9">
        <v>25.09</v>
      </c>
      <c r="C40" s="10">
        <v>18.445</v>
      </c>
      <c r="D40" s="10">
        <v>14.885999999999999</v>
      </c>
      <c r="E40" s="10">
        <v>14.84</v>
      </c>
      <c r="F40" s="10">
        <v>7.71</v>
      </c>
      <c r="G40" s="10">
        <v>18.457999999999998</v>
      </c>
      <c r="H40" s="10">
        <v>22.809000000000001</v>
      </c>
      <c r="I40" s="10">
        <v>18.678999999999998</v>
      </c>
      <c r="J40" s="10">
        <v>91.795000000000002</v>
      </c>
      <c r="K40" s="10">
        <v>4.3440000000000003</v>
      </c>
      <c r="L40" s="10">
        <v>14.683999999999999</v>
      </c>
      <c r="M40" s="10">
        <v>54.488999999999997</v>
      </c>
      <c r="N40" s="10">
        <v>1.6559999999999999</v>
      </c>
      <c r="O40" s="10">
        <f>SUM(B40:N40)</f>
        <v>307.88499999999999</v>
      </c>
    </row>
    <row r="41" spans="1:15">
      <c r="A41" s="8"/>
      <c r="B41" s="11">
        <f t="shared" ref="B41:O41" si="15">B40/$O40</f>
        <v>8.1491465969436641E-2</v>
      </c>
      <c r="C41" s="11">
        <f t="shared" si="15"/>
        <v>5.9908732156487003E-2</v>
      </c>
      <c r="D41" s="11">
        <f t="shared" si="15"/>
        <v>4.8349221300160776E-2</v>
      </c>
      <c r="E41" s="11">
        <f t="shared" si="15"/>
        <v>4.8199814865940209E-2</v>
      </c>
      <c r="F41" s="11">
        <f t="shared" si="15"/>
        <v>2.5041817561751955E-2</v>
      </c>
      <c r="G41" s="11">
        <f t="shared" si="15"/>
        <v>5.9950955713984115E-2</v>
      </c>
      <c r="H41" s="11">
        <f t="shared" si="15"/>
        <v>7.4082855611673201E-2</v>
      </c>
      <c r="I41" s="11">
        <f t="shared" si="15"/>
        <v>6.0668756191435108E-2</v>
      </c>
      <c r="J41" s="11">
        <f t="shared" si="15"/>
        <v>0.29814703541906884</v>
      </c>
      <c r="K41" s="11">
        <f t="shared" si="15"/>
        <v>1.4109164135959857E-2</v>
      </c>
      <c r="L41" s="11">
        <f t="shared" si="15"/>
        <v>4.7693132175974796E-2</v>
      </c>
      <c r="M41" s="11">
        <f t="shared" si="15"/>
        <v>0.17697841726618704</v>
      </c>
      <c r="N41" s="11">
        <f t="shared" si="15"/>
        <v>5.3786316319404974E-3</v>
      </c>
      <c r="O41" s="11">
        <f t="shared" si="15"/>
        <v>1</v>
      </c>
    </row>
    <row r="42" spans="1:15">
      <c r="A42" s="14"/>
      <c r="B42" s="15">
        <f t="shared" ref="B42:O42" si="16">+B8+B12+B14+B16+B18+B20+B22+B24+B38+B28+B30+B32+B34+B36+B40+B10+B26</f>
        <v>770.70400000000006</v>
      </c>
      <c r="C42" s="15">
        <f t="shared" si="16"/>
        <v>670.47000000000014</v>
      </c>
      <c r="D42" s="15">
        <f t="shared" si="16"/>
        <v>711.36599999999976</v>
      </c>
      <c r="E42" s="15">
        <f t="shared" si="16"/>
        <v>873.00600000000009</v>
      </c>
      <c r="F42" s="15">
        <f t="shared" si="16"/>
        <v>221.47500000000002</v>
      </c>
      <c r="G42" s="15">
        <f t="shared" si="16"/>
        <v>905.25399999999991</v>
      </c>
      <c r="H42" s="15">
        <f t="shared" si="16"/>
        <v>1281.8869999999999</v>
      </c>
      <c r="I42" s="15">
        <f t="shared" si="16"/>
        <v>1004.4939999999998</v>
      </c>
      <c r="J42" s="15">
        <f t="shared" si="16"/>
        <v>2862.4949999999999</v>
      </c>
      <c r="K42" s="15">
        <f t="shared" si="16"/>
        <v>134.24800000000002</v>
      </c>
      <c r="L42" s="15">
        <f t="shared" si="16"/>
        <v>683.91899999999998</v>
      </c>
      <c r="M42" s="15">
        <f t="shared" si="16"/>
        <v>1403.0320000000002</v>
      </c>
      <c r="N42" s="15">
        <f t="shared" si="16"/>
        <v>25.510999999999996</v>
      </c>
      <c r="O42" s="15">
        <f t="shared" si="16"/>
        <v>11547.860999999999</v>
      </c>
    </row>
    <row r="43" spans="1:15">
      <c r="A43" s="16" t="s">
        <v>35</v>
      </c>
      <c r="B43" s="17">
        <f t="shared" ref="B43:O43" si="17">B42/$O42</f>
        <v>6.6739978945018485E-2</v>
      </c>
      <c r="C43" s="17">
        <f t="shared" si="17"/>
        <v>5.8060103078829944E-2</v>
      </c>
      <c r="D43" s="17">
        <f t="shared" si="17"/>
        <v>6.1601538154988165E-2</v>
      </c>
      <c r="E43" s="17">
        <f t="shared" si="17"/>
        <v>7.5598935595085542E-2</v>
      </c>
      <c r="F43" s="17">
        <f t="shared" si="17"/>
        <v>1.9178876503622624E-2</v>
      </c>
      <c r="G43" s="17">
        <f t="shared" si="17"/>
        <v>7.8391487393206408E-2</v>
      </c>
      <c r="H43" s="17">
        <f t="shared" si="17"/>
        <v>0.11100644526289329</v>
      </c>
      <c r="I43" s="17">
        <f t="shared" si="17"/>
        <v>8.6985286712404991E-2</v>
      </c>
      <c r="J43" s="17">
        <f t="shared" si="17"/>
        <v>0.24788097120323843</v>
      </c>
      <c r="K43" s="17">
        <f t="shared" si="17"/>
        <v>1.162535641882077E-2</v>
      </c>
      <c r="L43" s="17">
        <f t="shared" si="17"/>
        <v>5.9224734346906324E-2</v>
      </c>
      <c r="M43" s="17">
        <f t="shared" si="17"/>
        <v>0.12149713267244906</v>
      </c>
      <c r="N43" s="17">
        <f t="shared" si="17"/>
        <v>2.2091537125360269E-3</v>
      </c>
      <c r="O43" s="17">
        <f t="shared" si="17"/>
        <v>1</v>
      </c>
    </row>
    <row r="44" spans="1:15" ht="19.5" customHeight="1">
      <c r="A44" s="27" t="s">
        <v>43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18" t="s">
        <v>36</v>
      </c>
    </row>
    <row r="45" spans="1:15">
      <c r="A45" s="20" t="s">
        <v>44</v>
      </c>
      <c r="B45" s="7"/>
      <c r="C45" s="7"/>
      <c r="D45" s="7"/>
      <c r="E45" s="28" t="s">
        <v>45</v>
      </c>
      <c r="F45" s="19"/>
      <c r="G45" s="19"/>
      <c r="H45" s="7"/>
      <c r="I45" s="7"/>
      <c r="J45" s="7"/>
      <c r="K45" s="7"/>
      <c r="L45" s="19"/>
      <c r="M45" s="7"/>
      <c r="N45" s="7"/>
      <c r="O45" s="7"/>
    </row>
    <row r="46" spans="1:15" s="20" customFormat="1" ht="13.2">
      <c r="A46" s="21"/>
    </row>
  </sheetData>
  <pageMargins left="0.70866141732283472" right="0.70866141732283472" top="0.74803149606299213" bottom="0.74803149606299213" header="0.31496062992125984" footer="0.31496062992125984"/>
  <pageSetup paperSize="9" scale="73" orientation="landscape" r:id="rId1"/>
  <headerFooter>
    <oddFooter>&amp;L&amp;"Trebuchet MS,Grassetto"&amp;10Statistiche estere - IMMATRICOLAZIONI
Automobile in cifre&amp;C&amp;"Trebuchet MS,Grassetto"&amp;10&amp;P/&amp;N&amp;R&amp;"Trebuchet MS,Grassetto"&amp;10ANFIA - Studi e Statistiche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</vt:i4>
      </vt:variant>
    </vt:vector>
  </HeadingPairs>
  <TitlesOfParts>
    <vt:vector size="11" baseType="lpstr">
      <vt:lpstr>8.UE14+UK_vetture_gruppi_2021</vt:lpstr>
      <vt:lpstr>8.UE15+UK_vetture_gruppi_2020</vt:lpstr>
      <vt:lpstr>8.UE15+EFTA_vetture_gruppi_2019</vt:lpstr>
      <vt:lpstr>8.UE15+EFTA_vetture_gruppi_2018</vt:lpstr>
      <vt:lpstr>8.UE15+EFTA_vetture_gruppi_2017</vt:lpstr>
      <vt:lpstr>8.UE15+EFTA_vetture_gruppi_2016</vt:lpstr>
      <vt:lpstr>8.UE15+EFTA_vetture_gruppi_2015</vt:lpstr>
      <vt:lpstr>8.UE15+EFTA_vetture_gruppi_2014</vt:lpstr>
      <vt:lpstr>8.UE15+EFTA_vetture_gruppi_2013</vt:lpstr>
      <vt:lpstr>8.UE15+EFTA_gruppi_2012</vt:lpstr>
      <vt:lpstr>'8.UE15+EFTA_gruppi_2012'!Area_stampa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Donato Silvio</cp:lastModifiedBy>
  <cp:lastPrinted>2019-08-29T10:48:41Z</cp:lastPrinted>
  <dcterms:created xsi:type="dcterms:W3CDTF">2012-11-28T13:36:59Z</dcterms:created>
  <dcterms:modified xsi:type="dcterms:W3CDTF">2022-10-27T12:13:04Z</dcterms:modified>
</cp:coreProperties>
</file>