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7.Automobile_in_Cifre\2022\Statistiche estere\ImmatMondo\aggiornati\"/>
    </mc:Choice>
  </mc:AlternateContent>
  <xr:revisionPtr revIDLastSave="0" documentId="13_ncr:1_{436FEF2E-6B80-4670-82AA-B74621B0657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6.UE27_VI_TIPO" sheetId="1" r:id="rId1"/>
  </sheets>
  <externalReferences>
    <externalReference r:id="rId2"/>
  </externalReferences>
  <definedNames>
    <definedName name="_xlnm.Print_Area" localSheetId="0">'6.UE27_VI_TIPO'!$A$1:$X$251</definedName>
    <definedName name="Excel_BuiltIn_Print_Titles_12">'[1]12.autocaravan'!#REF!</definedName>
    <definedName name="Excel_BuiltIn_Print_Titles_13">#REF!</definedName>
    <definedName name="Excel_BuiltIn_Print_Titles_9">'[1]9.autovetture usate'!#REF!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V249" i="1" l="1"/>
  <c r="V248" i="1"/>
  <c r="V247" i="1"/>
  <c r="V246" i="1"/>
  <c r="V245" i="1"/>
  <c r="V244" i="1"/>
  <c r="V243" i="1"/>
  <c r="V242" i="1"/>
  <c r="V241" i="1"/>
  <c r="V240" i="1"/>
  <c r="V239" i="1"/>
  <c r="V238" i="1"/>
  <c r="V236" i="1"/>
  <c r="V235" i="1"/>
  <c r="V234" i="1"/>
  <c r="V232" i="1"/>
  <c r="V231" i="1"/>
  <c r="V230" i="1"/>
  <c r="V229" i="1"/>
  <c r="V228" i="1"/>
  <c r="V227" i="1"/>
  <c r="V226" i="1"/>
  <c r="V225" i="1"/>
  <c r="V224" i="1"/>
  <c r="V223" i="1"/>
  <c r="V222" i="1"/>
  <c r="V221" i="1"/>
  <c r="V220" i="1"/>
  <c r="V219" i="1"/>
  <c r="V218" i="1"/>
  <c r="V215" i="1"/>
  <c r="V195" i="1"/>
  <c r="V191" i="1"/>
  <c r="V175" i="1" s="1"/>
  <c r="V173" i="1"/>
  <c r="V153" i="1"/>
  <c r="V149" i="1"/>
  <c r="V133" i="1" s="1"/>
  <c r="V131" i="1"/>
  <c r="V123" i="1"/>
  <c r="V122" i="1"/>
  <c r="V121" i="1"/>
  <c r="V120" i="1"/>
  <c r="V119" i="1"/>
  <c r="V118" i="1"/>
  <c r="V117" i="1"/>
  <c r="V116" i="1"/>
  <c r="V115" i="1"/>
  <c r="V114" i="1"/>
  <c r="V113" i="1"/>
  <c r="V110" i="1"/>
  <c r="V109" i="1"/>
  <c r="V108" i="1"/>
  <c r="V106" i="1"/>
  <c r="V105" i="1"/>
  <c r="V104" i="1"/>
  <c r="V103" i="1"/>
  <c r="V102" i="1"/>
  <c r="V101" i="1"/>
  <c r="V99" i="1"/>
  <c r="V98" i="1"/>
  <c r="V97" i="1"/>
  <c r="V96" i="1"/>
  <c r="V95" i="1"/>
  <c r="V94" i="1"/>
  <c r="V93" i="1"/>
  <c r="V92" i="1"/>
  <c r="V89" i="1"/>
  <c r="V69" i="1"/>
  <c r="V65" i="1"/>
  <c r="V47" i="1"/>
  <c r="V27" i="1"/>
  <c r="V23" i="1"/>
  <c r="V7" i="1" s="1"/>
  <c r="W23" i="1"/>
  <c r="W7" i="1" s="1"/>
  <c r="W27" i="1"/>
  <c r="W47" i="1"/>
  <c r="W65" i="1"/>
  <c r="W49" i="1" s="1"/>
  <c r="W69" i="1"/>
  <c r="W89" i="1"/>
  <c r="W92" i="1"/>
  <c r="W93" i="1"/>
  <c r="W94" i="1"/>
  <c r="W95" i="1"/>
  <c r="W96" i="1"/>
  <c r="W97" i="1"/>
  <c r="W98" i="1"/>
  <c r="W99" i="1"/>
  <c r="W101" i="1"/>
  <c r="W102" i="1"/>
  <c r="W103" i="1"/>
  <c r="W104" i="1"/>
  <c r="W105" i="1"/>
  <c r="W106" i="1"/>
  <c r="W108" i="1"/>
  <c r="W109" i="1"/>
  <c r="W110" i="1"/>
  <c r="W113" i="1"/>
  <c r="W114" i="1"/>
  <c r="W115" i="1"/>
  <c r="W116" i="1"/>
  <c r="W117" i="1"/>
  <c r="W118" i="1"/>
  <c r="W119" i="1"/>
  <c r="W120" i="1"/>
  <c r="W121" i="1"/>
  <c r="W122" i="1"/>
  <c r="W123" i="1"/>
  <c r="W131" i="1"/>
  <c r="W149" i="1"/>
  <c r="W107" i="1" s="1"/>
  <c r="W153" i="1"/>
  <c r="W173" i="1"/>
  <c r="W191" i="1"/>
  <c r="W195" i="1"/>
  <c r="W215" i="1"/>
  <c r="W218" i="1"/>
  <c r="W219" i="1"/>
  <c r="W220" i="1"/>
  <c r="W221" i="1"/>
  <c r="W222" i="1"/>
  <c r="W223" i="1"/>
  <c r="W224" i="1"/>
  <c r="W225" i="1"/>
  <c r="W226" i="1"/>
  <c r="W227" i="1"/>
  <c r="W228" i="1"/>
  <c r="W229" i="1"/>
  <c r="W230" i="1"/>
  <c r="W231" i="1"/>
  <c r="W232" i="1"/>
  <c r="W234" i="1"/>
  <c r="W235" i="1"/>
  <c r="W236" i="1"/>
  <c r="W238" i="1"/>
  <c r="W239" i="1"/>
  <c r="W240" i="1"/>
  <c r="W241" i="1"/>
  <c r="W242" i="1"/>
  <c r="W243" i="1"/>
  <c r="W244" i="1"/>
  <c r="W245" i="1"/>
  <c r="W246" i="1"/>
  <c r="W247" i="1"/>
  <c r="W248" i="1"/>
  <c r="W249" i="1"/>
  <c r="X176" i="1"/>
  <c r="X177" i="1"/>
  <c r="X178" i="1"/>
  <c r="X179" i="1"/>
  <c r="X180" i="1"/>
  <c r="X181" i="1"/>
  <c r="X182" i="1"/>
  <c r="X183" i="1"/>
  <c r="X184" i="1"/>
  <c r="X185" i="1"/>
  <c r="X186" i="1"/>
  <c r="X187" i="1"/>
  <c r="X188" i="1"/>
  <c r="X189" i="1"/>
  <c r="X190" i="1"/>
  <c r="X192" i="1"/>
  <c r="X193" i="1"/>
  <c r="X194" i="1"/>
  <c r="X196" i="1"/>
  <c r="X197" i="1"/>
  <c r="X198" i="1"/>
  <c r="X199" i="1"/>
  <c r="X200" i="1"/>
  <c r="X201" i="1"/>
  <c r="X202" i="1"/>
  <c r="X203" i="1"/>
  <c r="X204" i="1"/>
  <c r="X205" i="1"/>
  <c r="X206" i="1"/>
  <c r="X207" i="1"/>
  <c r="X134" i="1"/>
  <c r="X135" i="1"/>
  <c r="X136" i="1"/>
  <c r="X137" i="1"/>
  <c r="X138" i="1"/>
  <c r="X139" i="1"/>
  <c r="X140" i="1"/>
  <c r="X141" i="1"/>
  <c r="X142" i="1"/>
  <c r="X143" i="1"/>
  <c r="X144" i="1"/>
  <c r="X145" i="1"/>
  <c r="X146" i="1"/>
  <c r="X147" i="1"/>
  <c r="X148" i="1"/>
  <c r="X150" i="1"/>
  <c r="X151" i="1"/>
  <c r="X152" i="1"/>
  <c r="X154" i="1"/>
  <c r="X155" i="1"/>
  <c r="X156" i="1"/>
  <c r="X157" i="1"/>
  <c r="X158" i="1"/>
  <c r="X159" i="1"/>
  <c r="X160" i="1"/>
  <c r="X161" i="1"/>
  <c r="X162" i="1"/>
  <c r="X163" i="1"/>
  <c r="X164" i="1"/>
  <c r="X165" i="1"/>
  <c r="X51" i="1"/>
  <c r="X52" i="1"/>
  <c r="X53" i="1"/>
  <c r="X54" i="1"/>
  <c r="X55" i="1"/>
  <c r="X56" i="1"/>
  <c r="X57" i="1"/>
  <c r="X58" i="1"/>
  <c r="X59" i="1"/>
  <c r="X60" i="1"/>
  <c r="X61" i="1"/>
  <c r="X62" i="1"/>
  <c r="X63" i="1"/>
  <c r="X64" i="1"/>
  <c r="X66" i="1"/>
  <c r="X67" i="1"/>
  <c r="X68" i="1"/>
  <c r="X70" i="1"/>
  <c r="X71" i="1"/>
  <c r="X72" i="1"/>
  <c r="X73" i="1"/>
  <c r="X74" i="1"/>
  <c r="X75" i="1"/>
  <c r="X76" i="1"/>
  <c r="X77" i="1"/>
  <c r="X78" i="1"/>
  <c r="X79" i="1"/>
  <c r="X80" i="1"/>
  <c r="X81" i="1"/>
  <c r="X50" i="1"/>
  <c r="X8" i="1"/>
  <c r="X9" i="1"/>
  <c r="X10" i="1"/>
  <c r="X11" i="1"/>
  <c r="X12" i="1"/>
  <c r="X13" i="1"/>
  <c r="X14" i="1"/>
  <c r="X15" i="1"/>
  <c r="X16" i="1"/>
  <c r="X17" i="1"/>
  <c r="X18" i="1"/>
  <c r="X19" i="1"/>
  <c r="X20" i="1"/>
  <c r="X21" i="1"/>
  <c r="X22" i="1"/>
  <c r="X24" i="1"/>
  <c r="X25" i="1"/>
  <c r="X26" i="1"/>
  <c r="X28" i="1"/>
  <c r="X29" i="1"/>
  <c r="X30" i="1"/>
  <c r="X31" i="1"/>
  <c r="X32" i="1"/>
  <c r="X33" i="1"/>
  <c r="X34" i="1"/>
  <c r="X35" i="1"/>
  <c r="X36" i="1"/>
  <c r="X37" i="1"/>
  <c r="X38" i="1"/>
  <c r="X39" i="1"/>
  <c r="V174" i="1" l="1"/>
  <c r="V107" i="1"/>
  <c r="V91" i="1" s="1"/>
  <c r="V233" i="1"/>
  <c r="W233" i="1"/>
  <c r="V237" i="1"/>
  <c r="V132" i="1"/>
  <c r="V6" i="1"/>
  <c r="V49" i="1"/>
  <c r="V48" i="1" s="1"/>
  <c r="V111" i="1"/>
  <c r="W175" i="1"/>
  <c r="W174" i="1" s="1"/>
  <c r="W91" i="1"/>
  <c r="W111" i="1"/>
  <c r="W133" i="1"/>
  <c r="W132" i="1" s="1"/>
  <c r="W6" i="1"/>
  <c r="W237" i="1"/>
  <c r="W48" i="1"/>
  <c r="X100" i="1"/>
  <c r="W90" i="1" l="1"/>
  <c r="V90" i="1"/>
  <c r="V217" i="1"/>
  <c r="V216" i="1" s="1"/>
  <c r="W217" i="1"/>
  <c r="W216" i="1" s="1"/>
  <c r="T249" i="1"/>
  <c r="T248" i="1"/>
  <c r="T247" i="1"/>
  <c r="T246" i="1"/>
  <c r="T245" i="1"/>
  <c r="T244" i="1"/>
  <c r="T243" i="1"/>
  <c r="T242" i="1"/>
  <c r="T241" i="1"/>
  <c r="T239" i="1"/>
  <c r="T236" i="1"/>
  <c r="T235" i="1"/>
  <c r="T234" i="1"/>
  <c r="T232" i="1"/>
  <c r="T231" i="1"/>
  <c r="T230" i="1"/>
  <c r="T229" i="1"/>
  <c r="T228" i="1"/>
  <c r="T227" i="1"/>
  <c r="T226" i="1"/>
  <c r="T225" i="1"/>
  <c r="T224" i="1"/>
  <c r="T223" i="1"/>
  <c r="T222" i="1"/>
  <c r="T221" i="1"/>
  <c r="T220" i="1"/>
  <c r="T219" i="1"/>
  <c r="T218" i="1"/>
  <c r="T215" i="1"/>
  <c r="T195" i="1"/>
  <c r="T191" i="1"/>
  <c r="T173" i="1"/>
  <c r="T153" i="1"/>
  <c r="T149" i="1"/>
  <c r="T133" i="1" s="1"/>
  <c r="T131" i="1"/>
  <c r="T123" i="1"/>
  <c r="T122" i="1"/>
  <c r="T121" i="1"/>
  <c r="T120" i="1"/>
  <c r="T119" i="1"/>
  <c r="T118" i="1"/>
  <c r="T117" i="1"/>
  <c r="T116" i="1"/>
  <c r="T115" i="1"/>
  <c r="T114" i="1"/>
  <c r="T113" i="1"/>
  <c r="T110" i="1"/>
  <c r="T109" i="1"/>
  <c r="T108" i="1"/>
  <c r="T106" i="1"/>
  <c r="T105" i="1"/>
  <c r="T104" i="1"/>
  <c r="T103" i="1"/>
  <c r="T102" i="1"/>
  <c r="T101" i="1"/>
  <c r="T99" i="1"/>
  <c r="T98" i="1"/>
  <c r="T97" i="1"/>
  <c r="T96" i="1"/>
  <c r="T95" i="1"/>
  <c r="T94" i="1"/>
  <c r="T93" i="1"/>
  <c r="T92" i="1"/>
  <c r="T89" i="1"/>
  <c r="T69" i="1"/>
  <c r="T65" i="1"/>
  <c r="T47" i="1"/>
  <c r="T27" i="1"/>
  <c r="T23" i="1"/>
  <c r="T7" i="1" s="1"/>
  <c r="T132" i="1" l="1"/>
  <c r="T111" i="1"/>
  <c r="T6" i="1"/>
  <c r="T237" i="1"/>
  <c r="T107" i="1"/>
  <c r="T91" i="1" s="1"/>
  <c r="T233" i="1"/>
  <c r="T175" i="1"/>
  <c r="T49" i="1"/>
  <c r="T48" i="1" s="1"/>
  <c r="U120" i="1"/>
  <c r="X120" i="1" s="1"/>
  <c r="U110" i="1"/>
  <c r="X110" i="1" s="1"/>
  <c r="U96" i="1"/>
  <c r="X96" i="1" s="1"/>
  <c r="U97" i="1"/>
  <c r="X97" i="1" s="1"/>
  <c r="U98" i="1"/>
  <c r="X98" i="1" s="1"/>
  <c r="U99" i="1"/>
  <c r="X99" i="1" s="1"/>
  <c r="U101" i="1"/>
  <c r="X101" i="1" s="1"/>
  <c r="U102" i="1"/>
  <c r="X102" i="1" s="1"/>
  <c r="U103" i="1"/>
  <c r="X103" i="1" s="1"/>
  <c r="U104" i="1"/>
  <c r="X104" i="1" s="1"/>
  <c r="U94" i="1"/>
  <c r="X94" i="1" s="1"/>
  <c r="U95" i="1"/>
  <c r="X95" i="1" s="1"/>
  <c r="S249" i="1"/>
  <c r="S248" i="1"/>
  <c r="S247" i="1"/>
  <c r="S246" i="1"/>
  <c r="S245" i="1"/>
  <c r="S244" i="1"/>
  <c r="S243" i="1"/>
  <c r="S242" i="1"/>
  <c r="S241" i="1"/>
  <c r="S239" i="1"/>
  <c r="S235" i="1"/>
  <c r="S234" i="1"/>
  <c r="S232" i="1"/>
  <c r="S231" i="1"/>
  <c r="S230" i="1"/>
  <c r="S229" i="1"/>
  <c r="S228" i="1"/>
  <c r="S227" i="1"/>
  <c r="S226" i="1"/>
  <c r="S225" i="1"/>
  <c r="S224" i="1"/>
  <c r="S223" i="1"/>
  <c r="S222" i="1"/>
  <c r="S221" i="1"/>
  <c r="S220" i="1"/>
  <c r="S219" i="1"/>
  <c r="S218" i="1"/>
  <c r="S215" i="1"/>
  <c r="S195" i="1"/>
  <c r="S191" i="1"/>
  <c r="S175" i="1" s="1"/>
  <c r="S173" i="1"/>
  <c r="S153" i="1"/>
  <c r="S149" i="1"/>
  <c r="S133" i="1" s="1"/>
  <c r="S131" i="1"/>
  <c r="S123" i="1"/>
  <c r="S122" i="1"/>
  <c r="S121" i="1"/>
  <c r="S119" i="1"/>
  <c r="S118" i="1"/>
  <c r="S117" i="1"/>
  <c r="S116" i="1"/>
  <c r="S115" i="1"/>
  <c r="S114" i="1"/>
  <c r="S113" i="1"/>
  <c r="S109" i="1"/>
  <c r="S108" i="1"/>
  <c r="S106" i="1"/>
  <c r="S105" i="1"/>
  <c r="S104" i="1"/>
  <c r="S103" i="1"/>
  <c r="S102" i="1"/>
  <c r="S101" i="1"/>
  <c r="S99" i="1"/>
  <c r="S98" i="1"/>
  <c r="S97" i="1"/>
  <c r="S96" i="1"/>
  <c r="S95" i="1"/>
  <c r="S93" i="1"/>
  <c r="S92" i="1"/>
  <c r="S89" i="1"/>
  <c r="S69" i="1"/>
  <c r="S236" i="1"/>
  <c r="S47" i="1"/>
  <c r="S27" i="1"/>
  <c r="S23" i="1"/>
  <c r="S7" i="1" s="1"/>
  <c r="J68" i="1"/>
  <c r="J65" i="1" s="1"/>
  <c r="J49" i="1" s="1"/>
  <c r="K68" i="1"/>
  <c r="K236" i="1" s="1"/>
  <c r="L68" i="1"/>
  <c r="L65" i="1" s="1"/>
  <c r="M68" i="1"/>
  <c r="M65" i="1" s="1"/>
  <c r="N68" i="1"/>
  <c r="N236" i="1" s="1"/>
  <c r="O68" i="1"/>
  <c r="O236" i="1" s="1"/>
  <c r="P68" i="1"/>
  <c r="P236" i="1" s="1"/>
  <c r="Q68" i="1"/>
  <c r="Q65" i="1" s="1"/>
  <c r="R68" i="1"/>
  <c r="R65" i="1" s="1"/>
  <c r="U65" i="1"/>
  <c r="X65" i="1" s="1"/>
  <c r="I68" i="1"/>
  <c r="I236" i="1" s="1"/>
  <c r="R23" i="1"/>
  <c r="R7" i="1" s="1"/>
  <c r="U249" i="1"/>
  <c r="X249" i="1" s="1"/>
  <c r="U248" i="1"/>
  <c r="X248" i="1" s="1"/>
  <c r="U247" i="1"/>
  <c r="X247" i="1" s="1"/>
  <c r="U246" i="1"/>
  <c r="X246" i="1" s="1"/>
  <c r="U245" i="1"/>
  <c r="X245" i="1" s="1"/>
  <c r="U244" i="1"/>
  <c r="X244" i="1" s="1"/>
  <c r="U243" i="1"/>
  <c r="X243" i="1" s="1"/>
  <c r="U242" i="1"/>
  <c r="X242" i="1" s="1"/>
  <c r="U241" i="1"/>
  <c r="X241" i="1" s="1"/>
  <c r="U240" i="1"/>
  <c r="X240" i="1" s="1"/>
  <c r="U239" i="1"/>
  <c r="X239" i="1" s="1"/>
  <c r="U238" i="1"/>
  <c r="X238" i="1" s="1"/>
  <c r="U236" i="1"/>
  <c r="X236" i="1" s="1"/>
  <c r="U235" i="1"/>
  <c r="X235" i="1" s="1"/>
  <c r="U234" i="1"/>
  <c r="X234" i="1" s="1"/>
  <c r="U232" i="1"/>
  <c r="X232" i="1" s="1"/>
  <c r="U231" i="1"/>
  <c r="X231" i="1" s="1"/>
  <c r="U230" i="1"/>
  <c r="X230" i="1" s="1"/>
  <c r="U229" i="1"/>
  <c r="X229" i="1" s="1"/>
  <c r="U228" i="1"/>
  <c r="X228" i="1" s="1"/>
  <c r="U227" i="1"/>
  <c r="X227" i="1" s="1"/>
  <c r="U226" i="1"/>
  <c r="X226" i="1" s="1"/>
  <c r="U225" i="1"/>
  <c r="X225" i="1" s="1"/>
  <c r="U224" i="1"/>
  <c r="X224" i="1" s="1"/>
  <c r="U223" i="1"/>
  <c r="X223" i="1" s="1"/>
  <c r="U222" i="1"/>
  <c r="X222" i="1" s="1"/>
  <c r="U221" i="1"/>
  <c r="X221" i="1" s="1"/>
  <c r="U220" i="1"/>
  <c r="X220" i="1" s="1"/>
  <c r="U219" i="1"/>
  <c r="X219" i="1" s="1"/>
  <c r="U218" i="1"/>
  <c r="X218" i="1" s="1"/>
  <c r="U215" i="1"/>
  <c r="U195" i="1"/>
  <c r="X195" i="1" s="1"/>
  <c r="U191" i="1"/>
  <c r="X191" i="1" s="1"/>
  <c r="U173" i="1"/>
  <c r="U153" i="1"/>
  <c r="X153" i="1" s="1"/>
  <c r="U149" i="1"/>
  <c r="X149" i="1" s="1"/>
  <c r="U131" i="1"/>
  <c r="U123" i="1"/>
  <c r="X123" i="1" s="1"/>
  <c r="U122" i="1"/>
  <c r="X122" i="1" s="1"/>
  <c r="U121" i="1"/>
  <c r="X121" i="1" s="1"/>
  <c r="U119" i="1"/>
  <c r="X119" i="1" s="1"/>
  <c r="U118" i="1"/>
  <c r="X118" i="1" s="1"/>
  <c r="U117" i="1"/>
  <c r="X117" i="1" s="1"/>
  <c r="U116" i="1"/>
  <c r="X116" i="1" s="1"/>
  <c r="U115" i="1"/>
  <c r="X115" i="1" s="1"/>
  <c r="U114" i="1"/>
  <c r="X114" i="1" s="1"/>
  <c r="U113" i="1"/>
  <c r="X113" i="1" s="1"/>
  <c r="U109" i="1"/>
  <c r="X109" i="1" s="1"/>
  <c r="U108" i="1"/>
  <c r="X108" i="1" s="1"/>
  <c r="U106" i="1"/>
  <c r="X106" i="1" s="1"/>
  <c r="U105" i="1"/>
  <c r="X105" i="1" s="1"/>
  <c r="U93" i="1"/>
  <c r="X93" i="1" s="1"/>
  <c r="U92" i="1"/>
  <c r="X92" i="1" s="1"/>
  <c r="U89" i="1"/>
  <c r="U69" i="1"/>
  <c r="X69" i="1" s="1"/>
  <c r="U47" i="1"/>
  <c r="U27" i="1"/>
  <c r="X27" i="1" s="1"/>
  <c r="U23" i="1"/>
  <c r="X23" i="1" s="1"/>
  <c r="I215" i="1"/>
  <c r="J215" i="1"/>
  <c r="K215" i="1"/>
  <c r="L215" i="1"/>
  <c r="M215" i="1"/>
  <c r="N215" i="1"/>
  <c r="O215" i="1"/>
  <c r="P215" i="1"/>
  <c r="Q215" i="1"/>
  <c r="X215" i="1"/>
  <c r="R215" i="1"/>
  <c r="X173" i="1"/>
  <c r="R173" i="1"/>
  <c r="X131" i="1"/>
  <c r="R131" i="1"/>
  <c r="X89" i="1"/>
  <c r="R89" i="1"/>
  <c r="X47" i="1"/>
  <c r="R47" i="1"/>
  <c r="Q249" i="1"/>
  <c r="Q248" i="1"/>
  <c r="Q247" i="1"/>
  <c r="Q246" i="1"/>
  <c r="Q245" i="1"/>
  <c r="Q244" i="1"/>
  <c r="Q243" i="1"/>
  <c r="Q242" i="1"/>
  <c r="Q241" i="1"/>
  <c r="Q239" i="1"/>
  <c r="Q235" i="1"/>
  <c r="Q234" i="1"/>
  <c r="Q232" i="1"/>
  <c r="Q231" i="1"/>
  <c r="Q230" i="1"/>
  <c r="Q229" i="1"/>
  <c r="Q228" i="1"/>
  <c r="Q227" i="1"/>
  <c r="Q226" i="1"/>
  <c r="Q225" i="1"/>
  <c r="Q224" i="1"/>
  <c r="Q223" i="1"/>
  <c r="Q222" i="1"/>
  <c r="Q221" i="1"/>
  <c r="Q220" i="1"/>
  <c r="Q219" i="1"/>
  <c r="Q218" i="1"/>
  <c r="Q195" i="1"/>
  <c r="Q191" i="1"/>
  <c r="Q175" i="1" s="1"/>
  <c r="Q153" i="1"/>
  <c r="Q149" i="1"/>
  <c r="Q133" i="1" s="1"/>
  <c r="Q123" i="1"/>
  <c r="Q122" i="1"/>
  <c r="Q121" i="1"/>
  <c r="Q119" i="1"/>
  <c r="Q118" i="1"/>
  <c r="Q117" i="1"/>
  <c r="Q116" i="1"/>
  <c r="Q115" i="1"/>
  <c r="Q114" i="1"/>
  <c r="Q113" i="1"/>
  <c r="Q109" i="1"/>
  <c r="Q108" i="1"/>
  <c r="Q106" i="1"/>
  <c r="Q105" i="1"/>
  <c r="Q104" i="1"/>
  <c r="Q103" i="1"/>
  <c r="Q102" i="1"/>
  <c r="Q101" i="1"/>
  <c r="Q100" i="1"/>
  <c r="Q99" i="1"/>
  <c r="Q98" i="1"/>
  <c r="Q97" i="1"/>
  <c r="Q96" i="1"/>
  <c r="Q95" i="1"/>
  <c r="Q93" i="1"/>
  <c r="Q92" i="1"/>
  <c r="Q69" i="1"/>
  <c r="Q27" i="1"/>
  <c r="Q23" i="1"/>
  <c r="Q7" i="1" s="1"/>
  <c r="R249" i="1"/>
  <c r="R248" i="1"/>
  <c r="R247" i="1"/>
  <c r="R246" i="1"/>
  <c r="R245" i="1"/>
  <c r="R244" i="1"/>
  <c r="R243" i="1"/>
  <c r="R242" i="1"/>
  <c r="R241" i="1"/>
  <c r="R239" i="1"/>
  <c r="R235" i="1"/>
  <c r="R234" i="1"/>
  <c r="R232" i="1"/>
  <c r="R231" i="1"/>
  <c r="R230" i="1"/>
  <c r="R229" i="1"/>
  <c r="R228" i="1"/>
  <c r="R227" i="1"/>
  <c r="R226" i="1"/>
  <c r="R225" i="1"/>
  <c r="R224" i="1"/>
  <c r="R223" i="1"/>
  <c r="R222" i="1"/>
  <c r="R221" i="1"/>
  <c r="R220" i="1"/>
  <c r="R219" i="1"/>
  <c r="R195" i="1"/>
  <c r="R191" i="1"/>
  <c r="R175" i="1" s="1"/>
  <c r="R153" i="1"/>
  <c r="R149" i="1"/>
  <c r="R133" i="1" s="1"/>
  <c r="R123" i="1"/>
  <c r="R122" i="1"/>
  <c r="R121" i="1"/>
  <c r="R119" i="1"/>
  <c r="R118" i="1"/>
  <c r="R117" i="1"/>
  <c r="R116" i="1"/>
  <c r="R115" i="1"/>
  <c r="R114" i="1"/>
  <c r="R113" i="1"/>
  <c r="R109" i="1"/>
  <c r="R108" i="1"/>
  <c r="R106" i="1"/>
  <c r="R105" i="1"/>
  <c r="R104" i="1"/>
  <c r="R103" i="1"/>
  <c r="R102" i="1"/>
  <c r="R101" i="1"/>
  <c r="R99" i="1"/>
  <c r="R98" i="1"/>
  <c r="R97" i="1"/>
  <c r="R96" i="1"/>
  <c r="R95" i="1"/>
  <c r="R93" i="1"/>
  <c r="R69" i="1"/>
  <c r="R27" i="1"/>
  <c r="O241" i="1"/>
  <c r="P241" i="1"/>
  <c r="P115" i="1"/>
  <c r="O249" i="1"/>
  <c r="O248" i="1"/>
  <c r="O247" i="1"/>
  <c r="O246" i="1"/>
  <c r="O245" i="1"/>
  <c r="O244" i="1"/>
  <c r="O243" i="1"/>
  <c r="O242" i="1"/>
  <c r="O239" i="1"/>
  <c r="O235" i="1"/>
  <c r="O234" i="1"/>
  <c r="O232" i="1"/>
  <c r="O231" i="1"/>
  <c r="O230" i="1"/>
  <c r="O229" i="1"/>
  <c r="O228" i="1"/>
  <c r="O227" i="1"/>
  <c r="O226" i="1"/>
  <c r="O225" i="1"/>
  <c r="O224" i="1"/>
  <c r="O223" i="1"/>
  <c r="O222" i="1"/>
  <c r="O221" i="1"/>
  <c r="O220" i="1"/>
  <c r="O219" i="1"/>
  <c r="O218" i="1"/>
  <c r="O195" i="1"/>
  <c r="O191" i="1"/>
  <c r="O175" i="1" s="1"/>
  <c r="O153" i="1"/>
  <c r="O149" i="1"/>
  <c r="O133" i="1" s="1"/>
  <c r="O123" i="1"/>
  <c r="O122" i="1"/>
  <c r="O121" i="1"/>
  <c r="O119" i="1"/>
  <c r="O118" i="1"/>
  <c r="O117" i="1"/>
  <c r="O116" i="1"/>
  <c r="O114" i="1"/>
  <c r="O113" i="1"/>
  <c r="O109" i="1"/>
  <c r="O108" i="1"/>
  <c r="O106" i="1"/>
  <c r="O105" i="1"/>
  <c r="O104" i="1"/>
  <c r="O103" i="1"/>
  <c r="O102" i="1"/>
  <c r="O101" i="1"/>
  <c r="O100" i="1"/>
  <c r="O99" i="1"/>
  <c r="O98" i="1"/>
  <c r="O97" i="1"/>
  <c r="O96" i="1"/>
  <c r="O95" i="1"/>
  <c r="O93" i="1"/>
  <c r="O92" i="1"/>
  <c r="O69" i="1"/>
  <c r="O27" i="1"/>
  <c r="O23" i="1"/>
  <c r="O7" i="1" s="1"/>
  <c r="E218" i="1"/>
  <c r="E219" i="1"/>
  <c r="E220" i="1"/>
  <c r="E221" i="1"/>
  <c r="E222" i="1"/>
  <c r="E223" i="1"/>
  <c r="B218" i="1"/>
  <c r="C218" i="1"/>
  <c r="D218" i="1"/>
  <c r="F218" i="1"/>
  <c r="G218" i="1"/>
  <c r="H218" i="1"/>
  <c r="B219" i="1"/>
  <c r="C219" i="1"/>
  <c r="D219" i="1"/>
  <c r="F219" i="1"/>
  <c r="G219" i="1"/>
  <c r="H219" i="1"/>
  <c r="B220" i="1"/>
  <c r="C220" i="1"/>
  <c r="D220" i="1"/>
  <c r="F220" i="1"/>
  <c r="G220" i="1"/>
  <c r="H220" i="1"/>
  <c r="B221" i="1"/>
  <c r="C221" i="1"/>
  <c r="D221" i="1"/>
  <c r="F221" i="1"/>
  <c r="G221" i="1"/>
  <c r="H221" i="1"/>
  <c r="B222" i="1"/>
  <c r="C222" i="1"/>
  <c r="D222" i="1"/>
  <c r="F222" i="1"/>
  <c r="G222" i="1"/>
  <c r="H222" i="1"/>
  <c r="B223" i="1"/>
  <c r="C223" i="1"/>
  <c r="D223" i="1"/>
  <c r="F223" i="1"/>
  <c r="G223" i="1"/>
  <c r="H223" i="1"/>
  <c r="B224" i="1"/>
  <c r="C224" i="1"/>
  <c r="D224" i="1"/>
  <c r="E224" i="1"/>
  <c r="F224" i="1"/>
  <c r="G224" i="1"/>
  <c r="H224" i="1"/>
  <c r="B225" i="1"/>
  <c r="C225" i="1"/>
  <c r="D225" i="1"/>
  <c r="E225" i="1"/>
  <c r="F225" i="1"/>
  <c r="G225" i="1"/>
  <c r="H225" i="1"/>
  <c r="B226" i="1"/>
  <c r="C226" i="1"/>
  <c r="D226" i="1"/>
  <c r="E226" i="1"/>
  <c r="F226" i="1"/>
  <c r="G226" i="1"/>
  <c r="H226" i="1"/>
  <c r="B227" i="1"/>
  <c r="C227" i="1"/>
  <c r="D227" i="1"/>
  <c r="E227" i="1"/>
  <c r="F227" i="1"/>
  <c r="G227" i="1"/>
  <c r="H227" i="1"/>
  <c r="B228" i="1"/>
  <c r="C228" i="1"/>
  <c r="D228" i="1"/>
  <c r="E228" i="1"/>
  <c r="F228" i="1"/>
  <c r="G228" i="1"/>
  <c r="H228" i="1"/>
  <c r="B229" i="1"/>
  <c r="C229" i="1"/>
  <c r="D229" i="1"/>
  <c r="E229" i="1"/>
  <c r="F229" i="1"/>
  <c r="G229" i="1"/>
  <c r="H229" i="1"/>
  <c r="B230" i="1"/>
  <c r="C230" i="1"/>
  <c r="D230" i="1"/>
  <c r="E230" i="1"/>
  <c r="F230" i="1"/>
  <c r="G230" i="1"/>
  <c r="H230" i="1"/>
  <c r="B231" i="1"/>
  <c r="C231" i="1"/>
  <c r="D231" i="1"/>
  <c r="E231" i="1"/>
  <c r="F231" i="1"/>
  <c r="G231" i="1"/>
  <c r="H231" i="1"/>
  <c r="B232" i="1"/>
  <c r="C232" i="1"/>
  <c r="D232" i="1"/>
  <c r="E232" i="1"/>
  <c r="F232" i="1"/>
  <c r="G232" i="1"/>
  <c r="H232" i="1"/>
  <c r="B234" i="1"/>
  <c r="C234" i="1"/>
  <c r="D234" i="1"/>
  <c r="E234" i="1"/>
  <c r="F234" i="1"/>
  <c r="G234" i="1"/>
  <c r="H234" i="1"/>
  <c r="B235" i="1"/>
  <c r="C235" i="1"/>
  <c r="D235" i="1"/>
  <c r="E235" i="1"/>
  <c r="F235" i="1"/>
  <c r="G235" i="1"/>
  <c r="H235" i="1"/>
  <c r="B236" i="1"/>
  <c r="C236" i="1"/>
  <c r="D236" i="1"/>
  <c r="E236" i="1"/>
  <c r="F236" i="1"/>
  <c r="G236" i="1"/>
  <c r="H236" i="1"/>
  <c r="B237" i="1"/>
  <c r="B238" i="1"/>
  <c r="C238" i="1"/>
  <c r="D238" i="1"/>
  <c r="E238" i="1"/>
  <c r="F238" i="1"/>
  <c r="G238" i="1"/>
  <c r="H238" i="1"/>
  <c r="B239" i="1"/>
  <c r="C239" i="1"/>
  <c r="D239" i="1"/>
  <c r="E239" i="1"/>
  <c r="F239" i="1"/>
  <c r="G239" i="1"/>
  <c r="H239" i="1"/>
  <c r="B240" i="1"/>
  <c r="C240" i="1"/>
  <c r="D240" i="1"/>
  <c r="E240" i="1"/>
  <c r="F240" i="1"/>
  <c r="G240" i="1"/>
  <c r="H240" i="1"/>
  <c r="B242" i="1"/>
  <c r="C242" i="1"/>
  <c r="D242" i="1"/>
  <c r="E242" i="1"/>
  <c r="F242" i="1"/>
  <c r="G242" i="1"/>
  <c r="H242" i="1"/>
  <c r="B243" i="1"/>
  <c r="C243" i="1"/>
  <c r="D243" i="1"/>
  <c r="E243" i="1"/>
  <c r="F243" i="1"/>
  <c r="G243" i="1"/>
  <c r="H243" i="1"/>
  <c r="B244" i="1"/>
  <c r="C244" i="1"/>
  <c r="D244" i="1"/>
  <c r="E244" i="1"/>
  <c r="F244" i="1"/>
  <c r="G244" i="1"/>
  <c r="H244" i="1"/>
  <c r="B245" i="1"/>
  <c r="C245" i="1"/>
  <c r="D245" i="1"/>
  <c r="E245" i="1"/>
  <c r="F245" i="1"/>
  <c r="G245" i="1"/>
  <c r="H245" i="1"/>
  <c r="B246" i="1"/>
  <c r="C246" i="1"/>
  <c r="D246" i="1"/>
  <c r="E246" i="1"/>
  <c r="F246" i="1"/>
  <c r="G246" i="1"/>
  <c r="H246" i="1"/>
  <c r="B247" i="1"/>
  <c r="C247" i="1"/>
  <c r="D247" i="1"/>
  <c r="E247" i="1"/>
  <c r="F247" i="1"/>
  <c r="G247" i="1"/>
  <c r="H247" i="1"/>
  <c r="B248" i="1"/>
  <c r="C248" i="1"/>
  <c r="D248" i="1"/>
  <c r="E248" i="1"/>
  <c r="F248" i="1"/>
  <c r="G248" i="1"/>
  <c r="H248" i="1"/>
  <c r="B249" i="1"/>
  <c r="C249" i="1"/>
  <c r="D249" i="1"/>
  <c r="E249" i="1"/>
  <c r="F249" i="1"/>
  <c r="G249" i="1"/>
  <c r="H249" i="1"/>
  <c r="P249" i="1"/>
  <c r="N249" i="1"/>
  <c r="M249" i="1"/>
  <c r="L249" i="1"/>
  <c r="P248" i="1"/>
  <c r="N248" i="1"/>
  <c r="M248" i="1"/>
  <c r="L248" i="1"/>
  <c r="K248" i="1"/>
  <c r="J248" i="1"/>
  <c r="I248" i="1"/>
  <c r="P247" i="1"/>
  <c r="N247" i="1"/>
  <c r="M247" i="1"/>
  <c r="L247" i="1"/>
  <c r="K247" i="1"/>
  <c r="J247" i="1"/>
  <c r="I247" i="1"/>
  <c r="P246" i="1"/>
  <c r="N246" i="1"/>
  <c r="M246" i="1"/>
  <c r="L246" i="1"/>
  <c r="K246" i="1"/>
  <c r="J246" i="1"/>
  <c r="I246" i="1"/>
  <c r="P245" i="1"/>
  <c r="N245" i="1"/>
  <c r="M245" i="1"/>
  <c r="L245" i="1"/>
  <c r="K245" i="1"/>
  <c r="P244" i="1"/>
  <c r="N244" i="1"/>
  <c r="M244" i="1"/>
  <c r="L244" i="1"/>
  <c r="K244" i="1"/>
  <c r="J244" i="1"/>
  <c r="I244" i="1"/>
  <c r="P243" i="1"/>
  <c r="N243" i="1"/>
  <c r="M243" i="1"/>
  <c r="L243" i="1"/>
  <c r="K243" i="1"/>
  <c r="J243" i="1"/>
  <c r="I243" i="1"/>
  <c r="P242" i="1"/>
  <c r="N242" i="1"/>
  <c r="M242" i="1"/>
  <c r="L242" i="1"/>
  <c r="K242" i="1"/>
  <c r="J242" i="1"/>
  <c r="I242" i="1"/>
  <c r="P239" i="1"/>
  <c r="N239" i="1"/>
  <c r="M239" i="1"/>
  <c r="L239" i="1"/>
  <c r="K239" i="1"/>
  <c r="J239" i="1"/>
  <c r="I239" i="1"/>
  <c r="P235" i="1"/>
  <c r="N235" i="1"/>
  <c r="M235" i="1"/>
  <c r="L235" i="1"/>
  <c r="K235" i="1"/>
  <c r="J235" i="1"/>
  <c r="I235" i="1"/>
  <c r="P234" i="1"/>
  <c r="N234" i="1"/>
  <c r="M234" i="1"/>
  <c r="L234" i="1"/>
  <c r="K234" i="1"/>
  <c r="J234" i="1"/>
  <c r="I234" i="1"/>
  <c r="P232" i="1"/>
  <c r="N232" i="1"/>
  <c r="M232" i="1"/>
  <c r="L232" i="1"/>
  <c r="K232" i="1"/>
  <c r="J232" i="1"/>
  <c r="I232" i="1"/>
  <c r="P231" i="1"/>
  <c r="N231" i="1"/>
  <c r="M231" i="1"/>
  <c r="L231" i="1"/>
  <c r="K231" i="1"/>
  <c r="J231" i="1"/>
  <c r="I231" i="1"/>
  <c r="P230" i="1"/>
  <c r="N230" i="1"/>
  <c r="M230" i="1"/>
  <c r="L230" i="1"/>
  <c r="K230" i="1"/>
  <c r="J230" i="1"/>
  <c r="I230" i="1"/>
  <c r="P229" i="1"/>
  <c r="N229" i="1"/>
  <c r="M229" i="1"/>
  <c r="L229" i="1"/>
  <c r="K229" i="1"/>
  <c r="J229" i="1"/>
  <c r="I229" i="1"/>
  <c r="P228" i="1"/>
  <c r="N228" i="1"/>
  <c r="M228" i="1"/>
  <c r="L228" i="1"/>
  <c r="K228" i="1"/>
  <c r="J228" i="1"/>
  <c r="I228" i="1"/>
  <c r="P227" i="1"/>
  <c r="N227" i="1"/>
  <c r="M227" i="1"/>
  <c r="L227" i="1"/>
  <c r="K227" i="1"/>
  <c r="J227" i="1"/>
  <c r="I227" i="1"/>
  <c r="P226" i="1"/>
  <c r="N226" i="1"/>
  <c r="M226" i="1"/>
  <c r="L226" i="1"/>
  <c r="K226" i="1"/>
  <c r="J226" i="1"/>
  <c r="I226" i="1"/>
  <c r="P225" i="1"/>
  <c r="N225" i="1"/>
  <c r="M225" i="1"/>
  <c r="L225" i="1"/>
  <c r="K225" i="1"/>
  <c r="J225" i="1"/>
  <c r="I225" i="1"/>
  <c r="P224" i="1"/>
  <c r="N224" i="1"/>
  <c r="M224" i="1"/>
  <c r="L224" i="1"/>
  <c r="K224" i="1"/>
  <c r="J224" i="1"/>
  <c r="I224" i="1"/>
  <c r="P223" i="1"/>
  <c r="N223" i="1"/>
  <c r="M223" i="1"/>
  <c r="L223" i="1"/>
  <c r="K223" i="1"/>
  <c r="J223" i="1"/>
  <c r="I223" i="1"/>
  <c r="P222" i="1"/>
  <c r="N222" i="1"/>
  <c r="M222" i="1"/>
  <c r="L222" i="1"/>
  <c r="K222" i="1"/>
  <c r="J222" i="1"/>
  <c r="I222" i="1"/>
  <c r="P221" i="1"/>
  <c r="N221" i="1"/>
  <c r="M221" i="1"/>
  <c r="L221" i="1"/>
  <c r="K221" i="1"/>
  <c r="J221" i="1"/>
  <c r="I221" i="1"/>
  <c r="P220" i="1"/>
  <c r="N220" i="1"/>
  <c r="M220" i="1"/>
  <c r="L220" i="1"/>
  <c r="K220" i="1"/>
  <c r="J220" i="1"/>
  <c r="I220" i="1"/>
  <c r="P219" i="1"/>
  <c r="N219" i="1"/>
  <c r="M219" i="1"/>
  <c r="L219" i="1"/>
  <c r="K219" i="1"/>
  <c r="J219" i="1"/>
  <c r="P218" i="1"/>
  <c r="N218" i="1"/>
  <c r="M218" i="1"/>
  <c r="L218" i="1"/>
  <c r="K218" i="1"/>
  <c r="J218" i="1"/>
  <c r="I218" i="1"/>
  <c r="N114" i="1"/>
  <c r="P114" i="1"/>
  <c r="P92" i="1"/>
  <c r="P93" i="1"/>
  <c r="P95" i="1"/>
  <c r="P96" i="1"/>
  <c r="P97" i="1"/>
  <c r="P98" i="1"/>
  <c r="P99" i="1"/>
  <c r="P100" i="1"/>
  <c r="P101" i="1"/>
  <c r="P102" i="1"/>
  <c r="P103" i="1"/>
  <c r="P104" i="1"/>
  <c r="P105" i="1"/>
  <c r="P106" i="1"/>
  <c r="P108" i="1"/>
  <c r="P109" i="1"/>
  <c r="P113" i="1"/>
  <c r="P116" i="1"/>
  <c r="P117" i="1"/>
  <c r="P118" i="1"/>
  <c r="P119" i="1"/>
  <c r="P121" i="1"/>
  <c r="P122" i="1"/>
  <c r="P123" i="1"/>
  <c r="P195" i="1"/>
  <c r="P191" i="1"/>
  <c r="P175" i="1" s="1"/>
  <c r="P153" i="1"/>
  <c r="P149" i="1"/>
  <c r="P133" i="1" s="1"/>
  <c r="P69" i="1"/>
  <c r="P27" i="1"/>
  <c r="P23" i="1"/>
  <c r="P7" i="1" s="1"/>
  <c r="N27" i="1"/>
  <c r="M27" i="1"/>
  <c r="N195" i="1"/>
  <c r="N191" i="1"/>
  <c r="N175" i="1" s="1"/>
  <c r="N153" i="1"/>
  <c r="N149" i="1"/>
  <c r="N133" i="1" s="1"/>
  <c r="N123" i="1"/>
  <c r="N122" i="1"/>
  <c r="N121" i="1"/>
  <c r="N119" i="1"/>
  <c r="N118" i="1"/>
  <c r="N117" i="1"/>
  <c r="N116" i="1"/>
  <c r="N113" i="1"/>
  <c r="N109" i="1"/>
  <c r="N108" i="1"/>
  <c r="N106" i="1"/>
  <c r="N105" i="1"/>
  <c r="N104" i="1"/>
  <c r="N103" i="1"/>
  <c r="N102" i="1"/>
  <c r="N101" i="1"/>
  <c r="N100" i="1"/>
  <c r="N99" i="1"/>
  <c r="N98" i="1"/>
  <c r="N97" i="1"/>
  <c r="N96" i="1"/>
  <c r="N95" i="1"/>
  <c r="N93" i="1"/>
  <c r="N92" i="1"/>
  <c r="N69" i="1"/>
  <c r="N23" i="1"/>
  <c r="N7" i="1" s="1"/>
  <c r="B23" i="1"/>
  <c r="B7" i="1" s="1"/>
  <c r="B6" i="1" s="1"/>
  <c r="C23" i="1"/>
  <c r="C7" i="1" s="1"/>
  <c r="C6" i="1" s="1"/>
  <c r="D23" i="1"/>
  <c r="D7" i="1" s="1"/>
  <c r="D6" i="1" s="1"/>
  <c r="E23" i="1"/>
  <c r="E7" i="1" s="1"/>
  <c r="F23" i="1"/>
  <c r="F7" i="1" s="1"/>
  <c r="G23" i="1"/>
  <c r="G7" i="1" s="1"/>
  <c r="H23" i="1"/>
  <c r="H7" i="1" s="1"/>
  <c r="I23" i="1"/>
  <c r="I7" i="1" s="1"/>
  <c r="J23" i="1"/>
  <c r="J7" i="1" s="1"/>
  <c r="K23" i="1"/>
  <c r="K7" i="1" s="1"/>
  <c r="L23" i="1"/>
  <c r="L7" i="1" s="1"/>
  <c r="M23" i="1"/>
  <c r="M7" i="1" s="1"/>
  <c r="E27" i="1"/>
  <c r="F27" i="1"/>
  <c r="G27" i="1"/>
  <c r="H27" i="1"/>
  <c r="I27" i="1"/>
  <c r="J27" i="1"/>
  <c r="K27" i="1"/>
  <c r="L27" i="1"/>
  <c r="B65" i="1"/>
  <c r="B49" i="1" s="1"/>
  <c r="B48" i="1" s="1"/>
  <c r="C65" i="1"/>
  <c r="C49" i="1" s="1"/>
  <c r="C48" i="1" s="1"/>
  <c r="D65" i="1"/>
  <c r="D49" i="1" s="1"/>
  <c r="E65" i="1"/>
  <c r="E49" i="1" s="1"/>
  <c r="F65" i="1"/>
  <c r="F49" i="1" s="1"/>
  <c r="G65" i="1"/>
  <c r="G49" i="1" s="1"/>
  <c r="H65" i="1"/>
  <c r="H49" i="1" s="1"/>
  <c r="E69" i="1"/>
  <c r="F69" i="1"/>
  <c r="G69" i="1"/>
  <c r="H69" i="1"/>
  <c r="I69" i="1"/>
  <c r="J69" i="1"/>
  <c r="K69" i="1"/>
  <c r="L69" i="1"/>
  <c r="M69" i="1"/>
  <c r="B92" i="1"/>
  <c r="C92" i="1"/>
  <c r="D92" i="1"/>
  <c r="E92" i="1"/>
  <c r="F92" i="1"/>
  <c r="G92" i="1"/>
  <c r="H92" i="1"/>
  <c r="I92" i="1"/>
  <c r="J92" i="1"/>
  <c r="K92" i="1"/>
  <c r="L92" i="1"/>
  <c r="M92" i="1"/>
  <c r="B93" i="1"/>
  <c r="C93" i="1"/>
  <c r="D93" i="1"/>
  <c r="E93" i="1"/>
  <c r="F93" i="1"/>
  <c r="G93" i="1"/>
  <c r="H93" i="1"/>
  <c r="J93" i="1"/>
  <c r="K93" i="1"/>
  <c r="L93" i="1"/>
  <c r="M93" i="1"/>
  <c r="B94" i="1"/>
  <c r="C94" i="1"/>
  <c r="D94" i="1"/>
  <c r="E94" i="1"/>
  <c r="F94" i="1"/>
  <c r="G94" i="1"/>
  <c r="H94" i="1"/>
  <c r="B95" i="1"/>
  <c r="C95" i="1"/>
  <c r="D95" i="1"/>
  <c r="E95" i="1"/>
  <c r="F95" i="1"/>
  <c r="G95" i="1"/>
  <c r="H95" i="1"/>
  <c r="I95" i="1"/>
  <c r="J95" i="1"/>
  <c r="K95" i="1"/>
  <c r="L95" i="1"/>
  <c r="M95" i="1"/>
  <c r="B96" i="1"/>
  <c r="C96" i="1"/>
  <c r="D96" i="1"/>
  <c r="E96" i="1"/>
  <c r="F96" i="1"/>
  <c r="G96" i="1"/>
  <c r="H96" i="1"/>
  <c r="I96" i="1"/>
  <c r="J96" i="1"/>
  <c r="K96" i="1"/>
  <c r="L96" i="1"/>
  <c r="M96" i="1"/>
  <c r="B97" i="1"/>
  <c r="C97" i="1"/>
  <c r="D97" i="1"/>
  <c r="E97" i="1"/>
  <c r="F97" i="1"/>
  <c r="G97" i="1"/>
  <c r="H97" i="1"/>
  <c r="I97" i="1"/>
  <c r="J97" i="1"/>
  <c r="K97" i="1"/>
  <c r="L97" i="1"/>
  <c r="M97" i="1"/>
  <c r="D98" i="1"/>
  <c r="E98" i="1"/>
  <c r="F98" i="1"/>
  <c r="G98" i="1"/>
  <c r="H98" i="1"/>
  <c r="I98" i="1"/>
  <c r="J98" i="1"/>
  <c r="K98" i="1"/>
  <c r="L98" i="1"/>
  <c r="M98" i="1"/>
  <c r="B99" i="1"/>
  <c r="C99" i="1"/>
  <c r="D99" i="1"/>
  <c r="E99" i="1"/>
  <c r="F99" i="1"/>
  <c r="G99" i="1"/>
  <c r="H99" i="1"/>
  <c r="I99" i="1"/>
  <c r="J99" i="1"/>
  <c r="K99" i="1"/>
  <c r="L99" i="1"/>
  <c r="M99" i="1"/>
  <c r="B100" i="1"/>
  <c r="C100" i="1"/>
  <c r="D100" i="1"/>
  <c r="E100" i="1"/>
  <c r="F100" i="1"/>
  <c r="G100" i="1"/>
  <c r="H100" i="1"/>
  <c r="I100" i="1"/>
  <c r="J100" i="1"/>
  <c r="K100" i="1"/>
  <c r="L100" i="1"/>
  <c r="M100" i="1"/>
  <c r="B101" i="1"/>
  <c r="C101" i="1"/>
  <c r="D101" i="1"/>
  <c r="E101" i="1"/>
  <c r="F101" i="1"/>
  <c r="G101" i="1"/>
  <c r="H101" i="1"/>
  <c r="I101" i="1"/>
  <c r="J101" i="1"/>
  <c r="K101" i="1"/>
  <c r="L101" i="1"/>
  <c r="M101" i="1"/>
  <c r="B102" i="1"/>
  <c r="C102" i="1"/>
  <c r="D102" i="1"/>
  <c r="E102" i="1"/>
  <c r="F102" i="1"/>
  <c r="G102" i="1"/>
  <c r="H102" i="1"/>
  <c r="I102" i="1"/>
  <c r="J102" i="1"/>
  <c r="K102" i="1"/>
  <c r="L102" i="1"/>
  <c r="M102" i="1"/>
  <c r="B103" i="1"/>
  <c r="C103" i="1"/>
  <c r="D103" i="1"/>
  <c r="E103" i="1"/>
  <c r="F103" i="1"/>
  <c r="G103" i="1"/>
  <c r="H103" i="1"/>
  <c r="I103" i="1"/>
  <c r="J103" i="1"/>
  <c r="K103" i="1"/>
  <c r="L103" i="1"/>
  <c r="M103" i="1"/>
  <c r="B104" i="1"/>
  <c r="C104" i="1"/>
  <c r="D104" i="1"/>
  <c r="E104" i="1"/>
  <c r="F104" i="1"/>
  <c r="G104" i="1"/>
  <c r="H104" i="1"/>
  <c r="I104" i="1"/>
  <c r="J104" i="1"/>
  <c r="K104" i="1"/>
  <c r="L104" i="1"/>
  <c r="M104" i="1"/>
  <c r="B105" i="1"/>
  <c r="C105" i="1"/>
  <c r="D105" i="1"/>
  <c r="E105" i="1"/>
  <c r="F105" i="1"/>
  <c r="G105" i="1"/>
  <c r="H105" i="1"/>
  <c r="I105" i="1"/>
  <c r="J105" i="1"/>
  <c r="K105" i="1"/>
  <c r="L105" i="1"/>
  <c r="M105" i="1"/>
  <c r="B106" i="1"/>
  <c r="C106" i="1"/>
  <c r="D106" i="1"/>
  <c r="E106" i="1"/>
  <c r="F106" i="1"/>
  <c r="G106" i="1"/>
  <c r="H106" i="1"/>
  <c r="I106" i="1"/>
  <c r="J106" i="1"/>
  <c r="K106" i="1"/>
  <c r="L106" i="1"/>
  <c r="M106" i="1"/>
  <c r="D108" i="1"/>
  <c r="E108" i="1"/>
  <c r="F108" i="1"/>
  <c r="G108" i="1"/>
  <c r="H108" i="1"/>
  <c r="I108" i="1"/>
  <c r="J108" i="1"/>
  <c r="K108" i="1"/>
  <c r="L108" i="1"/>
  <c r="M108" i="1"/>
  <c r="B109" i="1"/>
  <c r="C109" i="1"/>
  <c r="D109" i="1"/>
  <c r="E109" i="1"/>
  <c r="F109" i="1"/>
  <c r="H109" i="1"/>
  <c r="I109" i="1"/>
  <c r="J109" i="1"/>
  <c r="K109" i="1"/>
  <c r="L109" i="1"/>
  <c r="M109" i="1"/>
  <c r="B110" i="1"/>
  <c r="C110" i="1"/>
  <c r="D110" i="1"/>
  <c r="E110" i="1"/>
  <c r="F110" i="1"/>
  <c r="G110" i="1"/>
  <c r="H110" i="1"/>
  <c r="F113" i="1"/>
  <c r="G113" i="1"/>
  <c r="H113" i="1"/>
  <c r="I113" i="1"/>
  <c r="J113" i="1"/>
  <c r="K113" i="1"/>
  <c r="L113" i="1"/>
  <c r="M113" i="1"/>
  <c r="E116" i="1"/>
  <c r="F116" i="1"/>
  <c r="G116" i="1"/>
  <c r="H116" i="1"/>
  <c r="I116" i="1"/>
  <c r="J116" i="1"/>
  <c r="K116" i="1"/>
  <c r="L116" i="1"/>
  <c r="M116" i="1"/>
  <c r="E117" i="1"/>
  <c r="F117" i="1"/>
  <c r="G117" i="1"/>
  <c r="H117" i="1"/>
  <c r="I117" i="1"/>
  <c r="J117" i="1"/>
  <c r="K117" i="1"/>
  <c r="L117" i="1"/>
  <c r="M117" i="1"/>
  <c r="E118" i="1"/>
  <c r="F118" i="1"/>
  <c r="G118" i="1"/>
  <c r="H118" i="1"/>
  <c r="I118" i="1"/>
  <c r="J118" i="1"/>
  <c r="K118" i="1"/>
  <c r="L118" i="1"/>
  <c r="M118" i="1"/>
  <c r="E119" i="1"/>
  <c r="F119" i="1"/>
  <c r="G119" i="1"/>
  <c r="H119" i="1"/>
  <c r="I119" i="1"/>
  <c r="J119" i="1"/>
  <c r="K119" i="1"/>
  <c r="L119" i="1"/>
  <c r="M119" i="1"/>
  <c r="E121" i="1"/>
  <c r="F121" i="1"/>
  <c r="G121" i="1"/>
  <c r="H121" i="1"/>
  <c r="I121" i="1"/>
  <c r="J121" i="1"/>
  <c r="K121" i="1"/>
  <c r="L121" i="1"/>
  <c r="M121" i="1"/>
  <c r="E122" i="1"/>
  <c r="F122" i="1"/>
  <c r="G122" i="1"/>
  <c r="H122" i="1"/>
  <c r="I122" i="1"/>
  <c r="J122" i="1"/>
  <c r="K122" i="1"/>
  <c r="L122" i="1"/>
  <c r="M122" i="1"/>
  <c r="L123" i="1"/>
  <c r="M123" i="1"/>
  <c r="B149" i="1"/>
  <c r="B133" i="1" s="1"/>
  <c r="B132" i="1" s="1"/>
  <c r="C149" i="1"/>
  <c r="C133" i="1" s="1"/>
  <c r="C132" i="1" s="1"/>
  <c r="D149" i="1"/>
  <c r="D133" i="1" s="1"/>
  <c r="D132" i="1" s="1"/>
  <c r="E149" i="1"/>
  <c r="E133" i="1" s="1"/>
  <c r="F149" i="1"/>
  <c r="F133" i="1" s="1"/>
  <c r="G149" i="1"/>
  <c r="G133" i="1" s="1"/>
  <c r="H149" i="1"/>
  <c r="H133" i="1" s="1"/>
  <c r="I149" i="1"/>
  <c r="I133" i="1" s="1"/>
  <c r="J149" i="1"/>
  <c r="J133" i="1" s="1"/>
  <c r="K149" i="1"/>
  <c r="K133" i="1" s="1"/>
  <c r="L149" i="1"/>
  <c r="L133" i="1" s="1"/>
  <c r="M149" i="1"/>
  <c r="M133" i="1" s="1"/>
  <c r="E153" i="1"/>
  <c r="F153" i="1"/>
  <c r="G153" i="1"/>
  <c r="H153" i="1"/>
  <c r="I153" i="1"/>
  <c r="J153" i="1"/>
  <c r="K153" i="1"/>
  <c r="L153" i="1"/>
  <c r="M153" i="1"/>
  <c r="B191" i="1"/>
  <c r="C191" i="1"/>
  <c r="C175" i="1" s="1"/>
  <c r="D191" i="1"/>
  <c r="D175" i="1" s="1"/>
  <c r="E191" i="1"/>
  <c r="E175" i="1" s="1"/>
  <c r="F191" i="1"/>
  <c r="F175" i="1" s="1"/>
  <c r="G191" i="1"/>
  <c r="G175" i="1" s="1"/>
  <c r="H191" i="1"/>
  <c r="H175" i="1" s="1"/>
  <c r="I191" i="1"/>
  <c r="I175" i="1" s="1"/>
  <c r="J191" i="1"/>
  <c r="J175" i="1" s="1"/>
  <c r="K191" i="1"/>
  <c r="K175" i="1" s="1"/>
  <c r="L191" i="1"/>
  <c r="L175" i="1" s="1"/>
  <c r="M191" i="1"/>
  <c r="M175" i="1" s="1"/>
  <c r="C195" i="1"/>
  <c r="C237" i="1" s="1"/>
  <c r="D195" i="1"/>
  <c r="D237" i="1" s="1"/>
  <c r="E195" i="1"/>
  <c r="F195" i="1"/>
  <c r="G195" i="1"/>
  <c r="H195" i="1"/>
  <c r="I195" i="1"/>
  <c r="J195" i="1"/>
  <c r="K195" i="1"/>
  <c r="L195" i="1"/>
  <c r="M195" i="1"/>
  <c r="R218" i="1"/>
  <c r="R92" i="1"/>
  <c r="I219" i="1"/>
  <c r="I93" i="1"/>
  <c r="S65" i="1"/>
  <c r="P174" i="1" l="1"/>
  <c r="F233" i="1"/>
  <c r="N6" i="1"/>
  <c r="Q111" i="1"/>
  <c r="O174" i="1"/>
  <c r="J236" i="1"/>
  <c r="N65" i="1"/>
  <c r="N49" i="1" s="1"/>
  <c r="N48" i="1" s="1"/>
  <c r="N111" i="1"/>
  <c r="R111" i="1"/>
  <c r="Q132" i="1"/>
  <c r="E107" i="1"/>
  <c r="E91" i="1" s="1"/>
  <c r="M174" i="1"/>
  <c r="K111" i="1"/>
  <c r="G111" i="1"/>
  <c r="R236" i="1"/>
  <c r="T90" i="1"/>
  <c r="F111" i="1"/>
  <c r="P132" i="1"/>
  <c r="K65" i="1"/>
  <c r="K49" i="1" s="1"/>
  <c r="K217" i="1" s="1"/>
  <c r="S132" i="1"/>
  <c r="B233" i="1"/>
  <c r="H132" i="1"/>
  <c r="M111" i="1"/>
  <c r="E48" i="1"/>
  <c r="M6" i="1"/>
  <c r="I6" i="1"/>
  <c r="E6" i="1"/>
  <c r="P65" i="1"/>
  <c r="P49" i="1" s="1"/>
  <c r="P48" i="1" s="1"/>
  <c r="R132" i="1"/>
  <c r="F237" i="1"/>
  <c r="K132" i="1"/>
  <c r="Q6" i="1"/>
  <c r="G174" i="1"/>
  <c r="O111" i="1"/>
  <c r="U111" i="1"/>
  <c r="X111" i="1" s="1"/>
  <c r="S107" i="1"/>
  <c r="S91" i="1" s="1"/>
  <c r="E111" i="1"/>
  <c r="G237" i="1"/>
  <c r="M236" i="1"/>
  <c r="O237" i="1"/>
  <c r="Q236" i="1"/>
  <c r="F107" i="1"/>
  <c r="F91" i="1" s="1"/>
  <c r="E237" i="1"/>
  <c r="U7" i="1"/>
  <c r="X7" i="1" s="1"/>
  <c r="B107" i="1"/>
  <c r="B91" i="1" s="1"/>
  <c r="B90" i="1" s="1"/>
  <c r="N132" i="1"/>
  <c r="P111" i="1"/>
  <c r="O6" i="1"/>
  <c r="O132" i="1"/>
  <c r="Q174" i="1"/>
  <c r="U133" i="1"/>
  <c r="X133" i="1" s="1"/>
  <c r="S174" i="1"/>
  <c r="R49" i="1"/>
  <c r="R217" i="1" s="1"/>
  <c r="R107" i="1"/>
  <c r="R91" i="1" s="1"/>
  <c r="B175" i="1"/>
  <c r="B174" i="1" s="1"/>
  <c r="B216" i="1" s="1"/>
  <c r="U233" i="1"/>
  <c r="X233" i="1" s="1"/>
  <c r="G107" i="1"/>
  <c r="G91" i="1" s="1"/>
  <c r="H6" i="1"/>
  <c r="H237" i="1"/>
  <c r="H233" i="1"/>
  <c r="L111" i="1"/>
  <c r="K6" i="1"/>
  <c r="G6" i="1"/>
  <c r="L6" i="1"/>
  <c r="S49" i="1"/>
  <c r="S48" i="1" s="1"/>
  <c r="U49" i="1"/>
  <c r="X49" i="1" s="1"/>
  <c r="L174" i="1"/>
  <c r="H111" i="1"/>
  <c r="E132" i="1"/>
  <c r="F132" i="1"/>
  <c r="U107" i="1"/>
  <c r="X107" i="1" s="1"/>
  <c r="U175" i="1"/>
  <c r="X175" i="1" s="1"/>
  <c r="S6" i="1"/>
  <c r="M132" i="1"/>
  <c r="I132" i="1"/>
  <c r="H48" i="1"/>
  <c r="P237" i="1"/>
  <c r="J237" i="1"/>
  <c r="O65" i="1"/>
  <c r="O107" i="1" s="1"/>
  <c r="O91" i="1" s="1"/>
  <c r="S233" i="1"/>
  <c r="T217" i="1"/>
  <c r="T216" i="1" s="1"/>
  <c r="T174" i="1"/>
  <c r="M49" i="1"/>
  <c r="M217" i="1" s="1"/>
  <c r="M233" i="1"/>
  <c r="M107" i="1"/>
  <c r="M91" i="1" s="1"/>
  <c r="H217" i="1"/>
  <c r="G48" i="1"/>
  <c r="G217" i="1"/>
  <c r="M237" i="1"/>
  <c r="N237" i="1"/>
  <c r="I237" i="1"/>
  <c r="K237" i="1"/>
  <c r="L237" i="1"/>
  <c r="R6" i="1"/>
  <c r="I65" i="1"/>
  <c r="J233" i="1"/>
  <c r="J107" i="1"/>
  <c r="J91" i="1" s="1"/>
  <c r="H107" i="1"/>
  <c r="H91" i="1" s="1"/>
  <c r="H174" i="1"/>
  <c r="G233" i="1"/>
  <c r="R174" i="1"/>
  <c r="I111" i="1"/>
  <c r="L132" i="1"/>
  <c r="J111" i="1"/>
  <c r="F6" i="1"/>
  <c r="P6" i="1"/>
  <c r="R233" i="1"/>
  <c r="D107" i="1"/>
  <c r="D91" i="1" s="1"/>
  <c r="D90" i="1" s="1"/>
  <c r="D233" i="1"/>
  <c r="E233" i="1"/>
  <c r="J132" i="1"/>
  <c r="G132" i="1"/>
  <c r="F48" i="1"/>
  <c r="J6" i="1"/>
  <c r="J174" i="1"/>
  <c r="J217" i="1"/>
  <c r="D48" i="1"/>
  <c r="D217" i="1"/>
  <c r="I174" i="1"/>
  <c r="C217" i="1"/>
  <c r="L49" i="1"/>
  <c r="L233" i="1"/>
  <c r="L107" i="1"/>
  <c r="L91" i="1" s="1"/>
  <c r="F174" i="1"/>
  <c r="F217" i="1"/>
  <c r="Q49" i="1"/>
  <c r="Q107" i="1"/>
  <c r="Q91" i="1" s="1"/>
  <c r="Q233" i="1"/>
  <c r="K174" i="1"/>
  <c r="E174" i="1"/>
  <c r="E217" i="1"/>
  <c r="C233" i="1"/>
  <c r="L236" i="1"/>
  <c r="S111" i="1"/>
  <c r="C174" i="1"/>
  <c r="C216" i="1" s="1"/>
  <c r="R237" i="1"/>
  <c r="D174" i="1"/>
  <c r="N174" i="1"/>
  <c r="C107" i="1"/>
  <c r="C91" i="1" s="1"/>
  <c r="C90" i="1" s="1"/>
  <c r="Q237" i="1"/>
  <c r="U237" i="1"/>
  <c r="X237" i="1" s="1"/>
  <c r="J48" i="1"/>
  <c r="S237" i="1"/>
  <c r="N233" i="1" l="1"/>
  <c r="U6" i="1"/>
  <c r="X6" i="1" s="1"/>
  <c r="Q90" i="1"/>
  <c r="R90" i="1"/>
  <c r="N217" i="1"/>
  <c r="N216" i="1" s="1"/>
  <c r="N107" i="1"/>
  <c r="N91" i="1" s="1"/>
  <c r="N90" i="1" s="1"/>
  <c r="O90" i="1"/>
  <c r="G90" i="1"/>
  <c r="F90" i="1"/>
  <c r="B217" i="1"/>
  <c r="K233" i="1"/>
  <c r="K107" i="1"/>
  <c r="K91" i="1" s="1"/>
  <c r="K90" i="1" s="1"/>
  <c r="K48" i="1"/>
  <c r="S90" i="1"/>
  <c r="P217" i="1"/>
  <c r="P216" i="1" s="1"/>
  <c r="S217" i="1"/>
  <c r="S216" i="1" s="1"/>
  <c r="P233" i="1"/>
  <c r="E90" i="1"/>
  <c r="O49" i="1"/>
  <c r="O217" i="1" s="1"/>
  <c r="O216" i="1" s="1"/>
  <c r="M90" i="1"/>
  <c r="U132" i="1"/>
  <c r="X132" i="1" s="1"/>
  <c r="H216" i="1"/>
  <c r="J90" i="1"/>
  <c r="P107" i="1"/>
  <c r="P91" i="1" s="1"/>
  <c r="P90" i="1" s="1"/>
  <c r="E216" i="1"/>
  <c r="L90" i="1"/>
  <c r="G216" i="1"/>
  <c r="K216" i="1"/>
  <c r="R48" i="1"/>
  <c r="R216" i="1"/>
  <c r="O233" i="1"/>
  <c r="U217" i="1"/>
  <c r="X217" i="1" s="1"/>
  <c r="M216" i="1"/>
  <c r="U91" i="1"/>
  <c r="X91" i="1" s="1"/>
  <c r="U174" i="1"/>
  <c r="X174" i="1" s="1"/>
  <c r="M48" i="1"/>
  <c r="J216" i="1"/>
  <c r="U48" i="1"/>
  <c r="X48" i="1" s="1"/>
  <c r="F216" i="1"/>
  <c r="H90" i="1"/>
  <c r="I233" i="1"/>
  <c r="I107" i="1"/>
  <c r="I91" i="1" s="1"/>
  <c r="I90" i="1" s="1"/>
  <c r="I49" i="1"/>
  <c r="D216" i="1"/>
  <c r="Q217" i="1"/>
  <c r="Q216" i="1" s="1"/>
  <c r="Q48" i="1"/>
  <c r="L217" i="1"/>
  <c r="L216" i="1" s="1"/>
  <c r="L48" i="1"/>
  <c r="O48" i="1" l="1"/>
  <c r="U90" i="1"/>
  <c r="X90" i="1" s="1"/>
  <c r="U216" i="1"/>
  <c r="X216" i="1" s="1"/>
  <c r="I48" i="1"/>
  <c r="I217" i="1"/>
  <c r="I216" i="1" s="1"/>
</calcChain>
</file>

<file path=xl/sharedStrings.xml><?xml version="1.0" encoding="utf-8"?>
<sst xmlns="http://schemas.openxmlformats.org/spreadsheetml/2006/main" count="458" uniqueCount="84">
  <si>
    <t>VCL FINO A 3500 KG / LCV UP TO 3500 KG</t>
  </si>
  <si>
    <t>AUTOCARRI OLTRE 3500 KG / TRUCKS OVER 3500 KG</t>
  </si>
  <si>
    <t>AUTOCARRI TRA 3501 E 15999 KG</t>
  </si>
  <si>
    <t>AUTOCARRI &gt;=16000 KG / TRUCKS &gt;=16000 KG</t>
  </si>
  <si>
    <t>Paesi /Countries</t>
  </si>
  <si>
    <t>AUTOBUS /BUSES</t>
  </si>
  <si>
    <t>UE 15+EFTA</t>
  </si>
  <si>
    <t>Austria</t>
  </si>
  <si>
    <t>Belgio</t>
  </si>
  <si>
    <t>Danimarca</t>
  </si>
  <si>
    <t>Finlandia</t>
  </si>
  <si>
    <t>Francia</t>
  </si>
  <si>
    <t>Germania</t>
  </si>
  <si>
    <t>Grecia</t>
  </si>
  <si>
    <t>Irlanda</t>
  </si>
  <si>
    <t>Lussemburgo</t>
  </si>
  <si>
    <t>Paesi Bassi</t>
  </si>
  <si>
    <t>Portogallo</t>
  </si>
  <si>
    <t>Regno Unito</t>
  </si>
  <si>
    <t>Spagna</t>
  </si>
  <si>
    <t>Svezia</t>
  </si>
  <si>
    <t>EFTA</t>
  </si>
  <si>
    <t>Islanda</t>
  </si>
  <si>
    <t>Norvegia</t>
  </si>
  <si>
    <t>Svizzera</t>
  </si>
  <si>
    <t>U.E. Nuovi Membri</t>
  </si>
  <si>
    <t>Bulgaria</t>
  </si>
  <si>
    <t>Ceca Rep.</t>
  </si>
  <si>
    <t>Estonia</t>
  </si>
  <si>
    <t>Lettonia</t>
  </si>
  <si>
    <t>Lituania</t>
  </si>
  <si>
    <t>Polonia</t>
  </si>
  <si>
    <t>Romania</t>
  </si>
  <si>
    <t>Slovacchia Rep.</t>
  </si>
  <si>
    <t>Slovenia</t>
  </si>
  <si>
    <t>Ungheria</t>
  </si>
  <si>
    <t>Dati provvisori/provisional data</t>
  </si>
  <si>
    <t xml:space="preserve"> </t>
  </si>
  <si>
    <t>…</t>
  </si>
  <si>
    <t>Paesi/Countries</t>
  </si>
  <si>
    <t>TOTALE VCL, AUTOCARRI E BUS/ TOTAL CV</t>
  </si>
  <si>
    <t>Fonte: AAA/ACEA Press release/ANFIA</t>
  </si>
  <si>
    <t>UE 28+EFTA</t>
  </si>
  <si>
    <t>UE28+EFTA - IMMATRICOLAZIONI AUTOBUS</t>
  </si>
  <si>
    <r>
      <t xml:space="preserve">UE28+EFTA - IMMATRICOLAZIONI AUTOCARRI </t>
    </r>
    <r>
      <rPr>
        <b/>
        <u/>
        <sz val="12"/>
        <rFont val="Trebuchet MS"/>
        <family val="2"/>
      </rPr>
      <t>&gt;</t>
    </r>
    <r>
      <rPr>
        <b/>
        <sz val="12"/>
        <rFont val="Trebuchet MS"/>
        <family val="2"/>
      </rPr>
      <t xml:space="preserve"> 16 T. DI PTT</t>
    </r>
  </si>
  <si>
    <t>UE28+EFTA - IMMATRICOLAZIONI AUTOCARRI DA 3,51 T. A 15,99 T. DI PTT</t>
  </si>
  <si>
    <r>
      <t xml:space="preserve">UE28+EFTA - IMMATRICOLAZIONI AUTOCARRI  </t>
    </r>
    <r>
      <rPr>
        <b/>
        <u/>
        <sz val="12"/>
        <rFont val="Trebuchet MS"/>
        <family val="2"/>
      </rPr>
      <t>&gt;</t>
    </r>
    <r>
      <rPr>
        <b/>
        <sz val="12"/>
        <rFont val="Trebuchet MS"/>
        <family val="2"/>
      </rPr>
      <t xml:space="preserve"> 3,51 T. DI PTT</t>
    </r>
  </si>
  <si>
    <t>UE28+EFTA - IMMATRICOLAZIONI VEICOLI COMMERCIALI  &lt;= 3,5 T. DI PTT</t>
  </si>
  <si>
    <r>
      <t xml:space="preserve">Italia  </t>
    </r>
    <r>
      <rPr>
        <vertAlign val="superscript"/>
        <sz val="9"/>
        <rFont val="Trebuchet MS"/>
        <family val="2"/>
      </rPr>
      <t>(1)</t>
    </r>
  </si>
  <si>
    <t>Italia (1)</t>
  </si>
  <si>
    <t>Cipro (2)</t>
  </si>
  <si>
    <t>Croazia (3)</t>
  </si>
  <si>
    <t>(2) dati 2007-2011 non disponibili</t>
  </si>
  <si>
    <t>(3) dati 2007-2012 disponibili solo sul totale VI</t>
  </si>
  <si>
    <t>Romania (5)</t>
  </si>
  <si>
    <t>(4) dato disponibile solo sul totale</t>
  </si>
  <si>
    <t>(5) non disponibile autocarri per peso</t>
  </si>
  <si>
    <t>UE28+EFTA - IMMATRICOLAZIONI TOTALE VCL E VI</t>
  </si>
  <si>
    <t xml:space="preserve">Romania </t>
  </si>
  <si>
    <t>Svizzera (2)</t>
  </si>
  <si>
    <t>(2) dato rivisto (aggiunti camper)</t>
  </si>
  <si>
    <t>(3) dati 2007-2011 non disponibili</t>
  </si>
  <si>
    <t>(5) dato disponibile solo sul totale</t>
  </si>
  <si>
    <t>(6) include anche i Minibus fino a 22 posti</t>
  </si>
  <si>
    <t>Cipro (3)</t>
  </si>
  <si>
    <t>Croazia (4)</t>
  </si>
  <si>
    <r>
      <t xml:space="preserve">Belgio </t>
    </r>
    <r>
      <rPr>
        <vertAlign val="superscript"/>
        <sz val="9"/>
        <rFont val="Trebuchet MS"/>
        <family val="2"/>
      </rPr>
      <t>(2)</t>
    </r>
  </si>
  <si>
    <t>(4) dati dal 2012 disponibili solo sul totale VI</t>
  </si>
  <si>
    <t>(3) dati dal 2012 disponibili solo sul totale VI</t>
  </si>
  <si>
    <t>(4) il dato comprende veicoli commerciali leggeri e pesanti</t>
  </si>
  <si>
    <t>(4) solo autobus con più di 22 posti</t>
  </si>
  <si>
    <t>Romania (4)</t>
  </si>
  <si>
    <t>-</t>
  </si>
  <si>
    <t>var.% 2021/20</t>
  </si>
  <si>
    <t>(1) Elaborazioni ANFIA su dati Ministero delle Infrastrutture e dei Trasporti a marzo 2022</t>
  </si>
  <si>
    <t>(1) Elaborazioni ANFIA su dati Ministero delle Infrastrutture e dei Trasporti a marzo 20202</t>
  </si>
  <si>
    <t>UE27+EFTA - IMMATRICOLAZIONI VEICOLI COMMERCIALI  &lt;= 3,5 T. DI PTT</t>
  </si>
  <si>
    <t>EU27+EFTA - NEW TRUCK REGISTRATIONS UP TO 3.50 T GVW &amp; OVER</t>
  </si>
  <si>
    <t>EU27+EFTA - NEW TRUCK REGISTRATIONS 3.51 T GVW &amp; OVER</t>
  </si>
  <si>
    <t>EU27+EFTA - NEW TRUCK REGISTRATIONS FROM 3.51 T.  TO 15,99 T. GVW</t>
  </si>
  <si>
    <t>EU27+EFTA - NEW TRUCK REGISTRATIONS 16 T. GVW &amp; OVER</t>
  </si>
  <si>
    <t xml:space="preserve">EU27+EFTA - NEW BUS REGISTRATIONS </t>
  </si>
  <si>
    <t xml:space="preserve">EU27+EFTA - TOTAL NEW CV REGISTRATIONS </t>
  </si>
  <si>
    <t>UE 27+EFTA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</si>
</sst>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1" formatCode="_-* #,##0_-;\-* #,##0_-;_-* &quot;-&quot;_-;_-@_-"/>
    <numFmt numFmtId="43" formatCode="_-* #,##0.00_-;\-* #,##0.00_-;_-* &quot;-&quot;??_-;_-@_-"/>
    <numFmt numFmtId="164" formatCode="#,##0_ ;[Red]\-#,##0\ "/>
    <numFmt numFmtId="165" formatCode="#,##0_ ;\-#,##0\ "/>
    <numFmt numFmtId="166" formatCode="#,###,##0"/>
    <numFmt numFmtId="167" formatCode="#,##0.0_ ;[Red]\-#,##0.0\ "/>
    <numFmt numFmtId="168" formatCode="_-* #,##0_-;\-* #,##0_-;_-* \-_-;_-@_-"/>
    <numFmt numFmtId="169" formatCode="#,##0;\-#,##0;\ \-\ "/>
  </numFmts>
  <fonts count="46"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u/>
      <sz val="10"/>
      <color indexed="12"/>
      <name val="Arial"/>
      <family val="2"/>
    </font>
    <font>
      <sz val="11"/>
      <color indexed="62"/>
      <name val="Calibri"/>
      <family val="2"/>
    </font>
    <font>
      <sz val="10"/>
      <name val="Arial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0"/>
      <color indexed="8"/>
      <name val="Arial"/>
      <family val="2"/>
    </font>
    <font>
      <b/>
      <i/>
      <sz val="10"/>
      <color indexed="8"/>
      <name val="Arial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sz val="12"/>
      <name val="Trebuchet MS"/>
      <family val="2"/>
    </font>
    <font>
      <sz val="9"/>
      <name val="Trebuchet MS"/>
      <family val="2"/>
    </font>
    <font>
      <b/>
      <sz val="9"/>
      <name val="Trebuchet MS"/>
      <family val="2"/>
    </font>
    <font>
      <sz val="11"/>
      <color indexed="8"/>
      <name val="Trebuchet MS"/>
      <family val="2"/>
    </font>
    <font>
      <i/>
      <sz val="12"/>
      <name val="Trebuchet MS"/>
      <family val="2"/>
    </font>
    <font>
      <b/>
      <i/>
      <sz val="9"/>
      <name val="Trebuchet MS"/>
      <family val="2"/>
    </font>
    <font>
      <i/>
      <sz val="10"/>
      <name val="Trebuchet MS"/>
      <family val="2"/>
    </font>
    <font>
      <i/>
      <sz val="9"/>
      <name val="Trebuchet MS"/>
      <family val="2"/>
    </font>
    <font>
      <b/>
      <sz val="9"/>
      <color indexed="8"/>
      <name val="Trebuchet MS"/>
      <family val="2"/>
    </font>
    <font>
      <b/>
      <sz val="9"/>
      <color indexed="56"/>
      <name val="Trebuchet MS"/>
      <family val="2"/>
    </font>
    <font>
      <b/>
      <sz val="11"/>
      <color indexed="56"/>
      <name val="Trebuchet MS"/>
      <family val="2"/>
    </font>
    <font>
      <sz val="9"/>
      <color indexed="8"/>
      <name val="Trebuchet MS"/>
      <family val="2"/>
    </font>
    <font>
      <b/>
      <u/>
      <sz val="12"/>
      <name val="Trebuchet MS"/>
      <family val="2"/>
    </font>
    <font>
      <sz val="12"/>
      <name val="Trebuchet MS"/>
      <family val="2"/>
    </font>
    <font>
      <sz val="12"/>
      <color indexed="8"/>
      <name val="Trebuchet MS"/>
      <family val="2"/>
    </font>
    <font>
      <sz val="12"/>
      <color indexed="8"/>
      <name val="Calibri"/>
      <family val="2"/>
    </font>
    <font>
      <b/>
      <sz val="12"/>
      <color indexed="56"/>
      <name val="Trebuchet MS"/>
      <family val="2"/>
    </font>
    <font>
      <sz val="8"/>
      <color indexed="8"/>
      <name val="Trebuchet MS"/>
      <family val="2"/>
    </font>
    <font>
      <vertAlign val="superscript"/>
      <sz val="9"/>
      <name val="Trebuchet MS"/>
      <family val="2"/>
    </font>
    <font>
      <sz val="8"/>
      <name val="Trebuchet MS"/>
      <family val="2"/>
    </font>
    <font>
      <b/>
      <sz val="8"/>
      <name val="Trebuchet MS"/>
      <family val="2"/>
    </font>
    <font>
      <sz val="7"/>
      <name val="Arial"/>
      <family val="2"/>
    </font>
    <font>
      <sz val="11"/>
      <color indexed="8"/>
      <name val="Calibri"/>
      <family val="2"/>
    </font>
    <font>
      <sz val="11"/>
      <color indexed="8"/>
      <name val="Trebucht MS"/>
    </font>
  </fonts>
  <fills count="3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gray0625">
        <fgColor indexed="9"/>
      </patternFill>
    </fill>
    <fill>
      <patternFill patternType="lightGray">
        <fgColor indexed="22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9CCFF"/>
        <bgColor indexed="64"/>
      </patternFill>
    </fill>
  </fills>
  <borders count="2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3"/>
      </left>
      <right style="thin">
        <color indexed="63"/>
      </right>
      <top/>
      <bottom/>
      <diagonal/>
    </border>
  </borders>
  <cellStyleXfs count="100">
    <xf numFmtId="0" fontId="0" fillId="0" borderId="0"/>
    <xf numFmtId="0" fontId="1" fillId="2" borderId="0" applyNumberFormat="0" applyBorder="0" applyAlignment="0" applyProtection="0"/>
    <xf numFmtId="0" fontId="44" fillId="2" borderId="0" applyNumberFormat="0" applyBorder="0" applyAlignment="0" applyProtection="0"/>
    <xf numFmtId="0" fontId="1" fillId="3" borderId="0" applyNumberFormat="0" applyBorder="0" applyAlignment="0" applyProtection="0"/>
    <xf numFmtId="0" fontId="44" fillId="3" borderId="0" applyNumberFormat="0" applyBorder="0" applyAlignment="0" applyProtection="0"/>
    <xf numFmtId="0" fontId="1" fillId="4" borderId="0" applyNumberFormat="0" applyBorder="0" applyAlignment="0" applyProtection="0"/>
    <xf numFmtId="0" fontId="44" fillId="4" borderId="0" applyNumberFormat="0" applyBorder="0" applyAlignment="0" applyProtection="0"/>
    <xf numFmtId="0" fontId="1" fillId="5" borderId="0" applyNumberFormat="0" applyBorder="0" applyAlignment="0" applyProtection="0"/>
    <xf numFmtId="0" fontId="44" fillId="5" borderId="0" applyNumberFormat="0" applyBorder="0" applyAlignment="0" applyProtection="0"/>
    <xf numFmtId="0" fontId="1" fillId="6" borderId="0" applyNumberFormat="0" applyBorder="0" applyAlignment="0" applyProtection="0"/>
    <xf numFmtId="0" fontId="44" fillId="6" borderId="0" applyNumberFormat="0" applyBorder="0" applyAlignment="0" applyProtection="0"/>
    <xf numFmtId="0" fontId="1" fillId="7" borderId="0" applyNumberFormat="0" applyBorder="0" applyAlignment="0" applyProtection="0"/>
    <xf numFmtId="0" fontId="44" fillId="7" borderId="0" applyNumberFormat="0" applyBorder="0" applyAlignment="0" applyProtection="0"/>
    <xf numFmtId="0" fontId="1" fillId="8" borderId="0" applyNumberFormat="0" applyBorder="0" applyAlignment="0" applyProtection="0"/>
    <xf numFmtId="0" fontId="44" fillId="8" borderId="0" applyNumberFormat="0" applyBorder="0" applyAlignment="0" applyProtection="0"/>
    <xf numFmtId="0" fontId="1" fillId="9" borderId="0" applyNumberFormat="0" applyBorder="0" applyAlignment="0" applyProtection="0"/>
    <xf numFmtId="0" fontId="44" fillId="9" borderId="0" applyNumberFormat="0" applyBorder="0" applyAlignment="0" applyProtection="0"/>
    <xf numFmtId="0" fontId="1" fillId="10" borderId="0" applyNumberFormat="0" applyBorder="0" applyAlignment="0" applyProtection="0"/>
    <xf numFmtId="0" fontId="44" fillId="10" borderId="0" applyNumberFormat="0" applyBorder="0" applyAlignment="0" applyProtection="0"/>
    <xf numFmtId="0" fontId="1" fillId="5" borderId="0" applyNumberFormat="0" applyBorder="0" applyAlignment="0" applyProtection="0"/>
    <xf numFmtId="0" fontId="44" fillId="5" borderId="0" applyNumberFormat="0" applyBorder="0" applyAlignment="0" applyProtection="0"/>
    <xf numFmtId="0" fontId="1" fillId="8" borderId="0" applyNumberFormat="0" applyBorder="0" applyAlignment="0" applyProtection="0"/>
    <xf numFmtId="0" fontId="44" fillId="8" borderId="0" applyNumberFormat="0" applyBorder="0" applyAlignment="0" applyProtection="0"/>
    <xf numFmtId="0" fontId="1" fillId="11" borderId="0" applyNumberFormat="0" applyBorder="0" applyAlignment="0" applyProtection="0"/>
    <xf numFmtId="0" fontId="44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3" fillId="16" borderId="1" applyNumberFormat="0" applyAlignment="0" applyProtection="0"/>
    <xf numFmtId="0" fontId="3" fillId="16" borderId="1" applyNumberFormat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" fillId="17" borderId="3" applyNumberFormat="0" applyAlignment="0" applyProtection="0"/>
    <xf numFmtId="0" fontId="5" fillId="17" borderId="3" applyNumberFormat="0" applyAlignment="0" applyProtection="0"/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7" fillId="7" borderId="1" applyNumberFormat="0" applyAlignment="0" applyProtection="0"/>
    <xf numFmtId="0" fontId="7" fillId="7" borderId="1" applyNumberFormat="0" applyAlignment="0" applyProtection="0"/>
    <xf numFmtId="43" fontId="1" fillId="0" borderId="0" applyFont="0" applyFill="0" applyBorder="0" applyAlignment="0" applyProtection="0"/>
    <xf numFmtId="168" fontId="8" fillId="0" borderId="0" applyFill="0" applyBorder="0" applyAlignment="0" applyProtection="0"/>
    <xf numFmtId="43" fontId="1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1" fillId="0" borderId="0"/>
    <xf numFmtId="0" fontId="44" fillId="0" borderId="0"/>
    <xf numFmtId="0" fontId="8" fillId="0" borderId="0"/>
    <xf numFmtId="0" fontId="1" fillId="0" borderId="0"/>
    <xf numFmtId="0" fontId="44" fillId="0" borderId="0"/>
    <xf numFmtId="0" fontId="44" fillId="0" borderId="0"/>
    <xf numFmtId="0" fontId="1" fillId="23" borderId="4" applyNumberFormat="0" applyFont="0" applyAlignment="0" applyProtection="0"/>
    <xf numFmtId="0" fontId="44" fillId="23" borderId="4" applyNumberFormat="0" applyFont="0" applyAlignment="0" applyProtection="0"/>
    <xf numFmtId="0" fontId="10" fillId="16" borderId="5" applyNumberFormat="0" applyAlignment="0" applyProtection="0"/>
    <xf numFmtId="0" fontId="10" fillId="16" borderId="5" applyNumberFormat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5" fillId="0" borderId="7" applyNumberFormat="0" applyFill="0" applyAlignment="0" applyProtection="0"/>
    <xf numFmtId="0" fontId="15" fillId="0" borderId="7" applyNumberFormat="0" applyFill="0" applyAlignment="0" applyProtection="0"/>
    <xf numFmtId="0" fontId="16" fillId="0" borderId="8" applyNumberFormat="0" applyFill="0" applyAlignment="0" applyProtection="0"/>
    <xf numFmtId="0" fontId="16" fillId="0" borderId="8" applyNumberFormat="0" applyFill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166" fontId="17" fillId="24" borderId="0" applyNumberFormat="0" applyBorder="0">
      <protection locked="0"/>
    </xf>
    <xf numFmtId="166" fontId="18" fillId="25" borderId="0" applyNumberFormat="0" applyBorder="0">
      <protection locked="0"/>
    </xf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</cellStyleXfs>
  <cellXfs count="107">
    <xf numFmtId="0" fontId="0" fillId="0" borderId="0" xfId="0"/>
    <xf numFmtId="0" fontId="22" fillId="0" borderId="0" xfId="0" applyFont="1"/>
    <xf numFmtId="0" fontId="23" fillId="0" borderId="0" xfId="0" applyFont="1"/>
    <xf numFmtId="0" fontId="25" fillId="0" borderId="0" xfId="0" applyFont="1"/>
    <xf numFmtId="0" fontId="26" fillId="0" borderId="0" xfId="0" applyFont="1"/>
    <xf numFmtId="0" fontId="27" fillId="0" borderId="0" xfId="0" applyFont="1" applyAlignment="1">
      <alignment horizontal="right"/>
    </xf>
    <xf numFmtId="0" fontId="28" fillId="0" borderId="0" xfId="0" applyFont="1"/>
    <xf numFmtId="0" fontId="28" fillId="0" borderId="0" xfId="0" applyFont="1" applyAlignment="1">
      <alignment horizontal="right"/>
    </xf>
    <xf numFmtId="0" fontId="29" fillId="0" borderId="0" xfId="0" applyFont="1" applyAlignment="1">
      <alignment horizontal="right"/>
    </xf>
    <xf numFmtId="164" fontId="30" fillId="26" borderId="10" xfId="0" applyNumberFormat="1" applyFont="1" applyFill="1" applyBorder="1"/>
    <xf numFmtId="41" fontId="24" fillId="26" borderId="10" xfId="0" applyNumberFormat="1" applyFont="1" applyFill="1" applyBorder="1" applyAlignment="1">
      <alignment horizontal="right"/>
    </xf>
    <xf numFmtId="167" fontId="30" fillId="26" borderId="10" xfId="59" applyNumberFormat="1" applyFont="1" applyFill="1" applyBorder="1"/>
    <xf numFmtId="0" fontId="31" fillId="0" borderId="0" xfId="0" applyFont="1"/>
    <xf numFmtId="164" fontId="30" fillId="0" borderId="10" xfId="0" applyNumberFormat="1" applyFont="1" applyBorder="1" applyAlignment="1">
      <alignment horizontal="left" indent="1"/>
    </xf>
    <xf numFmtId="41" fontId="24" fillId="0" borderId="10" xfId="0" applyNumberFormat="1" applyFont="1" applyBorder="1"/>
    <xf numFmtId="167" fontId="30" fillId="0" borderId="10" xfId="59" applyNumberFormat="1" applyFont="1" applyBorder="1"/>
    <xf numFmtId="0" fontId="32" fillId="0" borderId="0" xfId="0" applyFont="1"/>
    <xf numFmtId="41" fontId="23" fillId="0" borderId="11" xfId="0" applyNumberFormat="1" applyFont="1" applyBorder="1"/>
    <xf numFmtId="165" fontId="23" fillId="0" borderId="11" xfId="0" applyNumberFormat="1" applyFont="1" applyBorder="1"/>
    <xf numFmtId="165" fontId="23" fillId="27" borderId="11" xfId="0" applyNumberFormat="1" applyFont="1" applyFill="1" applyBorder="1"/>
    <xf numFmtId="167" fontId="33" fillId="0" borderId="11" xfId="59" applyNumberFormat="1" applyFont="1" applyBorder="1"/>
    <xf numFmtId="41" fontId="23" fillId="0" borderId="12" xfId="0" applyNumberFormat="1" applyFont="1" applyBorder="1"/>
    <xf numFmtId="165" fontId="23" fillId="0" borderId="12" xfId="0" applyNumberFormat="1" applyFont="1" applyBorder="1"/>
    <xf numFmtId="165" fontId="23" fillId="27" borderId="12" xfId="0" applyNumberFormat="1" applyFont="1" applyFill="1" applyBorder="1"/>
    <xf numFmtId="167" fontId="33" fillId="0" borderId="12" xfId="59" applyNumberFormat="1" applyFont="1" applyBorder="1"/>
    <xf numFmtId="167" fontId="33" fillId="0" borderId="12" xfId="59" applyNumberFormat="1" applyFont="1" applyFill="1" applyBorder="1"/>
    <xf numFmtId="41" fontId="23" fillId="0" borderId="12" xfId="0" applyNumberFormat="1" applyFont="1" applyBorder="1" applyAlignment="1">
      <alignment horizontal="right"/>
    </xf>
    <xf numFmtId="41" fontId="23" fillId="0" borderId="13" xfId="0" applyNumberFormat="1" applyFont="1" applyBorder="1"/>
    <xf numFmtId="165" fontId="23" fillId="0" borderId="13" xfId="0" applyNumberFormat="1" applyFont="1" applyBorder="1"/>
    <xf numFmtId="165" fontId="23" fillId="27" borderId="13" xfId="0" applyNumberFormat="1" applyFont="1" applyFill="1" applyBorder="1"/>
    <xf numFmtId="167" fontId="33" fillId="0" borderId="13" xfId="59" applyNumberFormat="1" applyFont="1" applyFill="1" applyBorder="1"/>
    <xf numFmtId="167" fontId="30" fillId="0" borderId="10" xfId="59" applyNumberFormat="1" applyFont="1" applyFill="1" applyBorder="1"/>
    <xf numFmtId="41" fontId="23" fillId="0" borderId="11" xfId="0" applyNumberFormat="1" applyFont="1" applyBorder="1" applyAlignment="1">
      <alignment horizontal="right"/>
    </xf>
    <xf numFmtId="167" fontId="33" fillId="0" borderId="11" xfId="59" applyNumberFormat="1" applyFont="1" applyFill="1" applyBorder="1"/>
    <xf numFmtId="41" fontId="23" fillId="0" borderId="10" xfId="0" applyNumberFormat="1" applyFont="1" applyBorder="1" applyAlignment="1">
      <alignment horizontal="right"/>
    </xf>
    <xf numFmtId="41" fontId="24" fillId="0" borderId="14" xfId="0" applyNumberFormat="1" applyFont="1" applyBorder="1"/>
    <xf numFmtId="165" fontId="23" fillId="0" borderId="11" xfId="0" applyNumberFormat="1" applyFont="1" applyBorder="1" applyAlignment="1">
      <alignment horizontal="right"/>
    </xf>
    <xf numFmtId="41" fontId="23" fillId="0" borderId="15" xfId="0" applyNumberFormat="1" applyFont="1" applyBorder="1" applyAlignment="1">
      <alignment horizontal="right"/>
    </xf>
    <xf numFmtId="41" fontId="23" fillId="0" borderId="16" xfId="0" applyNumberFormat="1" applyFont="1" applyBorder="1"/>
    <xf numFmtId="41" fontId="23" fillId="0" borderId="16" xfId="0" applyNumberFormat="1" applyFont="1" applyBorder="1" applyAlignment="1">
      <alignment horizontal="right"/>
    </xf>
    <xf numFmtId="41" fontId="23" fillId="0" borderId="17" xfId="0" applyNumberFormat="1" applyFont="1" applyBorder="1" applyAlignment="1">
      <alignment horizontal="right"/>
    </xf>
    <xf numFmtId="41" fontId="23" fillId="0" borderId="13" xfId="0" applyNumberFormat="1" applyFont="1" applyBorder="1" applyAlignment="1">
      <alignment horizontal="right"/>
    </xf>
    <xf numFmtId="41" fontId="23" fillId="0" borderId="18" xfId="0" applyNumberFormat="1" applyFont="1" applyBorder="1" applyAlignment="1">
      <alignment horizontal="right"/>
    </xf>
    <xf numFmtId="165" fontId="23" fillId="0" borderId="13" xfId="0" applyNumberFormat="1" applyFont="1" applyBorder="1" applyAlignment="1">
      <alignment horizontal="right"/>
    </xf>
    <xf numFmtId="0" fontId="33" fillId="0" borderId="0" xfId="0" applyFont="1" applyAlignment="1">
      <alignment horizontal="right"/>
    </xf>
    <xf numFmtId="0" fontId="24" fillId="0" borderId="0" xfId="0" applyFont="1"/>
    <xf numFmtId="0" fontId="23" fillId="0" borderId="0" xfId="0" applyFont="1" applyAlignment="1">
      <alignment horizontal="right"/>
    </xf>
    <xf numFmtId="0" fontId="35" fillId="0" borderId="0" xfId="0" applyFont="1"/>
    <xf numFmtId="0" fontId="22" fillId="0" borderId="0" xfId="0" applyFont="1" applyAlignment="1">
      <alignment horizontal="right"/>
    </xf>
    <xf numFmtId="0" fontId="36" fillId="0" borderId="0" xfId="0" applyFont="1"/>
    <xf numFmtId="0" fontId="37" fillId="0" borderId="0" xfId="0" applyFont="1"/>
    <xf numFmtId="0" fontId="38" fillId="0" borderId="0" xfId="0" applyFont="1"/>
    <xf numFmtId="41" fontId="39" fillId="0" borderId="0" xfId="0" applyNumberFormat="1" applyFont="1"/>
    <xf numFmtId="2" fontId="24" fillId="0" borderId="0" xfId="0" applyNumberFormat="1" applyFont="1" applyAlignment="1">
      <alignment horizontal="centerContinuous"/>
    </xf>
    <xf numFmtId="0" fontId="28" fillId="0" borderId="0" xfId="0" applyFont="1" applyAlignment="1">
      <alignment horizontal="left"/>
    </xf>
    <xf numFmtId="41" fontId="24" fillId="0" borderId="0" xfId="0" applyNumberFormat="1" applyFont="1"/>
    <xf numFmtId="0" fontId="6" fillId="0" borderId="0" xfId="43" applyAlignment="1" applyProtection="1"/>
    <xf numFmtId="165" fontId="23" fillId="28" borderId="11" xfId="0" applyNumberFormat="1" applyFont="1" applyFill="1" applyBorder="1"/>
    <xf numFmtId="165" fontId="23" fillId="28" borderId="12" xfId="0" applyNumberFormat="1" applyFont="1" applyFill="1" applyBorder="1"/>
    <xf numFmtId="165" fontId="23" fillId="28" borderId="13" xfId="0" applyNumberFormat="1" applyFont="1" applyFill="1" applyBorder="1"/>
    <xf numFmtId="165" fontId="23" fillId="28" borderId="11" xfId="0" applyNumberFormat="1" applyFont="1" applyFill="1" applyBorder="1" applyAlignment="1">
      <alignment horizontal="right"/>
    </xf>
    <xf numFmtId="165" fontId="23" fillId="28" borderId="13" xfId="0" applyNumberFormat="1" applyFont="1" applyFill="1" applyBorder="1" applyAlignment="1">
      <alignment horizontal="right"/>
    </xf>
    <xf numFmtId="41" fontId="24" fillId="28" borderId="10" xfId="0" applyNumberFormat="1" applyFont="1" applyFill="1" applyBorder="1"/>
    <xf numFmtId="41" fontId="24" fillId="28" borderId="14" xfId="0" applyNumberFormat="1" applyFont="1" applyFill="1" applyBorder="1"/>
    <xf numFmtId="0" fontId="39" fillId="0" borderId="0" xfId="0" applyFont="1"/>
    <xf numFmtId="0" fontId="24" fillId="29" borderId="10" xfId="0" applyFont="1" applyFill="1" applyBorder="1" applyAlignment="1">
      <alignment horizontal="left"/>
    </xf>
    <xf numFmtId="1" fontId="24" fillId="29" borderId="10" xfId="0" applyNumberFormat="1" applyFont="1" applyFill="1" applyBorder="1" applyAlignment="1">
      <alignment horizontal="center"/>
    </xf>
    <xf numFmtId="0" fontId="24" fillId="29" borderId="19" xfId="0" applyFont="1" applyFill="1" applyBorder="1" applyAlignment="1">
      <alignment horizontal="center"/>
    </xf>
    <xf numFmtId="0" fontId="24" fillId="29" borderId="10" xfId="0" applyFont="1" applyFill="1" applyBorder="1" applyAlignment="1">
      <alignment horizontal="center"/>
    </xf>
    <xf numFmtId="0" fontId="30" fillId="29" borderId="10" xfId="0" applyFont="1" applyFill="1" applyBorder="1" applyAlignment="1">
      <alignment horizontal="center" wrapText="1"/>
    </xf>
    <xf numFmtId="1" fontId="24" fillId="29" borderId="19" xfId="0" applyNumberFormat="1" applyFont="1" applyFill="1" applyBorder="1" applyAlignment="1">
      <alignment horizontal="center"/>
    </xf>
    <xf numFmtId="0" fontId="42" fillId="0" borderId="0" xfId="0" applyFont="1"/>
    <xf numFmtId="0" fontId="41" fillId="0" borderId="0" xfId="0" applyFont="1"/>
    <xf numFmtId="0" fontId="41" fillId="0" borderId="0" xfId="0" applyFont="1" applyAlignment="1">
      <alignment horizontal="left"/>
    </xf>
    <xf numFmtId="0" fontId="39" fillId="0" borderId="0" xfId="0" applyFont="1" applyAlignment="1">
      <alignment horizontal="right"/>
    </xf>
    <xf numFmtId="41" fontId="42" fillId="0" borderId="0" xfId="0" applyNumberFormat="1" applyFont="1"/>
    <xf numFmtId="0" fontId="41" fillId="0" borderId="0" xfId="0" applyFont="1" applyAlignment="1">
      <alignment horizontal="right"/>
    </xf>
    <xf numFmtId="41" fontId="41" fillId="0" borderId="20" xfId="0" applyNumberFormat="1" applyFont="1" applyBorder="1"/>
    <xf numFmtId="41" fontId="41" fillId="0" borderId="21" xfId="0" applyNumberFormat="1" applyFont="1" applyBorder="1"/>
    <xf numFmtId="165" fontId="23" fillId="28" borderId="22" xfId="0" applyNumberFormat="1" applyFont="1" applyFill="1" applyBorder="1"/>
    <xf numFmtId="165" fontId="27" fillId="0" borderId="0" xfId="0" applyNumberFormat="1" applyFont="1" applyAlignment="1">
      <alignment horizontal="right"/>
    </xf>
    <xf numFmtId="0" fontId="43" fillId="0" borderId="0" xfId="70" applyFont="1"/>
    <xf numFmtId="169" fontId="43" fillId="28" borderId="0" xfId="70" applyNumberFormat="1" applyFont="1" applyFill="1" applyAlignment="1">
      <alignment vertical="center"/>
    </xf>
    <xf numFmtId="0" fontId="43" fillId="28" borderId="0" xfId="70" applyFont="1" applyFill="1"/>
    <xf numFmtId="165" fontId="23" fillId="28" borderId="22" xfId="0" applyNumberFormat="1" applyFont="1" applyFill="1" applyBorder="1" applyAlignment="1">
      <alignment horizontal="right"/>
    </xf>
    <xf numFmtId="165" fontId="23" fillId="0" borderId="22" xfId="73" applyNumberFormat="1" applyFont="1" applyBorder="1"/>
    <xf numFmtId="167" fontId="33" fillId="0" borderId="11" xfId="59" applyNumberFormat="1" applyFont="1" applyFill="1" applyBorder="1" applyAlignment="1">
      <alignment horizontal="center"/>
    </xf>
    <xf numFmtId="165" fontId="23" fillId="28" borderId="23" xfId="0" applyNumberFormat="1" applyFont="1" applyFill="1" applyBorder="1" applyAlignment="1">
      <alignment horizontal="right"/>
    </xf>
    <xf numFmtId="0" fontId="45" fillId="0" borderId="0" xfId="0" applyFont="1"/>
    <xf numFmtId="0" fontId="24" fillId="29" borderId="10" xfId="0" applyFont="1" applyFill="1" applyBorder="1" applyAlignment="1">
      <alignment horizontal="center" vertical="center"/>
    </xf>
    <xf numFmtId="1" fontId="24" fillId="29" borderId="10" xfId="0" applyNumberFormat="1" applyFont="1" applyFill="1" applyBorder="1" applyAlignment="1">
      <alignment horizontal="center" vertical="center"/>
    </xf>
    <xf numFmtId="0" fontId="24" fillId="29" borderId="19" xfId="0" applyFont="1" applyFill="1" applyBorder="1" applyAlignment="1">
      <alignment horizontal="center" vertical="center"/>
    </xf>
    <xf numFmtId="0" fontId="30" fillId="29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6" fillId="0" borderId="0" xfId="43" applyAlignment="1" applyProtection="1">
      <alignment horizontal="center" vertical="center"/>
    </xf>
    <xf numFmtId="0" fontId="24" fillId="29" borderId="10" xfId="0" applyFont="1" applyFill="1" applyBorder="1" applyAlignment="1">
      <alignment horizontal="left" vertical="center"/>
    </xf>
    <xf numFmtId="165" fontId="23" fillId="28" borderId="12" xfId="0" applyNumberFormat="1" applyFont="1" applyFill="1" applyBorder="1" applyAlignment="1">
      <alignment horizontal="center"/>
    </xf>
    <xf numFmtId="167" fontId="33" fillId="0" borderId="11" xfId="59" quotePrefix="1" applyNumberFormat="1" applyFont="1" applyFill="1" applyBorder="1" applyAlignment="1">
      <alignment horizontal="right"/>
    </xf>
    <xf numFmtId="167" fontId="33" fillId="0" borderId="12" xfId="59" applyNumberFormat="1" applyFont="1" applyFill="1" applyBorder="1" applyAlignment="1">
      <alignment horizontal="right"/>
    </xf>
    <xf numFmtId="165" fontId="23" fillId="0" borderId="12" xfId="0" applyNumberFormat="1" applyFont="1" applyBorder="1" applyAlignment="1">
      <alignment horizontal="right"/>
    </xf>
    <xf numFmtId="165" fontId="23" fillId="0" borderId="12" xfId="0" applyNumberFormat="1" applyFont="1" applyBorder="1" applyAlignment="1">
      <alignment horizontal="center"/>
    </xf>
    <xf numFmtId="41" fontId="23" fillId="0" borderId="11" xfId="0" applyNumberFormat="1" applyFont="1" applyBorder="1" applyAlignment="1">
      <alignment horizontal="center"/>
    </xf>
    <xf numFmtId="165" fontId="23" fillId="0" borderId="11" xfId="0" applyNumberFormat="1" applyFont="1" applyBorder="1" applyAlignment="1">
      <alignment horizontal="center"/>
    </xf>
    <xf numFmtId="165" fontId="23" fillId="28" borderId="11" xfId="0" quotePrefix="1" applyNumberFormat="1" applyFont="1" applyFill="1" applyBorder="1" applyAlignment="1">
      <alignment horizontal="center"/>
    </xf>
    <xf numFmtId="165" fontId="23" fillId="28" borderId="11" xfId="0" applyNumberFormat="1" applyFont="1" applyFill="1" applyBorder="1" applyAlignment="1">
      <alignment horizontal="center"/>
    </xf>
    <xf numFmtId="41" fontId="23" fillId="0" borderId="13" xfId="0" applyNumberFormat="1" applyFont="1" applyBorder="1" applyAlignment="1">
      <alignment horizontal="center"/>
    </xf>
    <xf numFmtId="165" fontId="23" fillId="0" borderId="13" xfId="0" applyNumberFormat="1" applyFont="1" applyBorder="1" applyAlignment="1">
      <alignment horizontal="center"/>
    </xf>
  </cellXfs>
  <cellStyles count="100">
    <cellStyle name="20% - Colore 1" xfId="1" builtinId="30" customBuiltin="1"/>
    <cellStyle name="20% - Colore 1 2" xfId="2" xr:uid="{00000000-0005-0000-0000-000001000000}"/>
    <cellStyle name="20% - Colore 2" xfId="3" builtinId="34" customBuiltin="1"/>
    <cellStyle name="20% - Colore 2 2" xfId="4" xr:uid="{00000000-0005-0000-0000-000003000000}"/>
    <cellStyle name="20% - Colore 3" xfId="5" builtinId="38" customBuiltin="1"/>
    <cellStyle name="20% - Colore 3 2" xfId="6" xr:uid="{00000000-0005-0000-0000-000005000000}"/>
    <cellStyle name="20% - Colore 4" xfId="7" builtinId="42" customBuiltin="1"/>
    <cellStyle name="20% - Colore 4 2" xfId="8" xr:uid="{00000000-0005-0000-0000-000007000000}"/>
    <cellStyle name="20% - Colore 5" xfId="9" builtinId="46" customBuiltin="1"/>
    <cellStyle name="20% - Colore 5 2" xfId="10" xr:uid="{00000000-0005-0000-0000-000009000000}"/>
    <cellStyle name="20% - Colore 6" xfId="11" builtinId="50" customBuiltin="1"/>
    <cellStyle name="20% - Colore 6 2" xfId="12" xr:uid="{00000000-0005-0000-0000-00000B000000}"/>
    <cellStyle name="40% - Colore 1" xfId="13" builtinId="31" customBuiltin="1"/>
    <cellStyle name="40% - Colore 1 2" xfId="14" xr:uid="{00000000-0005-0000-0000-00000D000000}"/>
    <cellStyle name="40% - Colore 2" xfId="15" builtinId="35" customBuiltin="1"/>
    <cellStyle name="40% - Colore 2 2" xfId="16" xr:uid="{00000000-0005-0000-0000-00000F000000}"/>
    <cellStyle name="40% - Colore 3" xfId="17" builtinId="39" customBuiltin="1"/>
    <cellStyle name="40% - Colore 3 2" xfId="18" xr:uid="{00000000-0005-0000-0000-000011000000}"/>
    <cellStyle name="40% - Colore 4" xfId="19" builtinId="43" customBuiltin="1"/>
    <cellStyle name="40% - Colore 4 2" xfId="20" xr:uid="{00000000-0005-0000-0000-000013000000}"/>
    <cellStyle name="40% - Colore 5" xfId="21" builtinId="47" customBuiltin="1"/>
    <cellStyle name="40% - Colore 5 2" xfId="22" xr:uid="{00000000-0005-0000-0000-000015000000}"/>
    <cellStyle name="40% - Colore 6" xfId="23" builtinId="51" customBuiltin="1"/>
    <cellStyle name="40% - Colore 6 2" xfId="24" xr:uid="{00000000-0005-0000-0000-000017000000}"/>
    <cellStyle name="60% - Colore 1" xfId="25" builtinId="32" customBuiltin="1"/>
    <cellStyle name="60% - Colore 1 2" xfId="26" xr:uid="{00000000-0005-0000-0000-000019000000}"/>
    <cellStyle name="60% - Colore 2" xfId="27" builtinId="36" customBuiltin="1"/>
    <cellStyle name="60% - Colore 2 2" xfId="28" xr:uid="{00000000-0005-0000-0000-00001B000000}"/>
    <cellStyle name="60% - Colore 3" xfId="29" builtinId="40" customBuiltin="1"/>
    <cellStyle name="60% - Colore 3 2" xfId="30" xr:uid="{00000000-0005-0000-0000-00001D000000}"/>
    <cellStyle name="60% - Colore 4" xfId="31" builtinId="44" customBuiltin="1"/>
    <cellStyle name="60% - Colore 4 2" xfId="32" xr:uid="{00000000-0005-0000-0000-00001F000000}"/>
    <cellStyle name="60% - Colore 5" xfId="33" builtinId="48" customBuiltin="1"/>
    <cellStyle name="60% - Colore 5 2" xfId="34" xr:uid="{00000000-0005-0000-0000-000021000000}"/>
    <cellStyle name="60% - Colore 6" xfId="35" builtinId="52" customBuiltin="1"/>
    <cellStyle name="60% - Colore 6 2" xfId="36" xr:uid="{00000000-0005-0000-0000-000023000000}"/>
    <cellStyle name="Calcolo" xfId="37" builtinId="22" customBuiltin="1"/>
    <cellStyle name="Calcolo 2" xfId="38" xr:uid="{00000000-0005-0000-0000-000025000000}"/>
    <cellStyle name="Cella collegata" xfId="39" builtinId="24" customBuiltin="1"/>
    <cellStyle name="Cella collegata 2" xfId="40" xr:uid="{00000000-0005-0000-0000-000027000000}"/>
    <cellStyle name="Cella da controllare" xfId="41" builtinId="23" customBuiltin="1"/>
    <cellStyle name="Cella da controllare 2" xfId="42" xr:uid="{00000000-0005-0000-0000-000029000000}"/>
    <cellStyle name="Collegamento ipertestuale" xfId="43" builtinId="8"/>
    <cellStyle name="Collegamento ipertestuale 2" xfId="44" xr:uid="{00000000-0005-0000-0000-00002B000000}"/>
    <cellStyle name="Colore 1" xfId="45" builtinId="29" customBuiltin="1"/>
    <cellStyle name="Colore 1 2" xfId="46" xr:uid="{00000000-0005-0000-0000-00002D000000}"/>
    <cellStyle name="Colore 2" xfId="47" builtinId="33" customBuiltin="1"/>
    <cellStyle name="Colore 2 2" xfId="48" xr:uid="{00000000-0005-0000-0000-00002F000000}"/>
    <cellStyle name="Colore 3" xfId="49" builtinId="37" customBuiltin="1"/>
    <cellStyle name="Colore 3 2" xfId="50" xr:uid="{00000000-0005-0000-0000-000031000000}"/>
    <cellStyle name="Colore 4" xfId="51" builtinId="41" customBuiltin="1"/>
    <cellStyle name="Colore 4 2" xfId="52" xr:uid="{00000000-0005-0000-0000-000033000000}"/>
    <cellStyle name="Colore 5" xfId="53" builtinId="45" customBuiltin="1"/>
    <cellStyle name="Colore 5 2" xfId="54" xr:uid="{00000000-0005-0000-0000-000035000000}"/>
    <cellStyle name="Colore 6" xfId="55" builtinId="49" customBuiltin="1"/>
    <cellStyle name="Colore 6 2" xfId="56" xr:uid="{00000000-0005-0000-0000-000037000000}"/>
    <cellStyle name="Input" xfId="57" builtinId="20" customBuiltin="1"/>
    <cellStyle name="Input 2" xfId="58" xr:uid="{00000000-0005-0000-0000-000039000000}"/>
    <cellStyle name="Migliaia" xfId="59" builtinId="3"/>
    <cellStyle name="Migliaia [0] 2" xfId="60" xr:uid="{00000000-0005-0000-0000-00003B000000}"/>
    <cellStyle name="Migliaia 2" xfId="61" xr:uid="{00000000-0005-0000-0000-00003C000000}"/>
    <cellStyle name="Migliaia 2 2" xfId="62" xr:uid="{00000000-0005-0000-0000-00003D000000}"/>
    <cellStyle name="Migliaia 3" xfId="63" xr:uid="{00000000-0005-0000-0000-00003E000000}"/>
    <cellStyle name="Migliaia 3 2" xfId="64" xr:uid="{00000000-0005-0000-0000-00003F000000}"/>
    <cellStyle name="Migliaia 4" xfId="65" xr:uid="{00000000-0005-0000-0000-000040000000}"/>
    <cellStyle name="Neutrale" xfId="66" builtinId="28" customBuiltin="1"/>
    <cellStyle name="Neutrale 2" xfId="67" xr:uid="{00000000-0005-0000-0000-000042000000}"/>
    <cellStyle name="Normale" xfId="0" builtinId="0"/>
    <cellStyle name="Normale 2" xfId="68" xr:uid="{00000000-0005-0000-0000-000044000000}"/>
    <cellStyle name="Normale 2 2" xfId="69" xr:uid="{00000000-0005-0000-0000-000045000000}"/>
    <cellStyle name="Normale 2 2 2" xfId="70" xr:uid="{00000000-0005-0000-0000-000046000000}"/>
    <cellStyle name="Normale 3" xfId="71" xr:uid="{00000000-0005-0000-0000-000047000000}"/>
    <cellStyle name="Normale 3 2" xfId="72" xr:uid="{00000000-0005-0000-0000-000048000000}"/>
    <cellStyle name="Normale 4" xfId="73" xr:uid="{00000000-0005-0000-0000-000049000000}"/>
    <cellStyle name="Nota" xfId="74" builtinId="10" customBuiltin="1"/>
    <cellStyle name="Nota 2" xfId="75" xr:uid="{00000000-0005-0000-0000-00004B000000}"/>
    <cellStyle name="Output" xfId="76" builtinId="21" customBuiltin="1"/>
    <cellStyle name="Output 2" xfId="77" xr:uid="{00000000-0005-0000-0000-00004D000000}"/>
    <cellStyle name="Testo avviso" xfId="78" builtinId="11" customBuiltin="1"/>
    <cellStyle name="Testo avviso 2" xfId="79" xr:uid="{00000000-0005-0000-0000-00004F000000}"/>
    <cellStyle name="Testo descrittivo" xfId="80" builtinId="53" customBuiltin="1"/>
    <cellStyle name="Testo descrittivo 2" xfId="81" xr:uid="{00000000-0005-0000-0000-000051000000}"/>
    <cellStyle name="Titolo" xfId="82" builtinId="15" customBuiltin="1"/>
    <cellStyle name="Titolo 1" xfId="83" builtinId="16" customBuiltin="1"/>
    <cellStyle name="Titolo 1 2" xfId="84" xr:uid="{00000000-0005-0000-0000-000054000000}"/>
    <cellStyle name="Titolo 2" xfId="85" builtinId="17" customBuiltin="1"/>
    <cellStyle name="Titolo 2 2" xfId="86" xr:uid="{00000000-0005-0000-0000-000056000000}"/>
    <cellStyle name="Titolo 3" xfId="87" builtinId="18" customBuiltin="1"/>
    <cellStyle name="Titolo 3 2" xfId="88" xr:uid="{00000000-0005-0000-0000-000058000000}"/>
    <cellStyle name="Titolo 4" xfId="89" builtinId="19" customBuiltin="1"/>
    <cellStyle name="Titolo 4 2" xfId="90" xr:uid="{00000000-0005-0000-0000-00005A000000}"/>
    <cellStyle name="Titolo 5" xfId="91" xr:uid="{00000000-0005-0000-0000-00005B000000}"/>
    <cellStyle name="Total intermediaire" xfId="92" xr:uid="{00000000-0005-0000-0000-00005C000000}"/>
    <cellStyle name="Total tableau" xfId="93" xr:uid="{00000000-0005-0000-0000-00005D000000}"/>
    <cellStyle name="Totale" xfId="94" builtinId="25" customBuiltin="1"/>
    <cellStyle name="Totale 2" xfId="95" xr:uid="{00000000-0005-0000-0000-00005F000000}"/>
    <cellStyle name="Valore non valido" xfId="96" builtinId="27" customBuiltin="1"/>
    <cellStyle name="Valore non valido 2" xfId="97" xr:uid="{00000000-0005-0000-0000-000061000000}"/>
    <cellStyle name="Valore valido" xfId="98" builtinId="26" customBuiltin="1"/>
    <cellStyle name="Valore valido 2" xfId="99" xr:uid="{00000000-0005-0000-0000-00006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44450</xdr:rowOff>
    </xdr:from>
    <xdr:to>
      <xdr:col>0</xdr:col>
      <xdr:colOff>1154206</xdr:colOff>
      <xdr:row>3</xdr:row>
      <xdr:rowOff>105396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EF62FADC-8BF1-4C54-9785-86BF512B82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4300" y="44450"/>
          <a:ext cx="1039906" cy="722093"/>
        </a:xfrm>
        <a:prstGeom prst="rect">
          <a:avLst/>
        </a:prstGeom>
      </xdr:spPr>
    </xdr:pic>
    <xdr:clientData/>
  </xdr:twoCellAnchor>
  <xdr:twoCellAnchor editAs="oneCell">
    <xdr:from>
      <xdr:col>0</xdr:col>
      <xdr:colOff>79375</xdr:colOff>
      <xdr:row>41</xdr:row>
      <xdr:rowOff>150812</xdr:rowOff>
    </xdr:from>
    <xdr:to>
      <xdr:col>0</xdr:col>
      <xdr:colOff>1076325</xdr:colOff>
      <xdr:row>44</xdr:row>
      <xdr:rowOff>195884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68996946-6430-4B4D-A10B-775F351A7F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9375" y="8001000"/>
          <a:ext cx="996950" cy="640384"/>
        </a:xfrm>
        <a:prstGeom prst="rect">
          <a:avLst/>
        </a:prstGeom>
      </xdr:spPr>
    </xdr:pic>
    <xdr:clientData/>
  </xdr:twoCellAnchor>
  <xdr:twoCellAnchor editAs="oneCell">
    <xdr:from>
      <xdr:col>0</xdr:col>
      <xdr:colOff>119064</xdr:colOff>
      <xdr:row>84</xdr:row>
      <xdr:rowOff>15875</xdr:rowOff>
    </xdr:from>
    <xdr:to>
      <xdr:col>0</xdr:col>
      <xdr:colOff>1116014</xdr:colOff>
      <xdr:row>87</xdr:row>
      <xdr:rowOff>60947</xdr:rowOff>
    </xdr:to>
    <xdr:pic>
      <xdr:nvPicPr>
        <xdr:cNvPr id="5" name="Immagine 4">
          <a:extLst>
            <a:ext uri="{FF2B5EF4-FFF2-40B4-BE49-F238E27FC236}">
              <a16:creationId xmlns:a16="http://schemas.microsoft.com/office/drawing/2014/main" id="{100C45D3-3BB4-4DE0-96AC-42224F4366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9064" y="15906750"/>
          <a:ext cx="996950" cy="640384"/>
        </a:xfrm>
        <a:prstGeom prst="rect">
          <a:avLst/>
        </a:prstGeom>
      </xdr:spPr>
    </xdr:pic>
    <xdr:clientData/>
  </xdr:twoCellAnchor>
  <xdr:twoCellAnchor editAs="oneCell">
    <xdr:from>
      <xdr:col>0</xdr:col>
      <xdr:colOff>71437</xdr:colOff>
      <xdr:row>126</xdr:row>
      <xdr:rowOff>15874</xdr:rowOff>
    </xdr:from>
    <xdr:to>
      <xdr:col>0</xdr:col>
      <xdr:colOff>1068387</xdr:colOff>
      <xdr:row>129</xdr:row>
      <xdr:rowOff>76819</xdr:rowOff>
    </xdr:to>
    <xdr:pic>
      <xdr:nvPicPr>
        <xdr:cNvPr id="6" name="Immagine 5">
          <a:extLst>
            <a:ext uri="{FF2B5EF4-FFF2-40B4-BE49-F238E27FC236}">
              <a16:creationId xmlns:a16="http://schemas.microsoft.com/office/drawing/2014/main" id="{5BF7E6ED-E7DE-4AB2-827A-7F9E3051FF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437" y="23733124"/>
          <a:ext cx="996950" cy="640384"/>
        </a:xfrm>
        <a:prstGeom prst="rect">
          <a:avLst/>
        </a:prstGeom>
      </xdr:spPr>
    </xdr:pic>
    <xdr:clientData/>
  </xdr:twoCellAnchor>
  <xdr:twoCellAnchor editAs="oneCell">
    <xdr:from>
      <xdr:col>0</xdr:col>
      <xdr:colOff>182563</xdr:colOff>
      <xdr:row>168</xdr:row>
      <xdr:rowOff>7937</xdr:rowOff>
    </xdr:from>
    <xdr:to>
      <xdr:col>0</xdr:col>
      <xdr:colOff>1179513</xdr:colOff>
      <xdr:row>171</xdr:row>
      <xdr:rowOff>68884</xdr:rowOff>
    </xdr:to>
    <xdr:pic>
      <xdr:nvPicPr>
        <xdr:cNvPr id="7" name="Immagine 6">
          <a:extLst>
            <a:ext uri="{FF2B5EF4-FFF2-40B4-BE49-F238E27FC236}">
              <a16:creationId xmlns:a16="http://schemas.microsoft.com/office/drawing/2014/main" id="{28E1E679-44AC-4E51-B7B4-7614D872FF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2563" y="31734125"/>
          <a:ext cx="996950" cy="640384"/>
        </a:xfrm>
        <a:prstGeom prst="rect">
          <a:avLst/>
        </a:prstGeom>
      </xdr:spPr>
    </xdr:pic>
    <xdr:clientData/>
  </xdr:twoCellAnchor>
  <xdr:twoCellAnchor editAs="oneCell">
    <xdr:from>
      <xdr:col>0</xdr:col>
      <xdr:colOff>79374</xdr:colOff>
      <xdr:row>210</xdr:row>
      <xdr:rowOff>39687</xdr:rowOff>
    </xdr:from>
    <xdr:to>
      <xdr:col>0</xdr:col>
      <xdr:colOff>1076324</xdr:colOff>
      <xdr:row>213</xdr:row>
      <xdr:rowOff>84758</xdr:rowOff>
    </xdr:to>
    <xdr:pic>
      <xdr:nvPicPr>
        <xdr:cNvPr id="8" name="Immagine 7">
          <a:extLst>
            <a:ext uri="{FF2B5EF4-FFF2-40B4-BE49-F238E27FC236}">
              <a16:creationId xmlns:a16="http://schemas.microsoft.com/office/drawing/2014/main" id="{705FB9BE-3D97-4A7B-B067-01C16AB741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9374" y="39790687"/>
          <a:ext cx="996950" cy="64038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ebmail\d$\MINI%20PORTALE%20AUTO%20IN%20CIFRE%202012\area%20riservata\statistiche%20italia\EXPORT_IMPOR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Indice"/>
      <sheetName val="2.anno"/>
      <sheetName val="3.mese"/>
      <sheetName val="4.marca"/>
      <sheetName val="5.paesi di destinazione"/>
      <sheetName val="6.DATI DOGANALI"/>
      <sheetName val="7.settore automotive"/>
      <sheetName val="8.autovetture nuove"/>
      <sheetName val="9.autovetture usate"/>
      <sheetName val="10.veicoli industriali nuovi"/>
      <sheetName val="11.veicoli industriali usati"/>
      <sheetName val="12.autocaravan"/>
      <sheetName val="13.rimorchi"/>
      <sheetName val="14.anni_import"/>
      <sheetName val="15.anno_parti"/>
      <sheetName val="16.parti_paesi"/>
      <sheetName val="17.parti_macro famiglie merci"/>
      <sheetName val="18.parti_prodotti"/>
      <sheetName val="19.Natura dei dati"/>
      <sheetName val="4.Veicoli industriali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/>
      <sheetData sheetId="9"/>
      <sheetData sheetId="10"/>
      <sheetData sheetId="1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D257"/>
  <sheetViews>
    <sheetView showGridLines="0" tabSelected="1" zoomScale="85" zoomScaleNormal="85" workbookViewId="0">
      <selection activeCell="J1" sqref="J1"/>
    </sheetView>
  </sheetViews>
  <sheetFormatPr defaultRowHeight="16.5"/>
  <cols>
    <col min="1" max="1" width="22.42578125" customWidth="1"/>
    <col min="2" max="8" width="11.140625" hidden="1" customWidth="1"/>
    <col min="9" max="9" width="13.28515625" hidden="1" customWidth="1"/>
    <col min="10" max="10" width="13.5703125" customWidth="1"/>
    <col min="11" max="11" width="13.140625" customWidth="1"/>
    <col min="12" max="12" width="12.42578125" customWidth="1"/>
    <col min="13" max="13" width="13.140625" customWidth="1"/>
    <col min="14" max="14" width="13" customWidth="1"/>
    <col min="15" max="15" width="12.42578125" customWidth="1"/>
    <col min="16" max="16" width="13.42578125" customWidth="1"/>
    <col min="17" max="17" width="12.42578125" customWidth="1"/>
    <col min="18" max="18" width="12.7109375" customWidth="1"/>
    <col min="19" max="19" width="12.85546875" customWidth="1"/>
    <col min="20" max="21" width="13" customWidth="1"/>
    <col min="22" max="23" width="12.85546875" customWidth="1"/>
    <col min="25" max="25" width="4.28515625" customWidth="1"/>
    <col min="26" max="26" width="5.42578125" style="16" customWidth="1"/>
    <col min="33" max="33" width="16" bestFit="1" customWidth="1"/>
  </cols>
  <sheetData>
    <row r="1" spans="1:27" ht="18">
      <c r="B1" s="1" t="s">
        <v>47</v>
      </c>
      <c r="C1" s="2"/>
      <c r="D1" s="2"/>
      <c r="E1" s="2"/>
      <c r="F1" s="2"/>
      <c r="G1" s="2"/>
      <c r="H1" s="2"/>
      <c r="J1" s="1" t="s">
        <v>76</v>
      </c>
      <c r="K1" s="2"/>
      <c r="L1" s="3"/>
      <c r="M1" s="3"/>
      <c r="N1" s="3"/>
      <c r="O1" s="3"/>
      <c r="P1" s="3"/>
      <c r="Q1" s="3"/>
      <c r="R1" s="3"/>
      <c r="S1" s="3"/>
      <c r="T1" s="3"/>
      <c r="U1" s="3"/>
      <c r="X1" s="88"/>
      <c r="Z1" s="56" t="s">
        <v>0</v>
      </c>
    </row>
    <row r="2" spans="1:27" ht="18">
      <c r="B2" s="4" t="s">
        <v>77</v>
      </c>
      <c r="C2" s="2"/>
      <c r="D2" s="2"/>
      <c r="E2" s="2"/>
      <c r="F2" s="2"/>
      <c r="G2" s="2"/>
      <c r="H2" s="2"/>
      <c r="J2" s="4" t="s">
        <v>77</v>
      </c>
      <c r="K2" s="2"/>
      <c r="L2" s="3"/>
      <c r="M2" s="3"/>
      <c r="N2" s="3"/>
      <c r="O2" s="3"/>
      <c r="P2" s="3"/>
      <c r="Q2" s="3"/>
      <c r="R2" s="3"/>
      <c r="S2" s="3"/>
      <c r="T2" s="3"/>
      <c r="U2" s="3"/>
      <c r="Z2" s="56" t="s">
        <v>1</v>
      </c>
    </row>
    <row r="3" spans="1:27">
      <c r="A3" s="6"/>
      <c r="B3" s="2"/>
      <c r="C3" s="2"/>
      <c r="D3" s="2"/>
      <c r="E3" s="2"/>
      <c r="F3" s="2"/>
      <c r="G3" s="2"/>
      <c r="H3" s="2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Z3" s="56" t="s">
        <v>2</v>
      </c>
    </row>
    <row r="4" spans="1:27" ht="17.25">
      <c r="A4" s="6"/>
      <c r="B4" s="2"/>
      <c r="C4" s="2"/>
      <c r="D4" s="2"/>
      <c r="E4" s="2"/>
      <c r="F4" s="2"/>
      <c r="G4" s="2"/>
      <c r="H4" s="2"/>
      <c r="I4" s="5"/>
      <c r="J4" s="3"/>
      <c r="K4" s="7"/>
      <c r="L4" s="7"/>
      <c r="M4" s="8"/>
      <c r="N4" s="8"/>
      <c r="O4" s="8"/>
      <c r="P4" s="8"/>
      <c r="Q4" s="8"/>
      <c r="R4" s="8"/>
      <c r="S4" s="8"/>
      <c r="T4" s="8"/>
      <c r="U4" s="8"/>
      <c r="V4" s="7" t="s">
        <v>36</v>
      </c>
      <c r="W4" s="7" t="s">
        <v>36</v>
      </c>
      <c r="Z4" s="56" t="s">
        <v>3</v>
      </c>
    </row>
    <row r="5" spans="1:27" s="93" customFormat="1" ht="27" customHeight="1">
      <c r="A5" s="95" t="s">
        <v>4</v>
      </c>
      <c r="B5" s="90">
        <v>2000</v>
      </c>
      <c r="C5" s="90">
        <v>2001</v>
      </c>
      <c r="D5" s="90">
        <v>2002</v>
      </c>
      <c r="E5" s="91">
        <v>2003</v>
      </c>
      <c r="F5" s="89">
        <v>2004</v>
      </c>
      <c r="G5" s="89">
        <v>2005</v>
      </c>
      <c r="H5" s="89">
        <v>2006</v>
      </c>
      <c r="I5" s="91">
        <v>2007</v>
      </c>
      <c r="J5" s="89">
        <v>2008</v>
      </c>
      <c r="K5" s="89">
        <v>2009</v>
      </c>
      <c r="L5" s="89">
        <v>2010</v>
      </c>
      <c r="M5" s="89">
        <v>2011</v>
      </c>
      <c r="N5" s="89">
        <v>2012</v>
      </c>
      <c r="O5" s="89">
        <v>2013</v>
      </c>
      <c r="P5" s="89">
        <v>2014</v>
      </c>
      <c r="Q5" s="89">
        <v>2015</v>
      </c>
      <c r="R5" s="89">
        <v>2016</v>
      </c>
      <c r="S5" s="89">
        <v>2017</v>
      </c>
      <c r="T5" s="89">
        <v>2018</v>
      </c>
      <c r="U5" s="89">
        <v>2019</v>
      </c>
      <c r="V5" s="89">
        <v>2020</v>
      </c>
      <c r="W5" s="89">
        <v>2021</v>
      </c>
      <c r="X5" s="92" t="s">
        <v>73</v>
      </c>
      <c r="AA5" s="94" t="s">
        <v>5</v>
      </c>
    </row>
    <row r="6" spans="1:27">
      <c r="A6" s="9" t="s">
        <v>83</v>
      </c>
      <c r="B6" s="10">
        <f t="shared" ref="B6:P6" si="0">+B7+B27</f>
        <v>1908054</v>
      </c>
      <c r="C6" s="10">
        <f t="shared" si="0"/>
        <v>1856287</v>
      </c>
      <c r="D6" s="10">
        <f t="shared" si="0"/>
        <v>1807851</v>
      </c>
      <c r="E6" s="10">
        <f t="shared" si="0"/>
        <v>1842971</v>
      </c>
      <c r="F6" s="10">
        <f t="shared" si="0"/>
        <v>2021587</v>
      </c>
      <c r="G6" s="10">
        <f t="shared" si="0"/>
        <v>2111133</v>
      </c>
      <c r="H6" s="10">
        <f t="shared" si="0"/>
        <v>2135895</v>
      </c>
      <c r="I6" s="10">
        <f t="shared" si="0"/>
        <v>2284753</v>
      </c>
      <c r="J6" s="10">
        <f t="shared" si="0"/>
        <v>2042588</v>
      </c>
      <c r="K6" s="10">
        <f t="shared" si="0"/>
        <v>1422321</v>
      </c>
      <c r="L6" s="10">
        <f t="shared" si="0"/>
        <v>1547078</v>
      </c>
      <c r="M6" s="10">
        <f t="shared" si="0"/>
        <v>1658565</v>
      </c>
      <c r="N6" s="10">
        <f t="shared" si="0"/>
        <v>1446412</v>
      </c>
      <c r="O6" s="10">
        <f t="shared" si="0"/>
        <v>1445616</v>
      </c>
      <c r="P6" s="10">
        <f t="shared" si="0"/>
        <v>1602526</v>
      </c>
      <c r="Q6" s="10">
        <f t="shared" ref="Q6:W6" si="1">+Q7+Q27</f>
        <v>1790152</v>
      </c>
      <c r="R6" s="10">
        <f t="shared" si="1"/>
        <v>1995724</v>
      </c>
      <c r="S6" s="10">
        <f t="shared" si="1"/>
        <v>2065893</v>
      </c>
      <c r="T6" s="10">
        <f t="shared" si="1"/>
        <v>2129961</v>
      </c>
      <c r="U6" s="10">
        <f t="shared" si="1"/>
        <v>2187050</v>
      </c>
      <c r="V6" s="10">
        <f t="shared" ref="V6" si="2">+V7+V27</f>
        <v>1793296</v>
      </c>
      <c r="W6" s="10">
        <f t="shared" si="1"/>
        <v>1981693</v>
      </c>
      <c r="X6" s="11">
        <f t="shared" ref="X6:X34" si="3">(W6-U6)/U6*100</f>
        <v>-9.389680162776342</v>
      </c>
      <c r="Z6"/>
      <c r="AA6" s="12"/>
    </row>
    <row r="7" spans="1:27">
      <c r="A7" s="13" t="s">
        <v>6</v>
      </c>
      <c r="B7" s="14">
        <f t="shared" ref="B7:P7" si="4">SUM(B8:B23)</f>
        <v>1908054</v>
      </c>
      <c r="C7" s="14">
        <f t="shared" si="4"/>
        <v>1856287</v>
      </c>
      <c r="D7" s="14">
        <f t="shared" si="4"/>
        <v>1807851</v>
      </c>
      <c r="E7" s="14">
        <f t="shared" si="4"/>
        <v>1756835</v>
      </c>
      <c r="F7" s="14">
        <f t="shared" si="4"/>
        <v>1921104</v>
      </c>
      <c r="G7" s="14">
        <f t="shared" si="4"/>
        <v>1987104</v>
      </c>
      <c r="H7" s="14">
        <f t="shared" si="4"/>
        <v>1946848</v>
      </c>
      <c r="I7" s="14">
        <f t="shared" si="4"/>
        <v>2057669</v>
      </c>
      <c r="J7" s="14">
        <f t="shared" si="4"/>
        <v>1809762</v>
      </c>
      <c r="K7" s="14">
        <f t="shared" si="4"/>
        <v>1308541</v>
      </c>
      <c r="L7" s="14">
        <f t="shared" si="4"/>
        <v>1458036</v>
      </c>
      <c r="M7" s="14">
        <f t="shared" si="4"/>
        <v>1559023</v>
      </c>
      <c r="N7" s="14">
        <f t="shared" si="4"/>
        <v>1350404</v>
      </c>
      <c r="O7" s="14">
        <f t="shared" si="4"/>
        <v>1342416</v>
      </c>
      <c r="P7" s="14">
        <f t="shared" si="4"/>
        <v>1485443</v>
      </c>
      <c r="Q7" s="14">
        <f t="shared" ref="Q7:W7" si="5">SUM(Q8:Q23)</f>
        <v>1651938</v>
      </c>
      <c r="R7" s="14">
        <f t="shared" si="5"/>
        <v>1839736</v>
      </c>
      <c r="S7" s="14">
        <f t="shared" si="5"/>
        <v>1903246</v>
      </c>
      <c r="T7" s="14">
        <f t="shared" si="5"/>
        <v>1950789</v>
      </c>
      <c r="U7" s="14">
        <f t="shared" si="5"/>
        <v>2005312</v>
      </c>
      <c r="V7" s="14">
        <f t="shared" ref="V7" si="6">SUM(V8:V23)</f>
        <v>1644519</v>
      </c>
      <c r="W7" s="14">
        <f t="shared" si="5"/>
        <v>1804429</v>
      </c>
      <c r="X7" s="15">
        <f t="shared" si="3"/>
        <v>-10.017543404717072</v>
      </c>
      <c r="Z7"/>
      <c r="AA7" s="56" t="s">
        <v>40</v>
      </c>
    </row>
    <row r="8" spans="1:27" ht="17.25">
      <c r="A8" s="17" t="s">
        <v>7</v>
      </c>
      <c r="B8" s="17">
        <v>27022</v>
      </c>
      <c r="C8" s="17">
        <v>23952</v>
      </c>
      <c r="D8" s="17">
        <v>22264</v>
      </c>
      <c r="E8" s="17">
        <v>25433</v>
      </c>
      <c r="F8" s="17">
        <v>28907</v>
      </c>
      <c r="G8" s="18">
        <v>28752</v>
      </c>
      <c r="H8" s="18">
        <v>30379</v>
      </c>
      <c r="I8" s="18">
        <v>32335</v>
      </c>
      <c r="J8" s="18">
        <v>32775</v>
      </c>
      <c r="K8" s="19">
        <v>25592</v>
      </c>
      <c r="L8" s="19">
        <v>27991</v>
      </c>
      <c r="M8" s="19">
        <v>32531</v>
      </c>
      <c r="N8" s="57">
        <v>31508</v>
      </c>
      <c r="O8" s="57">
        <v>30701</v>
      </c>
      <c r="P8" s="57">
        <v>31168</v>
      </c>
      <c r="Q8" s="57">
        <v>32862</v>
      </c>
      <c r="R8" s="57">
        <v>35919</v>
      </c>
      <c r="S8" s="57">
        <v>40174</v>
      </c>
      <c r="T8" s="57">
        <v>43641</v>
      </c>
      <c r="U8" s="57">
        <v>43425</v>
      </c>
      <c r="V8" s="57">
        <v>36545</v>
      </c>
      <c r="W8" s="57">
        <v>58806</v>
      </c>
      <c r="X8" s="20">
        <f t="shared" si="3"/>
        <v>35.419689119170982</v>
      </c>
      <c r="Z8"/>
      <c r="AA8" s="16"/>
    </row>
    <row r="9" spans="1:27" ht="17.25">
      <c r="A9" s="21" t="s">
        <v>66</v>
      </c>
      <c r="B9" s="21">
        <v>53560</v>
      </c>
      <c r="C9" s="21">
        <v>59707</v>
      </c>
      <c r="D9" s="21">
        <v>49175</v>
      </c>
      <c r="E9" s="21">
        <v>51291</v>
      </c>
      <c r="F9" s="21">
        <v>58503</v>
      </c>
      <c r="G9" s="22">
        <v>61679</v>
      </c>
      <c r="H9" s="22">
        <v>60163</v>
      </c>
      <c r="I9" s="22">
        <v>67938</v>
      </c>
      <c r="J9" s="22">
        <v>67481</v>
      </c>
      <c r="K9" s="23">
        <v>53681</v>
      </c>
      <c r="L9" s="23">
        <v>55042</v>
      </c>
      <c r="M9" s="23">
        <v>64217</v>
      </c>
      <c r="N9" s="58">
        <v>57260</v>
      </c>
      <c r="O9" s="58">
        <v>56056</v>
      </c>
      <c r="P9" s="58">
        <v>56260</v>
      </c>
      <c r="Q9" s="58">
        <v>64603</v>
      </c>
      <c r="R9" s="58">
        <v>72031</v>
      </c>
      <c r="S9" s="58">
        <v>76397</v>
      </c>
      <c r="T9" s="58">
        <v>77936</v>
      </c>
      <c r="U9" s="58">
        <v>81219</v>
      </c>
      <c r="V9" s="58">
        <v>71312</v>
      </c>
      <c r="W9" s="58">
        <v>71562</v>
      </c>
      <c r="X9" s="24">
        <f t="shared" si="3"/>
        <v>-11.890074982454845</v>
      </c>
    </row>
    <row r="10" spans="1:27" ht="17.25">
      <c r="A10" s="21" t="s">
        <v>9</v>
      </c>
      <c r="B10" s="21">
        <v>32838</v>
      </c>
      <c r="C10" s="21">
        <v>31297</v>
      </c>
      <c r="D10" s="21">
        <v>32117</v>
      </c>
      <c r="E10" s="21">
        <v>32551</v>
      </c>
      <c r="F10" s="21">
        <v>45967</v>
      </c>
      <c r="G10" s="22">
        <v>57683</v>
      </c>
      <c r="H10" s="22">
        <v>65304</v>
      </c>
      <c r="I10" s="22">
        <v>59429</v>
      </c>
      <c r="J10" s="22">
        <v>33855</v>
      </c>
      <c r="K10" s="23">
        <v>15409</v>
      </c>
      <c r="L10" s="23">
        <v>16419</v>
      </c>
      <c r="M10" s="23">
        <v>24478</v>
      </c>
      <c r="N10" s="58">
        <v>24256</v>
      </c>
      <c r="O10" s="58">
        <v>24123</v>
      </c>
      <c r="P10" s="58">
        <v>28603</v>
      </c>
      <c r="Q10" s="58">
        <v>32626</v>
      </c>
      <c r="R10" s="58">
        <v>36868</v>
      </c>
      <c r="S10" s="58">
        <v>35895</v>
      </c>
      <c r="T10" s="58">
        <v>33849</v>
      </c>
      <c r="U10" s="58">
        <v>33106</v>
      </c>
      <c r="V10" s="58">
        <v>31117</v>
      </c>
      <c r="W10" s="58">
        <v>31588</v>
      </c>
      <c r="X10" s="25">
        <f t="shared" si="3"/>
        <v>-4.5852715519845342</v>
      </c>
    </row>
    <row r="11" spans="1:27" ht="17.25">
      <c r="A11" s="21" t="s">
        <v>10</v>
      </c>
      <c r="B11" s="21">
        <v>14770</v>
      </c>
      <c r="C11" s="21">
        <v>14581</v>
      </c>
      <c r="D11" s="21">
        <v>14734</v>
      </c>
      <c r="E11" s="21">
        <v>14484</v>
      </c>
      <c r="F11" s="21">
        <v>17166</v>
      </c>
      <c r="G11" s="22">
        <v>15353</v>
      </c>
      <c r="H11" s="22">
        <v>16561</v>
      </c>
      <c r="I11" s="22">
        <v>17593</v>
      </c>
      <c r="J11" s="22">
        <v>16467</v>
      </c>
      <c r="K11" s="23">
        <v>8714</v>
      </c>
      <c r="L11" s="23">
        <v>11046</v>
      </c>
      <c r="M11" s="23">
        <v>14492</v>
      </c>
      <c r="N11" s="58">
        <v>11469</v>
      </c>
      <c r="O11" s="58">
        <v>10405</v>
      </c>
      <c r="P11" s="58">
        <v>10625</v>
      </c>
      <c r="Q11" s="58">
        <v>11431</v>
      </c>
      <c r="R11" s="58">
        <v>13525</v>
      </c>
      <c r="S11" s="58">
        <v>15525</v>
      </c>
      <c r="T11" s="58">
        <v>15515</v>
      </c>
      <c r="U11" s="58">
        <v>14704</v>
      </c>
      <c r="V11" s="58">
        <v>12842</v>
      </c>
      <c r="W11" s="58">
        <v>12893</v>
      </c>
      <c r="X11" s="25">
        <f t="shared" si="3"/>
        <v>-12.316376496191513</v>
      </c>
    </row>
    <row r="12" spans="1:27" ht="17.25">
      <c r="A12" s="21" t="s">
        <v>11</v>
      </c>
      <c r="B12" s="21">
        <v>414300</v>
      </c>
      <c r="C12" s="21">
        <v>433071</v>
      </c>
      <c r="D12" s="21">
        <v>404082</v>
      </c>
      <c r="E12" s="21">
        <v>380918</v>
      </c>
      <c r="F12" s="21">
        <v>407622</v>
      </c>
      <c r="G12" s="22">
        <v>419043</v>
      </c>
      <c r="H12" s="22">
        <v>439271</v>
      </c>
      <c r="I12" s="22">
        <v>460552</v>
      </c>
      <c r="J12" s="22">
        <v>458946</v>
      </c>
      <c r="K12" s="23">
        <v>372592</v>
      </c>
      <c r="L12" s="23">
        <v>415449</v>
      </c>
      <c r="M12" s="23">
        <v>426654</v>
      </c>
      <c r="N12" s="58">
        <v>381238</v>
      </c>
      <c r="O12" s="58">
        <v>364991</v>
      </c>
      <c r="P12" s="58">
        <v>370362</v>
      </c>
      <c r="Q12" s="58">
        <v>377741</v>
      </c>
      <c r="R12" s="58">
        <v>408546</v>
      </c>
      <c r="S12" s="58">
        <v>437415</v>
      </c>
      <c r="T12" s="58">
        <v>457603</v>
      </c>
      <c r="U12" s="58">
        <v>478375</v>
      </c>
      <c r="V12" s="58">
        <v>401154</v>
      </c>
      <c r="W12" s="58">
        <v>431385</v>
      </c>
      <c r="X12" s="25">
        <f t="shared" si="3"/>
        <v>-9.8228377319048867</v>
      </c>
    </row>
    <row r="13" spans="1:27" ht="17.25">
      <c r="A13" s="21" t="s">
        <v>12</v>
      </c>
      <c r="B13" s="21">
        <v>200508</v>
      </c>
      <c r="C13" s="21">
        <v>194664</v>
      </c>
      <c r="D13" s="21">
        <v>182798</v>
      </c>
      <c r="E13" s="21">
        <v>176705</v>
      </c>
      <c r="F13" s="21">
        <v>185619</v>
      </c>
      <c r="G13" s="22">
        <v>193699</v>
      </c>
      <c r="H13" s="22">
        <v>197548</v>
      </c>
      <c r="I13" s="22">
        <v>221799</v>
      </c>
      <c r="J13" s="22">
        <v>223553</v>
      </c>
      <c r="K13" s="23">
        <v>170079</v>
      </c>
      <c r="L13" s="23">
        <v>197274</v>
      </c>
      <c r="M13" s="23">
        <v>233422</v>
      </c>
      <c r="N13" s="58">
        <v>219422</v>
      </c>
      <c r="O13" s="58">
        <v>212691</v>
      </c>
      <c r="P13" s="58">
        <v>228323</v>
      </c>
      <c r="Q13" s="58">
        <v>237902</v>
      </c>
      <c r="R13" s="58">
        <v>258021</v>
      </c>
      <c r="S13" s="58">
        <v>270694</v>
      </c>
      <c r="T13" s="58">
        <v>285191</v>
      </c>
      <c r="U13" s="58">
        <v>304965</v>
      </c>
      <c r="V13" s="58">
        <v>267832</v>
      </c>
      <c r="W13" s="58">
        <v>265732</v>
      </c>
      <c r="X13" s="25">
        <f t="shared" si="3"/>
        <v>-12.86475497188202</v>
      </c>
    </row>
    <row r="14" spans="1:27" ht="17.25">
      <c r="A14" s="21" t="s">
        <v>13</v>
      </c>
      <c r="B14" s="26">
        <v>22545</v>
      </c>
      <c r="C14" s="26">
        <v>20083</v>
      </c>
      <c r="D14" s="21">
        <v>18319</v>
      </c>
      <c r="E14" s="21">
        <v>17772</v>
      </c>
      <c r="F14" s="21">
        <v>22628</v>
      </c>
      <c r="G14" s="22">
        <v>23071</v>
      </c>
      <c r="H14" s="22">
        <v>23774</v>
      </c>
      <c r="I14" s="22">
        <v>24057</v>
      </c>
      <c r="J14" s="22">
        <v>22266</v>
      </c>
      <c r="K14" s="23">
        <v>14556</v>
      </c>
      <c r="L14" s="23">
        <v>10670</v>
      </c>
      <c r="M14" s="23">
        <v>6357</v>
      </c>
      <c r="N14" s="58">
        <v>3707</v>
      </c>
      <c r="O14" s="58">
        <v>3431</v>
      </c>
      <c r="P14" s="58">
        <v>4856</v>
      </c>
      <c r="Q14" s="58">
        <v>5653</v>
      </c>
      <c r="R14" s="58">
        <v>5623</v>
      </c>
      <c r="S14" s="58">
        <v>6627</v>
      </c>
      <c r="T14" s="58">
        <v>6905</v>
      </c>
      <c r="U14" s="58">
        <v>7972</v>
      </c>
      <c r="V14" s="58">
        <v>6865</v>
      </c>
      <c r="W14" s="58">
        <v>10426</v>
      </c>
      <c r="X14" s="25">
        <f t="shared" si="3"/>
        <v>30.782739588559959</v>
      </c>
    </row>
    <row r="15" spans="1:27" ht="17.25">
      <c r="A15" s="21" t="s">
        <v>14</v>
      </c>
      <c r="B15" s="21">
        <v>41052</v>
      </c>
      <c r="C15" s="21">
        <v>37957</v>
      </c>
      <c r="D15" s="21">
        <v>34323</v>
      </c>
      <c r="E15" s="21">
        <v>29824</v>
      </c>
      <c r="F15" s="21">
        <v>29788</v>
      </c>
      <c r="G15" s="22">
        <v>36430</v>
      </c>
      <c r="H15" s="22">
        <v>39987</v>
      </c>
      <c r="I15" s="22">
        <v>43385</v>
      </c>
      <c r="J15" s="22">
        <v>28763</v>
      </c>
      <c r="K15" s="23">
        <v>8780</v>
      </c>
      <c r="L15" s="23">
        <v>9976</v>
      </c>
      <c r="M15" s="23">
        <v>11364</v>
      </c>
      <c r="N15" s="58">
        <v>10804</v>
      </c>
      <c r="O15" s="58">
        <v>11006</v>
      </c>
      <c r="P15" s="58">
        <v>16732</v>
      </c>
      <c r="Q15" s="58">
        <v>23829</v>
      </c>
      <c r="R15" s="58">
        <v>28203</v>
      </c>
      <c r="S15" s="58">
        <v>24218</v>
      </c>
      <c r="T15" s="58">
        <v>25447</v>
      </c>
      <c r="U15" s="58">
        <v>25336</v>
      </c>
      <c r="V15" s="58">
        <v>21732</v>
      </c>
      <c r="W15" s="58">
        <v>28741</v>
      </c>
      <c r="X15" s="25">
        <f t="shared" si="3"/>
        <v>13.439374802652351</v>
      </c>
    </row>
    <row r="16" spans="1:27" ht="16.7" customHeight="1">
      <c r="A16" s="21" t="s">
        <v>48</v>
      </c>
      <c r="B16" s="21">
        <v>224009</v>
      </c>
      <c r="C16" s="21">
        <v>226255</v>
      </c>
      <c r="D16" s="21">
        <v>275568</v>
      </c>
      <c r="E16" s="21">
        <v>202458</v>
      </c>
      <c r="F16" s="21">
        <v>214189</v>
      </c>
      <c r="G16" s="22">
        <v>210489</v>
      </c>
      <c r="H16" s="22">
        <v>230292</v>
      </c>
      <c r="I16" s="22">
        <v>242826</v>
      </c>
      <c r="J16" s="22">
        <v>221830</v>
      </c>
      <c r="K16" s="23">
        <v>175849</v>
      </c>
      <c r="L16" s="23">
        <v>180686</v>
      </c>
      <c r="M16" s="23">
        <v>170638</v>
      </c>
      <c r="N16" s="58">
        <v>113267</v>
      </c>
      <c r="O16" s="58">
        <v>99904</v>
      </c>
      <c r="P16" s="58">
        <v>117720</v>
      </c>
      <c r="Q16" s="58">
        <v>132769</v>
      </c>
      <c r="R16" s="58">
        <v>200273</v>
      </c>
      <c r="S16" s="58">
        <v>193221</v>
      </c>
      <c r="T16" s="58">
        <v>181508</v>
      </c>
      <c r="U16" s="58">
        <v>187864</v>
      </c>
      <c r="V16" s="58">
        <v>159590</v>
      </c>
      <c r="W16" s="58">
        <v>183374</v>
      </c>
      <c r="X16" s="25">
        <f t="shared" si="3"/>
        <v>-2.3900268279180685</v>
      </c>
      <c r="Z16" s="81"/>
    </row>
    <row r="17" spans="1:26">
      <c r="A17" s="21" t="s">
        <v>15</v>
      </c>
      <c r="B17" s="21">
        <v>3048</v>
      </c>
      <c r="C17" s="21">
        <v>3770</v>
      </c>
      <c r="D17" s="21">
        <v>3909</v>
      </c>
      <c r="E17" s="21">
        <v>3431</v>
      </c>
      <c r="F17" s="21">
        <v>2670</v>
      </c>
      <c r="G17" s="22">
        <v>3025</v>
      </c>
      <c r="H17" s="22">
        <v>3083</v>
      </c>
      <c r="I17" s="22">
        <v>3492</v>
      </c>
      <c r="J17" s="22">
        <v>4028</v>
      </c>
      <c r="K17" s="23">
        <v>3063</v>
      </c>
      <c r="L17" s="23">
        <v>3246</v>
      </c>
      <c r="M17" s="23">
        <v>3423</v>
      </c>
      <c r="N17" s="58">
        <v>3262</v>
      </c>
      <c r="O17" s="58">
        <v>3142</v>
      </c>
      <c r="P17" s="58">
        <v>3357</v>
      </c>
      <c r="Q17" s="58">
        <v>3807</v>
      </c>
      <c r="R17" s="58">
        <v>4376</v>
      </c>
      <c r="S17" s="58">
        <v>4754</v>
      </c>
      <c r="T17" s="58">
        <v>4853</v>
      </c>
      <c r="U17" s="58">
        <v>5089</v>
      </c>
      <c r="V17" s="58">
        <v>4420</v>
      </c>
      <c r="W17" s="58">
        <v>4560</v>
      </c>
      <c r="X17" s="25">
        <f t="shared" si="3"/>
        <v>-10.394969542149735</v>
      </c>
      <c r="Z17" s="81"/>
    </row>
    <row r="18" spans="1:26">
      <c r="A18" s="21" t="s">
        <v>16</v>
      </c>
      <c r="B18" s="21">
        <v>95651</v>
      </c>
      <c r="C18" s="21">
        <v>83355</v>
      </c>
      <c r="D18" s="21">
        <v>80262</v>
      </c>
      <c r="E18" s="21">
        <v>76485</v>
      </c>
      <c r="F18" s="21">
        <v>86133</v>
      </c>
      <c r="G18" s="22">
        <v>65229</v>
      </c>
      <c r="H18" s="22">
        <v>63917</v>
      </c>
      <c r="I18" s="22">
        <v>80830</v>
      </c>
      <c r="J18" s="22">
        <v>84654</v>
      </c>
      <c r="K18" s="23">
        <v>51275</v>
      </c>
      <c r="L18" s="23">
        <v>49607</v>
      </c>
      <c r="M18" s="23">
        <v>58670</v>
      </c>
      <c r="N18" s="58">
        <v>56518</v>
      </c>
      <c r="O18" s="58">
        <v>50568</v>
      </c>
      <c r="P18" s="58">
        <v>51761</v>
      </c>
      <c r="Q18" s="58">
        <v>57702</v>
      </c>
      <c r="R18" s="58">
        <v>70429</v>
      </c>
      <c r="S18" s="58">
        <v>73471</v>
      </c>
      <c r="T18" s="58">
        <v>79173</v>
      </c>
      <c r="U18" s="58">
        <v>76251</v>
      </c>
      <c r="V18" s="58">
        <v>60395</v>
      </c>
      <c r="W18" s="58">
        <v>68443</v>
      </c>
      <c r="X18" s="25">
        <f t="shared" si="3"/>
        <v>-10.239865706679256</v>
      </c>
      <c r="Z18" s="81"/>
    </row>
    <row r="19" spans="1:26">
      <c r="A19" s="21" t="s">
        <v>17</v>
      </c>
      <c r="B19" s="21">
        <v>152697</v>
      </c>
      <c r="C19" s="21">
        <v>98659</v>
      </c>
      <c r="D19" s="21">
        <v>79270</v>
      </c>
      <c r="E19" s="21">
        <v>69060</v>
      </c>
      <c r="F19" s="21">
        <v>71131</v>
      </c>
      <c r="G19" s="22">
        <v>66632</v>
      </c>
      <c r="H19" s="22">
        <v>64482</v>
      </c>
      <c r="I19" s="22">
        <v>68418</v>
      </c>
      <c r="J19" s="22">
        <v>55398</v>
      </c>
      <c r="K19" s="23">
        <v>38901</v>
      </c>
      <c r="L19" s="23">
        <v>45656</v>
      </c>
      <c r="M19" s="23">
        <v>34963</v>
      </c>
      <c r="N19" s="58">
        <v>16011</v>
      </c>
      <c r="O19" s="58">
        <v>18202</v>
      </c>
      <c r="P19" s="58">
        <v>26166</v>
      </c>
      <c r="Q19" s="58">
        <v>30858</v>
      </c>
      <c r="R19" s="58">
        <v>34890</v>
      </c>
      <c r="S19" s="58">
        <v>38523</v>
      </c>
      <c r="T19" s="58">
        <v>39282</v>
      </c>
      <c r="U19" s="58">
        <v>38454</v>
      </c>
      <c r="V19" s="58">
        <v>27578</v>
      </c>
      <c r="W19" s="58">
        <v>28790</v>
      </c>
      <c r="X19" s="25">
        <f t="shared" si="3"/>
        <v>-25.131325739845011</v>
      </c>
      <c r="Z19" s="81"/>
    </row>
    <row r="20" spans="1:26">
      <c r="A20" s="21" t="s">
        <v>18</v>
      </c>
      <c r="B20" s="21">
        <v>242793</v>
      </c>
      <c r="C20" s="21">
        <v>256719</v>
      </c>
      <c r="D20" s="21">
        <v>268848</v>
      </c>
      <c r="E20" s="21">
        <v>306173</v>
      </c>
      <c r="F20" s="21">
        <v>331901</v>
      </c>
      <c r="G20" s="22">
        <v>325372</v>
      </c>
      <c r="H20" s="22">
        <v>329691</v>
      </c>
      <c r="I20" s="22">
        <v>340868</v>
      </c>
      <c r="J20" s="22">
        <v>291541</v>
      </c>
      <c r="K20" s="23">
        <v>188477</v>
      </c>
      <c r="L20" s="23">
        <v>225049</v>
      </c>
      <c r="M20" s="23">
        <v>260153</v>
      </c>
      <c r="N20" s="58">
        <v>239641</v>
      </c>
      <c r="O20" s="58">
        <v>271073</v>
      </c>
      <c r="P20" s="58">
        <v>321686</v>
      </c>
      <c r="Q20" s="58">
        <v>371830</v>
      </c>
      <c r="R20" s="58">
        <v>375687</v>
      </c>
      <c r="S20" s="58">
        <v>362149</v>
      </c>
      <c r="T20" s="58">
        <v>357325</v>
      </c>
      <c r="U20" s="58">
        <v>365778</v>
      </c>
      <c r="V20" s="58">
        <v>292657</v>
      </c>
      <c r="W20" s="58">
        <v>355380</v>
      </c>
      <c r="X20" s="25">
        <f t="shared" si="3"/>
        <v>-2.8427078719879271</v>
      </c>
      <c r="Z20" s="81"/>
    </row>
    <row r="21" spans="1:26">
      <c r="A21" s="21" t="s">
        <v>19</v>
      </c>
      <c r="B21" s="21">
        <v>297628</v>
      </c>
      <c r="C21" s="21">
        <v>286930</v>
      </c>
      <c r="D21" s="21">
        <v>268403</v>
      </c>
      <c r="E21" s="21">
        <v>296587</v>
      </c>
      <c r="F21" s="21">
        <v>333414</v>
      </c>
      <c r="G21" s="22">
        <v>386250</v>
      </c>
      <c r="H21" s="22">
        <v>273922</v>
      </c>
      <c r="I21" s="22">
        <v>275563</v>
      </c>
      <c r="J21" s="22">
        <v>165872</v>
      </c>
      <c r="K21" s="23">
        <v>106527</v>
      </c>
      <c r="L21" s="23">
        <v>116010</v>
      </c>
      <c r="M21" s="23">
        <v>104372</v>
      </c>
      <c r="N21" s="58">
        <v>76930</v>
      </c>
      <c r="O21" s="58">
        <v>85455</v>
      </c>
      <c r="P21" s="58">
        <v>113863</v>
      </c>
      <c r="Q21" s="58">
        <v>154928</v>
      </c>
      <c r="R21" s="58">
        <v>172334</v>
      </c>
      <c r="S21" s="58">
        <v>199101</v>
      </c>
      <c r="T21" s="58">
        <v>214556</v>
      </c>
      <c r="U21" s="58">
        <v>215157</v>
      </c>
      <c r="V21" s="58">
        <v>158201</v>
      </c>
      <c r="W21" s="58">
        <v>151904</v>
      </c>
      <c r="X21" s="25">
        <f t="shared" si="3"/>
        <v>-29.398532234600776</v>
      </c>
      <c r="Z21" s="81"/>
    </row>
    <row r="22" spans="1:26">
      <c r="A22" s="27" t="s">
        <v>20</v>
      </c>
      <c r="B22" s="27">
        <v>31339</v>
      </c>
      <c r="C22" s="27">
        <v>28626</v>
      </c>
      <c r="D22" s="27">
        <v>28345</v>
      </c>
      <c r="E22" s="27">
        <v>28103</v>
      </c>
      <c r="F22" s="27">
        <v>31136</v>
      </c>
      <c r="G22" s="28">
        <v>34786</v>
      </c>
      <c r="H22" s="28">
        <v>39702</v>
      </c>
      <c r="I22" s="28">
        <v>44312</v>
      </c>
      <c r="J22" s="28">
        <v>39403</v>
      </c>
      <c r="K22" s="29">
        <v>27566</v>
      </c>
      <c r="L22" s="29">
        <v>38186</v>
      </c>
      <c r="M22" s="29">
        <v>46337</v>
      </c>
      <c r="N22" s="59">
        <v>39303</v>
      </c>
      <c r="O22" s="59">
        <v>37342</v>
      </c>
      <c r="P22" s="59">
        <v>41933</v>
      </c>
      <c r="Q22" s="59">
        <v>44798</v>
      </c>
      <c r="R22" s="59">
        <v>51669</v>
      </c>
      <c r="S22" s="59">
        <v>55390</v>
      </c>
      <c r="T22" s="59">
        <v>56628</v>
      </c>
      <c r="U22" s="59">
        <v>53816</v>
      </c>
      <c r="V22" s="59">
        <v>31015</v>
      </c>
      <c r="W22" s="59">
        <v>36238</v>
      </c>
      <c r="X22" s="30">
        <f t="shared" si="3"/>
        <v>-32.663148506020512</v>
      </c>
      <c r="Z22" s="81"/>
    </row>
    <row r="23" spans="1:26">
      <c r="A23" s="14" t="s">
        <v>21</v>
      </c>
      <c r="B23" s="14">
        <f t="shared" ref="B23:M23" si="7">SUM(B24:B26)</f>
        <v>54294</v>
      </c>
      <c r="C23" s="14">
        <f t="shared" si="7"/>
        <v>56661</v>
      </c>
      <c r="D23" s="14">
        <f t="shared" si="7"/>
        <v>45434</v>
      </c>
      <c r="E23" s="14">
        <f t="shared" si="7"/>
        <v>45560</v>
      </c>
      <c r="F23" s="14">
        <f t="shared" si="7"/>
        <v>54330</v>
      </c>
      <c r="G23" s="14">
        <f t="shared" si="7"/>
        <v>59611</v>
      </c>
      <c r="H23" s="14">
        <f t="shared" si="7"/>
        <v>68772</v>
      </c>
      <c r="I23" s="14">
        <f t="shared" si="7"/>
        <v>74272</v>
      </c>
      <c r="J23" s="14">
        <f t="shared" si="7"/>
        <v>62930</v>
      </c>
      <c r="K23" s="14">
        <f t="shared" si="7"/>
        <v>47480</v>
      </c>
      <c r="L23" s="14">
        <f t="shared" si="7"/>
        <v>55729</v>
      </c>
      <c r="M23" s="14">
        <f t="shared" si="7"/>
        <v>66952</v>
      </c>
      <c r="N23" s="14">
        <f t="shared" ref="N23:W23" si="8">SUM(N24:N26)</f>
        <v>65808</v>
      </c>
      <c r="O23" s="14">
        <f t="shared" si="8"/>
        <v>63326</v>
      </c>
      <c r="P23" s="14">
        <f t="shared" si="8"/>
        <v>62028</v>
      </c>
      <c r="Q23" s="14">
        <f t="shared" si="8"/>
        <v>68599</v>
      </c>
      <c r="R23" s="14">
        <f t="shared" si="8"/>
        <v>71342</v>
      </c>
      <c r="S23" s="14">
        <f>SUM(S24:S26)</f>
        <v>69692</v>
      </c>
      <c r="T23" s="14">
        <f t="shared" ref="T23" si="9">SUM(T24:T26)</f>
        <v>71377</v>
      </c>
      <c r="U23" s="14">
        <f t="shared" si="8"/>
        <v>73801</v>
      </c>
      <c r="V23" s="14">
        <f t="shared" ref="V23" si="10">SUM(V24:V26)</f>
        <v>61264</v>
      </c>
      <c r="W23" s="14">
        <f t="shared" si="8"/>
        <v>64607</v>
      </c>
      <c r="X23" s="31">
        <f t="shared" si="3"/>
        <v>-12.457825774718499</v>
      </c>
      <c r="Z23" s="81"/>
    </row>
    <row r="24" spans="1:26">
      <c r="A24" s="17" t="s">
        <v>22</v>
      </c>
      <c r="B24" s="32">
        <v>1615</v>
      </c>
      <c r="C24" s="32">
        <v>930</v>
      </c>
      <c r="D24" s="17">
        <v>789</v>
      </c>
      <c r="E24" s="17">
        <v>1108</v>
      </c>
      <c r="F24" s="17">
        <v>1665</v>
      </c>
      <c r="G24" s="18">
        <v>2172</v>
      </c>
      <c r="H24" s="18">
        <v>2520</v>
      </c>
      <c r="I24" s="18">
        <v>2805</v>
      </c>
      <c r="J24" s="18">
        <v>1253</v>
      </c>
      <c r="K24" s="18">
        <v>308</v>
      </c>
      <c r="L24" s="18">
        <v>230</v>
      </c>
      <c r="M24" s="18">
        <v>336</v>
      </c>
      <c r="N24" s="57">
        <v>444</v>
      </c>
      <c r="O24" s="57">
        <v>584</v>
      </c>
      <c r="P24" s="57">
        <v>858</v>
      </c>
      <c r="Q24" s="57">
        <v>1276</v>
      </c>
      <c r="R24" s="57">
        <v>1773</v>
      </c>
      <c r="S24" s="57">
        <v>2025</v>
      </c>
      <c r="T24" s="57">
        <v>1918</v>
      </c>
      <c r="U24" s="57">
        <v>1375</v>
      </c>
      <c r="V24" s="57">
        <v>996</v>
      </c>
      <c r="W24" s="57">
        <v>1162</v>
      </c>
      <c r="X24" s="33">
        <f t="shared" si="3"/>
        <v>-15.490909090909092</v>
      </c>
      <c r="Z24" s="81"/>
    </row>
    <row r="25" spans="1:26">
      <c r="A25" s="21" t="s">
        <v>23</v>
      </c>
      <c r="B25" s="21">
        <v>28658</v>
      </c>
      <c r="C25" s="21">
        <v>30632</v>
      </c>
      <c r="D25" s="21">
        <v>22243</v>
      </c>
      <c r="E25" s="21">
        <v>24450</v>
      </c>
      <c r="F25" s="21">
        <v>31241</v>
      </c>
      <c r="G25" s="22">
        <v>35185</v>
      </c>
      <c r="H25" s="22">
        <v>42716</v>
      </c>
      <c r="I25" s="22">
        <v>45664</v>
      </c>
      <c r="J25" s="22">
        <v>34928</v>
      </c>
      <c r="K25" s="22">
        <v>23559</v>
      </c>
      <c r="L25" s="22">
        <v>29077</v>
      </c>
      <c r="M25" s="22">
        <v>35512</v>
      </c>
      <c r="N25" s="58">
        <v>31850</v>
      </c>
      <c r="O25" s="58">
        <v>30859</v>
      </c>
      <c r="P25" s="58">
        <v>29611</v>
      </c>
      <c r="Q25" s="58">
        <v>33254</v>
      </c>
      <c r="R25" s="58">
        <v>36008</v>
      </c>
      <c r="S25" s="58">
        <v>35838</v>
      </c>
      <c r="T25" s="58">
        <v>37228</v>
      </c>
      <c r="U25" s="58">
        <v>37736</v>
      </c>
      <c r="V25" s="58">
        <v>32110</v>
      </c>
      <c r="W25" s="58">
        <v>34070</v>
      </c>
      <c r="X25" s="25">
        <f t="shared" si="3"/>
        <v>-9.7148611405554384</v>
      </c>
      <c r="Z25" s="81"/>
    </row>
    <row r="26" spans="1:26">
      <c r="A26" s="27" t="s">
        <v>59</v>
      </c>
      <c r="B26" s="27">
        <v>24021</v>
      </c>
      <c r="C26" s="27">
        <v>25099</v>
      </c>
      <c r="D26" s="27">
        <v>22402</v>
      </c>
      <c r="E26" s="27">
        <v>20002</v>
      </c>
      <c r="F26" s="27">
        <v>21424</v>
      </c>
      <c r="G26" s="28">
        <v>22254</v>
      </c>
      <c r="H26" s="28">
        <v>23536</v>
      </c>
      <c r="I26" s="28">
        <v>25803</v>
      </c>
      <c r="J26" s="28">
        <v>26749</v>
      </c>
      <c r="K26" s="28">
        <v>23613</v>
      </c>
      <c r="L26" s="28">
        <v>26422</v>
      </c>
      <c r="M26" s="28">
        <v>31104</v>
      </c>
      <c r="N26" s="59">
        <v>33514</v>
      </c>
      <c r="O26" s="59">
        <v>31883</v>
      </c>
      <c r="P26" s="59">
        <v>31559</v>
      </c>
      <c r="Q26" s="59">
        <v>34069</v>
      </c>
      <c r="R26" s="59">
        <v>33561</v>
      </c>
      <c r="S26" s="59">
        <v>31829</v>
      </c>
      <c r="T26" s="59">
        <v>32231</v>
      </c>
      <c r="U26" s="59">
        <v>34690</v>
      </c>
      <c r="V26" s="59">
        <v>28158</v>
      </c>
      <c r="W26" s="59">
        <v>29375</v>
      </c>
      <c r="X26" s="30">
        <f t="shared" si="3"/>
        <v>-15.321418276160276</v>
      </c>
      <c r="Z26" s="81"/>
    </row>
    <row r="27" spans="1:26" ht="17.25">
      <c r="A27" s="14" t="s">
        <v>25</v>
      </c>
      <c r="B27" s="34"/>
      <c r="C27" s="34"/>
      <c r="D27" s="34"/>
      <c r="E27" s="35">
        <f t="shared" ref="E27:W27" si="11">SUM(E28:E39)</f>
        <v>86136</v>
      </c>
      <c r="F27" s="35">
        <f t="shared" si="11"/>
        <v>100483</v>
      </c>
      <c r="G27" s="35">
        <f t="shared" si="11"/>
        <v>124029</v>
      </c>
      <c r="H27" s="35">
        <f t="shared" si="11"/>
        <v>189047</v>
      </c>
      <c r="I27" s="35">
        <f t="shared" si="11"/>
        <v>227084</v>
      </c>
      <c r="J27" s="35">
        <f t="shared" si="11"/>
        <v>232826</v>
      </c>
      <c r="K27" s="35">
        <f t="shared" si="11"/>
        <v>113780</v>
      </c>
      <c r="L27" s="35">
        <f t="shared" si="11"/>
        <v>89042</v>
      </c>
      <c r="M27" s="35">
        <f t="shared" si="11"/>
        <v>99542</v>
      </c>
      <c r="N27" s="35">
        <f t="shared" si="11"/>
        <v>96008</v>
      </c>
      <c r="O27" s="35">
        <f t="shared" si="11"/>
        <v>103200</v>
      </c>
      <c r="P27" s="35">
        <f t="shared" si="11"/>
        <v>117083</v>
      </c>
      <c r="Q27" s="35">
        <f t="shared" si="11"/>
        <v>138214</v>
      </c>
      <c r="R27" s="35">
        <f t="shared" si="11"/>
        <v>155988</v>
      </c>
      <c r="S27" s="35">
        <f t="shared" si="11"/>
        <v>162647</v>
      </c>
      <c r="T27" s="35">
        <f t="shared" si="11"/>
        <v>179172</v>
      </c>
      <c r="U27" s="35">
        <f t="shared" si="11"/>
        <v>181738</v>
      </c>
      <c r="V27" s="35">
        <f t="shared" si="11"/>
        <v>148777</v>
      </c>
      <c r="W27" s="35">
        <f t="shared" si="11"/>
        <v>177264</v>
      </c>
      <c r="X27" s="30">
        <f t="shared" si="3"/>
        <v>-2.4617856474705344</v>
      </c>
    </row>
    <row r="28" spans="1:26" ht="17.25">
      <c r="A28" s="17" t="s">
        <v>26</v>
      </c>
      <c r="B28" s="32"/>
      <c r="C28" s="32"/>
      <c r="D28" s="32"/>
      <c r="E28" s="32"/>
      <c r="F28" s="32"/>
      <c r="G28" s="32"/>
      <c r="H28" s="32">
        <v>9959</v>
      </c>
      <c r="I28" s="32">
        <v>10697</v>
      </c>
      <c r="J28" s="18">
        <v>11478</v>
      </c>
      <c r="K28" s="36">
        <v>4275</v>
      </c>
      <c r="L28" s="36">
        <v>3133</v>
      </c>
      <c r="M28" s="36">
        <v>2385</v>
      </c>
      <c r="N28" s="60">
        <v>3351</v>
      </c>
      <c r="O28" s="60">
        <v>3614</v>
      </c>
      <c r="P28" s="60">
        <v>3972</v>
      </c>
      <c r="Q28" s="60">
        <v>4553</v>
      </c>
      <c r="R28" s="60">
        <v>4890</v>
      </c>
      <c r="S28" s="60">
        <v>5973</v>
      </c>
      <c r="T28" s="60">
        <v>6282</v>
      </c>
      <c r="U28" s="60">
        <v>5985</v>
      </c>
      <c r="V28" s="60">
        <v>5060</v>
      </c>
      <c r="W28" s="60">
        <v>6659</v>
      </c>
      <c r="X28" s="33">
        <f t="shared" si="3"/>
        <v>11.261487050960735</v>
      </c>
    </row>
    <row r="29" spans="1:26" ht="17.25">
      <c r="A29" s="21" t="s">
        <v>27</v>
      </c>
      <c r="B29" s="37"/>
      <c r="C29" s="26"/>
      <c r="D29" s="26"/>
      <c r="E29" s="26">
        <v>14566</v>
      </c>
      <c r="F29" s="38">
        <v>17257</v>
      </c>
      <c r="G29" s="22">
        <v>39047</v>
      </c>
      <c r="H29" s="22">
        <v>49491</v>
      </c>
      <c r="I29" s="22">
        <v>62038</v>
      </c>
      <c r="J29" s="22">
        <v>59986</v>
      </c>
      <c r="K29" s="22">
        <v>19427</v>
      </c>
      <c r="L29" s="22">
        <v>11576</v>
      </c>
      <c r="M29" s="22">
        <v>13269</v>
      </c>
      <c r="N29" s="58">
        <v>11821</v>
      </c>
      <c r="O29" s="58">
        <v>11669</v>
      </c>
      <c r="P29" s="58">
        <v>13165</v>
      </c>
      <c r="Q29" s="58">
        <v>17131</v>
      </c>
      <c r="R29" s="58">
        <v>19239</v>
      </c>
      <c r="S29" s="58">
        <v>19398</v>
      </c>
      <c r="T29" s="58">
        <v>20225</v>
      </c>
      <c r="U29" s="58">
        <v>20436</v>
      </c>
      <c r="V29" s="58">
        <v>17141</v>
      </c>
      <c r="W29" s="58">
        <v>19660</v>
      </c>
      <c r="X29" s="25">
        <f t="shared" si="3"/>
        <v>-3.7972205911137209</v>
      </c>
    </row>
    <row r="30" spans="1:26" ht="17.25">
      <c r="A30" s="21" t="s">
        <v>64</v>
      </c>
      <c r="B30" s="37"/>
      <c r="C30" s="26"/>
      <c r="D30" s="26"/>
      <c r="E30" s="26"/>
      <c r="F30" s="38"/>
      <c r="G30" s="22"/>
      <c r="H30" s="22"/>
      <c r="I30" s="100" t="s">
        <v>72</v>
      </c>
      <c r="J30" s="100" t="s">
        <v>72</v>
      </c>
      <c r="K30" s="100" t="s">
        <v>72</v>
      </c>
      <c r="L30" s="100" t="s">
        <v>72</v>
      </c>
      <c r="M30" s="100" t="s">
        <v>72</v>
      </c>
      <c r="N30" s="58">
        <v>1293</v>
      </c>
      <c r="O30" s="58">
        <v>909</v>
      </c>
      <c r="P30" s="58">
        <v>1145</v>
      </c>
      <c r="Q30" s="58">
        <v>1443</v>
      </c>
      <c r="R30" s="58">
        <v>1815</v>
      </c>
      <c r="S30" s="58">
        <v>2029</v>
      </c>
      <c r="T30" s="58">
        <v>1815</v>
      </c>
      <c r="U30" s="58">
        <v>2272</v>
      </c>
      <c r="V30" s="58">
        <v>1683</v>
      </c>
      <c r="W30" s="58">
        <v>1938</v>
      </c>
      <c r="X30" s="25">
        <f t="shared" si="3"/>
        <v>-14.700704225352112</v>
      </c>
    </row>
    <row r="31" spans="1:26" ht="17.25">
      <c r="A31" s="21" t="s">
        <v>65</v>
      </c>
      <c r="B31" s="37"/>
      <c r="C31" s="26"/>
      <c r="D31" s="26"/>
      <c r="E31" s="26"/>
      <c r="F31" s="38"/>
      <c r="G31" s="22"/>
      <c r="H31" s="22"/>
      <c r="I31" s="100" t="s">
        <v>72</v>
      </c>
      <c r="J31" s="100" t="s">
        <v>72</v>
      </c>
      <c r="K31" s="100" t="s">
        <v>72</v>
      </c>
      <c r="L31" s="100" t="s">
        <v>72</v>
      </c>
      <c r="M31" s="100" t="s">
        <v>72</v>
      </c>
      <c r="N31" s="96" t="s">
        <v>72</v>
      </c>
      <c r="O31" s="58">
        <v>5270</v>
      </c>
      <c r="P31" s="58">
        <v>5206</v>
      </c>
      <c r="Q31" s="58">
        <v>6695</v>
      </c>
      <c r="R31" s="58">
        <v>8173</v>
      </c>
      <c r="S31" s="58">
        <v>8408</v>
      </c>
      <c r="T31" s="58">
        <v>8901</v>
      </c>
      <c r="U31" s="58">
        <v>8982</v>
      </c>
      <c r="V31" s="58">
        <v>6797</v>
      </c>
      <c r="W31" s="58">
        <v>7958</v>
      </c>
      <c r="X31" s="25">
        <f t="shared" si="3"/>
        <v>-11.400578935649076</v>
      </c>
    </row>
    <row r="32" spans="1:26" ht="17.25">
      <c r="A32" s="21" t="s">
        <v>28</v>
      </c>
      <c r="B32" s="37"/>
      <c r="C32" s="26"/>
      <c r="D32" s="26"/>
      <c r="E32" s="21">
        <v>2577</v>
      </c>
      <c r="F32" s="38">
        <v>2379</v>
      </c>
      <c r="G32" s="22">
        <v>2896</v>
      </c>
      <c r="H32" s="22">
        <v>3717</v>
      </c>
      <c r="I32" s="22">
        <v>4646</v>
      </c>
      <c r="J32" s="22">
        <v>3002</v>
      </c>
      <c r="K32" s="22">
        <v>1176</v>
      </c>
      <c r="L32" s="22">
        <v>1370</v>
      </c>
      <c r="M32" s="22">
        <v>1968</v>
      </c>
      <c r="N32" s="58">
        <v>2139</v>
      </c>
      <c r="O32" s="58">
        <v>2702</v>
      </c>
      <c r="P32" s="58">
        <v>2918</v>
      </c>
      <c r="Q32" s="58">
        <v>3582</v>
      </c>
      <c r="R32" s="58">
        <v>3919</v>
      </c>
      <c r="S32" s="58">
        <v>4755</v>
      </c>
      <c r="T32" s="58">
        <v>5012</v>
      </c>
      <c r="U32" s="58">
        <v>4403</v>
      </c>
      <c r="V32" s="58">
        <v>3289</v>
      </c>
      <c r="W32" s="58">
        <v>4142</v>
      </c>
      <c r="X32" s="25">
        <f t="shared" si="3"/>
        <v>-5.9277765160118099</v>
      </c>
    </row>
    <row r="33" spans="1:30" ht="17.25">
      <c r="A33" s="21" t="s">
        <v>29</v>
      </c>
      <c r="B33" s="37"/>
      <c r="C33" s="26"/>
      <c r="D33" s="26"/>
      <c r="E33" s="21">
        <v>1030</v>
      </c>
      <c r="F33" s="38">
        <v>1406</v>
      </c>
      <c r="G33" s="22">
        <v>1728</v>
      </c>
      <c r="H33" s="22">
        <v>2624</v>
      </c>
      <c r="I33" s="22">
        <v>3612</v>
      </c>
      <c r="J33" s="22">
        <v>2067</v>
      </c>
      <c r="K33" s="22">
        <v>525</v>
      </c>
      <c r="L33" s="22">
        <v>571</v>
      </c>
      <c r="M33" s="22">
        <v>1755</v>
      </c>
      <c r="N33" s="58">
        <v>2237</v>
      </c>
      <c r="O33" s="58">
        <v>2175</v>
      </c>
      <c r="P33" s="58">
        <v>2539</v>
      </c>
      <c r="Q33" s="58">
        <v>2348</v>
      </c>
      <c r="R33" s="58">
        <v>2215</v>
      </c>
      <c r="S33" s="58">
        <v>2242</v>
      </c>
      <c r="T33" s="58">
        <v>2393</v>
      </c>
      <c r="U33" s="58">
        <v>2703</v>
      </c>
      <c r="V33" s="58">
        <v>2120</v>
      </c>
      <c r="W33" s="58">
        <v>2530</v>
      </c>
      <c r="X33" s="25">
        <f t="shared" si="3"/>
        <v>-6.4002959674435811</v>
      </c>
    </row>
    <row r="34" spans="1:30" ht="17.25">
      <c r="A34" s="21" t="s">
        <v>30</v>
      </c>
      <c r="B34" s="37"/>
      <c r="C34" s="26"/>
      <c r="D34" s="26"/>
      <c r="E34" s="21">
        <v>1648</v>
      </c>
      <c r="F34" s="38">
        <v>2283</v>
      </c>
      <c r="G34" s="22">
        <v>3303</v>
      </c>
      <c r="H34" s="22">
        <v>4296</v>
      </c>
      <c r="I34" s="22">
        <v>4312</v>
      </c>
      <c r="J34" s="22">
        <v>3095</v>
      </c>
      <c r="K34" s="22">
        <v>797</v>
      </c>
      <c r="L34" s="22">
        <v>940</v>
      </c>
      <c r="M34" s="22">
        <v>1824</v>
      </c>
      <c r="N34" s="58">
        <v>1598</v>
      </c>
      <c r="O34" s="58">
        <v>1823</v>
      </c>
      <c r="P34" s="58">
        <v>1997</v>
      </c>
      <c r="Q34" s="58">
        <v>2367</v>
      </c>
      <c r="R34" s="58">
        <v>2793</v>
      </c>
      <c r="S34" s="58">
        <v>3202</v>
      </c>
      <c r="T34" s="58">
        <v>3577</v>
      </c>
      <c r="U34" s="58">
        <v>4228</v>
      </c>
      <c r="V34" s="58">
        <v>2859</v>
      </c>
      <c r="W34" s="58">
        <v>3363</v>
      </c>
      <c r="X34" s="25">
        <f t="shared" si="3"/>
        <v>-20.458845789971615</v>
      </c>
    </row>
    <row r="35" spans="1:30" ht="17.25">
      <c r="A35" s="21" t="s">
        <v>31</v>
      </c>
      <c r="B35" s="37"/>
      <c r="C35" s="26"/>
      <c r="D35" s="26"/>
      <c r="E35" s="21">
        <v>25371</v>
      </c>
      <c r="F35" s="38">
        <v>36349</v>
      </c>
      <c r="G35" s="22">
        <v>35270</v>
      </c>
      <c r="H35" s="22">
        <v>40119</v>
      </c>
      <c r="I35" s="22">
        <v>54400</v>
      </c>
      <c r="J35" s="22">
        <v>58787</v>
      </c>
      <c r="K35" s="22">
        <v>42049</v>
      </c>
      <c r="L35" s="22">
        <v>40700</v>
      </c>
      <c r="M35" s="22">
        <v>42694</v>
      </c>
      <c r="N35" s="58">
        <v>39383</v>
      </c>
      <c r="O35" s="58">
        <v>42182</v>
      </c>
      <c r="P35" s="58">
        <v>45577</v>
      </c>
      <c r="Q35" s="58">
        <v>53283</v>
      </c>
      <c r="R35" s="58">
        <v>59811</v>
      </c>
      <c r="S35" s="58">
        <v>60989</v>
      </c>
      <c r="T35" s="58">
        <v>68819</v>
      </c>
      <c r="U35" s="58">
        <v>69872</v>
      </c>
      <c r="V35" s="58">
        <v>59648</v>
      </c>
      <c r="W35" s="58">
        <v>73926</v>
      </c>
      <c r="X35" s="25">
        <f>(W35-U35)/U35*100</f>
        <v>5.8020380123654682</v>
      </c>
    </row>
    <row r="36" spans="1:30" ht="17.25">
      <c r="A36" s="21" t="s">
        <v>54</v>
      </c>
      <c r="B36" s="37"/>
      <c r="C36" s="26"/>
      <c r="D36" s="26"/>
      <c r="E36" s="26"/>
      <c r="F36" s="39"/>
      <c r="G36" s="26"/>
      <c r="H36" s="26">
        <v>31669</v>
      </c>
      <c r="I36" s="22">
        <v>35019</v>
      </c>
      <c r="J36" s="22">
        <v>38657</v>
      </c>
      <c r="K36" s="22">
        <v>14761</v>
      </c>
      <c r="L36" s="22">
        <v>9933</v>
      </c>
      <c r="M36" s="22">
        <v>11993</v>
      </c>
      <c r="N36" s="58">
        <v>11771</v>
      </c>
      <c r="O36" s="58">
        <v>9637</v>
      </c>
      <c r="P36" s="58">
        <v>12019</v>
      </c>
      <c r="Q36" s="58">
        <v>14547</v>
      </c>
      <c r="R36" s="58">
        <v>14384</v>
      </c>
      <c r="S36" s="58">
        <v>16021</v>
      </c>
      <c r="T36" s="58">
        <v>17585</v>
      </c>
      <c r="U36" s="58">
        <v>16985</v>
      </c>
      <c r="V36" s="58">
        <v>13733</v>
      </c>
      <c r="W36" s="58">
        <v>16168</v>
      </c>
      <c r="X36" s="25">
        <f>(W36-U36)/U36*100</f>
        <v>-4.8101265822784809</v>
      </c>
    </row>
    <row r="37" spans="1:30" ht="17.25">
      <c r="A37" s="21" t="s">
        <v>33</v>
      </c>
      <c r="B37" s="26"/>
      <c r="C37" s="26"/>
      <c r="D37" s="26"/>
      <c r="E37" s="21">
        <v>9317</v>
      </c>
      <c r="F37" s="21">
        <v>10204</v>
      </c>
      <c r="G37" s="26">
        <v>14425</v>
      </c>
      <c r="H37" s="22">
        <v>19504</v>
      </c>
      <c r="I37" s="22">
        <v>23618</v>
      </c>
      <c r="J37" s="22">
        <v>26905</v>
      </c>
      <c r="K37" s="22">
        <v>15716</v>
      </c>
      <c r="L37" s="22">
        <v>6920</v>
      </c>
      <c r="M37" s="22">
        <v>5735</v>
      </c>
      <c r="N37" s="58">
        <v>5103</v>
      </c>
      <c r="O37" s="58">
        <v>5075</v>
      </c>
      <c r="P37" s="58">
        <v>5630</v>
      </c>
      <c r="Q37" s="58">
        <v>7297</v>
      </c>
      <c r="R37" s="58">
        <v>7459</v>
      </c>
      <c r="S37" s="58">
        <v>7581</v>
      </c>
      <c r="T37" s="58">
        <v>9126</v>
      </c>
      <c r="U37" s="58">
        <v>8508</v>
      </c>
      <c r="V37" s="58">
        <v>6371</v>
      </c>
      <c r="W37" s="58">
        <v>8252</v>
      </c>
      <c r="X37" s="25">
        <f>(W37-U37)/U37*100</f>
        <v>-3.0089327691584389</v>
      </c>
    </row>
    <row r="38" spans="1:30" ht="17.25">
      <c r="A38" s="21" t="s">
        <v>34</v>
      </c>
      <c r="B38" s="37"/>
      <c r="C38" s="26"/>
      <c r="D38" s="26"/>
      <c r="E38" s="21">
        <v>6649</v>
      </c>
      <c r="F38" s="38">
        <v>7010</v>
      </c>
      <c r="G38" s="22">
        <v>6881</v>
      </c>
      <c r="H38" s="22">
        <v>6064</v>
      </c>
      <c r="I38" s="22">
        <v>6822</v>
      </c>
      <c r="J38" s="22">
        <v>7290</v>
      </c>
      <c r="K38" s="22">
        <v>4435</v>
      </c>
      <c r="L38" s="22">
        <v>4704</v>
      </c>
      <c r="M38" s="22">
        <v>6482</v>
      </c>
      <c r="N38" s="58">
        <v>6412</v>
      </c>
      <c r="O38" s="58">
        <v>6727</v>
      </c>
      <c r="P38" s="58">
        <v>6978</v>
      </c>
      <c r="Q38" s="58">
        <v>7453</v>
      </c>
      <c r="R38" s="58">
        <v>9959</v>
      </c>
      <c r="S38" s="58">
        <v>12107</v>
      </c>
      <c r="T38" s="58">
        <v>12709</v>
      </c>
      <c r="U38" s="58">
        <v>11161</v>
      </c>
      <c r="V38" s="58">
        <v>8033</v>
      </c>
      <c r="W38" s="58">
        <v>9687</v>
      </c>
      <c r="X38" s="25">
        <f>(W38-U38)/U38*100</f>
        <v>-13.206701908431146</v>
      </c>
    </row>
    <row r="39" spans="1:30" ht="17.25">
      <c r="A39" s="27" t="s">
        <v>35</v>
      </c>
      <c r="B39" s="40"/>
      <c r="C39" s="41"/>
      <c r="D39" s="41"/>
      <c r="E39" s="41">
        <v>24978</v>
      </c>
      <c r="F39" s="42">
        <v>23595</v>
      </c>
      <c r="G39" s="41">
        <v>20479</v>
      </c>
      <c r="H39" s="41">
        <v>21604</v>
      </c>
      <c r="I39" s="41">
        <v>21920</v>
      </c>
      <c r="J39" s="28">
        <v>21559</v>
      </c>
      <c r="K39" s="43">
        <v>10619</v>
      </c>
      <c r="L39" s="43">
        <v>9195</v>
      </c>
      <c r="M39" s="43">
        <v>11437</v>
      </c>
      <c r="N39" s="61">
        <v>10900</v>
      </c>
      <c r="O39" s="61">
        <v>11417</v>
      </c>
      <c r="P39" s="61">
        <v>15937</v>
      </c>
      <c r="Q39" s="61">
        <v>17515</v>
      </c>
      <c r="R39" s="61">
        <v>21331</v>
      </c>
      <c r="S39" s="61">
        <v>19942</v>
      </c>
      <c r="T39" s="61">
        <v>22728</v>
      </c>
      <c r="U39" s="61">
        <v>26203</v>
      </c>
      <c r="V39" s="61">
        <v>22043</v>
      </c>
      <c r="W39" s="61">
        <v>22981</v>
      </c>
      <c r="X39" s="30">
        <f>(W39-U39)/U39*100</f>
        <v>-12.296301950158378</v>
      </c>
    </row>
    <row r="40" spans="1:30">
      <c r="A40" s="78" t="s">
        <v>74</v>
      </c>
      <c r="B40" s="64"/>
      <c r="C40" s="64"/>
      <c r="D40" s="64"/>
      <c r="E40" s="64"/>
      <c r="F40" s="64"/>
      <c r="G40" s="64"/>
      <c r="H40" s="64"/>
      <c r="I40" s="64"/>
      <c r="J40" s="64"/>
      <c r="K40" s="64"/>
      <c r="M40" s="64" t="s">
        <v>60</v>
      </c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74" t="s">
        <v>41</v>
      </c>
      <c r="Z40"/>
      <c r="AA40" s="16"/>
    </row>
    <row r="41" spans="1:30">
      <c r="A41" s="64" t="s">
        <v>61</v>
      </c>
      <c r="B41" s="75"/>
      <c r="C41" s="75"/>
      <c r="D41" s="75"/>
      <c r="E41" s="75"/>
      <c r="F41" s="75"/>
      <c r="G41" s="71"/>
      <c r="H41" s="71"/>
      <c r="I41" s="72" t="s">
        <v>67</v>
      </c>
      <c r="J41" s="76"/>
      <c r="K41" s="76"/>
      <c r="M41" s="64" t="s">
        <v>62</v>
      </c>
      <c r="N41" s="76"/>
      <c r="P41" s="73" t="s">
        <v>63</v>
      </c>
      <c r="Q41" s="76"/>
      <c r="R41" s="76"/>
      <c r="S41" s="76"/>
      <c r="T41" s="76"/>
      <c r="U41" s="76"/>
      <c r="V41" s="76"/>
      <c r="W41" s="76"/>
      <c r="X41" s="64"/>
      <c r="Z41"/>
      <c r="AA41" s="16"/>
    </row>
    <row r="42" spans="1:30" ht="18">
      <c r="A42" s="1"/>
      <c r="B42" s="47"/>
      <c r="C42" s="47"/>
      <c r="D42" s="47"/>
      <c r="E42" s="47"/>
      <c r="F42" s="47"/>
      <c r="G42" s="47"/>
      <c r="H42" s="47"/>
      <c r="I42" s="48"/>
      <c r="J42" s="47"/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50"/>
      <c r="Z42"/>
      <c r="AA42" s="16"/>
    </row>
    <row r="43" spans="1:30" s="50" customFormat="1" ht="18">
      <c r="B43" s="1" t="s">
        <v>46</v>
      </c>
      <c r="C43" s="47"/>
      <c r="D43" s="47"/>
      <c r="E43" s="47"/>
      <c r="F43" s="47"/>
      <c r="G43" s="47"/>
      <c r="H43" s="47"/>
      <c r="J43" s="1" t="s">
        <v>46</v>
      </c>
      <c r="K43" s="47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AA43" s="51"/>
      <c r="AB43"/>
      <c r="AC43"/>
      <c r="AD43"/>
    </row>
    <row r="44" spans="1:30" s="50" customFormat="1" ht="18">
      <c r="A44"/>
      <c r="B44" s="4" t="s">
        <v>78</v>
      </c>
      <c r="C44" s="2"/>
      <c r="D44" s="2"/>
      <c r="E44" s="2"/>
      <c r="F44" s="2"/>
      <c r="G44" s="2"/>
      <c r="H44" s="2"/>
      <c r="I44"/>
      <c r="J44" s="4" t="s">
        <v>78</v>
      </c>
      <c r="K44" s="2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/>
      <c r="AA44" s="51"/>
    </row>
    <row r="45" spans="1:30" ht="18">
      <c r="B45" s="4"/>
      <c r="C45" s="2"/>
      <c r="D45" s="2"/>
      <c r="E45" s="2"/>
      <c r="F45" s="2"/>
      <c r="G45" s="2"/>
      <c r="H45" s="2"/>
      <c r="I45" s="4"/>
      <c r="J45" s="2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Z45"/>
      <c r="AA45" s="16"/>
    </row>
    <row r="46" spans="1:30" ht="17.25">
      <c r="A46" s="6"/>
      <c r="B46" s="2"/>
      <c r="C46" s="2"/>
      <c r="D46" s="2"/>
      <c r="E46" s="2"/>
      <c r="F46" s="2"/>
      <c r="G46" s="2"/>
      <c r="H46" s="2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0"/>
      <c r="V46" s="80"/>
      <c r="W46" s="80"/>
      <c r="X46" s="80"/>
      <c r="Z46"/>
      <c r="AA46" s="16"/>
    </row>
    <row r="47" spans="1:30" ht="30">
      <c r="A47" s="65" t="s">
        <v>4</v>
      </c>
      <c r="B47" s="66">
        <v>2000</v>
      </c>
      <c r="C47" s="66">
        <v>2001</v>
      </c>
      <c r="D47" s="66">
        <v>2002</v>
      </c>
      <c r="E47" s="67">
        <v>2003</v>
      </c>
      <c r="F47" s="68">
        <v>2004</v>
      </c>
      <c r="G47" s="68">
        <v>2005</v>
      </c>
      <c r="H47" s="68">
        <v>2006</v>
      </c>
      <c r="I47" s="67">
        <v>2007</v>
      </c>
      <c r="J47" s="68">
        <v>2008</v>
      </c>
      <c r="K47" s="68">
        <v>2009</v>
      </c>
      <c r="L47" s="68">
        <v>2010</v>
      </c>
      <c r="M47" s="68">
        <v>2011</v>
      </c>
      <c r="N47" s="68">
        <v>2012</v>
      </c>
      <c r="O47" s="68">
        <v>2013</v>
      </c>
      <c r="P47" s="68">
        <v>2014</v>
      </c>
      <c r="Q47" s="68">
        <v>2015</v>
      </c>
      <c r="R47" s="68">
        <f t="shared" ref="R47:X47" si="12">R5</f>
        <v>2016</v>
      </c>
      <c r="S47" s="68">
        <f t="shared" si="12"/>
        <v>2017</v>
      </c>
      <c r="T47" s="68">
        <f t="shared" si="12"/>
        <v>2018</v>
      </c>
      <c r="U47" s="68">
        <f t="shared" si="12"/>
        <v>2019</v>
      </c>
      <c r="V47" s="68">
        <f t="shared" si="12"/>
        <v>2020</v>
      </c>
      <c r="W47" s="68">
        <f t="shared" si="12"/>
        <v>2021</v>
      </c>
      <c r="X47" s="69" t="str">
        <f t="shared" si="12"/>
        <v>var.% 2021/20</v>
      </c>
      <c r="Z47"/>
      <c r="AA47" s="16"/>
    </row>
    <row r="48" spans="1:30" ht="17.25">
      <c r="A48" s="9" t="s">
        <v>83</v>
      </c>
      <c r="B48" s="10">
        <f t="shared" ref="B48:P48" si="13">+B49+B69</f>
        <v>373069</v>
      </c>
      <c r="C48" s="10">
        <f t="shared" si="13"/>
        <v>360325</v>
      </c>
      <c r="D48" s="10">
        <f t="shared" si="13"/>
        <v>322824</v>
      </c>
      <c r="E48" s="10">
        <f t="shared" si="13"/>
        <v>334475</v>
      </c>
      <c r="F48" s="10">
        <f t="shared" si="13"/>
        <v>365527</v>
      </c>
      <c r="G48" s="10">
        <f t="shared" si="13"/>
        <v>389068</v>
      </c>
      <c r="H48" s="10">
        <f t="shared" si="13"/>
        <v>412255</v>
      </c>
      <c r="I48" s="10">
        <f t="shared" si="13"/>
        <v>437846</v>
      </c>
      <c r="J48" s="10">
        <f t="shared" si="13"/>
        <v>427857</v>
      </c>
      <c r="K48" s="10">
        <f t="shared" si="13"/>
        <v>239686</v>
      </c>
      <c r="L48" s="10">
        <f t="shared" si="13"/>
        <v>256310</v>
      </c>
      <c r="M48" s="10">
        <f t="shared" si="13"/>
        <v>323930</v>
      </c>
      <c r="N48" s="10">
        <f t="shared" si="13"/>
        <v>296105</v>
      </c>
      <c r="O48" s="10">
        <f t="shared" si="13"/>
        <v>315450</v>
      </c>
      <c r="P48" s="10">
        <f t="shared" si="13"/>
        <v>290952</v>
      </c>
      <c r="Q48" s="10">
        <f t="shared" ref="Q48:W48" si="14">+Q49+Q69</f>
        <v>339547</v>
      </c>
      <c r="R48" s="10">
        <f t="shared" si="14"/>
        <v>378767</v>
      </c>
      <c r="S48" s="10">
        <f t="shared" si="14"/>
        <v>382038</v>
      </c>
      <c r="T48" s="10">
        <f t="shared" si="14"/>
        <v>396585</v>
      </c>
      <c r="U48" s="10">
        <f t="shared" si="14"/>
        <v>404197</v>
      </c>
      <c r="V48" s="10">
        <f t="shared" ref="V48" si="15">+V49+V69</f>
        <v>297426</v>
      </c>
      <c r="W48" s="10">
        <f t="shared" si="14"/>
        <v>341394</v>
      </c>
      <c r="X48" s="11">
        <f t="shared" ref="X48:X76" si="16">(W48-U48)/U48*100</f>
        <v>-15.537720467989619</v>
      </c>
      <c r="Z48"/>
      <c r="AA48" s="16"/>
    </row>
    <row r="49" spans="1:27" ht="17.25">
      <c r="A49" s="13" t="s">
        <v>6</v>
      </c>
      <c r="B49" s="14">
        <f t="shared" ref="B49:P49" si="17">SUM(B50:B65)</f>
        <v>373069</v>
      </c>
      <c r="C49" s="14">
        <f t="shared" si="17"/>
        <v>360325</v>
      </c>
      <c r="D49" s="14">
        <f t="shared" si="17"/>
        <v>322824</v>
      </c>
      <c r="E49" s="14">
        <f t="shared" si="17"/>
        <v>319121</v>
      </c>
      <c r="F49" s="14">
        <f t="shared" si="17"/>
        <v>338979</v>
      </c>
      <c r="G49" s="14">
        <f t="shared" si="17"/>
        <v>359280</v>
      </c>
      <c r="H49" s="14">
        <f t="shared" si="17"/>
        <v>365370</v>
      </c>
      <c r="I49" s="14">
        <f t="shared" si="17"/>
        <v>368562</v>
      </c>
      <c r="J49" s="14">
        <f t="shared" si="17"/>
        <v>367694</v>
      </c>
      <c r="K49" s="14">
        <f t="shared" si="17"/>
        <v>218756</v>
      </c>
      <c r="L49" s="14">
        <f t="shared" si="17"/>
        <v>226069</v>
      </c>
      <c r="M49" s="14">
        <f t="shared" si="17"/>
        <v>280498</v>
      </c>
      <c r="N49" s="14">
        <f t="shared" si="17"/>
        <v>255069</v>
      </c>
      <c r="O49" s="14">
        <f t="shared" si="17"/>
        <v>266542</v>
      </c>
      <c r="P49" s="14">
        <f t="shared" si="17"/>
        <v>243770</v>
      </c>
      <c r="Q49" s="14">
        <f t="shared" ref="Q49:W49" si="18">SUM(Q50:Q65)</f>
        <v>280084</v>
      </c>
      <c r="R49" s="14">
        <f t="shared" si="18"/>
        <v>310637</v>
      </c>
      <c r="S49" s="14">
        <f t="shared" si="18"/>
        <v>314810</v>
      </c>
      <c r="T49" s="14">
        <f t="shared" si="18"/>
        <v>324241</v>
      </c>
      <c r="U49" s="14">
        <f t="shared" si="18"/>
        <v>334101</v>
      </c>
      <c r="V49" s="14">
        <f t="shared" ref="V49" si="19">SUM(V50:V65)</f>
        <v>250257</v>
      </c>
      <c r="W49" s="14">
        <f t="shared" si="18"/>
        <v>270293</v>
      </c>
      <c r="X49" s="15">
        <f t="shared" si="16"/>
        <v>-19.098416347152508</v>
      </c>
      <c r="Z49"/>
      <c r="AA49" s="16"/>
    </row>
    <row r="50" spans="1:27" ht="17.25">
      <c r="A50" s="17" t="s">
        <v>7</v>
      </c>
      <c r="B50" s="17">
        <v>8647</v>
      </c>
      <c r="C50" s="17">
        <v>7985</v>
      </c>
      <c r="D50" s="17">
        <v>6898</v>
      </c>
      <c r="E50" s="17">
        <v>8028</v>
      </c>
      <c r="F50" s="17">
        <v>9690</v>
      </c>
      <c r="G50" s="18">
        <v>8296</v>
      </c>
      <c r="H50" s="18">
        <v>7609</v>
      </c>
      <c r="I50" s="18">
        <v>8417</v>
      </c>
      <c r="J50" s="18">
        <v>8590</v>
      </c>
      <c r="K50" s="19">
        <v>4790</v>
      </c>
      <c r="L50" s="19">
        <v>5250</v>
      </c>
      <c r="M50" s="19">
        <v>7377</v>
      </c>
      <c r="N50" s="57">
        <v>6589</v>
      </c>
      <c r="O50" s="57">
        <v>7443</v>
      </c>
      <c r="P50" s="57">
        <v>6829</v>
      </c>
      <c r="Q50" s="57">
        <v>7281</v>
      </c>
      <c r="R50" s="57">
        <v>7979</v>
      </c>
      <c r="S50" s="57">
        <v>8186</v>
      </c>
      <c r="T50" s="57">
        <v>8204</v>
      </c>
      <c r="U50" s="57">
        <v>8082</v>
      </c>
      <c r="V50" s="57">
        <v>5676</v>
      </c>
      <c r="W50" s="57">
        <v>6680</v>
      </c>
      <c r="X50" s="20">
        <f t="shared" si="16"/>
        <v>-17.347191289284829</v>
      </c>
      <c r="Z50"/>
      <c r="AA50" s="16"/>
    </row>
    <row r="51" spans="1:27" ht="17.25">
      <c r="A51" s="21" t="s">
        <v>8</v>
      </c>
      <c r="B51" s="21">
        <v>11482</v>
      </c>
      <c r="C51" s="21">
        <v>12370</v>
      </c>
      <c r="D51" s="21">
        <v>10072</v>
      </c>
      <c r="E51" s="21">
        <v>10219</v>
      </c>
      <c r="F51" s="21">
        <v>10070</v>
      </c>
      <c r="G51" s="22">
        <v>11820</v>
      </c>
      <c r="H51" s="22">
        <v>10396</v>
      </c>
      <c r="I51" s="22">
        <v>12178</v>
      </c>
      <c r="J51" s="22">
        <v>12106</v>
      </c>
      <c r="K51" s="23">
        <v>8358</v>
      </c>
      <c r="L51" s="23">
        <v>7649</v>
      </c>
      <c r="M51" s="23">
        <v>9883</v>
      </c>
      <c r="N51" s="58">
        <v>8475</v>
      </c>
      <c r="O51" s="58">
        <v>7655</v>
      </c>
      <c r="P51" s="58">
        <v>7804</v>
      </c>
      <c r="Q51" s="58">
        <v>8329</v>
      </c>
      <c r="R51" s="58">
        <v>9462</v>
      </c>
      <c r="S51" s="58">
        <v>9818</v>
      </c>
      <c r="T51" s="58">
        <v>10816</v>
      </c>
      <c r="U51" s="58">
        <v>11514</v>
      </c>
      <c r="V51" s="58">
        <v>7516</v>
      </c>
      <c r="W51" s="58">
        <v>8179</v>
      </c>
      <c r="X51" s="24">
        <f t="shared" si="16"/>
        <v>-28.964738579121068</v>
      </c>
      <c r="Y51" s="79"/>
      <c r="Z51" s="82"/>
      <c r="AA51" s="16"/>
    </row>
    <row r="52" spans="1:27" ht="17.25">
      <c r="A52" s="21" t="s">
        <v>9</v>
      </c>
      <c r="B52" s="21">
        <v>4782</v>
      </c>
      <c r="C52" s="21">
        <v>4645</v>
      </c>
      <c r="D52" s="21">
        <v>4148</v>
      </c>
      <c r="E52" s="21">
        <v>4249</v>
      </c>
      <c r="F52" s="21">
        <v>4655</v>
      </c>
      <c r="G52" s="22">
        <v>5990</v>
      </c>
      <c r="H52" s="22">
        <v>5993</v>
      </c>
      <c r="I52" s="22">
        <v>6931</v>
      </c>
      <c r="J52" s="22">
        <v>6730</v>
      </c>
      <c r="K52" s="23">
        <v>3278</v>
      </c>
      <c r="L52" s="23">
        <v>2770</v>
      </c>
      <c r="M52" s="23">
        <v>3692</v>
      </c>
      <c r="N52" s="58">
        <v>3792</v>
      </c>
      <c r="O52" s="58">
        <v>4319</v>
      </c>
      <c r="P52" s="58">
        <v>3692</v>
      </c>
      <c r="Q52" s="58">
        <v>4758</v>
      </c>
      <c r="R52" s="58">
        <v>5098</v>
      </c>
      <c r="S52" s="58">
        <v>5029</v>
      </c>
      <c r="T52" s="58">
        <v>4984</v>
      </c>
      <c r="U52" s="58">
        <v>5022</v>
      </c>
      <c r="V52" s="58">
        <v>3724</v>
      </c>
      <c r="W52" s="58">
        <v>4389</v>
      </c>
      <c r="X52" s="25">
        <f t="shared" si="16"/>
        <v>-12.604540023894861</v>
      </c>
      <c r="Y52" s="79"/>
      <c r="Z52" s="83"/>
      <c r="AA52" s="16"/>
    </row>
    <row r="53" spans="1:27" ht="17.25">
      <c r="A53" s="21" t="s">
        <v>10</v>
      </c>
      <c r="B53" s="21">
        <v>3358</v>
      </c>
      <c r="C53" s="21">
        <v>3315</v>
      </c>
      <c r="D53" s="21">
        <v>3235</v>
      </c>
      <c r="E53" s="21">
        <v>3967</v>
      </c>
      <c r="F53" s="21">
        <v>4519</v>
      </c>
      <c r="G53" s="22">
        <v>4270</v>
      </c>
      <c r="H53" s="22">
        <v>4031</v>
      </c>
      <c r="I53" s="22">
        <v>4174</v>
      </c>
      <c r="J53" s="22">
        <v>4634</v>
      </c>
      <c r="K53" s="23">
        <v>3169</v>
      </c>
      <c r="L53" s="23">
        <v>2870</v>
      </c>
      <c r="M53" s="23">
        <v>3413</v>
      </c>
      <c r="N53" s="58">
        <v>3252</v>
      </c>
      <c r="O53" s="58">
        <v>3508</v>
      </c>
      <c r="P53" s="58">
        <v>2560</v>
      </c>
      <c r="Q53" s="58">
        <v>2707</v>
      </c>
      <c r="R53" s="58">
        <v>3330</v>
      </c>
      <c r="S53" s="58">
        <v>3473</v>
      </c>
      <c r="T53" s="58">
        <v>3898</v>
      </c>
      <c r="U53" s="58">
        <v>4020</v>
      </c>
      <c r="V53" s="58">
        <v>3430</v>
      </c>
      <c r="W53" s="58">
        <v>3536</v>
      </c>
      <c r="X53" s="25">
        <f t="shared" si="16"/>
        <v>-12.039800995024876</v>
      </c>
      <c r="Z53" s="82"/>
      <c r="AA53" s="16"/>
    </row>
    <row r="54" spans="1:27" ht="17.25">
      <c r="A54" s="21" t="s">
        <v>11</v>
      </c>
      <c r="B54" s="21">
        <v>58092</v>
      </c>
      <c r="C54" s="21">
        <v>57929</v>
      </c>
      <c r="D54" s="21">
        <v>51553</v>
      </c>
      <c r="E54" s="21">
        <v>45618</v>
      </c>
      <c r="F54" s="21">
        <v>47477</v>
      </c>
      <c r="G54" s="22">
        <v>55712</v>
      </c>
      <c r="H54" s="22">
        <v>53355</v>
      </c>
      <c r="I54" s="22">
        <v>52808</v>
      </c>
      <c r="J54" s="22">
        <v>57870</v>
      </c>
      <c r="K54" s="23">
        <v>36177</v>
      </c>
      <c r="L54" s="23">
        <v>35859</v>
      </c>
      <c r="M54" s="23">
        <v>49366</v>
      </c>
      <c r="N54" s="58">
        <v>45673</v>
      </c>
      <c r="O54" s="58">
        <v>44963</v>
      </c>
      <c r="P54" s="58">
        <v>38784</v>
      </c>
      <c r="Q54" s="58">
        <v>42780</v>
      </c>
      <c r="R54" s="58">
        <v>48156</v>
      </c>
      <c r="S54" s="58">
        <v>51308</v>
      </c>
      <c r="T54" s="58">
        <v>55433</v>
      </c>
      <c r="U54" s="58">
        <v>56261</v>
      </c>
      <c r="V54" s="58">
        <v>42699</v>
      </c>
      <c r="W54" s="58">
        <v>45030</v>
      </c>
      <c r="X54" s="25">
        <f t="shared" si="16"/>
        <v>-19.9623184799417</v>
      </c>
      <c r="Y54" s="79"/>
      <c r="Z54" s="83"/>
      <c r="AA54" s="16"/>
    </row>
    <row r="55" spans="1:27" ht="17.25">
      <c r="A55" s="21" t="s">
        <v>12</v>
      </c>
      <c r="B55" s="21">
        <v>108214</v>
      </c>
      <c r="C55" s="21">
        <v>95961</v>
      </c>
      <c r="D55" s="21">
        <v>82176</v>
      </c>
      <c r="E55" s="21">
        <v>82514</v>
      </c>
      <c r="F55" s="21">
        <v>92463</v>
      </c>
      <c r="G55" s="22">
        <v>96600</v>
      </c>
      <c r="H55" s="22">
        <v>101210</v>
      </c>
      <c r="I55" s="22">
        <v>106876</v>
      </c>
      <c r="J55" s="22">
        <v>105589</v>
      </c>
      <c r="K55" s="23">
        <v>66499</v>
      </c>
      <c r="L55" s="23">
        <v>79668</v>
      </c>
      <c r="M55" s="23">
        <v>96358</v>
      </c>
      <c r="N55" s="58">
        <v>86937</v>
      </c>
      <c r="O55" s="58">
        <v>86772</v>
      </c>
      <c r="P55" s="58">
        <v>85971</v>
      </c>
      <c r="Q55" s="58">
        <v>89744</v>
      </c>
      <c r="R55" s="58">
        <v>92556</v>
      </c>
      <c r="S55" s="58">
        <v>91755</v>
      </c>
      <c r="T55" s="58">
        <v>94404</v>
      </c>
      <c r="U55" s="58">
        <v>98399</v>
      </c>
      <c r="V55" s="58">
        <v>74779</v>
      </c>
      <c r="W55" s="58">
        <v>78981</v>
      </c>
      <c r="X55" s="25">
        <f t="shared" si="16"/>
        <v>-19.733940385573025</v>
      </c>
      <c r="Z55" s="82"/>
      <c r="AA55" s="16"/>
    </row>
    <row r="56" spans="1:27" ht="17.25">
      <c r="A56" s="21" t="s">
        <v>13</v>
      </c>
      <c r="B56" s="26">
        <v>2060</v>
      </c>
      <c r="C56" s="26">
        <v>2041</v>
      </c>
      <c r="D56" s="21">
        <v>1790</v>
      </c>
      <c r="E56" s="21">
        <v>2121</v>
      </c>
      <c r="F56" s="21">
        <v>2232</v>
      </c>
      <c r="G56" s="22">
        <v>1852</v>
      </c>
      <c r="H56" s="22">
        <v>2187</v>
      </c>
      <c r="I56" s="22">
        <v>2497</v>
      </c>
      <c r="J56" s="22">
        <v>2790</v>
      </c>
      <c r="K56" s="23">
        <v>1877</v>
      </c>
      <c r="L56" s="23">
        <v>1306</v>
      </c>
      <c r="M56" s="23">
        <v>536</v>
      </c>
      <c r="N56" s="58">
        <v>211</v>
      </c>
      <c r="O56" s="58">
        <v>345</v>
      </c>
      <c r="P56" s="58">
        <v>383</v>
      </c>
      <c r="Q56" s="58">
        <v>457</v>
      </c>
      <c r="R56" s="58">
        <v>321</v>
      </c>
      <c r="S56" s="58">
        <v>445</v>
      </c>
      <c r="T56" s="58">
        <v>351</v>
      </c>
      <c r="U56" s="58">
        <v>428</v>
      </c>
      <c r="V56" s="58">
        <v>561</v>
      </c>
      <c r="W56" s="58">
        <v>568</v>
      </c>
      <c r="X56" s="25">
        <f t="shared" si="16"/>
        <v>32.710280373831772</v>
      </c>
      <c r="Y56" s="79"/>
      <c r="Z56" s="83"/>
      <c r="AA56" s="16"/>
    </row>
    <row r="57" spans="1:27" ht="17.25">
      <c r="A57" s="21" t="s">
        <v>14</v>
      </c>
      <c r="B57" s="21">
        <v>5063</v>
      </c>
      <c r="C57" s="21">
        <v>4859</v>
      </c>
      <c r="D57" s="21">
        <v>3917</v>
      </c>
      <c r="E57" s="21">
        <v>4496</v>
      </c>
      <c r="F57" s="21">
        <v>4274</v>
      </c>
      <c r="G57" s="22">
        <v>5223</v>
      </c>
      <c r="H57" s="22">
        <v>6789</v>
      </c>
      <c r="I57" s="22">
        <v>6237</v>
      </c>
      <c r="J57" s="22">
        <v>4688</v>
      </c>
      <c r="K57" s="23">
        <v>1561</v>
      </c>
      <c r="L57" s="23">
        <v>1486</v>
      </c>
      <c r="M57" s="23">
        <v>1123</v>
      </c>
      <c r="N57" s="58">
        <v>1118</v>
      </c>
      <c r="O57" s="58">
        <v>1561</v>
      </c>
      <c r="P57" s="58">
        <v>1763</v>
      </c>
      <c r="Q57" s="58">
        <v>1875</v>
      </c>
      <c r="R57" s="58">
        <v>2511</v>
      </c>
      <c r="S57" s="58">
        <v>2264</v>
      </c>
      <c r="T57" s="58">
        <v>2144</v>
      </c>
      <c r="U57" s="58">
        <v>2214</v>
      </c>
      <c r="V57" s="58">
        <v>1936</v>
      </c>
      <c r="W57" s="58">
        <v>2272</v>
      </c>
      <c r="X57" s="25">
        <f t="shared" si="16"/>
        <v>2.619692863595303</v>
      </c>
      <c r="Y57" s="79"/>
      <c r="Z57" s="82"/>
      <c r="AA57" s="16"/>
    </row>
    <row r="58" spans="1:27" ht="17.25">
      <c r="A58" s="21" t="s">
        <v>49</v>
      </c>
      <c r="B58" s="21">
        <v>38886</v>
      </c>
      <c r="C58" s="21">
        <v>38096</v>
      </c>
      <c r="D58" s="21">
        <v>39688</v>
      </c>
      <c r="E58" s="21">
        <v>35561</v>
      </c>
      <c r="F58" s="21">
        <v>36193</v>
      </c>
      <c r="G58" s="22">
        <v>35766</v>
      </c>
      <c r="H58" s="22">
        <v>35747</v>
      </c>
      <c r="I58" s="22">
        <v>35820</v>
      </c>
      <c r="J58" s="22">
        <v>34477</v>
      </c>
      <c r="K58" s="23">
        <v>19086</v>
      </c>
      <c r="L58" s="23">
        <v>18130</v>
      </c>
      <c r="M58" s="23">
        <v>19474</v>
      </c>
      <c r="N58" s="58">
        <v>13741</v>
      </c>
      <c r="O58" s="58">
        <v>12663</v>
      </c>
      <c r="P58" s="58">
        <v>12065</v>
      </c>
      <c r="Q58" s="58">
        <v>15125</v>
      </c>
      <c r="R58" s="58">
        <v>23580</v>
      </c>
      <c r="S58" s="87">
        <v>24091</v>
      </c>
      <c r="T58" s="58">
        <v>25374</v>
      </c>
      <c r="U58" s="58">
        <v>23480</v>
      </c>
      <c r="V58" s="58">
        <v>20147</v>
      </c>
      <c r="W58" s="58">
        <v>24639</v>
      </c>
      <c r="X58" s="25">
        <f t="shared" si="16"/>
        <v>4.9361158432708692</v>
      </c>
      <c r="Y58" s="79"/>
      <c r="Z58" s="83"/>
      <c r="AA58" s="16"/>
    </row>
    <row r="59" spans="1:27" ht="17.25">
      <c r="A59" s="21" t="s">
        <v>15</v>
      </c>
      <c r="B59" s="21">
        <v>1475</v>
      </c>
      <c r="C59" s="21">
        <v>1266</v>
      </c>
      <c r="D59" s="21">
        <v>1032</v>
      </c>
      <c r="E59" s="21">
        <v>1206</v>
      </c>
      <c r="F59" s="21">
        <v>1038</v>
      </c>
      <c r="G59" s="22">
        <v>1422</v>
      </c>
      <c r="H59" s="22">
        <v>1424</v>
      </c>
      <c r="I59" s="22">
        <v>1647</v>
      </c>
      <c r="J59" s="22">
        <v>1793</v>
      </c>
      <c r="K59" s="23">
        <v>925</v>
      </c>
      <c r="L59" s="23">
        <v>847</v>
      </c>
      <c r="M59" s="23">
        <v>1255</v>
      </c>
      <c r="N59" s="58">
        <v>995</v>
      </c>
      <c r="O59" s="58">
        <v>949</v>
      </c>
      <c r="P59" s="58">
        <v>1013</v>
      </c>
      <c r="Q59" s="58">
        <v>1076</v>
      </c>
      <c r="R59" s="58">
        <v>1227</v>
      </c>
      <c r="S59" s="58">
        <v>1138</v>
      </c>
      <c r="T59" s="58">
        <v>1032</v>
      </c>
      <c r="U59" s="58">
        <v>1202</v>
      </c>
      <c r="V59" s="58">
        <v>991</v>
      </c>
      <c r="W59" s="58">
        <v>1054</v>
      </c>
      <c r="X59" s="25">
        <f t="shared" si="16"/>
        <v>-12.312811980033278</v>
      </c>
      <c r="Z59" s="82"/>
      <c r="AA59" s="16"/>
    </row>
    <row r="60" spans="1:27" ht="17.25">
      <c r="A60" s="21" t="s">
        <v>16</v>
      </c>
      <c r="B60" s="21">
        <v>17738</v>
      </c>
      <c r="C60" s="21">
        <v>17238</v>
      </c>
      <c r="D60" s="21">
        <v>14555</v>
      </c>
      <c r="E60" s="21">
        <v>13597</v>
      </c>
      <c r="F60" s="21">
        <v>14387</v>
      </c>
      <c r="G60" s="22">
        <v>14397</v>
      </c>
      <c r="H60" s="22">
        <v>20004</v>
      </c>
      <c r="I60" s="22">
        <v>15284</v>
      </c>
      <c r="J60" s="22">
        <v>18274</v>
      </c>
      <c r="K60" s="23">
        <v>11759</v>
      </c>
      <c r="L60" s="23">
        <v>9647</v>
      </c>
      <c r="M60" s="23">
        <v>12638</v>
      </c>
      <c r="N60" s="58">
        <v>11873</v>
      </c>
      <c r="O60" s="58">
        <v>13523</v>
      </c>
      <c r="P60" s="58">
        <v>10347</v>
      </c>
      <c r="Q60" s="58">
        <v>13754</v>
      </c>
      <c r="R60" s="58">
        <v>15350</v>
      </c>
      <c r="S60" s="58">
        <v>14635</v>
      </c>
      <c r="T60" s="58">
        <v>15967</v>
      </c>
      <c r="U60" s="58">
        <v>15374</v>
      </c>
      <c r="V60" s="58">
        <v>10527</v>
      </c>
      <c r="W60" s="58">
        <v>11744</v>
      </c>
      <c r="X60" s="25">
        <f t="shared" si="16"/>
        <v>-23.611291791336022</v>
      </c>
      <c r="Y60" s="79"/>
      <c r="Z60" s="83"/>
      <c r="AA60" s="16"/>
    </row>
    <row r="61" spans="1:27" ht="17.25">
      <c r="A61" s="21" t="s">
        <v>17</v>
      </c>
      <c r="B61" s="21">
        <v>7425</v>
      </c>
      <c r="C61" s="21">
        <v>6723</v>
      </c>
      <c r="D61" s="21">
        <v>4756</v>
      </c>
      <c r="E61" s="21">
        <v>3744</v>
      </c>
      <c r="F61" s="21">
        <v>4687</v>
      </c>
      <c r="G61" s="22">
        <v>4622</v>
      </c>
      <c r="H61" s="22">
        <v>5411</v>
      </c>
      <c r="I61" s="22">
        <v>5645</v>
      </c>
      <c r="J61" s="22">
        <v>5534</v>
      </c>
      <c r="K61" s="23">
        <v>3217</v>
      </c>
      <c r="L61" s="23">
        <v>3143</v>
      </c>
      <c r="M61" s="23">
        <v>2664</v>
      </c>
      <c r="N61" s="58">
        <v>1891</v>
      </c>
      <c r="O61" s="58">
        <v>2392</v>
      </c>
      <c r="P61" s="58">
        <v>3128</v>
      </c>
      <c r="Q61" s="58">
        <v>4039</v>
      </c>
      <c r="R61" s="58">
        <v>4824</v>
      </c>
      <c r="S61" s="58">
        <v>5372</v>
      </c>
      <c r="T61" s="58">
        <v>5133</v>
      </c>
      <c r="U61" s="58">
        <v>4973</v>
      </c>
      <c r="V61" s="58">
        <v>3585</v>
      </c>
      <c r="W61" s="58">
        <v>4264</v>
      </c>
      <c r="X61" s="25">
        <f t="shared" si="16"/>
        <v>-14.256987733762315</v>
      </c>
      <c r="Y61" s="79"/>
      <c r="Z61" s="83"/>
      <c r="AA61" s="16"/>
    </row>
    <row r="62" spans="1:27" ht="17.25">
      <c r="A62" s="21" t="s">
        <v>18</v>
      </c>
      <c r="B62" s="21">
        <v>53618</v>
      </c>
      <c r="C62" s="21">
        <v>54765</v>
      </c>
      <c r="D62" s="21">
        <v>50818</v>
      </c>
      <c r="E62" s="21">
        <v>54132</v>
      </c>
      <c r="F62" s="21">
        <v>54553</v>
      </c>
      <c r="G62" s="22">
        <v>55921</v>
      </c>
      <c r="H62" s="22">
        <v>52861</v>
      </c>
      <c r="I62" s="22">
        <v>47166</v>
      </c>
      <c r="J62" s="22">
        <v>53709</v>
      </c>
      <c r="K62" s="23">
        <v>31819</v>
      </c>
      <c r="L62" s="23">
        <v>31401</v>
      </c>
      <c r="M62" s="23">
        <v>40850</v>
      </c>
      <c r="N62" s="58">
        <v>42280</v>
      </c>
      <c r="O62" s="58">
        <v>52952</v>
      </c>
      <c r="P62" s="58">
        <v>38240</v>
      </c>
      <c r="Q62" s="58">
        <v>50978</v>
      </c>
      <c r="R62" s="58">
        <v>54697</v>
      </c>
      <c r="S62" s="58">
        <v>54648</v>
      </c>
      <c r="T62" s="58">
        <v>53467</v>
      </c>
      <c r="U62" s="58">
        <v>59245</v>
      </c>
      <c r="V62" s="58">
        <v>40164</v>
      </c>
      <c r="W62" s="58">
        <v>42372</v>
      </c>
      <c r="X62" s="25">
        <f t="shared" si="16"/>
        <v>-28.480040509747656</v>
      </c>
      <c r="Y62" s="79"/>
      <c r="Z62"/>
      <c r="AA62" s="16"/>
    </row>
    <row r="63" spans="1:27" ht="17.25">
      <c r="A63" s="21" t="s">
        <v>19</v>
      </c>
      <c r="B63" s="21">
        <v>34845</v>
      </c>
      <c r="C63" s="21">
        <v>35264</v>
      </c>
      <c r="D63" s="21">
        <v>33579</v>
      </c>
      <c r="E63" s="21">
        <v>34800</v>
      </c>
      <c r="F63" s="21">
        <v>37219</v>
      </c>
      <c r="G63" s="22">
        <v>40511</v>
      </c>
      <c r="H63" s="22">
        <v>40972</v>
      </c>
      <c r="I63" s="22">
        <v>45097</v>
      </c>
      <c r="J63" s="22">
        <v>32067</v>
      </c>
      <c r="K63" s="23">
        <v>12279</v>
      </c>
      <c r="L63" s="23">
        <v>13684</v>
      </c>
      <c r="M63" s="23">
        <v>16302</v>
      </c>
      <c r="N63" s="58">
        <v>12831</v>
      </c>
      <c r="O63" s="58">
        <v>13158</v>
      </c>
      <c r="P63" s="58">
        <v>16214</v>
      </c>
      <c r="Q63" s="58">
        <v>22435</v>
      </c>
      <c r="R63" s="58">
        <v>24705</v>
      </c>
      <c r="S63" s="58">
        <v>24675</v>
      </c>
      <c r="T63" s="58">
        <v>24305</v>
      </c>
      <c r="U63" s="58">
        <v>24573</v>
      </c>
      <c r="V63" s="58">
        <v>19245</v>
      </c>
      <c r="W63" s="58">
        <v>20801</v>
      </c>
      <c r="X63" s="25">
        <f t="shared" si="16"/>
        <v>-15.350181093069629</v>
      </c>
      <c r="Z63"/>
      <c r="AA63" s="16"/>
    </row>
    <row r="64" spans="1:27" ht="17.25">
      <c r="A64" s="27" t="s">
        <v>20</v>
      </c>
      <c r="B64" s="27">
        <v>5855</v>
      </c>
      <c r="C64" s="27">
        <v>5527</v>
      </c>
      <c r="D64" s="27">
        <v>5061</v>
      </c>
      <c r="E64" s="27">
        <v>5113</v>
      </c>
      <c r="F64" s="27">
        <v>5236</v>
      </c>
      <c r="G64" s="28">
        <v>5879</v>
      </c>
      <c r="H64" s="28">
        <v>6228</v>
      </c>
      <c r="I64" s="28">
        <v>6710</v>
      </c>
      <c r="J64" s="28">
        <v>6998</v>
      </c>
      <c r="K64" s="29">
        <v>5497</v>
      </c>
      <c r="L64" s="29">
        <v>4801</v>
      </c>
      <c r="M64" s="29">
        <v>6128</v>
      </c>
      <c r="N64" s="59">
        <v>5610</v>
      </c>
      <c r="O64" s="59">
        <v>4896</v>
      </c>
      <c r="P64" s="59">
        <v>5251</v>
      </c>
      <c r="Q64" s="59">
        <v>5457</v>
      </c>
      <c r="R64" s="59">
        <v>6498</v>
      </c>
      <c r="S64" s="59">
        <v>6752</v>
      </c>
      <c r="T64" s="59">
        <v>6802</v>
      </c>
      <c r="U64" s="59">
        <v>7308</v>
      </c>
      <c r="V64" s="59">
        <v>5502</v>
      </c>
      <c r="W64" s="59">
        <v>5910</v>
      </c>
      <c r="X64" s="30">
        <f t="shared" si="16"/>
        <v>-19.129720853858785</v>
      </c>
      <c r="Y64" s="79"/>
      <c r="Z64"/>
      <c r="AA64" s="16"/>
    </row>
    <row r="65" spans="1:27" ht="17.25">
      <c r="A65" s="14" t="s">
        <v>21</v>
      </c>
      <c r="B65" s="14">
        <f t="shared" ref="B65:M65" si="20">SUM(B66:B68)</f>
        <v>11529</v>
      </c>
      <c r="C65" s="14">
        <f t="shared" si="20"/>
        <v>12341</v>
      </c>
      <c r="D65" s="14">
        <f t="shared" si="20"/>
        <v>9546</v>
      </c>
      <c r="E65" s="14">
        <f t="shared" si="20"/>
        <v>9756</v>
      </c>
      <c r="F65" s="14">
        <f t="shared" si="20"/>
        <v>10286</v>
      </c>
      <c r="G65" s="14">
        <f t="shared" si="20"/>
        <v>10999</v>
      </c>
      <c r="H65" s="14">
        <f t="shared" si="20"/>
        <v>11153</v>
      </c>
      <c r="I65" s="14">
        <f t="shared" si="20"/>
        <v>11075</v>
      </c>
      <c r="J65" s="14">
        <f t="shared" si="20"/>
        <v>11845</v>
      </c>
      <c r="K65" s="14">
        <f t="shared" si="20"/>
        <v>8465</v>
      </c>
      <c r="L65" s="14">
        <f t="shared" si="20"/>
        <v>7558</v>
      </c>
      <c r="M65" s="14">
        <f t="shared" si="20"/>
        <v>9439</v>
      </c>
      <c r="N65" s="14">
        <f t="shared" ref="N65:U65" si="21">SUM(N66:N68)</f>
        <v>9801</v>
      </c>
      <c r="O65" s="14">
        <f t="shared" si="21"/>
        <v>9443</v>
      </c>
      <c r="P65" s="14">
        <f t="shared" si="21"/>
        <v>9726</v>
      </c>
      <c r="Q65" s="14">
        <f t="shared" si="21"/>
        <v>9289</v>
      </c>
      <c r="R65" s="14">
        <f t="shared" si="21"/>
        <v>10343</v>
      </c>
      <c r="S65" s="14">
        <f>SUM(S66:S68)</f>
        <v>11221</v>
      </c>
      <c r="T65" s="14">
        <f t="shared" ref="T65" si="22">SUM(T66:T68)</f>
        <v>11927</v>
      </c>
      <c r="U65" s="14">
        <f t="shared" si="21"/>
        <v>12006</v>
      </c>
      <c r="V65" s="14">
        <f t="shared" ref="V65:W65" si="23">SUM(V66:V68)</f>
        <v>9775</v>
      </c>
      <c r="W65" s="14">
        <f t="shared" si="23"/>
        <v>9874</v>
      </c>
      <c r="X65" s="31">
        <f t="shared" si="16"/>
        <v>-17.757787772780276</v>
      </c>
      <c r="Y65" s="79"/>
      <c r="Z65"/>
      <c r="AA65" s="16"/>
    </row>
    <row r="66" spans="1:27" ht="17.25">
      <c r="A66" s="17" t="s">
        <v>22</v>
      </c>
      <c r="B66" s="32">
        <v>369</v>
      </c>
      <c r="C66" s="32">
        <v>192</v>
      </c>
      <c r="D66" s="17">
        <v>118</v>
      </c>
      <c r="E66" s="17">
        <v>295</v>
      </c>
      <c r="F66" s="17">
        <v>300</v>
      </c>
      <c r="G66" s="18">
        <v>586</v>
      </c>
      <c r="H66" s="18">
        <v>523</v>
      </c>
      <c r="I66" s="18">
        <v>535</v>
      </c>
      <c r="J66" s="18">
        <v>275</v>
      </c>
      <c r="K66" s="18">
        <v>48</v>
      </c>
      <c r="L66" s="18">
        <v>41</v>
      </c>
      <c r="M66" s="18">
        <v>63</v>
      </c>
      <c r="N66" s="57">
        <v>87</v>
      </c>
      <c r="O66" s="57">
        <v>101</v>
      </c>
      <c r="P66" s="57">
        <v>134</v>
      </c>
      <c r="Q66" s="57">
        <v>215</v>
      </c>
      <c r="R66" s="57">
        <v>285</v>
      </c>
      <c r="S66" s="57">
        <v>391</v>
      </c>
      <c r="T66" s="57">
        <v>425</v>
      </c>
      <c r="U66" s="57">
        <v>304</v>
      </c>
      <c r="V66" s="57">
        <v>203</v>
      </c>
      <c r="W66" s="57">
        <v>274</v>
      </c>
      <c r="X66" s="33">
        <f t="shared" si="16"/>
        <v>-9.8684210526315788</v>
      </c>
      <c r="Z66"/>
      <c r="AA66" s="16"/>
    </row>
    <row r="67" spans="1:27" ht="17.25">
      <c r="A67" s="21" t="s">
        <v>23</v>
      </c>
      <c r="B67" s="21">
        <v>6360</v>
      </c>
      <c r="C67" s="21">
        <v>6210</v>
      </c>
      <c r="D67" s="21">
        <v>5552</v>
      </c>
      <c r="E67" s="21">
        <v>6191</v>
      </c>
      <c r="F67" s="21">
        <v>6357</v>
      </c>
      <c r="G67" s="22">
        <v>6466</v>
      </c>
      <c r="H67" s="22">
        <v>5789</v>
      </c>
      <c r="I67" s="22">
        <v>6261</v>
      </c>
      <c r="J67" s="22">
        <v>6528</v>
      </c>
      <c r="K67" s="22">
        <v>4098</v>
      </c>
      <c r="L67" s="22">
        <v>4078</v>
      </c>
      <c r="M67" s="22">
        <v>5111</v>
      </c>
      <c r="N67" s="58">
        <v>5861</v>
      </c>
      <c r="O67" s="58">
        <v>5773</v>
      </c>
      <c r="P67" s="58">
        <v>5445</v>
      </c>
      <c r="Q67" s="58">
        <v>5196</v>
      </c>
      <c r="R67" s="58">
        <v>5982</v>
      </c>
      <c r="S67" s="58">
        <v>6244</v>
      </c>
      <c r="T67" s="58">
        <v>7068</v>
      </c>
      <c r="U67" s="58">
        <v>7411</v>
      </c>
      <c r="V67" s="58">
        <v>5993</v>
      </c>
      <c r="W67" s="58">
        <v>6035</v>
      </c>
      <c r="X67" s="25">
        <f t="shared" si="16"/>
        <v>-18.566995007421401</v>
      </c>
      <c r="Y67" s="79"/>
      <c r="Z67"/>
      <c r="AA67" s="16"/>
    </row>
    <row r="68" spans="1:27" ht="17.25">
      <c r="A68" s="27" t="s">
        <v>24</v>
      </c>
      <c r="B68" s="27">
        <v>4800</v>
      </c>
      <c r="C68" s="27">
        <v>5939</v>
      </c>
      <c r="D68" s="27">
        <v>3876</v>
      </c>
      <c r="E68" s="27">
        <v>3270</v>
      </c>
      <c r="F68" s="27">
        <v>3629</v>
      </c>
      <c r="G68" s="28">
        <v>3947</v>
      </c>
      <c r="H68" s="28">
        <v>4841</v>
      </c>
      <c r="I68" s="28">
        <f t="shared" ref="I68:R68" si="24">+I110+I152</f>
        <v>4279</v>
      </c>
      <c r="J68" s="28">
        <f t="shared" si="24"/>
        <v>5042</v>
      </c>
      <c r="K68" s="28">
        <f t="shared" si="24"/>
        <v>4319</v>
      </c>
      <c r="L68" s="28">
        <f t="shared" si="24"/>
        <v>3439</v>
      </c>
      <c r="M68" s="28">
        <f t="shared" si="24"/>
        <v>4265</v>
      </c>
      <c r="N68" s="28">
        <f t="shared" si="24"/>
        <v>3853</v>
      </c>
      <c r="O68" s="28">
        <f t="shared" si="24"/>
        <v>3569</v>
      </c>
      <c r="P68" s="28">
        <f t="shared" si="24"/>
        <v>4147</v>
      </c>
      <c r="Q68" s="28">
        <f t="shared" si="24"/>
        <v>3878</v>
      </c>
      <c r="R68" s="28">
        <f t="shared" si="24"/>
        <v>4076</v>
      </c>
      <c r="S68" s="28">
        <v>4586</v>
      </c>
      <c r="T68" s="28">
        <v>4434</v>
      </c>
      <c r="U68" s="28">
        <v>4291</v>
      </c>
      <c r="V68" s="28">
        <v>3579</v>
      </c>
      <c r="W68" s="28">
        <v>3565</v>
      </c>
      <c r="X68" s="30">
        <f t="shared" si="16"/>
        <v>-16.919133069214634</v>
      </c>
      <c r="Y68" s="79"/>
      <c r="Z68"/>
      <c r="AA68" s="16"/>
    </row>
    <row r="69" spans="1:27" ht="17.25">
      <c r="A69" s="14" t="s">
        <v>25</v>
      </c>
      <c r="B69" s="34"/>
      <c r="C69" s="34"/>
      <c r="D69" s="34"/>
      <c r="E69" s="35">
        <f t="shared" ref="E69:W69" si="25">SUM(E70:E81)</f>
        <v>15354</v>
      </c>
      <c r="F69" s="35">
        <f t="shared" si="25"/>
        <v>26548</v>
      </c>
      <c r="G69" s="35">
        <f t="shared" si="25"/>
        <v>29788</v>
      </c>
      <c r="H69" s="35">
        <f t="shared" si="25"/>
        <v>46885</v>
      </c>
      <c r="I69" s="35">
        <f t="shared" si="25"/>
        <v>69284</v>
      </c>
      <c r="J69" s="35">
        <f t="shared" si="25"/>
        <v>60163</v>
      </c>
      <c r="K69" s="35">
        <f t="shared" si="25"/>
        <v>20930</v>
      </c>
      <c r="L69" s="35">
        <f t="shared" si="25"/>
        <v>30241</v>
      </c>
      <c r="M69" s="35">
        <f t="shared" si="25"/>
        <v>43432</v>
      </c>
      <c r="N69" s="35">
        <f t="shared" si="25"/>
        <v>41036</v>
      </c>
      <c r="O69" s="35">
        <f t="shared" si="25"/>
        <v>48908</v>
      </c>
      <c r="P69" s="35">
        <f t="shared" si="25"/>
        <v>47182</v>
      </c>
      <c r="Q69" s="35">
        <f t="shared" si="25"/>
        <v>59463</v>
      </c>
      <c r="R69" s="35">
        <f t="shared" si="25"/>
        <v>68130</v>
      </c>
      <c r="S69" s="35">
        <f t="shared" si="25"/>
        <v>67228</v>
      </c>
      <c r="T69" s="35">
        <f t="shared" si="25"/>
        <v>72344</v>
      </c>
      <c r="U69" s="35">
        <f t="shared" si="25"/>
        <v>70096</v>
      </c>
      <c r="V69" s="35">
        <f t="shared" si="25"/>
        <v>47169</v>
      </c>
      <c r="W69" s="35">
        <f t="shared" si="25"/>
        <v>71101</v>
      </c>
      <c r="X69" s="30">
        <f t="shared" si="16"/>
        <v>1.4337480027391005</v>
      </c>
      <c r="Y69" s="79"/>
      <c r="Z69"/>
      <c r="AA69" s="16"/>
    </row>
    <row r="70" spans="1:27" ht="17.25">
      <c r="A70" s="17" t="s">
        <v>26</v>
      </c>
      <c r="B70" s="32"/>
      <c r="C70" s="32"/>
      <c r="D70" s="32"/>
      <c r="E70" s="32"/>
      <c r="F70" s="32"/>
      <c r="G70" s="32"/>
      <c r="H70" s="32"/>
      <c r="I70" s="101" t="s">
        <v>72</v>
      </c>
      <c r="J70" s="102" t="s">
        <v>72</v>
      </c>
      <c r="K70" s="102" t="s">
        <v>72</v>
      </c>
      <c r="L70" s="36">
        <v>78</v>
      </c>
      <c r="M70" s="102" t="s">
        <v>72</v>
      </c>
      <c r="N70" s="103" t="s">
        <v>72</v>
      </c>
      <c r="O70" s="104" t="s">
        <v>72</v>
      </c>
      <c r="P70" s="104" t="s">
        <v>72</v>
      </c>
      <c r="Q70" s="104" t="s">
        <v>72</v>
      </c>
      <c r="R70" s="104" t="s">
        <v>72</v>
      </c>
      <c r="S70" s="104" t="s">
        <v>72</v>
      </c>
      <c r="T70" s="104" t="s">
        <v>72</v>
      </c>
      <c r="U70" s="60">
        <v>3234</v>
      </c>
      <c r="V70" s="60">
        <v>2055</v>
      </c>
      <c r="W70" s="60">
        <v>3073</v>
      </c>
      <c r="X70" s="33">
        <f t="shared" si="16"/>
        <v>-4.9783549783549788</v>
      </c>
      <c r="Z70"/>
      <c r="AA70" s="16"/>
    </row>
    <row r="71" spans="1:27" ht="17.25">
      <c r="A71" s="21" t="s">
        <v>27</v>
      </c>
      <c r="B71" s="37"/>
      <c r="C71" s="26"/>
      <c r="D71" s="26"/>
      <c r="E71" s="26"/>
      <c r="F71" s="38">
        <v>6502</v>
      </c>
      <c r="G71" s="22">
        <v>8629</v>
      </c>
      <c r="H71" s="22">
        <v>9927</v>
      </c>
      <c r="I71" s="22">
        <v>11587</v>
      </c>
      <c r="J71" s="22">
        <v>10581</v>
      </c>
      <c r="K71" s="22">
        <v>4760</v>
      </c>
      <c r="L71" s="22">
        <v>5445</v>
      </c>
      <c r="M71" s="22">
        <v>7962</v>
      </c>
      <c r="N71" s="58">
        <v>7234</v>
      </c>
      <c r="O71" s="58">
        <v>8643</v>
      </c>
      <c r="P71" s="58">
        <v>9054</v>
      </c>
      <c r="Q71" s="58">
        <v>10732</v>
      </c>
      <c r="R71" s="58">
        <v>11063</v>
      </c>
      <c r="S71" s="58">
        <v>10008</v>
      </c>
      <c r="T71" s="58">
        <v>9894</v>
      </c>
      <c r="U71" s="58">
        <v>9852</v>
      </c>
      <c r="V71" s="58">
        <v>7355</v>
      </c>
      <c r="W71" s="58">
        <v>8679</v>
      </c>
      <c r="X71" s="25">
        <f t="shared" si="16"/>
        <v>-11.906211936662608</v>
      </c>
      <c r="Z71"/>
      <c r="AA71" s="16"/>
    </row>
    <row r="72" spans="1:27" ht="17.25">
      <c r="A72" s="21" t="s">
        <v>50</v>
      </c>
      <c r="B72" s="37"/>
      <c r="C72" s="26"/>
      <c r="D72" s="26"/>
      <c r="E72" s="26"/>
      <c r="F72" s="38"/>
      <c r="G72" s="22"/>
      <c r="H72" s="22"/>
      <c r="I72" s="100" t="s">
        <v>72</v>
      </c>
      <c r="J72" s="100" t="s">
        <v>72</v>
      </c>
      <c r="K72" s="100" t="s">
        <v>72</v>
      </c>
      <c r="L72" s="100" t="s">
        <v>72</v>
      </c>
      <c r="M72" s="100" t="s">
        <v>72</v>
      </c>
      <c r="N72" s="58">
        <v>88</v>
      </c>
      <c r="O72" s="58">
        <v>40</v>
      </c>
      <c r="P72" s="58">
        <v>26</v>
      </c>
      <c r="Q72" s="58">
        <v>47</v>
      </c>
      <c r="R72" s="58">
        <v>68</v>
      </c>
      <c r="S72" s="58">
        <v>104</v>
      </c>
      <c r="T72" s="58">
        <v>121</v>
      </c>
      <c r="U72" s="58">
        <v>252</v>
      </c>
      <c r="V72" s="58">
        <v>85</v>
      </c>
      <c r="W72" s="58">
        <v>83</v>
      </c>
      <c r="X72" s="25">
        <f t="shared" si="16"/>
        <v>-67.063492063492063</v>
      </c>
      <c r="Y72" s="79"/>
      <c r="Z72"/>
      <c r="AA72" s="16"/>
    </row>
    <row r="73" spans="1:27" ht="17.25">
      <c r="A73" s="21" t="s">
        <v>51</v>
      </c>
      <c r="B73" s="37"/>
      <c r="C73" s="26"/>
      <c r="D73" s="26"/>
      <c r="E73" s="26"/>
      <c r="F73" s="38"/>
      <c r="G73" s="22"/>
      <c r="H73" s="22"/>
      <c r="I73" s="100" t="s">
        <v>72</v>
      </c>
      <c r="J73" s="100" t="s">
        <v>72</v>
      </c>
      <c r="K73" s="100" t="s">
        <v>72</v>
      </c>
      <c r="L73" s="100" t="s">
        <v>72</v>
      </c>
      <c r="M73" s="100" t="s">
        <v>72</v>
      </c>
      <c r="N73" s="96" t="s">
        <v>72</v>
      </c>
      <c r="O73" s="58">
        <v>638</v>
      </c>
      <c r="P73" s="58">
        <v>952</v>
      </c>
      <c r="Q73" s="58">
        <v>1011</v>
      </c>
      <c r="R73" s="58">
        <v>1346</v>
      </c>
      <c r="S73" s="58">
        <v>1344</v>
      </c>
      <c r="T73" s="58">
        <v>1397</v>
      </c>
      <c r="U73" s="58">
        <v>1472</v>
      </c>
      <c r="V73" s="58">
        <v>895</v>
      </c>
      <c r="W73" s="58">
        <v>1284</v>
      </c>
      <c r="X73" s="25">
        <f t="shared" si="16"/>
        <v>-12.771739130434783</v>
      </c>
      <c r="Z73"/>
      <c r="AA73" s="16"/>
    </row>
    <row r="74" spans="1:27" ht="17.25">
      <c r="A74" s="21" t="s">
        <v>28</v>
      </c>
      <c r="B74" s="37"/>
      <c r="C74" s="26"/>
      <c r="D74" s="26"/>
      <c r="E74" s="21">
        <v>495</v>
      </c>
      <c r="F74" s="38">
        <v>638</v>
      </c>
      <c r="G74" s="22">
        <v>905</v>
      </c>
      <c r="H74" s="22">
        <v>1534</v>
      </c>
      <c r="I74" s="22">
        <v>1718</v>
      </c>
      <c r="J74" s="22">
        <v>1301</v>
      </c>
      <c r="K74" s="22">
        <v>256</v>
      </c>
      <c r="L74" s="22">
        <v>370</v>
      </c>
      <c r="M74" s="22">
        <v>764</v>
      </c>
      <c r="N74" s="58">
        <v>726</v>
      </c>
      <c r="O74" s="58">
        <v>861</v>
      </c>
      <c r="P74" s="58">
        <v>768</v>
      </c>
      <c r="Q74" s="58">
        <v>763</v>
      </c>
      <c r="R74" s="58">
        <v>881</v>
      </c>
      <c r="S74" s="58">
        <v>1037</v>
      </c>
      <c r="T74" s="58">
        <v>1079</v>
      </c>
      <c r="U74" s="58">
        <v>1034</v>
      </c>
      <c r="V74" s="58">
        <v>493</v>
      </c>
      <c r="W74" s="58">
        <v>772</v>
      </c>
      <c r="X74" s="25">
        <f t="shared" si="16"/>
        <v>-25.338491295938105</v>
      </c>
      <c r="Y74" s="79"/>
      <c r="Z74"/>
      <c r="AA74" s="16"/>
    </row>
    <row r="75" spans="1:27" ht="17.25">
      <c r="A75" s="21" t="s">
        <v>29</v>
      </c>
      <c r="B75" s="37"/>
      <c r="C75" s="26"/>
      <c r="D75" s="26"/>
      <c r="E75" s="21">
        <v>711</v>
      </c>
      <c r="F75" s="38">
        <v>886</v>
      </c>
      <c r="G75" s="22">
        <v>1158</v>
      </c>
      <c r="H75" s="22">
        <v>2147</v>
      </c>
      <c r="I75" s="22">
        <v>3261</v>
      </c>
      <c r="J75" s="22">
        <v>1990</v>
      </c>
      <c r="K75" s="22">
        <v>300</v>
      </c>
      <c r="L75" s="22">
        <v>469</v>
      </c>
      <c r="M75" s="22">
        <v>1519</v>
      </c>
      <c r="N75" s="58">
        <v>1589</v>
      </c>
      <c r="O75" s="58">
        <v>1427</v>
      </c>
      <c r="P75" s="58">
        <v>1062</v>
      </c>
      <c r="Q75" s="58">
        <v>1409</v>
      </c>
      <c r="R75" s="58">
        <v>1587</v>
      </c>
      <c r="S75" s="58">
        <v>1561</v>
      </c>
      <c r="T75" s="58">
        <v>1515</v>
      </c>
      <c r="U75" s="58">
        <v>1107</v>
      </c>
      <c r="V75" s="58">
        <v>716</v>
      </c>
      <c r="W75" s="58">
        <v>1392</v>
      </c>
      <c r="X75" s="25">
        <f t="shared" si="16"/>
        <v>25.745257452574528</v>
      </c>
      <c r="Y75" s="79"/>
      <c r="Z75"/>
      <c r="AA75" s="16"/>
    </row>
    <row r="76" spans="1:27" ht="17.25">
      <c r="A76" s="21" t="s">
        <v>30</v>
      </c>
      <c r="B76" s="37"/>
      <c r="C76" s="26"/>
      <c r="D76" s="26"/>
      <c r="E76" s="21">
        <v>1469</v>
      </c>
      <c r="F76" s="38">
        <v>1658</v>
      </c>
      <c r="G76" s="22">
        <v>2267</v>
      </c>
      <c r="H76" s="22">
        <v>3124</v>
      </c>
      <c r="I76" s="22">
        <v>5006</v>
      </c>
      <c r="J76" s="22">
        <v>3474</v>
      </c>
      <c r="K76" s="22">
        <v>514</v>
      </c>
      <c r="L76" s="22">
        <v>1369</v>
      </c>
      <c r="M76" s="22">
        <v>2761</v>
      </c>
      <c r="N76" s="58">
        <v>2759</v>
      </c>
      <c r="O76" s="58">
        <v>3421</v>
      </c>
      <c r="P76" s="58">
        <v>2251</v>
      </c>
      <c r="Q76" s="58">
        <v>3602</v>
      </c>
      <c r="R76" s="58">
        <v>6004</v>
      </c>
      <c r="S76" s="58">
        <v>6996</v>
      </c>
      <c r="T76" s="58">
        <v>8290</v>
      </c>
      <c r="U76" s="58">
        <v>7345</v>
      </c>
      <c r="V76" s="58">
        <v>4188</v>
      </c>
      <c r="W76" s="58">
        <v>7976</v>
      </c>
      <c r="X76" s="25">
        <f t="shared" si="16"/>
        <v>8.5908781484002716</v>
      </c>
      <c r="Y76" s="79"/>
      <c r="Z76"/>
      <c r="AA76" s="16"/>
    </row>
    <row r="77" spans="1:27" ht="17.25">
      <c r="A77" s="21" t="s">
        <v>31</v>
      </c>
      <c r="B77" s="37"/>
      <c r="C77" s="26"/>
      <c r="D77" s="26"/>
      <c r="E77" s="21">
        <v>8919</v>
      </c>
      <c r="F77" s="38">
        <v>12541</v>
      </c>
      <c r="G77" s="22">
        <v>11794</v>
      </c>
      <c r="H77" s="22">
        <v>15896</v>
      </c>
      <c r="I77" s="22">
        <v>24573</v>
      </c>
      <c r="J77" s="22">
        <v>22405</v>
      </c>
      <c r="K77" s="22">
        <v>9885</v>
      </c>
      <c r="L77" s="22">
        <v>13744</v>
      </c>
      <c r="M77" s="22">
        <v>17105</v>
      </c>
      <c r="N77" s="58">
        <v>16430</v>
      </c>
      <c r="O77" s="58">
        <v>19715</v>
      </c>
      <c r="P77" s="58">
        <v>17717</v>
      </c>
      <c r="Q77" s="58">
        <v>22439</v>
      </c>
      <c r="R77" s="58">
        <v>26629</v>
      </c>
      <c r="S77" s="58">
        <v>27659</v>
      </c>
      <c r="T77" s="58">
        <v>29870</v>
      </c>
      <c r="U77" s="58">
        <v>28317</v>
      </c>
      <c r="V77" s="58">
        <v>20672</v>
      </c>
      <c r="W77" s="58">
        <v>32684</v>
      </c>
      <c r="X77" s="25">
        <f>(W77-U77)/U77*100</f>
        <v>15.421831408694423</v>
      </c>
      <c r="Y77" s="79"/>
      <c r="Z77"/>
      <c r="AA77" s="16"/>
    </row>
    <row r="78" spans="1:27" ht="17.25">
      <c r="A78" s="21" t="s">
        <v>32</v>
      </c>
      <c r="B78" s="37"/>
      <c r="C78" s="26"/>
      <c r="D78" s="26"/>
      <c r="E78" s="26"/>
      <c r="F78" s="39"/>
      <c r="G78" s="26"/>
      <c r="H78" s="26">
        <v>7782</v>
      </c>
      <c r="I78" s="22">
        <v>14979</v>
      </c>
      <c r="J78" s="22">
        <v>12994</v>
      </c>
      <c r="K78" s="22">
        <v>2796</v>
      </c>
      <c r="L78" s="22">
        <v>3207</v>
      </c>
      <c r="M78" s="22">
        <v>3960</v>
      </c>
      <c r="N78" s="58">
        <v>3445</v>
      </c>
      <c r="O78" s="58">
        <v>4161</v>
      </c>
      <c r="P78" s="58">
        <v>5375</v>
      </c>
      <c r="Q78" s="58">
        <v>7405</v>
      </c>
      <c r="R78" s="58">
        <v>8032</v>
      </c>
      <c r="S78" s="58">
        <v>6108</v>
      </c>
      <c r="T78" s="58">
        <v>6903</v>
      </c>
      <c r="U78" s="58">
        <v>6435</v>
      </c>
      <c r="V78" s="58">
        <v>4112</v>
      </c>
      <c r="W78" s="58">
        <v>5889</v>
      </c>
      <c r="X78" s="25">
        <f>(W78-U78)/U78*100</f>
        <v>-8.4848484848484862</v>
      </c>
      <c r="Z78"/>
      <c r="AA78" s="16"/>
    </row>
    <row r="79" spans="1:27" ht="17.25">
      <c r="A79" s="21" t="s">
        <v>33</v>
      </c>
      <c r="B79" s="26"/>
      <c r="C79" s="26"/>
      <c r="D79" s="26"/>
      <c r="E79" s="21">
        <v>2591</v>
      </c>
      <c r="F79" s="21">
        <v>2849</v>
      </c>
      <c r="G79" s="26">
        <v>3482</v>
      </c>
      <c r="H79" s="22">
        <v>4413</v>
      </c>
      <c r="I79" s="22">
        <v>5443</v>
      </c>
      <c r="J79" s="22">
        <v>4842</v>
      </c>
      <c r="K79" s="22">
        <v>1661</v>
      </c>
      <c r="L79" s="22">
        <v>2398</v>
      </c>
      <c r="M79" s="22">
        <v>3664</v>
      </c>
      <c r="N79" s="58">
        <v>3510</v>
      </c>
      <c r="O79" s="58">
        <v>3856</v>
      </c>
      <c r="P79" s="58">
        <v>3646</v>
      </c>
      <c r="Q79" s="58">
        <v>4447</v>
      </c>
      <c r="R79" s="58">
        <v>4612</v>
      </c>
      <c r="S79" s="58">
        <v>4190</v>
      </c>
      <c r="T79" s="58">
        <v>4308</v>
      </c>
      <c r="U79" s="58">
        <v>3482</v>
      </c>
      <c r="V79" s="58">
        <v>1943</v>
      </c>
      <c r="W79" s="58">
        <v>2868</v>
      </c>
      <c r="X79" s="25">
        <f>(W79-U79)/U79*100</f>
        <v>-17.633543940264214</v>
      </c>
      <c r="Y79" s="79"/>
      <c r="Z79"/>
      <c r="AA79" s="16"/>
    </row>
    <row r="80" spans="1:27" ht="17.25">
      <c r="A80" s="21" t="s">
        <v>34</v>
      </c>
      <c r="B80" s="37"/>
      <c r="C80" s="26"/>
      <c r="D80" s="26"/>
      <c r="E80" s="21">
        <v>1169</v>
      </c>
      <c r="F80" s="38">
        <v>1474</v>
      </c>
      <c r="G80" s="22">
        <v>1553</v>
      </c>
      <c r="H80" s="22">
        <v>2062</v>
      </c>
      <c r="I80" s="22">
        <v>2717</v>
      </c>
      <c r="J80" s="22">
        <v>2576</v>
      </c>
      <c r="K80" s="22">
        <v>758</v>
      </c>
      <c r="L80" s="22">
        <v>883</v>
      </c>
      <c r="M80" s="22">
        <v>1381</v>
      </c>
      <c r="N80" s="58">
        <v>1097</v>
      </c>
      <c r="O80" s="58">
        <v>1160</v>
      </c>
      <c r="P80" s="58">
        <v>1492</v>
      </c>
      <c r="Q80" s="58">
        <v>1907</v>
      </c>
      <c r="R80" s="58">
        <v>2392</v>
      </c>
      <c r="S80" s="58">
        <v>2367</v>
      </c>
      <c r="T80" s="58">
        <v>2709</v>
      </c>
      <c r="U80" s="58">
        <v>2290</v>
      </c>
      <c r="V80" s="58">
        <v>1380</v>
      </c>
      <c r="W80" s="58">
        <v>1925</v>
      </c>
      <c r="X80" s="25">
        <f>(W80-U80)/U80*100</f>
        <v>-15.938864628820962</v>
      </c>
      <c r="Z80"/>
      <c r="AA80" s="16"/>
    </row>
    <row r="81" spans="1:27" ht="17.25">
      <c r="A81" s="27" t="s">
        <v>35</v>
      </c>
      <c r="B81" s="40"/>
      <c r="C81" s="41"/>
      <c r="D81" s="41"/>
      <c r="E81" s="41"/>
      <c r="F81" s="42"/>
      <c r="G81" s="41"/>
      <c r="H81" s="41"/>
      <c r="I81" s="105" t="s">
        <v>72</v>
      </c>
      <c r="J81" s="106" t="s">
        <v>72</v>
      </c>
      <c r="K81" s="106" t="s">
        <v>72</v>
      </c>
      <c r="L81" s="43">
        <v>2278</v>
      </c>
      <c r="M81" s="43">
        <v>4316</v>
      </c>
      <c r="N81" s="61">
        <v>4158</v>
      </c>
      <c r="O81" s="61">
        <v>4986</v>
      </c>
      <c r="P81" s="61">
        <v>4839</v>
      </c>
      <c r="Q81" s="61">
        <v>5701</v>
      </c>
      <c r="R81" s="61">
        <v>5516</v>
      </c>
      <c r="S81" s="61">
        <v>5854</v>
      </c>
      <c r="T81" s="61">
        <v>6258</v>
      </c>
      <c r="U81" s="61">
        <v>5276</v>
      </c>
      <c r="V81" s="61">
        <v>3275</v>
      </c>
      <c r="W81" s="61">
        <v>4476</v>
      </c>
      <c r="X81" s="30">
        <f>(W81-U81)/U81*100</f>
        <v>-15.16300227445034</v>
      </c>
      <c r="Y81" s="79"/>
      <c r="Z81"/>
      <c r="AA81" s="16"/>
    </row>
    <row r="82" spans="1:27" ht="17.25">
      <c r="A82" s="77" t="s">
        <v>75</v>
      </c>
      <c r="B82" s="64"/>
      <c r="C82" s="64"/>
      <c r="D82" s="64"/>
      <c r="E82" s="64"/>
      <c r="F82" s="64"/>
      <c r="G82" s="64"/>
      <c r="H82" s="64"/>
      <c r="I82" s="64"/>
      <c r="J82" s="64"/>
      <c r="K82" s="64"/>
      <c r="L82" s="64"/>
      <c r="M82" s="64"/>
      <c r="N82" s="46"/>
      <c r="O82" s="46"/>
      <c r="P82" s="46"/>
      <c r="Q82" s="46"/>
      <c r="R82" s="46"/>
      <c r="S82" s="46"/>
      <c r="T82" s="46"/>
      <c r="U82" s="46"/>
      <c r="V82" s="46"/>
      <c r="W82" s="46"/>
      <c r="X82" s="44" t="s">
        <v>41</v>
      </c>
      <c r="Z82"/>
      <c r="AA82" s="16"/>
    </row>
    <row r="83" spans="1:27" ht="17.25">
      <c r="A83" s="64" t="s">
        <v>52</v>
      </c>
      <c r="B83" s="75"/>
      <c r="C83" s="75"/>
      <c r="D83" s="75"/>
      <c r="E83" s="75"/>
      <c r="F83" s="75"/>
      <c r="G83" s="71"/>
      <c r="H83" s="71"/>
      <c r="I83" s="72" t="s">
        <v>68</v>
      </c>
      <c r="J83" s="76"/>
      <c r="K83" s="76"/>
      <c r="L83" s="64" t="s">
        <v>69</v>
      </c>
      <c r="M83" s="76"/>
      <c r="N83" s="52"/>
      <c r="O83" s="52"/>
      <c r="P83" s="52"/>
      <c r="Q83" s="52"/>
      <c r="R83" s="52"/>
      <c r="S83" s="52"/>
      <c r="T83" s="52"/>
      <c r="U83" s="52"/>
      <c r="V83" s="52"/>
      <c r="W83" s="52"/>
      <c r="Y83" s="84"/>
      <c r="Z83"/>
      <c r="AA83" s="16"/>
    </row>
    <row r="84" spans="1:27" ht="18">
      <c r="A84" s="1"/>
      <c r="B84" s="47"/>
      <c r="C84" s="47"/>
      <c r="D84" s="47"/>
      <c r="E84" s="47"/>
      <c r="F84" s="47"/>
      <c r="G84" s="47"/>
      <c r="H84" s="47"/>
      <c r="I84" s="48"/>
      <c r="J84" s="47"/>
      <c r="K84" s="47"/>
      <c r="L84" s="47"/>
      <c r="M84" s="47"/>
      <c r="N84" s="47"/>
      <c r="O84" s="47"/>
      <c r="P84" s="47"/>
      <c r="Q84" s="47"/>
      <c r="R84" s="47"/>
      <c r="S84" s="47"/>
      <c r="T84" s="47"/>
      <c r="U84" s="47"/>
      <c r="V84" s="47"/>
      <c r="W84" s="47"/>
      <c r="X84" s="50"/>
      <c r="Z84"/>
      <c r="AA84" s="16"/>
    </row>
    <row r="85" spans="1:27" ht="18">
      <c r="A85" s="50"/>
      <c r="B85" s="1" t="s">
        <v>45</v>
      </c>
      <c r="C85" s="47"/>
      <c r="D85" s="47"/>
      <c r="E85" s="47"/>
      <c r="F85" s="47"/>
      <c r="G85" s="47"/>
      <c r="H85" s="47"/>
      <c r="I85" s="50"/>
      <c r="J85" s="1" t="s">
        <v>45</v>
      </c>
      <c r="K85" s="47"/>
      <c r="L85" s="47"/>
      <c r="M85" s="47"/>
      <c r="N85" s="47"/>
      <c r="O85" s="47"/>
      <c r="P85" s="47"/>
      <c r="Q85" s="47"/>
      <c r="R85" s="47"/>
      <c r="S85" s="47"/>
      <c r="T85" s="47"/>
      <c r="U85" s="47"/>
      <c r="V85" s="47"/>
      <c r="W85" s="47"/>
      <c r="X85" s="50"/>
      <c r="Z85"/>
      <c r="AA85" s="16"/>
    </row>
    <row r="86" spans="1:27" s="50" customFormat="1" ht="18">
      <c r="A86"/>
      <c r="B86" s="4" t="s">
        <v>79</v>
      </c>
      <c r="C86" s="2"/>
      <c r="D86" s="2"/>
      <c r="E86" s="2"/>
      <c r="F86" s="2"/>
      <c r="G86" s="2"/>
      <c r="H86" s="2"/>
      <c r="I86"/>
      <c r="J86" s="4" t="s">
        <v>79</v>
      </c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/>
      <c r="AA86" s="51"/>
    </row>
    <row r="87" spans="1:27" s="50" customFormat="1" ht="18">
      <c r="A87"/>
      <c r="B87" s="4"/>
      <c r="C87" s="2"/>
      <c r="D87" s="2"/>
      <c r="E87" s="2"/>
      <c r="F87" s="2"/>
      <c r="G87" s="2"/>
      <c r="H87" s="2"/>
      <c r="I87" s="4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/>
      <c r="AA87" s="51"/>
    </row>
    <row r="88" spans="1:27" ht="17.25">
      <c r="A88" s="2"/>
      <c r="B88" s="2"/>
      <c r="C88" s="2"/>
      <c r="D88" s="2"/>
      <c r="E88" s="7"/>
      <c r="F88" s="2"/>
      <c r="G88" s="2"/>
      <c r="H88" s="2"/>
      <c r="I88" s="53"/>
      <c r="J88" s="7"/>
      <c r="K88" s="7"/>
      <c r="L88" s="7"/>
      <c r="M88" s="7"/>
      <c r="O88" s="7"/>
      <c r="P88" s="7"/>
      <c r="Q88" s="7"/>
      <c r="R88" s="7"/>
      <c r="S88" s="7"/>
      <c r="T88" s="7"/>
      <c r="U88" s="7"/>
      <c r="V88" s="7"/>
      <c r="W88" s="7"/>
      <c r="X88" s="7" t="s">
        <v>36</v>
      </c>
      <c r="Z88"/>
      <c r="AA88" s="16"/>
    </row>
    <row r="89" spans="1:27" ht="30">
      <c r="A89" s="65" t="s">
        <v>4</v>
      </c>
      <c r="B89" s="66">
        <v>2000</v>
      </c>
      <c r="C89" s="66">
        <v>2001</v>
      </c>
      <c r="D89" s="66">
        <v>2002</v>
      </c>
      <c r="E89" s="67">
        <v>2003</v>
      </c>
      <c r="F89" s="68">
        <v>2004</v>
      </c>
      <c r="G89" s="68">
        <v>2005</v>
      </c>
      <c r="H89" s="68">
        <v>2006</v>
      </c>
      <c r="I89" s="68">
        <v>2007</v>
      </c>
      <c r="J89" s="68">
        <v>2008</v>
      </c>
      <c r="K89" s="68">
        <v>2009</v>
      </c>
      <c r="L89" s="68">
        <v>2010</v>
      </c>
      <c r="M89" s="68">
        <v>2011</v>
      </c>
      <c r="N89" s="68">
        <v>2012</v>
      </c>
      <c r="O89" s="68">
        <v>2013</v>
      </c>
      <c r="P89" s="68">
        <v>2014</v>
      </c>
      <c r="Q89" s="68">
        <v>2015</v>
      </c>
      <c r="R89" s="68">
        <f t="shared" ref="R89:X89" si="26">R5</f>
        <v>2016</v>
      </c>
      <c r="S89" s="68">
        <f t="shared" si="26"/>
        <v>2017</v>
      </c>
      <c r="T89" s="68">
        <f t="shared" si="26"/>
        <v>2018</v>
      </c>
      <c r="U89" s="68">
        <f t="shared" si="26"/>
        <v>2019</v>
      </c>
      <c r="V89" s="68">
        <f t="shared" si="26"/>
        <v>2020</v>
      </c>
      <c r="W89" s="68">
        <f t="shared" si="26"/>
        <v>2021</v>
      </c>
      <c r="X89" s="69" t="str">
        <f t="shared" si="26"/>
        <v>var.% 2021/20</v>
      </c>
      <c r="Z89"/>
      <c r="AA89" s="16"/>
    </row>
    <row r="90" spans="1:27" ht="17.25">
      <c r="A90" s="9" t="s">
        <v>42</v>
      </c>
      <c r="B90" s="10">
        <f t="shared" ref="B90:P90" si="27">+B91+B111</f>
        <v>126517</v>
      </c>
      <c r="C90" s="10">
        <f t="shared" si="27"/>
        <v>121486</v>
      </c>
      <c r="D90" s="10">
        <f t="shared" si="27"/>
        <v>109931</v>
      </c>
      <c r="E90" s="10">
        <f t="shared" si="27"/>
        <v>110196</v>
      </c>
      <c r="F90" s="10">
        <f t="shared" si="27"/>
        <v>113112</v>
      </c>
      <c r="G90" s="10">
        <f t="shared" si="27"/>
        <v>117847</v>
      </c>
      <c r="H90" s="10">
        <f t="shared" si="27"/>
        <v>117658</v>
      </c>
      <c r="I90" s="10">
        <f t="shared" si="27"/>
        <v>128643</v>
      </c>
      <c r="J90" s="10">
        <f t="shared" si="27"/>
        <v>123918</v>
      </c>
      <c r="K90" s="10">
        <f t="shared" si="27"/>
        <v>77998</v>
      </c>
      <c r="L90" s="10">
        <f t="shared" si="27"/>
        <v>81730</v>
      </c>
      <c r="M90" s="10">
        <f t="shared" si="27"/>
        <v>84435</v>
      </c>
      <c r="N90" s="10">
        <f t="shared" si="27"/>
        <v>78406</v>
      </c>
      <c r="O90" s="10">
        <f t="shared" si="27"/>
        <v>79471</v>
      </c>
      <c r="P90" s="10">
        <f t="shared" si="27"/>
        <v>69338</v>
      </c>
      <c r="Q90" s="10">
        <f t="shared" ref="Q90:W90" si="28">+Q91+Q111</f>
        <v>77925</v>
      </c>
      <c r="R90" s="10">
        <f t="shared" si="28"/>
        <v>75043</v>
      </c>
      <c r="S90" s="10">
        <f t="shared" si="28"/>
        <v>77228</v>
      </c>
      <c r="T90" s="10">
        <f t="shared" si="28"/>
        <v>66735</v>
      </c>
      <c r="U90" s="10">
        <f t="shared" si="28"/>
        <v>79375</v>
      </c>
      <c r="V90" s="10">
        <f t="shared" ref="V90" si="29">+V91+V111</f>
        <v>64818</v>
      </c>
      <c r="W90" s="10">
        <f t="shared" si="28"/>
        <v>63419</v>
      </c>
      <c r="X90" s="11">
        <f t="shared" ref="X90:X111" si="30">(U90-T90)/T90*100</f>
        <v>18.940585899453062</v>
      </c>
      <c r="Z90"/>
      <c r="AA90" s="16"/>
    </row>
    <row r="91" spans="1:27" ht="17.25">
      <c r="A91" s="13" t="s">
        <v>6</v>
      </c>
      <c r="B91" s="14">
        <f t="shared" ref="B91:P91" si="31">SUM(B92:B107)</f>
        <v>126517</v>
      </c>
      <c r="C91" s="14">
        <f t="shared" si="31"/>
        <v>121486</v>
      </c>
      <c r="D91" s="14">
        <f t="shared" si="31"/>
        <v>109931</v>
      </c>
      <c r="E91" s="14">
        <f t="shared" si="31"/>
        <v>104071</v>
      </c>
      <c r="F91" s="14">
        <f t="shared" si="31"/>
        <v>105200</v>
      </c>
      <c r="G91" s="14">
        <f t="shared" si="31"/>
        <v>108117</v>
      </c>
      <c r="H91" s="14">
        <f t="shared" si="31"/>
        <v>103557</v>
      </c>
      <c r="I91" s="14">
        <f t="shared" si="31"/>
        <v>101626</v>
      </c>
      <c r="J91" s="14">
        <f t="shared" si="31"/>
        <v>99694</v>
      </c>
      <c r="K91" s="14">
        <f t="shared" si="31"/>
        <v>69035</v>
      </c>
      <c r="L91" s="14">
        <f t="shared" si="31"/>
        <v>71016</v>
      </c>
      <c r="M91" s="14">
        <f t="shared" si="31"/>
        <v>74771</v>
      </c>
      <c r="N91" s="14">
        <f t="shared" si="31"/>
        <v>69529</v>
      </c>
      <c r="O91" s="14">
        <f t="shared" si="31"/>
        <v>69061</v>
      </c>
      <c r="P91" s="14">
        <f t="shared" si="31"/>
        <v>58518</v>
      </c>
      <c r="Q91" s="14">
        <f t="shared" ref="Q91:W91" si="32">SUM(Q92:Q107)</f>
        <v>64879</v>
      </c>
      <c r="R91" s="14">
        <f t="shared" si="32"/>
        <v>68997</v>
      </c>
      <c r="S91" s="14">
        <f t="shared" si="32"/>
        <v>65974</v>
      </c>
      <c r="T91" s="14">
        <f t="shared" si="32"/>
        <v>60184</v>
      </c>
      <c r="U91" s="14">
        <f t="shared" si="32"/>
        <v>72416</v>
      </c>
      <c r="V91" s="14">
        <f t="shared" ref="V91" si="33">SUM(V92:V107)</f>
        <v>59503</v>
      </c>
      <c r="W91" s="14">
        <f t="shared" si="32"/>
        <v>57778</v>
      </c>
      <c r="X91" s="15">
        <f t="shared" si="30"/>
        <v>20.324338694669681</v>
      </c>
      <c r="Z91"/>
      <c r="AA91" s="16"/>
    </row>
    <row r="92" spans="1:27" ht="17.25">
      <c r="A92" s="17" t="s">
        <v>7</v>
      </c>
      <c r="B92" s="17">
        <f t="shared" ref="B92:W92" si="34">+B50-B134</f>
        <v>1324</v>
      </c>
      <c r="C92" s="17">
        <f t="shared" si="34"/>
        <v>1112</v>
      </c>
      <c r="D92" s="17">
        <f t="shared" si="34"/>
        <v>1041</v>
      </c>
      <c r="E92" s="17">
        <f t="shared" si="34"/>
        <v>1008</v>
      </c>
      <c r="F92" s="17">
        <f t="shared" si="34"/>
        <v>1047</v>
      </c>
      <c r="G92" s="18">
        <f t="shared" si="34"/>
        <v>924</v>
      </c>
      <c r="H92" s="18">
        <f t="shared" si="34"/>
        <v>992</v>
      </c>
      <c r="I92" s="18">
        <f t="shared" si="34"/>
        <v>1144</v>
      </c>
      <c r="J92" s="18">
        <f t="shared" si="34"/>
        <v>1158</v>
      </c>
      <c r="K92" s="19">
        <f t="shared" si="34"/>
        <v>864</v>
      </c>
      <c r="L92" s="19">
        <f t="shared" si="34"/>
        <v>848</v>
      </c>
      <c r="M92" s="19">
        <f t="shared" si="34"/>
        <v>685</v>
      </c>
      <c r="N92" s="19">
        <f t="shared" si="34"/>
        <v>557</v>
      </c>
      <c r="O92" s="19">
        <f t="shared" si="34"/>
        <v>598</v>
      </c>
      <c r="P92" s="19">
        <f t="shared" si="34"/>
        <v>529</v>
      </c>
      <c r="Q92" s="19">
        <f t="shared" si="34"/>
        <v>565</v>
      </c>
      <c r="R92" s="19">
        <f t="shared" si="34"/>
        <v>585</v>
      </c>
      <c r="S92" s="19">
        <f t="shared" si="34"/>
        <v>534</v>
      </c>
      <c r="T92" s="19">
        <f t="shared" si="34"/>
        <v>527</v>
      </c>
      <c r="U92" s="19">
        <f t="shared" si="34"/>
        <v>405</v>
      </c>
      <c r="V92" s="19">
        <f t="shared" si="34"/>
        <v>209</v>
      </c>
      <c r="W92" s="19">
        <f t="shared" si="34"/>
        <v>210</v>
      </c>
      <c r="X92" s="20">
        <f t="shared" si="30"/>
        <v>-23.149905123339661</v>
      </c>
      <c r="Z92"/>
      <c r="AA92" s="16"/>
    </row>
    <row r="93" spans="1:27" ht="17.25">
      <c r="A93" s="21" t="s">
        <v>8</v>
      </c>
      <c r="B93" s="21">
        <f t="shared" ref="B93:W93" si="35">+B51-B135</f>
        <v>2921</v>
      </c>
      <c r="C93" s="21">
        <f t="shared" si="35"/>
        <v>3555</v>
      </c>
      <c r="D93" s="21">
        <f t="shared" si="35"/>
        <v>3063</v>
      </c>
      <c r="E93" s="21">
        <f t="shared" si="35"/>
        <v>2996</v>
      </c>
      <c r="F93" s="21">
        <f t="shared" si="35"/>
        <v>2276</v>
      </c>
      <c r="G93" s="22">
        <f t="shared" si="35"/>
        <v>2743</v>
      </c>
      <c r="H93" s="22">
        <f t="shared" si="35"/>
        <v>2624</v>
      </c>
      <c r="I93" s="22">
        <f t="shared" si="35"/>
        <v>2822</v>
      </c>
      <c r="J93" s="22">
        <f t="shared" si="35"/>
        <v>2516</v>
      </c>
      <c r="K93" s="23">
        <f t="shared" si="35"/>
        <v>2156</v>
      </c>
      <c r="L93" s="23">
        <f t="shared" si="35"/>
        <v>2118</v>
      </c>
      <c r="M93" s="23">
        <f t="shared" si="35"/>
        <v>1970</v>
      </c>
      <c r="N93" s="23">
        <f t="shared" si="35"/>
        <v>1716</v>
      </c>
      <c r="O93" s="23">
        <f t="shared" si="35"/>
        <v>1475</v>
      </c>
      <c r="P93" s="23">
        <f t="shared" si="35"/>
        <v>1497</v>
      </c>
      <c r="Q93" s="23">
        <f t="shared" si="35"/>
        <v>1510</v>
      </c>
      <c r="R93" s="23">
        <f t="shared" si="35"/>
        <v>1435</v>
      </c>
      <c r="S93" s="23">
        <f t="shared" si="35"/>
        <v>1481</v>
      </c>
      <c r="T93" s="23">
        <f t="shared" si="35"/>
        <v>1027</v>
      </c>
      <c r="U93" s="23">
        <f t="shared" si="35"/>
        <v>1725</v>
      </c>
      <c r="V93" s="23">
        <f t="shared" si="35"/>
        <v>1391</v>
      </c>
      <c r="W93" s="23">
        <f t="shared" si="35"/>
        <v>1372</v>
      </c>
      <c r="X93" s="24">
        <f t="shared" si="30"/>
        <v>67.9649464459591</v>
      </c>
      <c r="Z93"/>
      <c r="AA93" s="16"/>
    </row>
    <row r="94" spans="1:27" ht="17.25">
      <c r="A94" s="21" t="s">
        <v>9</v>
      </c>
      <c r="B94" s="21">
        <f t="shared" ref="B94:H97" si="36">+B52-B136</f>
        <v>892</v>
      </c>
      <c r="C94" s="21">
        <f t="shared" si="36"/>
        <v>828</v>
      </c>
      <c r="D94" s="21">
        <f t="shared" si="36"/>
        <v>712</v>
      </c>
      <c r="E94" s="21">
        <f t="shared" si="36"/>
        <v>637</v>
      </c>
      <c r="F94" s="21">
        <f t="shared" si="36"/>
        <v>655</v>
      </c>
      <c r="G94" s="22">
        <f t="shared" si="36"/>
        <v>826</v>
      </c>
      <c r="H94" s="22">
        <f t="shared" si="36"/>
        <v>791</v>
      </c>
      <c r="I94" s="22">
        <v>895</v>
      </c>
      <c r="J94" s="22">
        <v>1214</v>
      </c>
      <c r="K94" s="23">
        <v>602</v>
      </c>
      <c r="L94" s="23">
        <v>556</v>
      </c>
      <c r="M94" s="23">
        <v>430</v>
      </c>
      <c r="N94" s="23">
        <v>415</v>
      </c>
      <c r="O94" s="23">
        <v>451</v>
      </c>
      <c r="P94" s="23">
        <v>374</v>
      </c>
      <c r="Q94" s="23">
        <v>401</v>
      </c>
      <c r="R94" s="23">
        <v>519</v>
      </c>
      <c r="S94" s="23">
        <v>483</v>
      </c>
      <c r="T94" s="23">
        <f t="shared" ref="T94:W99" si="37">+T52-T136</f>
        <v>445</v>
      </c>
      <c r="U94" s="23">
        <f t="shared" si="37"/>
        <v>483</v>
      </c>
      <c r="V94" s="23">
        <f t="shared" si="37"/>
        <v>436</v>
      </c>
      <c r="W94" s="23">
        <f t="shared" si="37"/>
        <v>472</v>
      </c>
      <c r="X94" s="24">
        <f t="shared" si="30"/>
        <v>8.5393258426966288</v>
      </c>
      <c r="Y94" s="85"/>
      <c r="Z94"/>
      <c r="AA94" s="16"/>
    </row>
    <row r="95" spans="1:27" ht="17.25">
      <c r="A95" s="21" t="s">
        <v>10</v>
      </c>
      <c r="B95" s="21">
        <f t="shared" si="36"/>
        <v>911</v>
      </c>
      <c r="C95" s="21">
        <f t="shared" si="36"/>
        <v>1073</v>
      </c>
      <c r="D95" s="21">
        <f t="shared" si="36"/>
        <v>1113</v>
      </c>
      <c r="E95" s="21">
        <f t="shared" si="36"/>
        <v>1417</v>
      </c>
      <c r="F95" s="21">
        <f t="shared" si="36"/>
        <v>1630</v>
      </c>
      <c r="G95" s="22">
        <f t="shared" si="36"/>
        <v>1365</v>
      </c>
      <c r="H95" s="22">
        <f t="shared" si="36"/>
        <v>1305</v>
      </c>
      <c r="I95" s="22">
        <f t="shared" ref="I95:S95" si="38">+I53-I137</f>
        <v>1395</v>
      </c>
      <c r="J95" s="22">
        <f t="shared" si="38"/>
        <v>1149</v>
      </c>
      <c r="K95" s="23">
        <f t="shared" si="38"/>
        <v>991</v>
      </c>
      <c r="L95" s="23">
        <f t="shared" si="38"/>
        <v>988</v>
      </c>
      <c r="M95" s="23">
        <f t="shared" si="38"/>
        <v>1064</v>
      </c>
      <c r="N95" s="23">
        <f t="shared" si="38"/>
        <v>855</v>
      </c>
      <c r="O95" s="23">
        <f t="shared" si="38"/>
        <v>788</v>
      </c>
      <c r="P95" s="23">
        <f t="shared" si="38"/>
        <v>607</v>
      </c>
      <c r="Q95" s="23">
        <f t="shared" si="38"/>
        <v>581</v>
      </c>
      <c r="R95" s="23">
        <f t="shared" si="38"/>
        <v>731</v>
      </c>
      <c r="S95" s="23">
        <f t="shared" si="38"/>
        <v>605</v>
      </c>
      <c r="T95" s="23">
        <f t="shared" si="37"/>
        <v>987</v>
      </c>
      <c r="U95" s="23">
        <f t="shared" si="37"/>
        <v>1109</v>
      </c>
      <c r="V95" s="23">
        <f t="shared" si="37"/>
        <v>1113</v>
      </c>
      <c r="W95" s="23">
        <f t="shared" si="37"/>
        <v>1110</v>
      </c>
      <c r="X95" s="24">
        <f t="shared" si="30"/>
        <v>12.360688956433636</v>
      </c>
      <c r="Y95" s="85"/>
      <c r="Z95"/>
      <c r="AA95" s="16"/>
    </row>
    <row r="96" spans="1:27" ht="17.25">
      <c r="A96" s="21" t="s">
        <v>11</v>
      </c>
      <c r="B96" s="21">
        <f t="shared" si="36"/>
        <v>11600</v>
      </c>
      <c r="C96" s="21">
        <f t="shared" si="36"/>
        <v>12448</v>
      </c>
      <c r="D96" s="21">
        <f t="shared" si="36"/>
        <v>11751</v>
      </c>
      <c r="E96" s="21">
        <f t="shared" si="36"/>
        <v>9568</v>
      </c>
      <c r="F96" s="21">
        <f t="shared" si="36"/>
        <v>9037</v>
      </c>
      <c r="G96" s="22">
        <f t="shared" si="36"/>
        <v>10100</v>
      </c>
      <c r="H96" s="22">
        <f t="shared" si="36"/>
        <v>9742</v>
      </c>
      <c r="I96" s="22">
        <f t="shared" ref="I96:S96" si="39">+I54-I138</f>
        <v>8403</v>
      </c>
      <c r="J96" s="22">
        <f t="shared" si="39"/>
        <v>9707</v>
      </c>
      <c r="K96" s="23">
        <f t="shared" si="39"/>
        <v>7599</v>
      </c>
      <c r="L96" s="23">
        <f t="shared" si="39"/>
        <v>7687</v>
      </c>
      <c r="M96" s="23">
        <f t="shared" si="39"/>
        <v>9502</v>
      </c>
      <c r="N96" s="23">
        <f t="shared" si="39"/>
        <v>8208</v>
      </c>
      <c r="O96" s="23">
        <f t="shared" si="39"/>
        <v>7337</v>
      </c>
      <c r="P96" s="23">
        <f t="shared" si="39"/>
        <v>6086</v>
      </c>
      <c r="Q96" s="23">
        <f t="shared" si="39"/>
        <v>5925</v>
      </c>
      <c r="R96" s="23">
        <f t="shared" si="39"/>
        <v>6556</v>
      </c>
      <c r="S96" s="23">
        <f t="shared" si="39"/>
        <v>6856</v>
      </c>
      <c r="T96" s="23">
        <f t="shared" si="37"/>
        <v>5914</v>
      </c>
      <c r="U96" s="23">
        <f t="shared" si="37"/>
        <v>6742</v>
      </c>
      <c r="V96" s="23">
        <f t="shared" si="37"/>
        <v>5962</v>
      </c>
      <c r="W96" s="23">
        <f t="shared" si="37"/>
        <v>6243</v>
      </c>
      <c r="X96" s="24">
        <f t="shared" si="30"/>
        <v>14.00067636117687</v>
      </c>
      <c r="Y96" s="85"/>
      <c r="Z96"/>
      <c r="AA96" s="16"/>
    </row>
    <row r="97" spans="1:27" ht="17.25">
      <c r="A97" s="21" t="s">
        <v>12</v>
      </c>
      <c r="B97" s="21">
        <f t="shared" si="36"/>
        <v>50895</v>
      </c>
      <c r="C97" s="21">
        <f t="shared" si="36"/>
        <v>45178</v>
      </c>
      <c r="D97" s="21">
        <f t="shared" si="36"/>
        <v>38773</v>
      </c>
      <c r="E97" s="21">
        <f t="shared" si="36"/>
        <v>36429</v>
      </c>
      <c r="F97" s="21">
        <f t="shared" si="36"/>
        <v>38735</v>
      </c>
      <c r="G97" s="22">
        <f t="shared" si="36"/>
        <v>41146</v>
      </c>
      <c r="H97" s="22">
        <f t="shared" si="36"/>
        <v>38373</v>
      </c>
      <c r="I97" s="22">
        <f t="shared" ref="I97:S97" si="40">+I55-I139</f>
        <v>38452</v>
      </c>
      <c r="J97" s="22">
        <f t="shared" si="40"/>
        <v>37792</v>
      </c>
      <c r="K97" s="23">
        <f t="shared" si="40"/>
        <v>26177</v>
      </c>
      <c r="L97" s="23">
        <f t="shared" si="40"/>
        <v>30841</v>
      </c>
      <c r="M97" s="23">
        <f t="shared" si="40"/>
        <v>36145</v>
      </c>
      <c r="N97" s="23">
        <f t="shared" si="40"/>
        <v>32493</v>
      </c>
      <c r="O97" s="23">
        <f t="shared" si="40"/>
        <v>32196</v>
      </c>
      <c r="P97" s="23">
        <f t="shared" si="40"/>
        <v>28085</v>
      </c>
      <c r="Q97" s="23">
        <f t="shared" si="40"/>
        <v>28797</v>
      </c>
      <c r="R97" s="23">
        <f t="shared" si="40"/>
        <v>28677</v>
      </c>
      <c r="S97" s="23">
        <f t="shared" si="40"/>
        <v>27008</v>
      </c>
      <c r="T97" s="23">
        <f t="shared" si="37"/>
        <v>26394</v>
      </c>
      <c r="U97" s="23">
        <f t="shared" si="37"/>
        <v>30389</v>
      </c>
      <c r="V97" s="23">
        <f t="shared" si="37"/>
        <v>24456</v>
      </c>
      <c r="W97" s="23">
        <f t="shared" si="37"/>
        <v>23419</v>
      </c>
      <c r="X97" s="24">
        <f t="shared" si="30"/>
        <v>15.136015761157839</v>
      </c>
      <c r="Y97" s="85"/>
      <c r="Z97"/>
      <c r="AA97" s="16"/>
    </row>
    <row r="98" spans="1:27" ht="17.25">
      <c r="A98" s="21" t="s">
        <v>13</v>
      </c>
      <c r="B98" s="26"/>
      <c r="C98" s="26"/>
      <c r="D98" s="21">
        <f t="shared" ref="D98:H108" si="41">+D56-D140</f>
        <v>1094</v>
      </c>
      <c r="E98" s="21">
        <f t="shared" si="41"/>
        <v>1255</v>
      </c>
      <c r="F98" s="21">
        <f t="shared" si="41"/>
        <v>1288</v>
      </c>
      <c r="G98" s="22">
        <f t="shared" si="41"/>
        <v>1023</v>
      </c>
      <c r="H98" s="22">
        <f t="shared" si="41"/>
        <v>1173</v>
      </c>
      <c r="I98" s="22">
        <f t="shared" ref="I98:S98" si="42">+I56-I140</f>
        <v>1298</v>
      </c>
      <c r="J98" s="22">
        <f t="shared" si="42"/>
        <v>1287</v>
      </c>
      <c r="K98" s="23">
        <f t="shared" si="42"/>
        <v>988</v>
      </c>
      <c r="L98" s="23">
        <f t="shared" si="42"/>
        <v>688</v>
      </c>
      <c r="M98" s="23">
        <f t="shared" si="42"/>
        <v>260</v>
      </c>
      <c r="N98" s="23">
        <f t="shared" si="42"/>
        <v>107</v>
      </c>
      <c r="O98" s="23">
        <f t="shared" si="42"/>
        <v>183</v>
      </c>
      <c r="P98" s="23">
        <f t="shared" si="42"/>
        <v>171</v>
      </c>
      <c r="Q98" s="23">
        <f t="shared" si="42"/>
        <v>179</v>
      </c>
      <c r="R98" s="23">
        <f t="shared" si="42"/>
        <v>118</v>
      </c>
      <c r="S98" s="23">
        <f t="shared" si="42"/>
        <v>227</v>
      </c>
      <c r="T98" s="23">
        <f t="shared" si="37"/>
        <v>70</v>
      </c>
      <c r="U98" s="23">
        <f t="shared" si="37"/>
        <v>147</v>
      </c>
      <c r="V98" s="23">
        <f t="shared" si="37"/>
        <v>208</v>
      </c>
      <c r="W98" s="23">
        <f t="shared" si="37"/>
        <v>201</v>
      </c>
      <c r="X98" s="24">
        <f t="shared" si="30"/>
        <v>110.00000000000001</v>
      </c>
      <c r="Y98" s="85"/>
      <c r="Z98"/>
      <c r="AA98" s="16"/>
    </row>
    <row r="99" spans="1:27" ht="17.25">
      <c r="A99" s="21" t="s">
        <v>14</v>
      </c>
      <c r="B99" s="21">
        <f t="shared" ref="B99:C107" si="43">+B57-B141</f>
        <v>1818</v>
      </c>
      <c r="C99" s="21">
        <f t="shared" si="43"/>
        <v>1970</v>
      </c>
      <c r="D99" s="21">
        <f t="shared" si="41"/>
        <v>1639</v>
      </c>
      <c r="E99" s="21">
        <f t="shared" si="41"/>
        <v>1980</v>
      </c>
      <c r="F99" s="21">
        <f t="shared" si="41"/>
        <v>1588</v>
      </c>
      <c r="G99" s="22">
        <f t="shared" si="41"/>
        <v>1732</v>
      </c>
      <c r="H99" s="22">
        <f t="shared" si="41"/>
        <v>3077</v>
      </c>
      <c r="I99" s="22">
        <f t="shared" ref="I99:S99" si="44">+I57-I141</f>
        <v>2733</v>
      </c>
      <c r="J99" s="22">
        <f t="shared" si="44"/>
        <v>2089</v>
      </c>
      <c r="K99" s="23">
        <f t="shared" si="44"/>
        <v>869</v>
      </c>
      <c r="L99" s="23">
        <f t="shared" si="44"/>
        <v>875</v>
      </c>
      <c r="M99" s="23">
        <f t="shared" si="44"/>
        <v>328</v>
      </c>
      <c r="N99" s="23">
        <f t="shared" si="44"/>
        <v>199</v>
      </c>
      <c r="O99" s="23">
        <f t="shared" si="44"/>
        <v>257</v>
      </c>
      <c r="P99" s="23">
        <f t="shared" si="44"/>
        <v>325</v>
      </c>
      <c r="Q99" s="23">
        <f t="shared" si="44"/>
        <v>384</v>
      </c>
      <c r="R99" s="23">
        <f t="shared" si="44"/>
        <v>408</v>
      </c>
      <c r="S99" s="23">
        <f t="shared" si="44"/>
        <v>381</v>
      </c>
      <c r="T99" s="23">
        <f t="shared" si="37"/>
        <v>360</v>
      </c>
      <c r="U99" s="23">
        <f t="shared" si="37"/>
        <v>430</v>
      </c>
      <c r="V99" s="23">
        <f t="shared" si="37"/>
        <v>349</v>
      </c>
      <c r="W99" s="23">
        <f t="shared" si="37"/>
        <v>400</v>
      </c>
      <c r="X99" s="24">
        <f t="shared" si="30"/>
        <v>19.444444444444446</v>
      </c>
      <c r="Y99" s="85"/>
      <c r="Z99"/>
      <c r="AA99" s="16"/>
    </row>
    <row r="100" spans="1:27" ht="17.25">
      <c r="A100" s="21" t="s">
        <v>49</v>
      </c>
      <c r="B100" s="21">
        <f t="shared" si="43"/>
        <v>12895</v>
      </c>
      <c r="C100" s="21">
        <f t="shared" si="43"/>
        <v>12123</v>
      </c>
      <c r="D100" s="21">
        <f t="shared" si="41"/>
        <v>13017</v>
      </c>
      <c r="E100" s="21">
        <f t="shared" si="41"/>
        <v>11016</v>
      </c>
      <c r="F100" s="21">
        <f t="shared" si="41"/>
        <v>10843</v>
      </c>
      <c r="G100" s="22">
        <f t="shared" si="41"/>
        <v>10132</v>
      </c>
      <c r="H100" s="22">
        <f t="shared" si="41"/>
        <v>9817</v>
      </c>
      <c r="I100" s="22">
        <f t="shared" ref="I100:Q100" si="45">+I58-I142</f>
        <v>9594</v>
      </c>
      <c r="J100" s="22">
        <f t="shared" si="45"/>
        <v>8736</v>
      </c>
      <c r="K100" s="23">
        <f t="shared" si="45"/>
        <v>6355</v>
      </c>
      <c r="L100" s="23">
        <f t="shared" si="45"/>
        <v>5832</v>
      </c>
      <c r="M100" s="23">
        <f t="shared" si="45"/>
        <v>5599</v>
      </c>
      <c r="N100" s="23">
        <f t="shared" si="45"/>
        <v>3822</v>
      </c>
      <c r="O100" s="23">
        <f t="shared" si="45"/>
        <v>3036</v>
      </c>
      <c r="P100" s="58">
        <f t="shared" si="45"/>
        <v>3008</v>
      </c>
      <c r="Q100" s="58">
        <f t="shared" si="45"/>
        <v>3298</v>
      </c>
      <c r="R100" s="58">
        <v>5302</v>
      </c>
      <c r="S100" s="58">
        <v>4626</v>
      </c>
      <c r="T100" s="23">
        <v>4919</v>
      </c>
      <c r="U100" s="23">
        <v>4919</v>
      </c>
      <c r="V100" s="23">
        <v>4919</v>
      </c>
      <c r="W100" s="23">
        <v>4919</v>
      </c>
      <c r="X100" s="24">
        <f t="shared" si="30"/>
        <v>0</v>
      </c>
      <c r="Y100" s="85"/>
      <c r="Z100"/>
      <c r="AA100" s="16"/>
    </row>
    <row r="101" spans="1:27" ht="17.25">
      <c r="A101" s="21" t="s">
        <v>15</v>
      </c>
      <c r="B101" s="21">
        <f t="shared" si="43"/>
        <v>176</v>
      </c>
      <c r="C101" s="21">
        <f t="shared" si="43"/>
        <v>187</v>
      </c>
      <c r="D101" s="21">
        <f t="shared" si="41"/>
        <v>178</v>
      </c>
      <c r="E101" s="21">
        <f t="shared" si="41"/>
        <v>197</v>
      </c>
      <c r="F101" s="21">
        <f t="shared" si="41"/>
        <v>159</v>
      </c>
      <c r="G101" s="22">
        <f t="shared" si="41"/>
        <v>197</v>
      </c>
      <c r="H101" s="22">
        <f t="shared" si="41"/>
        <v>159</v>
      </c>
      <c r="I101" s="22">
        <f t="shared" ref="I101:Q101" si="46">+I59-I143</f>
        <v>175</v>
      </c>
      <c r="J101" s="22">
        <f t="shared" si="46"/>
        <v>209</v>
      </c>
      <c r="K101" s="23">
        <f t="shared" si="46"/>
        <v>135</v>
      </c>
      <c r="L101" s="23">
        <f t="shared" si="46"/>
        <v>147</v>
      </c>
      <c r="M101" s="23">
        <f t="shared" si="46"/>
        <v>108</v>
      </c>
      <c r="N101" s="23">
        <f t="shared" si="46"/>
        <v>96</v>
      </c>
      <c r="O101" s="23">
        <f t="shared" si="46"/>
        <v>101</v>
      </c>
      <c r="P101" s="23">
        <f t="shared" si="46"/>
        <v>95</v>
      </c>
      <c r="Q101" s="23">
        <f t="shared" si="46"/>
        <v>71</v>
      </c>
      <c r="R101" s="23">
        <f t="shared" ref="R101:W109" si="47">+R59-R143</f>
        <v>92</v>
      </c>
      <c r="S101" s="23">
        <f t="shared" si="47"/>
        <v>161</v>
      </c>
      <c r="T101" s="23">
        <f t="shared" si="47"/>
        <v>-19</v>
      </c>
      <c r="U101" s="23">
        <f t="shared" si="47"/>
        <v>151</v>
      </c>
      <c r="V101" s="23">
        <f t="shared" si="47"/>
        <v>197</v>
      </c>
      <c r="W101" s="23">
        <f t="shared" si="47"/>
        <v>153</v>
      </c>
      <c r="X101" s="24">
        <f t="shared" si="30"/>
        <v>-894.73684210526324</v>
      </c>
      <c r="Y101" s="85"/>
      <c r="Z101"/>
      <c r="AA101" s="16"/>
    </row>
    <row r="102" spans="1:27" ht="17.25">
      <c r="A102" s="21" t="s">
        <v>16</v>
      </c>
      <c r="B102" s="21">
        <f t="shared" si="43"/>
        <v>3447</v>
      </c>
      <c r="C102" s="21">
        <f t="shared" si="43"/>
        <v>3238</v>
      </c>
      <c r="D102" s="21">
        <f t="shared" si="41"/>
        <v>2872</v>
      </c>
      <c r="E102" s="21">
        <f t="shared" si="41"/>
        <v>2933</v>
      </c>
      <c r="F102" s="21">
        <f t="shared" si="41"/>
        <v>2799</v>
      </c>
      <c r="G102" s="22">
        <f t="shared" si="41"/>
        <v>2727</v>
      </c>
      <c r="H102" s="22">
        <f t="shared" si="41"/>
        <v>3309</v>
      </c>
      <c r="I102" s="22">
        <f t="shared" ref="I102:Q102" si="48">+I60-I144</f>
        <v>2167</v>
      </c>
      <c r="J102" s="22">
        <f t="shared" si="48"/>
        <v>2555</v>
      </c>
      <c r="K102" s="23">
        <f t="shared" si="48"/>
        <v>1796</v>
      </c>
      <c r="L102" s="23">
        <f t="shared" si="48"/>
        <v>1619</v>
      </c>
      <c r="M102" s="23">
        <f t="shared" si="48"/>
        <v>1655</v>
      </c>
      <c r="N102" s="23">
        <f t="shared" si="48"/>
        <v>1441</v>
      </c>
      <c r="O102" s="23">
        <f t="shared" si="48"/>
        <v>1784</v>
      </c>
      <c r="P102" s="23">
        <f t="shared" si="48"/>
        <v>1129</v>
      </c>
      <c r="Q102" s="23">
        <f t="shared" si="48"/>
        <v>1376</v>
      </c>
      <c r="R102" s="23">
        <f t="shared" si="47"/>
        <v>1511</v>
      </c>
      <c r="S102" s="23">
        <f t="shared" si="47"/>
        <v>1368</v>
      </c>
      <c r="T102" s="23">
        <f t="shared" si="47"/>
        <v>2162</v>
      </c>
      <c r="U102" s="23">
        <f t="shared" si="47"/>
        <v>1569</v>
      </c>
      <c r="V102" s="23">
        <f t="shared" si="47"/>
        <v>1422</v>
      </c>
      <c r="W102" s="23">
        <f t="shared" si="47"/>
        <v>1396</v>
      </c>
      <c r="X102" s="24">
        <f t="shared" si="30"/>
        <v>-27.42830712303423</v>
      </c>
      <c r="Y102" s="85"/>
      <c r="Z102"/>
      <c r="AA102" s="16"/>
    </row>
    <row r="103" spans="1:27" ht="17.25">
      <c r="A103" s="21" t="s">
        <v>17</v>
      </c>
      <c r="B103" s="21">
        <f t="shared" si="43"/>
        <v>2542</v>
      </c>
      <c r="C103" s="21">
        <f t="shared" si="43"/>
        <v>2298</v>
      </c>
      <c r="D103" s="21">
        <f t="shared" si="41"/>
        <v>1652</v>
      </c>
      <c r="E103" s="21">
        <f t="shared" si="41"/>
        <v>1294</v>
      </c>
      <c r="F103" s="21">
        <f t="shared" si="41"/>
        <v>1288</v>
      </c>
      <c r="G103" s="22">
        <f t="shared" si="41"/>
        <v>1240</v>
      </c>
      <c r="H103" s="22">
        <f t="shared" si="41"/>
        <v>1329</v>
      </c>
      <c r="I103" s="22">
        <f t="shared" ref="I103:Q103" si="49">+I61-I145</f>
        <v>1398</v>
      </c>
      <c r="J103" s="22">
        <f t="shared" si="49"/>
        <v>1048</v>
      </c>
      <c r="K103" s="23">
        <f t="shared" si="49"/>
        <v>853</v>
      </c>
      <c r="L103" s="23">
        <f t="shared" si="49"/>
        <v>834</v>
      </c>
      <c r="M103" s="23">
        <f t="shared" si="49"/>
        <v>614</v>
      </c>
      <c r="N103" s="23">
        <f t="shared" si="49"/>
        <v>342</v>
      </c>
      <c r="O103" s="23">
        <f t="shared" si="49"/>
        <v>413</v>
      </c>
      <c r="P103" s="23">
        <f t="shared" si="49"/>
        <v>615</v>
      </c>
      <c r="Q103" s="23">
        <f t="shared" si="49"/>
        <v>605</v>
      </c>
      <c r="R103" s="23">
        <f t="shared" si="47"/>
        <v>602</v>
      </c>
      <c r="S103" s="23">
        <f t="shared" si="47"/>
        <v>869</v>
      </c>
      <c r="T103" s="23">
        <f t="shared" si="47"/>
        <v>160</v>
      </c>
      <c r="U103" s="23">
        <f t="shared" si="47"/>
        <v>776</v>
      </c>
      <c r="V103" s="23">
        <f t="shared" si="47"/>
        <v>555</v>
      </c>
      <c r="W103" s="23">
        <f t="shared" si="47"/>
        <v>578</v>
      </c>
      <c r="X103" s="24">
        <f t="shared" si="30"/>
        <v>385</v>
      </c>
      <c r="Y103" s="85"/>
      <c r="Z103"/>
      <c r="AA103" s="16"/>
    </row>
    <row r="104" spans="1:27" ht="17.25">
      <c r="A104" s="21" t="s">
        <v>18</v>
      </c>
      <c r="B104" s="21">
        <f t="shared" si="43"/>
        <v>21010</v>
      </c>
      <c r="C104" s="21">
        <f t="shared" si="43"/>
        <v>21729</v>
      </c>
      <c r="D104" s="21">
        <f t="shared" si="41"/>
        <v>19809</v>
      </c>
      <c r="E104" s="21">
        <f t="shared" si="41"/>
        <v>19902</v>
      </c>
      <c r="F104" s="21">
        <f t="shared" si="41"/>
        <v>20551</v>
      </c>
      <c r="G104" s="22">
        <f t="shared" si="41"/>
        <v>20346</v>
      </c>
      <c r="H104" s="22">
        <f t="shared" si="41"/>
        <v>18329</v>
      </c>
      <c r="I104" s="22">
        <f t="shared" ref="I104:Q104" si="50">+I62-I146</f>
        <v>17834</v>
      </c>
      <c r="J104" s="22">
        <f t="shared" si="50"/>
        <v>18615</v>
      </c>
      <c r="K104" s="23">
        <f t="shared" si="50"/>
        <v>12493</v>
      </c>
      <c r="L104" s="23">
        <f t="shared" si="50"/>
        <v>11100</v>
      </c>
      <c r="M104" s="23">
        <f t="shared" si="50"/>
        <v>11893</v>
      </c>
      <c r="N104" s="23">
        <f t="shared" si="50"/>
        <v>13443</v>
      </c>
      <c r="O104" s="23">
        <f t="shared" si="50"/>
        <v>15142</v>
      </c>
      <c r="P104" s="23">
        <f t="shared" si="50"/>
        <v>11145</v>
      </c>
      <c r="Q104" s="23">
        <f t="shared" si="50"/>
        <v>15129</v>
      </c>
      <c r="R104" s="23">
        <f t="shared" si="47"/>
        <v>15426</v>
      </c>
      <c r="S104" s="23">
        <f t="shared" si="47"/>
        <v>13999</v>
      </c>
      <c r="T104" s="23">
        <f t="shared" si="47"/>
        <v>10111</v>
      </c>
      <c r="U104" s="23">
        <f t="shared" si="47"/>
        <v>15889</v>
      </c>
      <c r="V104" s="23">
        <f t="shared" si="47"/>
        <v>11738</v>
      </c>
      <c r="W104" s="23">
        <f t="shared" si="47"/>
        <v>11371</v>
      </c>
      <c r="X104" s="24">
        <f t="shared" si="30"/>
        <v>57.145682919592524</v>
      </c>
      <c r="Y104" s="85"/>
      <c r="Z104"/>
      <c r="AA104" s="16"/>
    </row>
    <row r="105" spans="1:27" ht="17.25">
      <c r="A105" s="21" t="s">
        <v>19</v>
      </c>
      <c r="B105" s="21">
        <f t="shared" si="43"/>
        <v>9256</v>
      </c>
      <c r="C105" s="21">
        <f t="shared" si="43"/>
        <v>8829</v>
      </c>
      <c r="D105" s="21">
        <f t="shared" si="41"/>
        <v>7971</v>
      </c>
      <c r="E105" s="21">
        <f t="shared" si="41"/>
        <v>7893</v>
      </c>
      <c r="F105" s="21">
        <f t="shared" si="41"/>
        <v>8088</v>
      </c>
      <c r="G105" s="22">
        <f t="shared" si="41"/>
        <v>8778</v>
      </c>
      <c r="H105" s="22">
        <f t="shared" si="41"/>
        <v>8577</v>
      </c>
      <c r="I105" s="22">
        <f t="shared" ref="I105:Q105" si="51">+I63-I147</f>
        <v>9318</v>
      </c>
      <c r="J105" s="22">
        <f t="shared" si="51"/>
        <v>7330</v>
      </c>
      <c r="K105" s="23">
        <f t="shared" si="51"/>
        <v>3999</v>
      </c>
      <c r="L105" s="23">
        <f t="shared" si="51"/>
        <v>3567</v>
      </c>
      <c r="M105" s="23">
        <f t="shared" si="51"/>
        <v>840</v>
      </c>
      <c r="N105" s="23">
        <f t="shared" si="51"/>
        <v>2349</v>
      </c>
      <c r="O105" s="23">
        <f t="shared" si="51"/>
        <v>2167</v>
      </c>
      <c r="P105" s="23">
        <f t="shared" si="51"/>
        <v>2406</v>
      </c>
      <c r="Q105" s="23">
        <f t="shared" si="51"/>
        <v>3284</v>
      </c>
      <c r="R105" s="23">
        <f t="shared" si="47"/>
        <v>3919</v>
      </c>
      <c r="S105" s="23">
        <f t="shared" si="47"/>
        <v>4016</v>
      </c>
      <c r="T105" s="23">
        <f t="shared" si="47"/>
        <v>3843</v>
      </c>
      <c r="U105" s="23">
        <f t="shared" si="47"/>
        <v>4111</v>
      </c>
      <c r="V105" s="23">
        <f t="shared" si="47"/>
        <v>3313</v>
      </c>
      <c r="W105" s="23">
        <f t="shared" si="47"/>
        <v>2877</v>
      </c>
      <c r="X105" s="25">
        <f t="shared" si="30"/>
        <v>6.9737184491282855</v>
      </c>
      <c r="Z105"/>
      <c r="AA105" s="16"/>
    </row>
    <row r="106" spans="1:27" ht="17.25">
      <c r="A106" s="27" t="s">
        <v>20</v>
      </c>
      <c r="B106" s="27">
        <f t="shared" si="43"/>
        <v>1189</v>
      </c>
      <c r="C106" s="27">
        <f t="shared" si="43"/>
        <v>1255</v>
      </c>
      <c r="D106" s="27">
        <f t="shared" si="41"/>
        <v>1042</v>
      </c>
      <c r="E106" s="27">
        <f t="shared" si="41"/>
        <v>887</v>
      </c>
      <c r="F106" s="27">
        <f t="shared" si="41"/>
        <v>836</v>
      </c>
      <c r="G106" s="28">
        <f t="shared" si="41"/>
        <v>965</v>
      </c>
      <c r="H106" s="28">
        <f t="shared" si="41"/>
        <v>866</v>
      </c>
      <c r="I106" s="28">
        <f t="shared" ref="I106:Q106" si="52">+I64-I148</f>
        <v>988</v>
      </c>
      <c r="J106" s="28">
        <f t="shared" si="52"/>
        <v>1036</v>
      </c>
      <c r="K106" s="29">
        <f t="shared" si="52"/>
        <v>714</v>
      </c>
      <c r="L106" s="29">
        <f t="shared" si="52"/>
        <v>753</v>
      </c>
      <c r="M106" s="29">
        <f t="shared" si="52"/>
        <v>813</v>
      </c>
      <c r="N106" s="29">
        <f t="shared" si="52"/>
        <v>725</v>
      </c>
      <c r="O106" s="29">
        <f t="shared" si="52"/>
        <v>551</v>
      </c>
      <c r="P106" s="29">
        <f t="shared" si="52"/>
        <v>540</v>
      </c>
      <c r="Q106" s="29">
        <f t="shared" si="52"/>
        <v>630</v>
      </c>
      <c r="R106" s="29">
        <f t="shared" si="47"/>
        <v>585</v>
      </c>
      <c r="S106" s="29">
        <f t="shared" si="47"/>
        <v>554</v>
      </c>
      <c r="T106" s="29">
        <f t="shared" si="47"/>
        <v>150</v>
      </c>
      <c r="U106" s="29">
        <f t="shared" si="47"/>
        <v>656</v>
      </c>
      <c r="V106" s="29">
        <f t="shared" si="47"/>
        <v>542</v>
      </c>
      <c r="W106" s="29">
        <f t="shared" si="47"/>
        <v>606</v>
      </c>
      <c r="X106" s="30">
        <f t="shared" si="30"/>
        <v>337.33333333333337</v>
      </c>
      <c r="Z106"/>
      <c r="AA106" s="16"/>
    </row>
    <row r="107" spans="1:27" ht="17.25">
      <c r="A107" s="14" t="s">
        <v>21</v>
      </c>
      <c r="B107" s="14">
        <f t="shared" si="43"/>
        <v>5641</v>
      </c>
      <c r="C107" s="14">
        <f t="shared" si="43"/>
        <v>5663</v>
      </c>
      <c r="D107" s="14">
        <f t="shared" si="41"/>
        <v>4204</v>
      </c>
      <c r="E107" s="14">
        <f t="shared" si="41"/>
        <v>4659</v>
      </c>
      <c r="F107" s="14">
        <f t="shared" si="41"/>
        <v>4380</v>
      </c>
      <c r="G107" s="14">
        <f t="shared" si="41"/>
        <v>3873</v>
      </c>
      <c r="H107" s="14">
        <f t="shared" si="41"/>
        <v>3094</v>
      </c>
      <c r="I107" s="14">
        <f t="shared" ref="I107:Q107" si="53">+I65-I149</f>
        <v>3010</v>
      </c>
      <c r="J107" s="14">
        <f t="shared" si="53"/>
        <v>3253</v>
      </c>
      <c r="K107" s="14">
        <f t="shared" si="53"/>
        <v>2444</v>
      </c>
      <c r="L107" s="14">
        <f t="shared" si="53"/>
        <v>2563</v>
      </c>
      <c r="M107" s="14">
        <f t="shared" si="53"/>
        <v>2865</v>
      </c>
      <c r="N107" s="14">
        <f t="shared" si="53"/>
        <v>2761</v>
      </c>
      <c r="O107" s="14">
        <f t="shared" si="53"/>
        <v>2582</v>
      </c>
      <c r="P107" s="14">
        <f t="shared" si="53"/>
        <v>1906</v>
      </c>
      <c r="Q107" s="14">
        <f t="shared" si="53"/>
        <v>2144</v>
      </c>
      <c r="R107" s="14">
        <f t="shared" si="47"/>
        <v>2531</v>
      </c>
      <c r="S107" s="14">
        <f t="shared" si="47"/>
        <v>2806</v>
      </c>
      <c r="T107" s="14">
        <f t="shared" si="47"/>
        <v>3134</v>
      </c>
      <c r="U107" s="14">
        <f t="shared" si="47"/>
        <v>2915</v>
      </c>
      <c r="V107" s="14">
        <f t="shared" si="47"/>
        <v>2693</v>
      </c>
      <c r="W107" s="14">
        <f t="shared" si="47"/>
        <v>2451</v>
      </c>
      <c r="X107" s="31">
        <f t="shared" si="30"/>
        <v>-6.9878749202297374</v>
      </c>
      <c r="Z107"/>
      <c r="AA107" s="16"/>
    </row>
    <row r="108" spans="1:27" ht="17.25">
      <c r="A108" s="17" t="s">
        <v>22</v>
      </c>
      <c r="B108" s="32"/>
      <c r="C108" s="32"/>
      <c r="D108" s="17">
        <f t="shared" si="41"/>
        <v>56</v>
      </c>
      <c r="E108" s="17">
        <f t="shared" si="41"/>
        <v>94</v>
      </c>
      <c r="F108" s="17">
        <f t="shared" si="41"/>
        <v>119</v>
      </c>
      <c r="G108" s="18">
        <f t="shared" si="41"/>
        <v>307</v>
      </c>
      <c r="H108" s="18">
        <f t="shared" si="41"/>
        <v>198</v>
      </c>
      <c r="I108" s="18">
        <f t="shared" ref="I108:Q108" si="54">+I66-I150</f>
        <v>234</v>
      </c>
      <c r="J108" s="18">
        <f t="shared" si="54"/>
        <v>97</v>
      </c>
      <c r="K108" s="18">
        <f t="shared" si="54"/>
        <v>18</v>
      </c>
      <c r="L108" s="18">
        <f t="shared" si="54"/>
        <v>15</v>
      </c>
      <c r="M108" s="18">
        <f t="shared" si="54"/>
        <v>15</v>
      </c>
      <c r="N108" s="18">
        <f t="shared" si="54"/>
        <v>26</v>
      </c>
      <c r="O108" s="18">
        <f t="shared" si="54"/>
        <v>38</v>
      </c>
      <c r="P108" s="18">
        <f t="shared" si="54"/>
        <v>52</v>
      </c>
      <c r="Q108" s="18">
        <f t="shared" si="54"/>
        <v>101</v>
      </c>
      <c r="R108" s="18">
        <f t="shared" si="47"/>
        <v>131</v>
      </c>
      <c r="S108" s="18">
        <f t="shared" si="47"/>
        <v>169</v>
      </c>
      <c r="T108" s="18">
        <f t="shared" si="47"/>
        <v>167</v>
      </c>
      <c r="U108" s="18">
        <f t="shared" si="47"/>
        <v>116</v>
      </c>
      <c r="V108" s="18">
        <f t="shared" si="47"/>
        <v>103</v>
      </c>
      <c r="W108" s="18">
        <f t="shared" si="47"/>
        <v>133</v>
      </c>
      <c r="X108" s="33">
        <f t="shared" si="30"/>
        <v>-30.538922155688624</v>
      </c>
      <c r="Z108"/>
      <c r="AA108" s="16"/>
    </row>
    <row r="109" spans="1:27" ht="17.25">
      <c r="A109" s="21" t="s">
        <v>23</v>
      </c>
      <c r="B109" s="21">
        <f t="shared" ref="B109:F110" si="55">+B67-B151</f>
        <v>3866</v>
      </c>
      <c r="C109" s="21">
        <f t="shared" si="55"/>
        <v>3914</v>
      </c>
      <c r="D109" s="21">
        <f t="shared" si="55"/>
        <v>3192</v>
      </c>
      <c r="E109" s="21">
        <f t="shared" si="55"/>
        <v>3647</v>
      </c>
      <c r="F109" s="21">
        <f t="shared" si="55"/>
        <v>3340</v>
      </c>
      <c r="G109" s="22" t="s">
        <v>37</v>
      </c>
      <c r="H109" s="22">
        <f>+H67-H151</f>
        <v>1801</v>
      </c>
      <c r="I109" s="22">
        <f t="shared" ref="I109:Q109" si="56">+I67-I151</f>
        <v>1670</v>
      </c>
      <c r="J109" s="22">
        <f t="shared" si="56"/>
        <v>1869</v>
      </c>
      <c r="K109" s="22">
        <f t="shared" si="56"/>
        <v>1276</v>
      </c>
      <c r="L109" s="22">
        <f t="shared" si="56"/>
        <v>1553</v>
      </c>
      <c r="M109" s="22">
        <f t="shared" si="56"/>
        <v>1843</v>
      </c>
      <c r="N109" s="22">
        <f t="shared" si="56"/>
        <v>1778</v>
      </c>
      <c r="O109" s="22">
        <f t="shared" si="56"/>
        <v>1727</v>
      </c>
      <c r="P109" s="22">
        <f t="shared" si="56"/>
        <v>1339</v>
      </c>
      <c r="Q109" s="22">
        <f t="shared" si="56"/>
        <v>1302</v>
      </c>
      <c r="R109" s="22">
        <f t="shared" si="47"/>
        <v>1604</v>
      </c>
      <c r="S109" s="22">
        <f t="shared" si="47"/>
        <v>1774</v>
      </c>
      <c r="T109" s="22">
        <f t="shared" si="47"/>
        <v>2157</v>
      </c>
      <c r="U109" s="22">
        <f t="shared" si="47"/>
        <v>2034</v>
      </c>
      <c r="V109" s="22">
        <f t="shared" si="47"/>
        <v>1901</v>
      </c>
      <c r="W109" s="22">
        <f t="shared" si="47"/>
        <v>1763</v>
      </c>
      <c r="X109" s="25">
        <f t="shared" si="30"/>
        <v>-5.7023643949930456</v>
      </c>
      <c r="Z109"/>
      <c r="AA109" s="16"/>
    </row>
    <row r="110" spans="1:27" ht="17.25">
      <c r="A110" s="27" t="s">
        <v>24</v>
      </c>
      <c r="B110" s="27">
        <f t="shared" si="55"/>
        <v>1652</v>
      </c>
      <c r="C110" s="27">
        <f t="shared" si="55"/>
        <v>1664</v>
      </c>
      <c r="D110" s="27">
        <f t="shared" si="55"/>
        <v>956</v>
      </c>
      <c r="E110" s="27">
        <f t="shared" si="55"/>
        <v>918</v>
      </c>
      <c r="F110" s="27">
        <f t="shared" si="55"/>
        <v>921</v>
      </c>
      <c r="G110" s="28">
        <f>+G68-G152</f>
        <v>959</v>
      </c>
      <c r="H110" s="28">
        <f>+H68-H152</f>
        <v>1095</v>
      </c>
      <c r="I110" s="28">
        <v>1106</v>
      </c>
      <c r="J110" s="28">
        <v>1287</v>
      </c>
      <c r="K110" s="28">
        <v>1150</v>
      </c>
      <c r="L110" s="28">
        <v>995</v>
      </c>
      <c r="M110" s="28">
        <v>1007</v>
      </c>
      <c r="N110" s="28">
        <v>957</v>
      </c>
      <c r="O110" s="28">
        <v>817</v>
      </c>
      <c r="P110" s="28">
        <v>515</v>
      </c>
      <c r="Q110" s="28">
        <v>741</v>
      </c>
      <c r="R110" s="28">
        <v>796</v>
      </c>
      <c r="S110" s="28">
        <v>739</v>
      </c>
      <c r="T110" s="28">
        <f t="shared" ref="T110:W111" si="57">+T68-T152</f>
        <v>810</v>
      </c>
      <c r="U110" s="28">
        <f t="shared" si="57"/>
        <v>765</v>
      </c>
      <c r="V110" s="28">
        <f t="shared" si="57"/>
        <v>689</v>
      </c>
      <c r="W110" s="28">
        <f t="shared" si="57"/>
        <v>555</v>
      </c>
      <c r="X110" s="30">
        <f t="shared" si="30"/>
        <v>-5.5555555555555554</v>
      </c>
      <c r="Z110"/>
      <c r="AA110" s="16"/>
    </row>
    <row r="111" spans="1:27" ht="17.25">
      <c r="A111" s="14" t="s">
        <v>25</v>
      </c>
      <c r="B111" s="34"/>
      <c r="C111" s="34"/>
      <c r="D111" s="34"/>
      <c r="E111" s="35">
        <f>+E69-E153</f>
        <v>6125</v>
      </c>
      <c r="F111" s="35">
        <f>+F69-F153</f>
        <v>7912</v>
      </c>
      <c r="G111" s="35">
        <f>+G69-G153</f>
        <v>9730</v>
      </c>
      <c r="H111" s="35">
        <f>+H69-H153</f>
        <v>14101</v>
      </c>
      <c r="I111" s="35">
        <f t="shared" ref="I111:S111" si="58">+I69-I153</f>
        <v>27017</v>
      </c>
      <c r="J111" s="35">
        <f t="shared" si="58"/>
        <v>24224</v>
      </c>
      <c r="K111" s="35">
        <f t="shared" si="58"/>
        <v>8963</v>
      </c>
      <c r="L111" s="35">
        <f t="shared" si="58"/>
        <v>10714</v>
      </c>
      <c r="M111" s="35">
        <f t="shared" si="58"/>
        <v>9664</v>
      </c>
      <c r="N111" s="35">
        <f t="shared" si="58"/>
        <v>8877</v>
      </c>
      <c r="O111" s="35">
        <f t="shared" si="58"/>
        <v>10410</v>
      </c>
      <c r="P111" s="35">
        <f t="shared" si="58"/>
        <v>10820</v>
      </c>
      <c r="Q111" s="35">
        <f t="shared" si="58"/>
        <v>13046</v>
      </c>
      <c r="R111" s="35">
        <f t="shared" si="58"/>
        <v>6046</v>
      </c>
      <c r="S111" s="35">
        <f t="shared" si="58"/>
        <v>11254</v>
      </c>
      <c r="T111" s="35">
        <f t="shared" si="57"/>
        <v>6551</v>
      </c>
      <c r="U111" s="35">
        <f t="shared" si="57"/>
        <v>6959</v>
      </c>
      <c r="V111" s="35">
        <f t="shared" si="57"/>
        <v>5315</v>
      </c>
      <c r="W111" s="35">
        <f t="shared" si="57"/>
        <v>5641</v>
      </c>
      <c r="X111" s="30">
        <f t="shared" si="30"/>
        <v>6.2280567852236297</v>
      </c>
      <c r="Z111"/>
      <c r="AA111" s="16"/>
    </row>
    <row r="112" spans="1:27" ht="17.25">
      <c r="A112" s="17" t="s">
        <v>26</v>
      </c>
      <c r="B112" s="32"/>
      <c r="C112" s="32"/>
      <c r="D112" s="32"/>
      <c r="E112" s="32"/>
      <c r="F112" s="32"/>
      <c r="G112" s="32"/>
      <c r="H112" s="32"/>
      <c r="I112" s="101">
        <v>0</v>
      </c>
      <c r="J112" s="102" t="s">
        <v>72</v>
      </c>
      <c r="K112" s="102" t="s">
        <v>72</v>
      </c>
      <c r="L112" s="102" t="s">
        <v>72</v>
      </c>
      <c r="M112" s="102" t="s">
        <v>72</v>
      </c>
      <c r="N112" s="102" t="s">
        <v>72</v>
      </c>
      <c r="O112" s="102" t="s">
        <v>72</v>
      </c>
      <c r="P112" s="102" t="s">
        <v>72</v>
      </c>
      <c r="Q112" s="102" t="s">
        <v>72</v>
      </c>
      <c r="R112" s="102" t="s">
        <v>72</v>
      </c>
      <c r="S112" s="102" t="s">
        <v>72</v>
      </c>
      <c r="T112" s="102" t="s">
        <v>72</v>
      </c>
      <c r="U112" s="102" t="s">
        <v>72</v>
      </c>
      <c r="V112" s="102" t="s">
        <v>72</v>
      </c>
      <c r="W112" s="102" t="s">
        <v>72</v>
      </c>
      <c r="X112" s="86" t="s">
        <v>72</v>
      </c>
      <c r="Z112"/>
      <c r="AA112" s="16"/>
    </row>
    <row r="113" spans="1:27" ht="17.25">
      <c r="A113" s="21" t="s">
        <v>27</v>
      </c>
      <c r="B113" s="37"/>
      <c r="C113" s="26"/>
      <c r="D113" s="26"/>
      <c r="E113" s="26"/>
      <c r="F113" s="38">
        <f t="shared" ref="F113:W113" si="59">+F71-F155</f>
        <v>2273</v>
      </c>
      <c r="G113" s="22">
        <f t="shared" si="59"/>
        <v>3713</v>
      </c>
      <c r="H113" s="22">
        <f t="shared" si="59"/>
        <v>3397</v>
      </c>
      <c r="I113" s="22">
        <f t="shared" si="59"/>
        <v>3515</v>
      </c>
      <c r="J113" s="22">
        <f t="shared" si="59"/>
        <v>3072</v>
      </c>
      <c r="K113" s="22">
        <f t="shared" si="59"/>
        <v>1643</v>
      </c>
      <c r="L113" s="22">
        <f t="shared" si="59"/>
        <v>1657</v>
      </c>
      <c r="M113" s="22">
        <f t="shared" si="59"/>
        <v>1669</v>
      </c>
      <c r="N113" s="22">
        <f t="shared" si="59"/>
        <v>1649</v>
      </c>
      <c r="O113" s="22">
        <f t="shared" si="59"/>
        <v>1698</v>
      </c>
      <c r="P113" s="22">
        <f t="shared" si="59"/>
        <v>1591</v>
      </c>
      <c r="Q113" s="22">
        <f t="shared" si="59"/>
        <v>1939</v>
      </c>
      <c r="R113" s="22">
        <f t="shared" si="59"/>
        <v>1782</v>
      </c>
      <c r="S113" s="22">
        <f t="shared" si="59"/>
        <v>2534</v>
      </c>
      <c r="T113" s="22">
        <f t="shared" si="59"/>
        <v>1906</v>
      </c>
      <c r="U113" s="22">
        <f t="shared" si="59"/>
        <v>1822</v>
      </c>
      <c r="V113" s="22">
        <f t="shared" si="59"/>
        <v>1442</v>
      </c>
      <c r="W113" s="22">
        <f t="shared" si="59"/>
        <v>1242</v>
      </c>
      <c r="X113" s="25">
        <f t="shared" ref="X113:X118" si="60">(U113-T113)/T113*100</f>
        <v>-4.4071353620146905</v>
      </c>
      <c r="Z113"/>
      <c r="AA113" s="16"/>
    </row>
    <row r="114" spans="1:27" ht="17.25">
      <c r="A114" s="21" t="s">
        <v>50</v>
      </c>
      <c r="B114" s="37"/>
      <c r="C114" s="26"/>
      <c r="D114" s="26"/>
      <c r="E114" s="26"/>
      <c r="F114" s="38"/>
      <c r="G114" s="22"/>
      <c r="H114" s="22"/>
      <c r="I114" s="100" t="s">
        <v>72</v>
      </c>
      <c r="J114" s="100" t="s">
        <v>72</v>
      </c>
      <c r="K114" s="100" t="s">
        <v>72</v>
      </c>
      <c r="L114" s="100" t="s">
        <v>72</v>
      </c>
      <c r="M114" s="100" t="s">
        <v>72</v>
      </c>
      <c r="N114" s="22">
        <f t="shared" ref="N114:W114" si="61">+N72-N156</f>
        <v>34</v>
      </c>
      <c r="O114" s="22">
        <f t="shared" si="61"/>
        <v>15</v>
      </c>
      <c r="P114" s="22">
        <f t="shared" si="61"/>
        <v>15</v>
      </c>
      <c r="Q114" s="22">
        <f t="shared" si="61"/>
        <v>23</v>
      </c>
      <c r="R114" s="22">
        <f t="shared" si="61"/>
        <v>24</v>
      </c>
      <c r="S114" s="22">
        <f t="shared" si="61"/>
        <v>39</v>
      </c>
      <c r="T114" s="22">
        <f t="shared" si="61"/>
        <v>71</v>
      </c>
      <c r="U114" s="22">
        <f t="shared" si="61"/>
        <v>204</v>
      </c>
      <c r="V114" s="22">
        <f t="shared" si="61"/>
        <v>52</v>
      </c>
      <c r="W114" s="22">
        <f t="shared" si="61"/>
        <v>41</v>
      </c>
      <c r="X114" s="25">
        <f t="shared" si="60"/>
        <v>187.32394366197184</v>
      </c>
      <c r="Z114"/>
      <c r="AA114" s="16"/>
    </row>
    <row r="115" spans="1:27" ht="17.25">
      <c r="A115" s="21" t="s">
        <v>51</v>
      </c>
      <c r="B115" s="37"/>
      <c r="C115" s="26"/>
      <c r="D115" s="26"/>
      <c r="E115" s="26"/>
      <c r="F115" s="38"/>
      <c r="G115" s="22"/>
      <c r="H115" s="22"/>
      <c r="I115" s="100" t="s">
        <v>72</v>
      </c>
      <c r="J115" s="100" t="s">
        <v>72</v>
      </c>
      <c r="K115" s="100" t="s">
        <v>72</v>
      </c>
      <c r="L115" s="100" t="s">
        <v>72</v>
      </c>
      <c r="M115" s="100" t="s">
        <v>72</v>
      </c>
      <c r="N115" s="100" t="s">
        <v>72</v>
      </c>
      <c r="O115" s="100" t="s">
        <v>72</v>
      </c>
      <c r="P115" s="22">
        <f t="shared" ref="P115:W119" si="62">+P73-P157</f>
        <v>193</v>
      </c>
      <c r="Q115" s="22">
        <f t="shared" si="62"/>
        <v>232</v>
      </c>
      <c r="R115" s="22">
        <f t="shared" si="62"/>
        <v>286</v>
      </c>
      <c r="S115" s="22">
        <f t="shared" si="62"/>
        <v>293</v>
      </c>
      <c r="T115" s="22">
        <f t="shared" si="62"/>
        <v>345</v>
      </c>
      <c r="U115" s="22">
        <f t="shared" si="62"/>
        <v>322</v>
      </c>
      <c r="V115" s="22">
        <f t="shared" si="62"/>
        <v>200</v>
      </c>
      <c r="W115" s="22">
        <f t="shared" si="62"/>
        <v>282</v>
      </c>
      <c r="X115" s="25">
        <f t="shared" si="60"/>
        <v>-6.666666666666667</v>
      </c>
      <c r="Z115"/>
      <c r="AA115" s="16"/>
    </row>
    <row r="116" spans="1:27" ht="17.25">
      <c r="A116" s="21" t="s">
        <v>28</v>
      </c>
      <c r="B116" s="37"/>
      <c r="C116" s="26"/>
      <c r="D116" s="26"/>
      <c r="E116" s="21">
        <f t="shared" ref="E116:O116" si="63">+E74-E158</f>
        <v>95</v>
      </c>
      <c r="F116" s="38">
        <f t="shared" si="63"/>
        <v>89</v>
      </c>
      <c r="G116" s="22">
        <f t="shared" si="63"/>
        <v>110</v>
      </c>
      <c r="H116" s="22">
        <f t="shared" si="63"/>
        <v>147</v>
      </c>
      <c r="I116" s="22">
        <f t="shared" si="63"/>
        <v>121</v>
      </c>
      <c r="J116" s="22">
        <f t="shared" si="63"/>
        <v>109</v>
      </c>
      <c r="K116" s="22">
        <f t="shared" si="63"/>
        <v>25</v>
      </c>
      <c r="L116" s="22">
        <f t="shared" si="63"/>
        <v>50</v>
      </c>
      <c r="M116" s="22">
        <f t="shared" si="63"/>
        <v>66</v>
      </c>
      <c r="N116" s="22">
        <f t="shared" si="63"/>
        <v>67</v>
      </c>
      <c r="O116" s="22">
        <f t="shared" si="63"/>
        <v>63</v>
      </c>
      <c r="P116" s="22">
        <f t="shared" si="62"/>
        <v>62</v>
      </c>
      <c r="Q116" s="22">
        <f t="shared" si="62"/>
        <v>55</v>
      </c>
      <c r="R116" s="22">
        <f t="shared" si="62"/>
        <v>40</v>
      </c>
      <c r="S116" s="22">
        <f t="shared" si="62"/>
        <v>46</v>
      </c>
      <c r="T116" s="22">
        <f t="shared" si="62"/>
        <v>74</v>
      </c>
      <c r="U116" s="22">
        <f t="shared" si="62"/>
        <v>56</v>
      </c>
      <c r="V116" s="22">
        <f t="shared" si="62"/>
        <v>47</v>
      </c>
      <c r="W116" s="22">
        <f t="shared" si="62"/>
        <v>50</v>
      </c>
      <c r="X116" s="25">
        <f t="shared" si="60"/>
        <v>-24.324324324324326</v>
      </c>
      <c r="Z116"/>
      <c r="AA116" s="16"/>
    </row>
    <row r="117" spans="1:27" ht="17.25">
      <c r="A117" s="21" t="s">
        <v>29</v>
      </c>
      <c r="B117" s="37"/>
      <c r="C117" s="26"/>
      <c r="D117" s="26"/>
      <c r="E117" s="21">
        <f t="shared" ref="E117:O117" si="64">+E75-E159</f>
        <v>98</v>
      </c>
      <c r="F117" s="38">
        <f t="shared" si="64"/>
        <v>104</v>
      </c>
      <c r="G117" s="22">
        <f t="shared" si="64"/>
        <v>159</v>
      </c>
      <c r="H117" s="22">
        <f t="shared" si="64"/>
        <v>221</v>
      </c>
      <c r="I117" s="22">
        <f t="shared" si="64"/>
        <v>271</v>
      </c>
      <c r="J117" s="22">
        <f t="shared" si="64"/>
        <v>179</v>
      </c>
      <c r="K117" s="22">
        <f t="shared" si="64"/>
        <v>49</v>
      </c>
      <c r="L117" s="22">
        <f t="shared" si="64"/>
        <v>59</v>
      </c>
      <c r="M117" s="22">
        <f t="shared" si="64"/>
        <v>112</v>
      </c>
      <c r="N117" s="22">
        <f t="shared" si="64"/>
        <v>81</v>
      </c>
      <c r="O117" s="22">
        <f t="shared" si="64"/>
        <v>87</v>
      </c>
      <c r="P117" s="22">
        <f t="shared" si="62"/>
        <v>83</v>
      </c>
      <c r="Q117" s="22">
        <f t="shared" si="62"/>
        <v>82</v>
      </c>
      <c r="R117" s="22">
        <f t="shared" si="62"/>
        <v>59</v>
      </c>
      <c r="S117" s="22">
        <f t="shared" si="62"/>
        <v>56</v>
      </c>
      <c r="T117" s="22">
        <f t="shared" si="62"/>
        <v>56</v>
      </c>
      <c r="U117" s="22">
        <f t="shared" si="62"/>
        <v>64</v>
      </c>
      <c r="V117" s="22">
        <f t="shared" si="62"/>
        <v>64</v>
      </c>
      <c r="W117" s="22">
        <f t="shared" si="62"/>
        <v>96</v>
      </c>
      <c r="X117" s="25">
        <f t="shared" si="60"/>
        <v>14.285714285714285</v>
      </c>
      <c r="Z117"/>
      <c r="AA117" s="16"/>
    </row>
    <row r="118" spans="1:27" ht="17.25">
      <c r="A118" s="21" t="s">
        <v>30</v>
      </c>
      <c r="B118" s="37"/>
      <c r="C118" s="26"/>
      <c r="D118" s="26"/>
      <c r="E118" s="21">
        <f t="shared" ref="E118:O118" si="65">+E76-E160</f>
        <v>289</v>
      </c>
      <c r="F118" s="38">
        <f t="shared" si="65"/>
        <v>172</v>
      </c>
      <c r="G118" s="22">
        <f t="shared" si="65"/>
        <v>243</v>
      </c>
      <c r="H118" s="22">
        <f t="shared" si="65"/>
        <v>231</v>
      </c>
      <c r="I118" s="22">
        <f t="shared" si="65"/>
        <v>327</v>
      </c>
      <c r="J118" s="22">
        <f t="shared" si="65"/>
        <v>390</v>
      </c>
      <c r="K118" s="22">
        <f t="shared" si="65"/>
        <v>100</v>
      </c>
      <c r="L118" s="22">
        <f t="shared" si="65"/>
        <v>69</v>
      </c>
      <c r="M118" s="22">
        <f t="shared" si="65"/>
        <v>123</v>
      </c>
      <c r="N118" s="22">
        <f t="shared" si="65"/>
        <v>110</v>
      </c>
      <c r="O118" s="22">
        <f t="shared" si="65"/>
        <v>193</v>
      </c>
      <c r="P118" s="22">
        <f t="shared" si="62"/>
        <v>134</v>
      </c>
      <c r="Q118" s="22">
        <f t="shared" si="62"/>
        <v>105</v>
      </c>
      <c r="R118" s="22">
        <f t="shared" si="62"/>
        <v>113</v>
      </c>
      <c r="S118" s="22">
        <f t="shared" si="62"/>
        <v>134</v>
      </c>
      <c r="T118" s="22">
        <f t="shared" si="62"/>
        <v>112</v>
      </c>
      <c r="U118" s="22">
        <f t="shared" si="62"/>
        <v>149</v>
      </c>
      <c r="V118" s="22">
        <f t="shared" si="62"/>
        <v>95</v>
      </c>
      <c r="W118" s="22">
        <f t="shared" si="62"/>
        <v>94</v>
      </c>
      <c r="X118" s="25">
        <f t="shared" si="60"/>
        <v>33.035714285714285</v>
      </c>
      <c r="Z118"/>
      <c r="AA118" s="16"/>
    </row>
    <row r="119" spans="1:27" ht="17.25">
      <c r="A119" s="21" t="s">
        <v>31</v>
      </c>
      <c r="B119" s="37"/>
      <c r="C119" s="26"/>
      <c r="D119" s="26"/>
      <c r="E119" s="21">
        <f t="shared" ref="E119:O119" si="66">+E77-E161</f>
        <v>4295</v>
      </c>
      <c r="F119" s="38">
        <f t="shared" si="66"/>
        <v>4092</v>
      </c>
      <c r="G119" s="22">
        <f t="shared" si="66"/>
        <v>4377</v>
      </c>
      <c r="H119" s="22">
        <f t="shared" si="66"/>
        <v>5162</v>
      </c>
      <c r="I119" s="99">
        <f t="shared" si="66"/>
        <v>6330</v>
      </c>
      <c r="J119" s="99">
        <f t="shared" si="66"/>
        <v>6004</v>
      </c>
      <c r="K119" s="99">
        <f t="shared" si="66"/>
        <v>3650</v>
      </c>
      <c r="L119" s="99">
        <f t="shared" si="66"/>
        <v>4657</v>
      </c>
      <c r="M119" s="99">
        <f t="shared" si="66"/>
        <v>2550</v>
      </c>
      <c r="N119" s="99">
        <f t="shared" si="66"/>
        <v>2385</v>
      </c>
      <c r="O119" s="99">
        <f t="shared" si="66"/>
        <v>2982</v>
      </c>
      <c r="P119" s="99">
        <f t="shared" si="62"/>
        <v>2356</v>
      </c>
      <c r="Q119" s="22">
        <f t="shared" si="62"/>
        <v>2201</v>
      </c>
      <c r="R119" s="22">
        <f t="shared" si="62"/>
        <v>2197</v>
      </c>
      <c r="S119" s="22">
        <f t="shared" si="62"/>
        <v>6596</v>
      </c>
      <c r="T119" s="22">
        <f t="shared" si="62"/>
        <v>2425</v>
      </c>
      <c r="U119" s="22">
        <f t="shared" si="62"/>
        <v>2899</v>
      </c>
      <c r="V119" s="22">
        <f t="shared" si="62"/>
        <v>2382</v>
      </c>
      <c r="W119" s="22">
        <f t="shared" si="62"/>
        <v>2525</v>
      </c>
      <c r="X119" s="25">
        <f>(U119-T119)/T119*100</f>
        <v>19.546391752577318</v>
      </c>
      <c r="Z119"/>
      <c r="AA119" s="16"/>
    </row>
    <row r="120" spans="1:27" ht="17.25">
      <c r="A120" s="21" t="s">
        <v>58</v>
      </c>
      <c r="B120" s="37"/>
      <c r="C120" s="26"/>
      <c r="D120" s="26"/>
      <c r="E120" s="26" t="s">
        <v>38</v>
      </c>
      <c r="F120" s="39" t="s">
        <v>38</v>
      </c>
      <c r="G120" s="26" t="s">
        <v>38</v>
      </c>
      <c r="H120" s="26" t="s">
        <v>38</v>
      </c>
      <c r="I120" s="100" t="s">
        <v>72</v>
      </c>
      <c r="J120" s="100" t="s">
        <v>72</v>
      </c>
      <c r="K120" s="100" t="s">
        <v>72</v>
      </c>
      <c r="L120" s="100" t="s">
        <v>72</v>
      </c>
      <c r="M120" s="100" t="s">
        <v>72</v>
      </c>
      <c r="N120" s="100" t="s">
        <v>72</v>
      </c>
      <c r="O120" s="100" t="s">
        <v>72</v>
      </c>
      <c r="P120" s="100" t="s">
        <v>72</v>
      </c>
      <c r="Q120" s="100" t="s">
        <v>72</v>
      </c>
      <c r="R120" s="22">
        <v>402</v>
      </c>
      <c r="S120" s="22">
        <v>325</v>
      </c>
      <c r="T120" s="22">
        <f t="shared" ref="T120:W123" si="67">+T78-T162</f>
        <v>247</v>
      </c>
      <c r="U120" s="22">
        <f t="shared" si="67"/>
        <v>293</v>
      </c>
      <c r="V120" s="22">
        <f t="shared" si="67"/>
        <v>251</v>
      </c>
      <c r="W120" s="22">
        <f t="shared" si="67"/>
        <v>365</v>
      </c>
      <c r="X120" s="25">
        <f>(U120-T120)/T120*100</f>
        <v>18.623481781376519</v>
      </c>
      <c r="Z120"/>
      <c r="AA120" s="16"/>
    </row>
    <row r="121" spans="1:27" ht="17.25">
      <c r="A121" s="21" t="s">
        <v>33</v>
      </c>
      <c r="B121" s="26"/>
      <c r="C121" s="26"/>
      <c r="D121" s="26"/>
      <c r="E121" s="21">
        <f t="shared" ref="E121:S121" si="68">+E79-E163</f>
        <v>995</v>
      </c>
      <c r="F121" s="21">
        <f t="shared" si="68"/>
        <v>774</v>
      </c>
      <c r="G121" s="26">
        <f t="shared" si="68"/>
        <v>803</v>
      </c>
      <c r="H121" s="22">
        <f t="shared" si="68"/>
        <v>948</v>
      </c>
      <c r="I121" s="22">
        <f t="shared" si="68"/>
        <v>1083</v>
      </c>
      <c r="J121" s="22">
        <f t="shared" si="68"/>
        <v>1075</v>
      </c>
      <c r="K121" s="22">
        <f t="shared" si="68"/>
        <v>473</v>
      </c>
      <c r="L121" s="22">
        <f t="shared" si="68"/>
        <v>501</v>
      </c>
      <c r="M121" s="22">
        <f t="shared" si="68"/>
        <v>587</v>
      </c>
      <c r="N121" s="22">
        <f t="shared" si="68"/>
        <v>573</v>
      </c>
      <c r="O121" s="22">
        <f t="shared" si="68"/>
        <v>487</v>
      </c>
      <c r="P121" s="22">
        <f t="shared" si="68"/>
        <v>461</v>
      </c>
      <c r="Q121" s="22">
        <f t="shared" si="68"/>
        <v>368</v>
      </c>
      <c r="R121" s="22">
        <f t="shared" si="68"/>
        <v>474</v>
      </c>
      <c r="S121" s="22">
        <f t="shared" si="68"/>
        <v>441</v>
      </c>
      <c r="T121" s="22">
        <f t="shared" si="67"/>
        <v>462</v>
      </c>
      <c r="U121" s="22">
        <f t="shared" si="67"/>
        <v>325</v>
      </c>
      <c r="V121" s="22">
        <f t="shared" si="67"/>
        <v>254</v>
      </c>
      <c r="W121" s="22">
        <f t="shared" si="67"/>
        <v>287</v>
      </c>
      <c r="X121" s="25">
        <f>(U121-T121)/T121*100</f>
        <v>-29.653679653679653</v>
      </c>
      <c r="Z121"/>
      <c r="AA121" s="16"/>
    </row>
    <row r="122" spans="1:27" ht="17.25">
      <c r="A122" s="21" t="s">
        <v>34</v>
      </c>
      <c r="B122" s="37"/>
      <c r="C122" s="26"/>
      <c r="D122" s="26"/>
      <c r="E122" s="21">
        <f t="shared" ref="E122:S122" si="69">+E80-E164</f>
        <v>353</v>
      </c>
      <c r="F122" s="38">
        <f t="shared" si="69"/>
        <v>408</v>
      </c>
      <c r="G122" s="22">
        <f t="shared" si="69"/>
        <v>325</v>
      </c>
      <c r="H122" s="22">
        <f t="shared" si="69"/>
        <v>383</v>
      </c>
      <c r="I122" s="22">
        <f t="shared" si="69"/>
        <v>391</v>
      </c>
      <c r="J122" s="22">
        <f t="shared" si="69"/>
        <v>401</v>
      </c>
      <c r="K122" s="22">
        <f t="shared" si="69"/>
        <v>227</v>
      </c>
      <c r="L122" s="22">
        <f t="shared" si="69"/>
        <v>201</v>
      </c>
      <c r="M122" s="22">
        <f t="shared" si="69"/>
        <v>172</v>
      </c>
      <c r="N122" s="22">
        <f t="shared" si="69"/>
        <v>158</v>
      </c>
      <c r="O122" s="22">
        <f t="shared" si="69"/>
        <v>122</v>
      </c>
      <c r="P122" s="22">
        <f t="shared" si="69"/>
        <v>149</v>
      </c>
      <c r="Q122" s="22">
        <f t="shared" si="69"/>
        <v>164</v>
      </c>
      <c r="R122" s="22">
        <f t="shared" si="69"/>
        <v>184</v>
      </c>
      <c r="S122" s="22">
        <f t="shared" si="69"/>
        <v>152</v>
      </c>
      <c r="T122" s="22">
        <f t="shared" si="67"/>
        <v>185</v>
      </c>
      <c r="U122" s="22">
        <f t="shared" si="67"/>
        <v>161</v>
      </c>
      <c r="V122" s="22">
        <f t="shared" si="67"/>
        <v>127</v>
      </c>
      <c r="W122" s="22">
        <f t="shared" si="67"/>
        <v>148</v>
      </c>
      <c r="X122" s="25">
        <f>(U122-T122)/T122*100</f>
        <v>-12.972972972972974</v>
      </c>
      <c r="Z122"/>
      <c r="AA122" s="16"/>
    </row>
    <row r="123" spans="1:27" ht="17.25">
      <c r="A123" s="27" t="s">
        <v>35</v>
      </c>
      <c r="B123" s="40"/>
      <c r="C123" s="41"/>
      <c r="D123" s="41"/>
      <c r="E123" s="41"/>
      <c r="F123" s="42"/>
      <c r="G123" s="41"/>
      <c r="H123" s="41"/>
      <c r="I123" s="105" t="s">
        <v>72</v>
      </c>
      <c r="J123" s="106" t="s">
        <v>72</v>
      </c>
      <c r="K123" s="106" t="s">
        <v>72</v>
      </c>
      <c r="L123" s="43">
        <f t="shared" ref="L123:S123" si="70">+L81-L165</f>
        <v>313</v>
      </c>
      <c r="M123" s="43">
        <f t="shared" si="70"/>
        <v>425</v>
      </c>
      <c r="N123" s="43">
        <f t="shared" si="70"/>
        <v>375</v>
      </c>
      <c r="O123" s="43">
        <f t="shared" si="70"/>
        <v>443</v>
      </c>
      <c r="P123" s="43">
        <f t="shared" si="70"/>
        <v>401</v>
      </c>
      <c r="Q123" s="43">
        <f t="shared" si="70"/>
        <v>472</v>
      </c>
      <c r="R123" s="43">
        <f t="shared" si="70"/>
        <v>485</v>
      </c>
      <c r="S123" s="43">
        <f t="shared" si="70"/>
        <v>676</v>
      </c>
      <c r="T123" s="43">
        <f t="shared" si="67"/>
        <v>668</v>
      </c>
      <c r="U123" s="43">
        <f t="shared" si="67"/>
        <v>517</v>
      </c>
      <c r="V123" s="43">
        <f t="shared" si="67"/>
        <v>324</v>
      </c>
      <c r="W123" s="43">
        <f t="shared" si="67"/>
        <v>382</v>
      </c>
      <c r="X123" s="30">
        <f>(U123-T123)/T123*100</f>
        <v>-22.604790419161677</v>
      </c>
      <c r="Z123"/>
      <c r="AA123" s="16"/>
    </row>
    <row r="124" spans="1:27" ht="17.25">
      <c r="A124" s="77" t="s">
        <v>74</v>
      </c>
      <c r="B124" s="64"/>
      <c r="C124" s="64"/>
      <c r="D124" s="64"/>
      <c r="E124" s="64"/>
      <c r="F124" s="64"/>
      <c r="G124" s="64"/>
      <c r="H124" s="64"/>
      <c r="I124" s="64"/>
      <c r="J124" s="64"/>
      <c r="K124" s="64"/>
      <c r="L124" s="64"/>
      <c r="M124" s="64"/>
      <c r="N124" s="46"/>
      <c r="O124" s="46"/>
      <c r="P124" s="46"/>
      <c r="Q124" s="46"/>
      <c r="R124" s="46"/>
      <c r="S124" s="46"/>
      <c r="T124" s="46"/>
      <c r="U124" s="46"/>
      <c r="V124" s="46"/>
      <c r="W124" s="46"/>
      <c r="X124" s="44" t="s">
        <v>41</v>
      </c>
      <c r="Z124"/>
      <c r="AA124" s="16"/>
    </row>
    <row r="125" spans="1:27" ht="17.25">
      <c r="A125" s="64" t="s">
        <v>52</v>
      </c>
      <c r="B125" s="75"/>
      <c r="C125" s="75"/>
      <c r="D125" s="75"/>
      <c r="E125" s="75"/>
      <c r="F125" s="75"/>
      <c r="G125" s="71"/>
      <c r="H125" s="71"/>
      <c r="I125" s="72" t="s">
        <v>53</v>
      </c>
      <c r="J125" s="76"/>
      <c r="K125" s="76"/>
      <c r="L125" s="64" t="s">
        <v>55</v>
      </c>
      <c r="M125" s="76"/>
      <c r="N125" s="46"/>
      <c r="O125" s="73"/>
      <c r="P125" s="46"/>
      <c r="Q125" s="46"/>
      <c r="R125" s="46"/>
      <c r="S125" s="46"/>
      <c r="T125" s="46"/>
      <c r="U125" s="46"/>
      <c r="V125" s="46"/>
      <c r="W125" s="46"/>
      <c r="X125" s="44"/>
      <c r="Z125"/>
      <c r="AA125" s="16"/>
    </row>
    <row r="126" spans="1:27" ht="17.25">
      <c r="A126" s="54"/>
      <c r="B126" s="55"/>
      <c r="C126" s="55"/>
      <c r="D126" s="55"/>
      <c r="E126" s="55"/>
      <c r="F126" s="55"/>
      <c r="G126" s="45"/>
      <c r="H126" s="45"/>
      <c r="I126" s="45"/>
      <c r="J126" s="46"/>
      <c r="K126" s="46"/>
      <c r="L126" s="46"/>
      <c r="M126" s="46"/>
      <c r="N126" s="46"/>
      <c r="O126" s="46"/>
      <c r="P126" s="46"/>
      <c r="Q126" s="46"/>
      <c r="R126" s="46"/>
      <c r="S126" s="46"/>
      <c r="T126" s="46"/>
      <c r="U126" s="46"/>
      <c r="V126" s="46"/>
      <c r="W126" s="46"/>
      <c r="Z126"/>
      <c r="AA126" s="16"/>
    </row>
    <row r="127" spans="1:27" ht="18">
      <c r="A127" s="50"/>
      <c r="B127" s="1" t="s">
        <v>44</v>
      </c>
      <c r="C127" s="47"/>
      <c r="D127" s="47"/>
      <c r="E127" s="47"/>
      <c r="F127" s="47"/>
      <c r="G127" s="47"/>
      <c r="H127" s="47"/>
      <c r="I127" s="50"/>
      <c r="J127" s="1" t="s">
        <v>44</v>
      </c>
      <c r="K127" s="47"/>
      <c r="L127" s="47"/>
      <c r="M127" s="47"/>
      <c r="N127" s="47"/>
      <c r="O127" s="47"/>
      <c r="P127" s="47"/>
      <c r="Q127" s="47"/>
      <c r="R127" s="47"/>
      <c r="S127" s="47"/>
      <c r="T127" s="47"/>
      <c r="U127" s="47"/>
      <c r="V127" s="47"/>
      <c r="W127" s="47"/>
      <c r="X127" s="50"/>
      <c r="Z127"/>
      <c r="AA127" s="16"/>
    </row>
    <row r="128" spans="1:27" ht="18">
      <c r="A128" s="50"/>
      <c r="B128" s="4" t="s">
        <v>80</v>
      </c>
      <c r="C128" s="47"/>
      <c r="D128" s="47"/>
      <c r="E128" s="47"/>
      <c r="F128" s="47"/>
      <c r="G128" s="47"/>
      <c r="H128" s="47"/>
      <c r="I128" s="50"/>
      <c r="J128" s="4" t="s">
        <v>80</v>
      </c>
      <c r="K128" s="47"/>
      <c r="L128" s="47"/>
      <c r="M128" s="47"/>
      <c r="N128" s="47"/>
      <c r="O128" s="47"/>
      <c r="P128" s="47"/>
      <c r="Q128" s="47"/>
      <c r="R128" s="47"/>
      <c r="S128" s="47"/>
      <c r="T128" s="47"/>
      <c r="U128" s="47"/>
      <c r="V128" s="47"/>
      <c r="W128" s="47"/>
      <c r="X128" s="50"/>
      <c r="Z128"/>
      <c r="AA128" s="16"/>
    </row>
    <row r="129" spans="1:27" ht="17.25">
      <c r="A129" s="6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Z129"/>
      <c r="AA129" s="16"/>
    </row>
    <row r="130" spans="1:27" s="50" customFormat="1" ht="18">
      <c r="A130" s="2"/>
      <c r="B130" s="2"/>
      <c r="C130" s="2"/>
      <c r="D130" s="2"/>
      <c r="E130" s="7"/>
      <c r="F130" s="2"/>
      <c r="G130" s="2"/>
      <c r="H130" s="2"/>
      <c r="I130" s="2"/>
      <c r="J130" s="7"/>
      <c r="K130" s="7"/>
      <c r="L130" s="7"/>
      <c r="M130" s="7"/>
      <c r="N130"/>
      <c r="O130" s="7"/>
      <c r="P130" s="7"/>
      <c r="Q130" s="7"/>
      <c r="R130" s="7"/>
      <c r="S130" s="7"/>
      <c r="T130" s="7"/>
      <c r="U130" s="7"/>
      <c r="V130" s="7"/>
      <c r="W130" s="7"/>
      <c r="X130" s="7" t="s">
        <v>36</v>
      </c>
      <c r="AA130" s="51"/>
    </row>
    <row r="131" spans="1:27" s="50" customFormat="1" ht="30">
      <c r="A131" s="65" t="s">
        <v>39</v>
      </c>
      <c r="B131" s="70">
        <v>2000</v>
      </c>
      <c r="C131" s="66">
        <v>2001</v>
      </c>
      <c r="D131" s="66">
        <v>2002</v>
      </c>
      <c r="E131" s="67">
        <v>2003</v>
      </c>
      <c r="F131" s="67">
        <v>2004</v>
      </c>
      <c r="G131" s="68">
        <v>2005</v>
      </c>
      <c r="H131" s="68">
        <v>2006</v>
      </c>
      <c r="I131" s="67">
        <v>2007</v>
      </c>
      <c r="J131" s="68">
        <v>2008</v>
      </c>
      <c r="K131" s="68">
        <v>2009</v>
      </c>
      <c r="L131" s="68">
        <v>2010</v>
      </c>
      <c r="M131" s="68">
        <v>2011</v>
      </c>
      <c r="N131" s="68">
        <v>2012</v>
      </c>
      <c r="O131" s="68">
        <v>2013</v>
      </c>
      <c r="P131" s="68">
        <v>2014</v>
      </c>
      <c r="Q131" s="68">
        <v>2015</v>
      </c>
      <c r="R131" s="68">
        <f t="shared" ref="R131:X131" si="71">R5</f>
        <v>2016</v>
      </c>
      <c r="S131" s="68">
        <f t="shared" si="71"/>
        <v>2017</v>
      </c>
      <c r="T131" s="68">
        <f t="shared" si="71"/>
        <v>2018</v>
      </c>
      <c r="U131" s="68">
        <f t="shared" si="71"/>
        <v>2019</v>
      </c>
      <c r="V131" s="68">
        <f t="shared" si="71"/>
        <v>2020</v>
      </c>
      <c r="W131" s="68">
        <f t="shared" si="71"/>
        <v>2021</v>
      </c>
      <c r="X131" s="69" t="str">
        <f t="shared" si="71"/>
        <v>var.% 2021/20</v>
      </c>
    </row>
    <row r="132" spans="1:27">
      <c r="A132" s="9" t="s">
        <v>42</v>
      </c>
      <c r="B132" s="10">
        <f t="shared" ref="B132:P132" si="72">+B133+B153</f>
        <v>245439</v>
      </c>
      <c r="C132" s="10">
        <f t="shared" si="72"/>
        <v>237693</v>
      </c>
      <c r="D132" s="10">
        <f t="shared" si="72"/>
        <v>212893</v>
      </c>
      <c r="E132" s="10">
        <f t="shared" si="72"/>
        <v>224279</v>
      </c>
      <c r="F132" s="10">
        <f t="shared" si="72"/>
        <v>252415</v>
      </c>
      <c r="G132" s="10">
        <f t="shared" si="72"/>
        <v>271221</v>
      </c>
      <c r="H132" s="10">
        <f t="shared" si="72"/>
        <v>294597</v>
      </c>
      <c r="I132" s="10">
        <f t="shared" si="72"/>
        <v>309203</v>
      </c>
      <c r="J132" s="10">
        <f t="shared" si="72"/>
        <v>303939</v>
      </c>
      <c r="K132" s="10">
        <f t="shared" si="72"/>
        <v>161688</v>
      </c>
      <c r="L132" s="10">
        <f t="shared" si="72"/>
        <v>174580</v>
      </c>
      <c r="M132" s="10">
        <f t="shared" si="72"/>
        <v>239495</v>
      </c>
      <c r="N132" s="10">
        <f t="shared" si="72"/>
        <v>217699</v>
      </c>
      <c r="O132" s="10">
        <f t="shared" si="72"/>
        <v>235979</v>
      </c>
      <c r="P132" s="10">
        <f t="shared" si="72"/>
        <v>221614</v>
      </c>
      <c r="Q132" s="10">
        <f t="shared" ref="Q132:W132" si="73">+Q133+Q153</f>
        <v>261622</v>
      </c>
      <c r="R132" s="10">
        <f t="shared" si="73"/>
        <v>303725</v>
      </c>
      <c r="S132" s="10">
        <f t="shared" si="73"/>
        <v>304809</v>
      </c>
      <c r="T132" s="10">
        <f t="shared" si="73"/>
        <v>328378</v>
      </c>
      <c r="U132" s="10">
        <f t="shared" si="73"/>
        <v>325141</v>
      </c>
      <c r="V132" s="10">
        <f t="shared" ref="V132" si="74">+V133+V153</f>
        <v>233757</v>
      </c>
      <c r="W132" s="10">
        <f t="shared" si="73"/>
        <v>278634</v>
      </c>
      <c r="X132" s="11">
        <f t="shared" ref="X132:X160" si="75">(W132-U132)/U132*100</f>
        <v>-14.303640574396953</v>
      </c>
      <c r="Z132"/>
    </row>
    <row r="133" spans="1:27">
      <c r="A133" s="13" t="s">
        <v>6</v>
      </c>
      <c r="B133" s="14">
        <f t="shared" ref="B133:P133" si="76">SUM(B134:B149)</f>
        <v>245439</v>
      </c>
      <c r="C133" s="14">
        <f t="shared" si="76"/>
        <v>237693</v>
      </c>
      <c r="D133" s="14">
        <f t="shared" si="76"/>
        <v>212893</v>
      </c>
      <c r="E133" s="14">
        <f t="shared" si="76"/>
        <v>215050</v>
      </c>
      <c r="F133" s="14">
        <f t="shared" si="76"/>
        <v>233779</v>
      </c>
      <c r="G133" s="14">
        <f t="shared" si="76"/>
        <v>251163</v>
      </c>
      <c r="H133" s="14">
        <f t="shared" si="76"/>
        <v>261813</v>
      </c>
      <c r="I133" s="14">
        <f>SUM(I134:I149)</f>
        <v>266936</v>
      </c>
      <c r="J133" s="14">
        <f t="shared" si="76"/>
        <v>268000</v>
      </c>
      <c r="K133" s="14">
        <f t="shared" si="76"/>
        <v>149721</v>
      </c>
      <c r="L133" s="14">
        <f t="shared" si="76"/>
        <v>155053</v>
      </c>
      <c r="M133" s="14">
        <f t="shared" si="76"/>
        <v>205727</v>
      </c>
      <c r="N133" s="14">
        <f t="shared" si="76"/>
        <v>185540</v>
      </c>
      <c r="O133" s="14">
        <f t="shared" si="76"/>
        <v>197481</v>
      </c>
      <c r="P133" s="14">
        <f t="shared" si="76"/>
        <v>185252</v>
      </c>
      <c r="Q133" s="14">
        <f t="shared" ref="Q133:W133" si="77">SUM(Q134:Q149)</f>
        <v>215205</v>
      </c>
      <c r="R133" s="14">
        <f t="shared" si="77"/>
        <v>241641</v>
      </c>
      <c r="S133" s="14">
        <f t="shared" si="77"/>
        <v>248835</v>
      </c>
      <c r="T133" s="14">
        <f t="shared" si="77"/>
        <v>262585</v>
      </c>
      <c r="U133" s="14">
        <f t="shared" si="77"/>
        <v>262004</v>
      </c>
      <c r="V133" s="14">
        <f t="shared" ref="V133" si="78">SUM(V134:V149)</f>
        <v>191903</v>
      </c>
      <c r="W133" s="14">
        <f t="shared" si="77"/>
        <v>213174</v>
      </c>
      <c r="X133" s="15">
        <f t="shared" si="75"/>
        <v>-18.637120043968793</v>
      </c>
      <c r="Z133"/>
    </row>
    <row r="134" spans="1:27">
      <c r="A134" s="17" t="s">
        <v>7</v>
      </c>
      <c r="B134" s="17">
        <v>7323</v>
      </c>
      <c r="C134" s="17">
        <v>6873</v>
      </c>
      <c r="D134" s="17">
        <v>5857</v>
      </c>
      <c r="E134" s="17">
        <v>7020</v>
      </c>
      <c r="F134" s="17">
        <v>8643</v>
      </c>
      <c r="G134" s="18">
        <v>7372</v>
      </c>
      <c r="H134" s="18">
        <v>6617</v>
      </c>
      <c r="I134" s="18">
        <v>7273</v>
      </c>
      <c r="J134" s="18">
        <v>7432</v>
      </c>
      <c r="K134" s="19">
        <v>3926</v>
      </c>
      <c r="L134" s="19">
        <v>4402</v>
      </c>
      <c r="M134" s="19">
        <v>6692</v>
      </c>
      <c r="N134" s="57">
        <v>6032</v>
      </c>
      <c r="O134" s="57">
        <v>6845</v>
      </c>
      <c r="P134" s="57">
        <v>6300</v>
      </c>
      <c r="Q134" s="57">
        <v>6716</v>
      </c>
      <c r="R134" s="57">
        <v>7394</v>
      </c>
      <c r="S134" s="57">
        <v>7652</v>
      </c>
      <c r="T134" s="57">
        <v>7677</v>
      </c>
      <c r="U134" s="57">
        <v>7677</v>
      </c>
      <c r="V134" s="57">
        <v>5467</v>
      </c>
      <c r="W134" s="57">
        <v>6470</v>
      </c>
      <c r="X134" s="20">
        <f t="shared" si="75"/>
        <v>-15.722287351830142</v>
      </c>
      <c r="Z134"/>
    </row>
    <row r="135" spans="1:27">
      <c r="A135" s="21" t="s">
        <v>8</v>
      </c>
      <c r="B135" s="21">
        <v>8561</v>
      </c>
      <c r="C135" s="21">
        <v>8815</v>
      </c>
      <c r="D135" s="21">
        <v>7009</v>
      </c>
      <c r="E135" s="21">
        <v>7223</v>
      </c>
      <c r="F135" s="21">
        <v>7794</v>
      </c>
      <c r="G135" s="22">
        <v>9077</v>
      </c>
      <c r="H135" s="22">
        <v>7772</v>
      </c>
      <c r="I135" s="22">
        <v>9356</v>
      </c>
      <c r="J135" s="22">
        <v>9590</v>
      </c>
      <c r="K135" s="23">
        <v>6202</v>
      </c>
      <c r="L135" s="23">
        <v>5531</v>
      </c>
      <c r="M135" s="23">
        <v>7913</v>
      </c>
      <c r="N135" s="58">
        <v>6759</v>
      </c>
      <c r="O135" s="58">
        <v>6180</v>
      </c>
      <c r="P135" s="58">
        <v>6307</v>
      </c>
      <c r="Q135" s="58">
        <v>6819</v>
      </c>
      <c r="R135" s="58">
        <v>8027</v>
      </c>
      <c r="S135" s="58">
        <v>8337</v>
      </c>
      <c r="T135" s="58">
        <v>9789</v>
      </c>
      <c r="U135" s="58">
        <v>9789</v>
      </c>
      <c r="V135" s="58">
        <v>6125</v>
      </c>
      <c r="W135" s="58">
        <v>6807</v>
      </c>
      <c r="X135" s="24">
        <f t="shared" si="75"/>
        <v>-30.462764327306157</v>
      </c>
      <c r="Z135"/>
    </row>
    <row r="136" spans="1:27">
      <c r="A136" s="21" t="s">
        <v>9</v>
      </c>
      <c r="B136" s="21">
        <v>3890</v>
      </c>
      <c r="C136" s="21">
        <v>3817</v>
      </c>
      <c r="D136" s="21">
        <v>3436</v>
      </c>
      <c r="E136" s="21">
        <v>3612</v>
      </c>
      <c r="F136" s="21">
        <v>4000</v>
      </c>
      <c r="G136" s="22">
        <v>5164</v>
      </c>
      <c r="H136" s="22">
        <v>5202</v>
      </c>
      <c r="I136" s="22">
        <v>6036</v>
      </c>
      <c r="J136" s="22">
        <v>5516</v>
      </c>
      <c r="K136" s="23">
        <v>2676</v>
      </c>
      <c r="L136" s="23">
        <v>2214</v>
      </c>
      <c r="M136" s="23">
        <v>3262</v>
      </c>
      <c r="N136" s="58">
        <v>3377</v>
      </c>
      <c r="O136" s="58">
        <v>3868</v>
      </c>
      <c r="P136" s="58">
        <v>3318</v>
      </c>
      <c r="Q136" s="58">
        <v>4357</v>
      </c>
      <c r="R136" s="58">
        <v>4579</v>
      </c>
      <c r="S136" s="58">
        <v>4545</v>
      </c>
      <c r="T136" s="58">
        <v>4539</v>
      </c>
      <c r="U136" s="58">
        <v>4539</v>
      </c>
      <c r="V136" s="58">
        <v>3288</v>
      </c>
      <c r="W136" s="58">
        <v>3917</v>
      </c>
      <c r="X136" s="25">
        <f t="shared" si="75"/>
        <v>-13.70345891165455</v>
      </c>
      <c r="Z136"/>
    </row>
    <row r="137" spans="1:27">
      <c r="A137" s="21" t="s">
        <v>10</v>
      </c>
      <c r="B137" s="21">
        <v>2447</v>
      </c>
      <c r="C137" s="21">
        <v>2242</v>
      </c>
      <c r="D137" s="21">
        <v>2122</v>
      </c>
      <c r="E137" s="21">
        <v>2550</v>
      </c>
      <c r="F137" s="21">
        <v>2889</v>
      </c>
      <c r="G137" s="22">
        <v>2905</v>
      </c>
      <c r="H137" s="22">
        <v>2726</v>
      </c>
      <c r="I137" s="22">
        <v>2779</v>
      </c>
      <c r="J137" s="22">
        <v>3485</v>
      </c>
      <c r="K137" s="23">
        <v>2178</v>
      </c>
      <c r="L137" s="23">
        <v>1882</v>
      </c>
      <c r="M137" s="23">
        <v>2349</v>
      </c>
      <c r="N137" s="58">
        <v>2397</v>
      </c>
      <c r="O137" s="58">
        <v>2720</v>
      </c>
      <c r="P137" s="58">
        <v>1953</v>
      </c>
      <c r="Q137" s="58">
        <v>2126</v>
      </c>
      <c r="R137" s="58">
        <v>2599</v>
      </c>
      <c r="S137" s="58">
        <v>2868</v>
      </c>
      <c r="T137" s="58">
        <v>2911</v>
      </c>
      <c r="U137" s="58">
        <v>2911</v>
      </c>
      <c r="V137" s="58">
        <v>2317</v>
      </c>
      <c r="W137" s="58">
        <v>2426</v>
      </c>
      <c r="X137" s="25">
        <f t="shared" si="75"/>
        <v>-16.660941257299896</v>
      </c>
      <c r="Y137" s="81"/>
      <c r="Z137"/>
    </row>
    <row r="138" spans="1:27">
      <c r="A138" s="21" t="s">
        <v>11</v>
      </c>
      <c r="B138" s="21">
        <v>46492</v>
      </c>
      <c r="C138" s="21">
        <v>45481</v>
      </c>
      <c r="D138" s="21">
        <v>39802</v>
      </c>
      <c r="E138" s="21">
        <v>36050</v>
      </c>
      <c r="F138" s="21">
        <v>38440</v>
      </c>
      <c r="G138" s="22">
        <v>45612</v>
      </c>
      <c r="H138" s="22">
        <v>43613</v>
      </c>
      <c r="I138" s="22">
        <v>44405</v>
      </c>
      <c r="J138" s="22">
        <v>48163</v>
      </c>
      <c r="K138" s="23">
        <v>28578</v>
      </c>
      <c r="L138" s="23">
        <v>28172</v>
      </c>
      <c r="M138" s="23">
        <v>39864</v>
      </c>
      <c r="N138" s="58">
        <v>37465</v>
      </c>
      <c r="O138" s="58">
        <v>37626</v>
      </c>
      <c r="P138" s="58">
        <v>32698</v>
      </c>
      <c r="Q138" s="58">
        <v>36855</v>
      </c>
      <c r="R138" s="58">
        <v>41600</v>
      </c>
      <c r="S138" s="58">
        <v>44452</v>
      </c>
      <c r="T138" s="58">
        <v>49519</v>
      </c>
      <c r="U138" s="58">
        <v>49519</v>
      </c>
      <c r="V138" s="58">
        <v>36737</v>
      </c>
      <c r="W138" s="58">
        <v>38787</v>
      </c>
      <c r="X138" s="25">
        <f t="shared" si="75"/>
        <v>-21.672489347523172</v>
      </c>
      <c r="Y138" s="81"/>
      <c r="Z138"/>
    </row>
    <row r="139" spans="1:27">
      <c r="A139" s="21" t="s">
        <v>12</v>
      </c>
      <c r="B139" s="21">
        <v>57319</v>
      </c>
      <c r="C139" s="21">
        <v>50783</v>
      </c>
      <c r="D139" s="21">
        <v>43403</v>
      </c>
      <c r="E139" s="21">
        <v>46085</v>
      </c>
      <c r="F139" s="21">
        <v>53728</v>
      </c>
      <c r="G139" s="22">
        <v>55454</v>
      </c>
      <c r="H139" s="22">
        <v>62837</v>
      </c>
      <c r="I139" s="22">
        <v>68424</v>
      </c>
      <c r="J139" s="22">
        <v>67797</v>
      </c>
      <c r="K139" s="23">
        <v>40322</v>
      </c>
      <c r="L139" s="23">
        <v>48827</v>
      </c>
      <c r="M139" s="23">
        <v>60213</v>
      </c>
      <c r="N139" s="58">
        <v>54444</v>
      </c>
      <c r="O139" s="58">
        <v>54576</v>
      </c>
      <c r="P139" s="58">
        <v>57886</v>
      </c>
      <c r="Q139" s="58">
        <v>60947</v>
      </c>
      <c r="R139" s="58">
        <v>63879</v>
      </c>
      <c r="S139" s="58">
        <v>64747</v>
      </c>
      <c r="T139" s="58">
        <v>68010</v>
      </c>
      <c r="U139" s="58">
        <v>68010</v>
      </c>
      <c r="V139" s="58">
        <v>50323</v>
      </c>
      <c r="W139" s="58">
        <v>55562</v>
      </c>
      <c r="X139" s="25">
        <f t="shared" si="75"/>
        <v>-18.303190707248934</v>
      </c>
      <c r="Y139" s="81"/>
      <c r="Z139"/>
    </row>
    <row r="140" spans="1:27">
      <c r="A140" s="21" t="s">
        <v>13</v>
      </c>
      <c r="B140" s="26">
        <v>947</v>
      </c>
      <c r="C140" s="26">
        <v>895</v>
      </c>
      <c r="D140" s="21">
        <v>696</v>
      </c>
      <c r="E140" s="21">
        <v>866</v>
      </c>
      <c r="F140" s="21">
        <v>944</v>
      </c>
      <c r="G140" s="22">
        <v>829</v>
      </c>
      <c r="H140" s="22">
        <v>1014</v>
      </c>
      <c r="I140" s="22">
        <v>1199</v>
      </c>
      <c r="J140" s="22">
        <v>1503</v>
      </c>
      <c r="K140" s="23">
        <v>889</v>
      </c>
      <c r="L140" s="23">
        <v>618</v>
      </c>
      <c r="M140" s="23">
        <v>276</v>
      </c>
      <c r="N140" s="58">
        <v>104</v>
      </c>
      <c r="O140" s="58">
        <v>162</v>
      </c>
      <c r="P140" s="58">
        <v>212</v>
      </c>
      <c r="Q140" s="58">
        <v>278</v>
      </c>
      <c r="R140" s="58">
        <v>203</v>
      </c>
      <c r="S140" s="58">
        <v>218</v>
      </c>
      <c r="T140" s="58">
        <v>281</v>
      </c>
      <c r="U140" s="58">
        <v>281</v>
      </c>
      <c r="V140" s="58">
        <v>353</v>
      </c>
      <c r="W140" s="58">
        <v>367</v>
      </c>
      <c r="X140" s="25">
        <f t="shared" si="75"/>
        <v>30.604982206405694</v>
      </c>
      <c r="Y140" s="81"/>
      <c r="Z140"/>
    </row>
    <row r="141" spans="1:27">
      <c r="A141" s="21" t="s">
        <v>14</v>
      </c>
      <c r="B141" s="21">
        <v>3245</v>
      </c>
      <c r="C141" s="21">
        <v>2889</v>
      </c>
      <c r="D141" s="21">
        <v>2278</v>
      </c>
      <c r="E141" s="21">
        <v>2516</v>
      </c>
      <c r="F141" s="21">
        <v>2686</v>
      </c>
      <c r="G141" s="22">
        <v>3491</v>
      </c>
      <c r="H141" s="22">
        <v>3712</v>
      </c>
      <c r="I141" s="22">
        <v>3504</v>
      </c>
      <c r="J141" s="22">
        <v>2599</v>
      </c>
      <c r="K141" s="23">
        <v>692</v>
      </c>
      <c r="L141" s="23">
        <v>611</v>
      </c>
      <c r="M141" s="23">
        <v>795</v>
      </c>
      <c r="N141" s="58">
        <v>919</v>
      </c>
      <c r="O141" s="58">
        <v>1304</v>
      </c>
      <c r="P141" s="58">
        <v>1438</v>
      </c>
      <c r="Q141" s="58">
        <v>1491</v>
      </c>
      <c r="R141" s="58">
        <v>2103</v>
      </c>
      <c r="S141" s="58">
        <v>1883</v>
      </c>
      <c r="T141" s="58">
        <v>1784</v>
      </c>
      <c r="U141" s="58">
        <v>1784</v>
      </c>
      <c r="V141" s="58">
        <v>1587</v>
      </c>
      <c r="W141" s="58">
        <v>1872</v>
      </c>
      <c r="X141" s="25">
        <f t="shared" si="75"/>
        <v>4.9327354260089686</v>
      </c>
      <c r="Y141" s="81"/>
      <c r="Z141"/>
    </row>
    <row r="142" spans="1:27">
      <c r="A142" s="21" t="s">
        <v>49</v>
      </c>
      <c r="B142" s="21">
        <v>25991</v>
      </c>
      <c r="C142" s="21">
        <v>25973</v>
      </c>
      <c r="D142" s="21">
        <v>26671</v>
      </c>
      <c r="E142" s="21">
        <v>24545</v>
      </c>
      <c r="F142" s="21">
        <v>25350</v>
      </c>
      <c r="G142" s="22">
        <v>25634</v>
      </c>
      <c r="H142" s="22">
        <v>25930</v>
      </c>
      <c r="I142" s="22">
        <v>26226</v>
      </c>
      <c r="J142" s="22">
        <v>25741</v>
      </c>
      <c r="K142" s="23">
        <v>12731</v>
      </c>
      <c r="L142" s="23">
        <v>12298</v>
      </c>
      <c r="M142" s="23">
        <v>13875</v>
      </c>
      <c r="N142" s="58">
        <v>9919</v>
      </c>
      <c r="O142" s="58">
        <v>9627</v>
      </c>
      <c r="P142" s="58">
        <v>9057</v>
      </c>
      <c r="Q142" s="58">
        <v>11827</v>
      </c>
      <c r="R142" s="58">
        <v>18279</v>
      </c>
      <c r="S142" s="58">
        <v>19465</v>
      </c>
      <c r="T142" s="58">
        <v>18983</v>
      </c>
      <c r="U142" s="58">
        <v>18880</v>
      </c>
      <c r="V142" s="58">
        <v>16377</v>
      </c>
      <c r="W142" s="58">
        <v>20379</v>
      </c>
      <c r="X142" s="25">
        <f t="shared" si="75"/>
        <v>7.9396186440677958</v>
      </c>
      <c r="Y142" s="81"/>
      <c r="Z142"/>
    </row>
    <row r="143" spans="1:27">
      <c r="A143" s="21" t="s">
        <v>15</v>
      </c>
      <c r="B143" s="21">
        <v>1299</v>
      </c>
      <c r="C143" s="21">
        <v>1079</v>
      </c>
      <c r="D143" s="21">
        <v>854</v>
      </c>
      <c r="E143" s="21">
        <v>1009</v>
      </c>
      <c r="F143" s="21">
        <v>879</v>
      </c>
      <c r="G143" s="22">
        <v>1225</v>
      </c>
      <c r="H143" s="22">
        <v>1265</v>
      </c>
      <c r="I143" s="22">
        <v>1472</v>
      </c>
      <c r="J143" s="22">
        <v>1584</v>
      </c>
      <c r="K143" s="23">
        <v>790</v>
      </c>
      <c r="L143" s="23">
        <v>700</v>
      </c>
      <c r="M143" s="23">
        <v>1147</v>
      </c>
      <c r="N143" s="58">
        <v>899</v>
      </c>
      <c r="O143" s="58">
        <v>848</v>
      </c>
      <c r="P143" s="58">
        <v>918</v>
      </c>
      <c r="Q143" s="58">
        <v>1005</v>
      </c>
      <c r="R143" s="58">
        <v>1135</v>
      </c>
      <c r="S143" s="58">
        <v>977</v>
      </c>
      <c r="T143" s="58">
        <v>1051</v>
      </c>
      <c r="U143" s="58">
        <v>1051</v>
      </c>
      <c r="V143" s="58">
        <v>794</v>
      </c>
      <c r="W143" s="58">
        <v>901</v>
      </c>
      <c r="X143" s="25">
        <f t="shared" si="75"/>
        <v>-14.2721217887726</v>
      </c>
      <c r="Y143" s="81"/>
      <c r="Z143"/>
    </row>
    <row r="144" spans="1:27">
      <c r="A144" s="21" t="s">
        <v>16</v>
      </c>
      <c r="B144" s="21">
        <v>14291</v>
      </c>
      <c r="C144" s="21">
        <v>14000</v>
      </c>
      <c r="D144" s="21">
        <v>11683</v>
      </c>
      <c r="E144" s="21">
        <v>10664</v>
      </c>
      <c r="F144" s="21">
        <v>11588</v>
      </c>
      <c r="G144" s="22">
        <v>11670</v>
      </c>
      <c r="H144" s="22">
        <v>16695</v>
      </c>
      <c r="I144" s="22">
        <v>13117</v>
      </c>
      <c r="J144" s="22">
        <v>15719</v>
      </c>
      <c r="K144" s="23">
        <v>9963</v>
      </c>
      <c r="L144" s="23">
        <v>8028</v>
      </c>
      <c r="M144" s="23">
        <v>10983</v>
      </c>
      <c r="N144" s="58">
        <v>10432</v>
      </c>
      <c r="O144" s="58">
        <v>11739</v>
      </c>
      <c r="P144" s="58">
        <v>9218</v>
      </c>
      <c r="Q144" s="58">
        <v>12378</v>
      </c>
      <c r="R144" s="58">
        <v>13839</v>
      </c>
      <c r="S144" s="58">
        <v>13267</v>
      </c>
      <c r="T144" s="58">
        <v>13805</v>
      </c>
      <c r="U144" s="58">
        <v>13805</v>
      </c>
      <c r="V144" s="58">
        <v>9105</v>
      </c>
      <c r="W144" s="58">
        <v>10348</v>
      </c>
      <c r="X144" s="25">
        <f t="shared" si="75"/>
        <v>-25.041651575516116</v>
      </c>
      <c r="Y144" s="81"/>
      <c r="Z144"/>
    </row>
    <row r="145" spans="1:26">
      <c r="A145" s="21" t="s">
        <v>17</v>
      </c>
      <c r="B145" s="21">
        <v>4883</v>
      </c>
      <c r="C145" s="21">
        <v>4425</v>
      </c>
      <c r="D145" s="21">
        <v>3104</v>
      </c>
      <c r="E145" s="21">
        <v>2450</v>
      </c>
      <c r="F145" s="21">
        <v>3399</v>
      </c>
      <c r="G145" s="22">
        <v>3382</v>
      </c>
      <c r="H145" s="22">
        <v>4082</v>
      </c>
      <c r="I145" s="22">
        <v>4247</v>
      </c>
      <c r="J145" s="22">
        <v>4486</v>
      </c>
      <c r="K145" s="23">
        <v>2364</v>
      </c>
      <c r="L145" s="23">
        <v>2309</v>
      </c>
      <c r="M145" s="23">
        <v>2050</v>
      </c>
      <c r="N145" s="58">
        <v>1549</v>
      </c>
      <c r="O145" s="58">
        <v>1979</v>
      </c>
      <c r="P145" s="58">
        <v>2513</v>
      </c>
      <c r="Q145" s="58">
        <v>3434</v>
      </c>
      <c r="R145" s="58">
        <v>4222</v>
      </c>
      <c r="S145" s="58">
        <v>4503</v>
      </c>
      <c r="T145" s="58">
        <v>4973</v>
      </c>
      <c r="U145" s="58">
        <v>4197</v>
      </c>
      <c r="V145" s="58">
        <v>3030</v>
      </c>
      <c r="W145" s="58">
        <v>3686</v>
      </c>
      <c r="X145" s="25">
        <f t="shared" si="75"/>
        <v>-12.175363354777222</v>
      </c>
      <c r="Y145" s="81"/>
      <c r="Z145"/>
    </row>
    <row r="146" spans="1:26">
      <c r="A146" s="21" t="s">
        <v>18</v>
      </c>
      <c r="B146" s="21">
        <v>32608</v>
      </c>
      <c r="C146" s="21">
        <v>33036</v>
      </c>
      <c r="D146" s="21">
        <v>31009</v>
      </c>
      <c r="E146" s="21">
        <v>34230</v>
      </c>
      <c r="F146" s="21">
        <v>34002</v>
      </c>
      <c r="G146" s="22">
        <v>35575</v>
      </c>
      <c r="H146" s="22">
        <v>34532</v>
      </c>
      <c r="I146" s="22">
        <v>29332</v>
      </c>
      <c r="J146" s="22">
        <v>35094</v>
      </c>
      <c r="K146" s="23">
        <v>19326</v>
      </c>
      <c r="L146" s="23">
        <v>20301</v>
      </c>
      <c r="M146" s="23">
        <v>28957</v>
      </c>
      <c r="N146" s="58">
        <v>28837</v>
      </c>
      <c r="O146" s="58">
        <v>37810</v>
      </c>
      <c r="P146" s="58">
        <v>27095</v>
      </c>
      <c r="Q146" s="58">
        <v>35849</v>
      </c>
      <c r="R146" s="58">
        <v>39271</v>
      </c>
      <c r="S146" s="58">
        <v>40649</v>
      </c>
      <c r="T146" s="58">
        <v>43356</v>
      </c>
      <c r="U146" s="58">
        <v>43356</v>
      </c>
      <c r="V146" s="58">
        <v>28426</v>
      </c>
      <c r="W146" s="58">
        <v>31001</v>
      </c>
      <c r="X146" s="25">
        <f t="shared" si="75"/>
        <v>-28.496632530676262</v>
      </c>
      <c r="Y146" s="81"/>
      <c r="Z146"/>
    </row>
    <row r="147" spans="1:26">
      <c r="A147" s="21" t="s">
        <v>19</v>
      </c>
      <c r="B147" s="21">
        <v>25589</v>
      </c>
      <c r="C147" s="21">
        <v>26435</v>
      </c>
      <c r="D147" s="21">
        <v>25608</v>
      </c>
      <c r="E147" s="21">
        <v>26907</v>
      </c>
      <c r="F147" s="21">
        <v>29131</v>
      </c>
      <c r="G147" s="22">
        <v>31733</v>
      </c>
      <c r="H147" s="22">
        <v>32395</v>
      </c>
      <c r="I147" s="22">
        <v>35779</v>
      </c>
      <c r="J147" s="22">
        <v>24737</v>
      </c>
      <c r="K147" s="23">
        <v>8280</v>
      </c>
      <c r="L147" s="23">
        <v>10117</v>
      </c>
      <c r="M147" s="23">
        <v>15462</v>
      </c>
      <c r="N147" s="58">
        <v>10482</v>
      </c>
      <c r="O147" s="58">
        <v>10991</v>
      </c>
      <c r="P147" s="58">
        <v>13808</v>
      </c>
      <c r="Q147" s="58">
        <v>19151</v>
      </c>
      <c r="R147" s="58">
        <v>20786</v>
      </c>
      <c r="S147" s="58">
        <v>20659</v>
      </c>
      <c r="T147" s="58">
        <v>20462</v>
      </c>
      <c r="U147" s="58">
        <v>20462</v>
      </c>
      <c r="V147" s="58">
        <v>15932</v>
      </c>
      <c r="W147" s="58">
        <v>17924</v>
      </c>
      <c r="X147" s="25">
        <f t="shared" si="75"/>
        <v>-12.403479620760434</v>
      </c>
      <c r="Y147" s="81"/>
      <c r="Z147"/>
    </row>
    <row r="148" spans="1:26">
      <c r="A148" s="27" t="s">
        <v>20</v>
      </c>
      <c r="B148" s="27">
        <v>4666</v>
      </c>
      <c r="C148" s="27">
        <v>4272</v>
      </c>
      <c r="D148" s="27">
        <v>4019</v>
      </c>
      <c r="E148" s="27">
        <v>4226</v>
      </c>
      <c r="F148" s="27">
        <v>4400</v>
      </c>
      <c r="G148" s="28">
        <v>4914</v>
      </c>
      <c r="H148" s="28">
        <v>5362</v>
      </c>
      <c r="I148" s="28">
        <v>5722</v>
      </c>
      <c r="J148" s="28">
        <v>5962</v>
      </c>
      <c r="K148" s="29">
        <v>4783</v>
      </c>
      <c r="L148" s="29">
        <v>4048</v>
      </c>
      <c r="M148" s="29">
        <v>5315</v>
      </c>
      <c r="N148" s="59">
        <v>4885</v>
      </c>
      <c r="O148" s="59">
        <v>4345</v>
      </c>
      <c r="P148" s="59">
        <v>4711</v>
      </c>
      <c r="Q148" s="59">
        <v>4827</v>
      </c>
      <c r="R148" s="59">
        <v>5913</v>
      </c>
      <c r="S148" s="59">
        <v>6198</v>
      </c>
      <c r="T148" s="59">
        <v>6652</v>
      </c>
      <c r="U148" s="59">
        <v>6652</v>
      </c>
      <c r="V148" s="59">
        <v>4960</v>
      </c>
      <c r="W148" s="59">
        <v>5304</v>
      </c>
      <c r="X148" s="30">
        <f t="shared" si="75"/>
        <v>-20.26458208057727</v>
      </c>
      <c r="Z148"/>
    </row>
    <row r="149" spans="1:26">
      <c r="A149" s="14" t="s">
        <v>21</v>
      </c>
      <c r="B149" s="14">
        <f t="shared" ref="B149:M149" si="79">SUM(B150:B152)</f>
        <v>5888</v>
      </c>
      <c r="C149" s="14">
        <f t="shared" si="79"/>
        <v>6678</v>
      </c>
      <c r="D149" s="14">
        <f t="shared" si="79"/>
        <v>5342</v>
      </c>
      <c r="E149" s="14">
        <f t="shared" si="79"/>
        <v>5097</v>
      </c>
      <c r="F149" s="14">
        <f t="shared" si="79"/>
        <v>5906</v>
      </c>
      <c r="G149" s="14">
        <f t="shared" si="79"/>
        <v>7126</v>
      </c>
      <c r="H149" s="14">
        <f t="shared" si="79"/>
        <v>8059</v>
      </c>
      <c r="I149" s="14">
        <f t="shared" si="79"/>
        <v>8065</v>
      </c>
      <c r="J149" s="14">
        <f t="shared" si="79"/>
        <v>8592</v>
      </c>
      <c r="K149" s="14">
        <f t="shared" si="79"/>
        <v>6021</v>
      </c>
      <c r="L149" s="14">
        <f t="shared" si="79"/>
        <v>4995</v>
      </c>
      <c r="M149" s="14">
        <f t="shared" si="79"/>
        <v>6574</v>
      </c>
      <c r="N149" s="62">
        <f t="shared" ref="N149:U149" si="80">SUM(N150:N152)</f>
        <v>7040</v>
      </c>
      <c r="O149" s="62">
        <f t="shared" si="80"/>
        <v>6861</v>
      </c>
      <c r="P149" s="62">
        <f t="shared" si="80"/>
        <v>7820</v>
      </c>
      <c r="Q149" s="62">
        <f t="shared" si="80"/>
        <v>7145</v>
      </c>
      <c r="R149" s="62">
        <f t="shared" si="80"/>
        <v>7812</v>
      </c>
      <c r="S149" s="62">
        <f>SUM(S150:S152)</f>
        <v>8415</v>
      </c>
      <c r="T149" s="62">
        <f t="shared" ref="T149" si="81">SUM(T150:T152)</f>
        <v>8793</v>
      </c>
      <c r="U149" s="62">
        <f t="shared" si="80"/>
        <v>9091</v>
      </c>
      <c r="V149" s="62">
        <f t="shared" ref="V149:W149" si="82">SUM(V150:V152)</f>
        <v>7082</v>
      </c>
      <c r="W149" s="62">
        <f t="shared" si="82"/>
        <v>7423</v>
      </c>
      <c r="X149" s="31">
        <f t="shared" si="75"/>
        <v>-18.34781652183478</v>
      </c>
      <c r="Z149"/>
    </row>
    <row r="150" spans="1:26">
      <c r="A150" s="17" t="s">
        <v>22</v>
      </c>
      <c r="B150" s="32">
        <v>246</v>
      </c>
      <c r="C150" s="32">
        <v>107</v>
      </c>
      <c r="D150" s="17">
        <v>62</v>
      </c>
      <c r="E150" s="17">
        <v>201</v>
      </c>
      <c r="F150" s="17">
        <v>181</v>
      </c>
      <c r="G150" s="18">
        <v>279</v>
      </c>
      <c r="H150" s="18">
        <v>325</v>
      </c>
      <c r="I150" s="18">
        <v>301</v>
      </c>
      <c r="J150" s="18">
        <v>178</v>
      </c>
      <c r="K150" s="18">
        <v>30</v>
      </c>
      <c r="L150" s="18">
        <v>26</v>
      </c>
      <c r="M150" s="18">
        <v>48</v>
      </c>
      <c r="N150" s="57">
        <v>61</v>
      </c>
      <c r="O150" s="57">
        <v>63</v>
      </c>
      <c r="P150" s="57">
        <v>82</v>
      </c>
      <c r="Q150" s="57">
        <v>114</v>
      </c>
      <c r="R150" s="57">
        <v>154</v>
      </c>
      <c r="S150" s="57">
        <v>222</v>
      </c>
      <c r="T150" s="57">
        <v>258</v>
      </c>
      <c r="U150" s="57">
        <v>188</v>
      </c>
      <c r="V150" s="57">
        <v>100</v>
      </c>
      <c r="W150" s="57">
        <v>141</v>
      </c>
      <c r="X150" s="33">
        <f t="shared" si="75"/>
        <v>-25</v>
      </c>
      <c r="Z150"/>
    </row>
    <row r="151" spans="1:26">
      <c r="A151" s="21" t="s">
        <v>23</v>
      </c>
      <c r="B151" s="21">
        <v>2494</v>
      </c>
      <c r="C151" s="21">
        <v>2296</v>
      </c>
      <c r="D151" s="21">
        <v>2360</v>
      </c>
      <c r="E151" s="21">
        <v>2544</v>
      </c>
      <c r="F151" s="21">
        <v>3017</v>
      </c>
      <c r="G151" s="22">
        <v>3859</v>
      </c>
      <c r="H151" s="22">
        <v>3988</v>
      </c>
      <c r="I151" s="22">
        <v>4591</v>
      </c>
      <c r="J151" s="22">
        <v>4659</v>
      </c>
      <c r="K151" s="22">
        <v>2822</v>
      </c>
      <c r="L151" s="22">
        <v>2525</v>
      </c>
      <c r="M151" s="22">
        <v>3268</v>
      </c>
      <c r="N151" s="58">
        <v>4083</v>
      </c>
      <c r="O151" s="58">
        <v>4046</v>
      </c>
      <c r="P151" s="58">
        <v>4106</v>
      </c>
      <c r="Q151" s="58">
        <v>3894</v>
      </c>
      <c r="R151" s="58">
        <v>4378</v>
      </c>
      <c r="S151" s="58">
        <v>4470</v>
      </c>
      <c r="T151" s="58">
        <v>4911</v>
      </c>
      <c r="U151" s="58">
        <v>5377</v>
      </c>
      <c r="V151" s="58">
        <v>4092</v>
      </c>
      <c r="W151" s="58">
        <v>4272</v>
      </c>
      <c r="X151" s="25">
        <f t="shared" si="75"/>
        <v>-20.550492839873534</v>
      </c>
      <c r="Z151"/>
    </row>
    <row r="152" spans="1:26">
      <c r="A152" s="27" t="s">
        <v>24</v>
      </c>
      <c r="B152" s="27">
        <v>3148</v>
      </c>
      <c r="C152" s="27">
        <v>4275</v>
      </c>
      <c r="D152" s="27">
        <v>2920</v>
      </c>
      <c r="E152" s="27">
        <v>2352</v>
      </c>
      <c r="F152" s="27">
        <v>2708</v>
      </c>
      <c r="G152" s="28">
        <v>2988</v>
      </c>
      <c r="H152" s="28">
        <v>3746</v>
      </c>
      <c r="I152" s="28">
        <v>3173</v>
      </c>
      <c r="J152" s="28">
        <v>3755</v>
      </c>
      <c r="K152" s="28">
        <v>3169</v>
      </c>
      <c r="L152" s="28">
        <v>2444</v>
      </c>
      <c r="M152" s="28">
        <v>3258</v>
      </c>
      <c r="N152" s="59">
        <v>2896</v>
      </c>
      <c r="O152" s="59">
        <v>2752</v>
      </c>
      <c r="P152" s="59">
        <v>3632</v>
      </c>
      <c r="Q152" s="59">
        <v>3137</v>
      </c>
      <c r="R152" s="59">
        <v>3280</v>
      </c>
      <c r="S152" s="59">
        <v>3723</v>
      </c>
      <c r="T152" s="59">
        <v>3624</v>
      </c>
      <c r="U152" s="59">
        <v>3526</v>
      </c>
      <c r="V152" s="59">
        <v>2890</v>
      </c>
      <c r="W152" s="59">
        <v>3010</v>
      </c>
      <c r="X152" s="30">
        <f t="shared" si="75"/>
        <v>-14.634146341463413</v>
      </c>
      <c r="Z152"/>
    </row>
    <row r="153" spans="1:26">
      <c r="A153" s="14" t="s">
        <v>25</v>
      </c>
      <c r="B153" s="34"/>
      <c r="C153" s="34"/>
      <c r="D153" s="34"/>
      <c r="E153" s="35">
        <f t="shared" ref="E153:W153" si="83">SUM(E154:E165)</f>
        <v>9229</v>
      </c>
      <c r="F153" s="35">
        <f t="shared" si="83"/>
        <v>18636</v>
      </c>
      <c r="G153" s="35">
        <f t="shared" si="83"/>
        <v>20058</v>
      </c>
      <c r="H153" s="35">
        <f t="shared" si="83"/>
        <v>32784</v>
      </c>
      <c r="I153" s="35">
        <f t="shared" si="83"/>
        <v>42267</v>
      </c>
      <c r="J153" s="35">
        <f t="shared" si="83"/>
        <v>35939</v>
      </c>
      <c r="K153" s="35">
        <f t="shared" si="83"/>
        <v>11967</v>
      </c>
      <c r="L153" s="35">
        <f t="shared" si="83"/>
        <v>19527</v>
      </c>
      <c r="M153" s="35">
        <f t="shared" si="83"/>
        <v>33768</v>
      </c>
      <c r="N153" s="63">
        <f t="shared" si="83"/>
        <v>32159</v>
      </c>
      <c r="O153" s="63">
        <f t="shared" si="83"/>
        <v>38498</v>
      </c>
      <c r="P153" s="63">
        <f t="shared" si="83"/>
        <v>36362</v>
      </c>
      <c r="Q153" s="63">
        <f t="shared" si="83"/>
        <v>46417</v>
      </c>
      <c r="R153" s="63">
        <f t="shared" si="83"/>
        <v>62084</v>
      </c>
      <c r="S153" s="63">
        <f t="shared" si="83"/>
        <v>55974</v>
      </c>
      <c r="T153" s="63">
        <f t="shared" si="83"/>
        <v>65793</v>
      </c>
      <c r="U153" s="63">
        <f t="shared" si="83"/>
        <v>63137</v>
      </c>
      <c r="V153" s="63">
        <f t="shared" si="83"/>
        <v>41854</v>
      </c>
      <c r="W153" s="63">
        <f t="shared" si="83"/>
        <v>65460</v>
      </c>
      <c r="X153" s="30">
        <f t="shared" si="75"/>
        <v>3.6793005686047797</v>
      </c>
      <c r="Z153"/>
    </row>
    <row r="154" spans="1:26">
      <c r="A154" s="17" t="s">
        <v>26</v>
      </c>
      <c r="B154" s="32"/>
      <c r="C154" s="32"/>
      <c r="D154" s="32"/>
      <c r="E154" s="32"/>
      <c r="F154" s="32"/>
      <c r="G154" s="32"/>
      <c r="H154" s="32"/>
      <c r="I154" s="101" t="s">
        <v>72</v>
      </c>
      <c r="J154" s="102" t="s">
        <v>72</v>
      </c>
      <c r="K154" s="102" t="s">
        <v>72</v>
      </c>
      <c r="L154" s="36">
        <v>78</v>
      </c>
      <c r="M154" s="102" t="s">
        <v>72</v>
      </c>
      <c r="N154" s="104" t="s">
        <v>72</v>
      </c>
      <c r="O154" s="104" t="s">
        <v>72</v>
      </c>
      <c r="P154" s="104" t="s">
        <v>72</v>
      </c>
      <c r="Q154" s="104" t="s">
        <v>72</v>
      </c>
      <c r="R154" s="104" t="s">
        <v>72</v>
      </c>
      <c r="S154" s="104" t="s">
        <v>72</v>
      </c>
      <c r="T154" s="104" t="s">
        <v>72</v>
      </c>
      <c r="U154" s="60">
        <v>3087</v>
      </c>
      <c r="V154" s="60">
        <v>1978</v>
      </c>
      <c r="W154" s="60">
        <v>2944</v>
      </c>
      <c r="X154" s="97">
        <f t="shared" si="75"/>
        <v>-4.6323291221250402</v>
      </c>
      <c r="Z154"/>
    </row>
    <row r="155" spans="1:26">
      <c r="A155" s="21" t="s">
        <v>27</v>
      </c>
      <c r="B155" s="37"/>
      <c r="C155" s="26"/>
      <c r="D155" s="26"/>
      <c r="E155" s="26"/>
      <c r="F155" s="38">
        <v>4229</v>
      </c>
      <c r="G155" s="22">
        <v>4916</v>
      </c>
      <c r="H155" s="22">
        <v>6530</v>
      </c>
      <c r="I155" s="22">
        <v>8072</v>
      </c>
      <c r="J155" s="22">
        <v>7509</v>
      </c>
      <c r="K155" s="22">
        <v>3117</v>
      </c>
      <c r="L155" s="22">
        <v>3788</v>
      </c>
      <c r="M155" s="22">
        <v>6293</v>
      </c>
      <c r="N155" s="58">
        <v>5585</v>
      </c>
      <c r="O155" s="58">
        <v>6945</v>
      </c>
      <c r="P155" s="58">
        <v>7463</v>
      </c>
      <c r="Q155" s="58">
        <v>8793</v>
      </c>
      <c r="R155" s="58">
        <v>9281</v>
      </c>
      <c r="S155" s="58">
        <v>7474</v>
      </c>
      <c r="T155" s="58">
        <v>7988</v>
      </c>
      <c r="U155" s="58">
        <v>8030</v>
      </c>
      <c r="V155" s="58">
        <v>5913</v>
      </c>
      <c r="W155" s="58">
        <v>7437</v>
      </c>
      <c r="X155" s="25">
        <f t="shared" si="75"/>
        <v>-7.3848069738480699</v>
      </c>
      <c r="Z155"/>
    </row>
    <row r="156" spans="1:26">
      <c r="A156" s="21" t="s">
        <v>50</v>
      </c>
      <c r="B156" s="37"/>
      <c r="C156" s="26"/>
      <c r="D156" s="26"/>
      <c r="E156" s="26"/>
      <c r="F156" s="38"/>
      <c r="G156" s="22"/>
      <c r="H156" s="22"/>
      <c r="I156" s="100" t="s">
        <v>72</v>
      </c>
      <c r="J156" s="100" t="s">
        <v>72</v>
      </c>
      <c r="K156" s="100" t="s">
        <v>72</v>
      </c>
      <c r="L156" s="100" t="s">
        <v>72</v>
      </c>
      <c r="M156" s="100" t="s">
        <v>72</v>
      </c>
      <c r="N156" s="58">
        <v>54</v>
      </c>
      <c r="O156" s="58">
        <v>25</v>
      </c>
      <c r="P156" s="58">
        <v>11</v>
      </c>
      <c r="Q156" s="58">
        <v>24</v>
      </c>
      <c r="R156" s="58">
        <v>44</v>
      </c>
      <c r="S156" s="58">
        <v>65</v>
      </c>
      <c r="T156" s="58">
        <v>50</v>
      </c>
      <c r="U156" s="58">
        <v>48</v>
      </c>
      <c r="V156" s="58">
        <v>33</v>
      </c>
      <c r="W156" s="58">
        <v>42</v>
      </c>
      <c r="X156" s="25">
        <f t="shared" si="75"/>
        <v>-12.5</v>
      </c>
      <c r="Z156"/>
    </row>
    <row r="157" spans="1:26">
      <c r="A157" s="21" t="s">
        <v>51</v>
      </c>
      <c r="B157" s="37"/>
      <c r="C157" s="26"/>
      <c r="D157" s="26"/>
      <c r="E157" s="26"/>
      <c r="F157" s="38"/>
      <c r="G157" s="22"/>
      <c r="H157" s="22"/>
      <c r="I157" s="100" t="s">
        <v>72</v>
      </c>
      <c r="J157" s="100" t="s">
        <v>72</v>
      </c>
      <c r="K157" s="100" t="s">
        <v>72</v>
      </c>
      <c r="L157" s="100" t="s">
        <v>72</v>
      </c>
      <c r="M157" s="100" t="s">
        <v>72</v>
      </c>
      <c r="N157" s="96" t="s">
        <v>72</v>
      </c>
      <c r="O157" s="58">
        <v>479</v>
      </c>
      <c r="P157" s="58">
        <v>759</v>
      </c>
      <c r="Q157" s="58">
        <v>779</v>
      </c>
      <c r="R157" s="58">
        <v>1060</v>
      </c>
      <c r="S157" s="58">
        <v>1051</v>
      </c>
      <c r="T157" s="58">
        <v>1052</v>
      </c>
      <c r="U157" s="58">
        <v>1150</v>
      </c>
      <c r="V157" s="58">
        <v>695</v>
      </c>
      <c r="W157" s="58">
        <v>1002</v>
      </c>
      <c r="X157" s="25">
        <f t="shared" si="75"/>
        <v>-12.869565217391305</v>
      </c>
      <c r="Z157"/>
    </row>
    <row r="158" spans="1:26">
      <c r="A158" s="21" t="s">
        <v>28</v>
      </c>
      <c r="B158" s="37"/>
      <c r="C158" s="26"/>
      <c r="D158" s="26"/>
      <c r="E158" s="21">
        <v>400</v>
      </c>
      <c r="F158" s="38">
        <v>549</v>
      </c>
      <c r="G158" s="22">
        <v>795</v>
      </c>
      <c r="H158" s="22">
        <v>1387</v>
      </c>
      <c r="I158" s="22">
        <v>1597</v>
      </c>
      <c r="J158" s="22">
        <v>1192</v>
      </c>
      <c r="K158" s="22">
        <v>231</v>
      </c>
      <c r="L158" s="22">
        <v>320</v>
      </c>
      <c r="M158" s="22">
        <v>698</v>
      </c>
      <c r="N158" s="58">
        <v>659</v>
      </c>
      <c r="O158" s="58">
        <v>798</v>
      </c>
      <c r="P158" s="58">
        <v>706</v>
      </c>
      <c r="Q158" s="58">
        <v>708</v>
      </c>
      <c r="R158" s="58">
        <v>841</v>
      </c>
      <c r="S158" s="58">
        <v>991</v>
      </c>
      <c r="T158" s="58">
        <v>1005</v>
      </c>
      <c r="U158" s="58">
        <v>978</v>
      </c>
      <c r="V158" s="58">
        <v>446</v>
      </c>
      <c r="W158" s="58">
        <v>722</v>
      </c>
      <c r="X158" s="25">
        <f t="shared" si="75"/>
        <v>-26.175869120654401</v>
      </c>
      <c r="Z158"/>
    </row>
    <row r="159" spans="1:26">
      <c r="A159" s="21" t="s">
        <v>29</v>
      </c>
      <c r="B159" s="37"/>
      <c r="C159" s="26"/>
      <c r="D159" s="26"/>
      <c r="E159" s="21">
        <v>613</v>
      </c>
      <c r="F159" s="38">
        <v>782</v>
      </c>
      <c r="G159" s="22">
        <v>999</v>
      </c>
      <c r="H159" s="22">
        <v>1926</v>
      </c>
      <c r="I159" s="22">
        <v>2990</v>
      </c>
      <c r="J159" s="22">
        <v>1811</v>
      </c>
      <c r="K159" s="22">
        <v>251</v>
      </c>
      <c r="L159" s="22">
        <v>410</v>
      </c>
      <c r="M159" s="22">
        <v>1407</v>
      </c>
      <c r="N159" s="58">
        <v>1508</v>
      </c>
      <c r="O159" s="58">
        <v>1340</v>
      </c>
      <c r="P159" s="58">
        <v>979</v>
      </c>
      <c r="Q159" s="58">
        <v>1327</v>
      </c>
      <c r="R159" s="58">
        <v>1528</v>
      </c>
      <c r="S159" s="58">
        <v>1505</v>
      </c>
      <c r="T159" s="58">
        <v>1459</v>
      </c>
      <c r="U159" s="58">
        <v>1043</v>
      </c>
      <c r="V159" s="58">
        <v>652</v>
      </c>
      <c r="W159" s="58">
        <v>1296</v>
      </c>
      <c r="X159" s="25">
        <f t="shared" si="75"/>
        <v>24.256951102588687</v>
      </c>
      <c r="Z159"/>
    </row>
    <row r="160" spans="1:26">
      <c r="A160" s="21" t="s">
        <v>30</v>
      </c>
      <c r="B160" s="37"/>
      <c r="C160" s="26"/>
      <c r="D160" s="26"/>
      <c r="E160" s="21">
        <v>1180</v>
      </c>
      <c r="F160" s="38">
        <v>1486</v>
      </c>
      <c r="G160" s="22">
        <v>2024</v>
      </c>
      <c r="H160" s="22">
        <v>2893</v>
      </c>
      <c r="I160" s="22">
        <v>4679</v>
      </c>
      <c r="J160" s="22">
        <v>3084</v>
      </c>
      <c r="K160" s="22">
        <v>414</v>
      </c>
      <c r="L160" s="22">
        <v>1300</v>
      </c>
      <c r="M160" s="22">
        <v>2638</v>
      </c>
      <c r="N160" s="58">
        <v>2649</v>
      </c>
      <c r="O160" s="58">
        <v>3228</v>
      </c>
      <c r="P160" s="58">
        <v>2117</v>
      </c>
      <c r="Q160" s="58">
        <v>3497</v>
      </c>
      <c r="R160" s="58">
        <v>5891</v>
      </c>
      <c r="S160" s="58">
        <v>6862</v>
      </c>
      <c r="T160" s="58">
        <v>8178</v>
      </c>
      <c r="U160" s="58">
        <v>7196</v>
      </c>
      <c r="V160" s="58">
        <v>4093</v>
      </c>
      <c r="W160" s="58">
        <v>7882</v>
      </c>
      <c r="X160" s="25">
        <f t="shared" si="75"/>
        <v>9.5330739299610894</v>
      </c>
      <c r="Z160"/>
    </row>
    <row r="161" spans="1:27">
      <c r="A161" s="21" t="s">
        <v>31</v>
      </c>
      <c r="B161" s="37"/>
      <c r="C161" s="26"/>
      <c r="D161" s="26"/>
      <c r="E161" s="21">
        <v>4624</v>
      </c>
      <c r="F161" s="38">
        <v>8449</v>
      </c>
      <c r="G161" s="22">
        <v>7417</v>
      </c>
      <c r="H161" s="22">
        <v>10734</v>
      </c>
      <c r="I161" s="22">
        <v>18243</v>
      </c>
      <c r="J161" s="22">
        <v>16401</v>
      </c>
      <c r="K161" s="22">
        <v>6235</v>
      </c>
      <c r="L161" s="22">
        <v>9087</v>
      </c>
      <c r="M161" s="22">
        <v>14555</v>
      </c>
      <c r="N161" s="58">
        <v>14045</v>
      </c>
      <c r="O161" s="58">
        <v>16733</v>
      </c>
      <c r="P161" s="58">
        <v>15361</v>
      </c>
      <c r="Q161" s="58">
        <v>20238</v>
      </c>
      <c r="R161" s="58">
        <v>24432</v>
      </c>
      <c r="S161" s="58">
        <v>21063</v>
      </c>
      <c r="T161" s="58">
        <v>27445</v>
      </c>
      <c r="U161" s="58">
        <v>25418</v>
      </c>
      <c r="V161" s="58">
        <v>18290</v>
      </c>
      <c r="W161" s="58">
        <v>30159</v>
      </c>
      <c r="X161" s="25">
        <f>(W161-U161)/U161*100</f>
        <v>18.652136281375402</v>
      </c>
      <c r="Z161"/>
    </row>
    <row r="162" spans="1:27">
      <c r="A162" s="21" t="s">
        <v>58</v>
      </c>
      <c r="B162" s="37"/>
      <c r="C162" s="26"/>
      <c r="D162" s="26"/>
      <c r="E162" s="26"/>
      <c r="F162" s="39"/>
      <c r="G162" s="26"/>
      <c r="H162" s="26">
        <v>4170</v>
      </c>
      <c r="I162" s="100" t="s">
        <v>72</v>
      </c>
      <c r="J162" s="100" t="s">
        <v>72</v>
      </c>
      <c r="K162" s="100" t="s">
        <v>72</v>
      </c>
      <c r="L162" s="100" t="s">
        <v>72</v>
      </c>
      <c r="M162" s="100" t="s">
        <v>72</v>
      </c>
      <c r="N162" s="96" t="s">
        <v>72</v>
      </c>
      <c r="O162" s="96" t="s">
        <v>72</v>
      </c>
      <c r="P162" s="96" t="s">
        <v>72</v>
      </c>
      <c r="Q162" s="96" t="s">
        <v>72</v>
      </c>
      <c r="R162" s="58">
        <v>7630</v>
      </c>
      <c r="S162" s="58">
        <v>5821</v>
      </c>
      <c r="T162" s="58">
        <v>6656</v>
      </c>
      <c r="U162" s="58">
        <v>6142</v>
      </c>
      <c r="V162" s="58">
        <v>3861</v>
      </c>
      <c r="W162" s="58">
        <v>5524</v>
      </c>
      <c r="X162" s="25">
        <f>(W162-U162)/U162*100</f>
        <v>-10.061869098013677</v>
      </c>
      <c r="Z162"/>
    </row>
    <row r="163" spans="1:27">
      <c r="A163" s="21" t="s">
        <v>33</v>
      </c>
      <c r="B163" s="26"/>
      <c r="C163" s="26"/>
      <c r="D163" s="26"/>
      <c r="E163" s="21">
        <v>1596</v>
      </c>
      <c r="F163" s="21">
        <v>2075</v>
      </c>
      <c r="G163" s="26">
        <v>2679</v>
      </c>
      <c r="H163" s="22">
        <v>3465</v>
      </c>
      <c r="I163" s="22">
        <v>4360</v>
      </c>
      <c r="J163" s="22">
        <v>3767</v>
      </c>
      <c r="K163" s="22">
        <v>1188</v>
      </c>
      <c r="L163" s="22">
        <v>1897</v>
      </c>
      <c r="M163" s="22">
        <v>3077</v>
      </c>
      <c r="N163" s="58">
        <v>2937</v>
      </c>
      <c r="O163" s="58">
        <v>3369</v>
      </c>
      <c r="P163" s="58">
        <v>3185</v>
      </c>
      <c r="Q163" s="58">
        <v>4079</v>
      </c>
      <c r="R163" s="58">
        <v>4138</v>
      </c>
      <c r="S163" s="58">
        <v>3749</v>
      </c>
      <c r="T163" s="58">
        <v>3846</v>
      </c>
      <c r="U163" s="58">
        <v>3157</v>
      </c>
      <c r="V163" s="58">
        <v>1689</v>
      </c>
      <c r="W163" s="58">
        <v>2581</v>
      </c>
      <c r="X163" s="25">
        <f>(W163-U163)/U163*100</f>
        <v>-18.245169464681659</v>
      </c>
      <c r="Z163"/>
    </row>
    <row r="164" spans="1:27">
      <c r="A164" s="21" t="s">
        <v>34</v>
      </c>
      <c r="B164" s="37"/>
      <c r="C164" s="26"/>
      <c r="D164" s="26"/>
      <c r="E164" s="21">
        <v>816</v>
      </c>
      <c r="F164" s="38">
        <v>1066</v>
      </c>
      <c r="G164" s="22">
        <v>1228</v>
      </c>
      <c r="H164" s="22">
        <v>1679</v>
      </c>
      <c r="I164" s="22">
        <v>2326</v>
      </c>
      <c r="J164" s="22">
        <v>2175</v>
      </c>
      <c r="K164" s="22">
        <v>531</v>
      </c>
      <c r="L164" s="22">
        <v>682</v>
      </c>
      <c r="M164" s="22">
        <v>1209</v>
      </c>
      <c r="N164" s="58">
        <v>939</v>
      </c>
      <c r="O164" s="58">
        <v>1038</v>
      </c>
      <c r="P164" s="58">
        <v>1343</v>
      </c>
      <c r="Q164" s="58">
        <v>1743</v>
      </c>
      <c r="R164" s="58">
        <v>2208</v>
      </c>
      <c r="S164" s="58">
        <v>2215</v>
      </c>
      <c r="T164" s="58">
        <v>2524</v>
      </c>
      <c r="U164" s="58">
        <v>2129</v>
      </c>
      <c r="V164" s="58">
        <v>1253</v>
      </c>
      <c r="W164" s="58">
        <v>1777</v>
      </c>
      <c r="X164" s="25">
        <f>(W164-U164)/U164*100</f>
        <v>-16.533583842179429</v>
      </c>
      <c r="Z164"/>
    </row>
    <row r="165" spans="1:27">
      <c r="A165" s="27" t="s">
        <v>35</v>
      </c>
      <c r="B165" s="40"/>
      <c r="C165" s="41"/>
      <c r="D165" s="41"/>
      <c r="E165" s="41"/>
      <c r="F165" s="42"/>
      <c r="G165" s="41"/>
      <c r="H165" s="41"/>
      <c r="I165" s="105" t="s">
        <v>72</v>
      </c>
      <c r="J165" s="106" t="s">
        <v>72</v>
      </c>
      <c r="K165" s="106" t="s">
        <v>72</v>
      </c>
      <c r="L165" s="43">
        <v>1965</v>
      </c>
      <c r="M165" s="43">
        <v>3891</v>
      </c>
      <c r="N165" s="61">
        <v>3783</v>
      </c>
      <c r="O165" s="61">
        <v>4543</v>
      </c>
      <c r="P165" s="61">
        <v>4438</v>
      </c>
      <c r="Q165" s="61">
        <v>5229</v>
      </c>
      <c r="R165" s="61">
        <v>5031</v>
      </c>
      <c r="S165" s="61">
        <v>5178</v>
      </c>
      <c r="T165" s="61">
        <v>5590</v>
      </c>
      <c r="U165" s="61">
        <v>4759</v>
      </c>
      <c r="V165" s="61">
        <v>2951</v>
      </c>
      <c r="W165" s="61">
        <v>4094</v>
      </c>
      <c r="X165" s="30">
        <f>(W165-U165)/U165*100</f>
        <v>-13.973523849548226</v>
      </c>
      <c r="Z165"/>
    </row>
    <row r="166" spans="1:27" ht="17.25">
      <c r="A166" s="77" t="s">
        <v>74</v>
      </c>
      <c r="B166" s="64"/>
      <c r="C166" s="64"/>
      <c r="D166" s="64"/>
      <c r="E166" s="64"/>
      <c r="F166" s="64"/>
      <c r="G166" s="64"/>
      <c r="H166" s="64"/>
      <c r="I166" s="64"/>
      <c r="J166" s="64"/>
      <c r="K166" s="64"/>
      <c r="L166" s="64"/>
      <c r="M166" s="64"/>
      <c r="N166" s="46"/>
      <c r="O166" s="46"/>
      <c r="P166" s="46"/>
      <c r="Q166" s="46"/>
      <c r="R166" s="46"/>
      <c r="S166" s="46"/>
      <c r="T166" s="46"/>
      <c r="U166" s="46"/>
      <c r="V166" s="46"/>
      <c r="W166" s="46"/>
      <c r="X166" s="44" t="s">
        <v>41</v>
      </c>
      <c r="Z166"/>
      <c r="AA166" s="16"/>
    </row>
    <row r="167" spans="1:27">
      <c r="A167" s="64" t="s">
        <v>52</v>
      </c>
      <c r="B167" s="75"/>
      <c r="C167" s="75"/>
      <c r="D167" s="75"/>
      <c r="E167" s="75"/>
      <c r="F167" s="75"/>
      <c r="G167" s="71"/>
      <c r="H167" s="71"/>
      <c r="I167" s="72" t="s">
        <v>53</v>
      </c>
      <c r="J167" s="76"/>
      <c r="K167" s="76"/>
      <c r="L167" s="64" t="s">
        <v>55</v>
      </c>
      <c r="M167" s="76"/>
      <c r="O167" s="73" t="s">
        <v>56</v>
      </c>
      <c r="Z167"/>
      <c r="AA167" s="16"/>
    </row>
    <row r="168" spans="1:27">
      <c r="Z168"/>
      <c r="AA168" s="16"/>
    </row>
    <row r="169" spans="1:27" ht="18">
      <c r="A169" s="50"/>
      <c r="B169" s="1" t="s">
        <v>43</v>
      </c>
      <c r="C169" s="47"/>
      <c r="D169" s="47"/>
      <c r="E169" s="47"/>
      <c r="F169" s="47"/>
      <c r="G169" s="47"/>
      <c r="H169" s="47"/>
      <c r="I169" s="50"/>
      <c r="J169" s="1" t="s">
        <v>43</v>
      </c>
      <c r="K169" s="47"/>
      <c r="L169" s="47"/>
      <c r="M169" s="47"/>
      <c r="N169" s="47"/>
      <c r="O169" s="47"/>
      <c r="P169" s="47"/>
      <c r="Q169" s="47"/>
      <c r="R169" s="47"/>
      <c r="S169" s="47"/>
      <c r="T169" s="47"/>
      <c r="U169" s="47"/>
      <c r="V169" s="47"/>
      <c r="W169" s="47"/>
      <c r="X169" s="50"/>
      <c r="Z169"/>
      <c r="AA169" s="16"/>
    </row>
    <row r="170" spans="1:27" ht="18">
      <c r="A170" s="50"/>
      <c r="B170" s="4" t="s">
        <v>81</v>
      </c>
      <c r="C170" s="47"/>
      <c r="D170" s="47"/>
      <c r="E170" s="47"/>
      <c r="F170" s="47"/>
      <c r="G170" s="47"/>
      <c r="H170" s="47"/>
      <c r="I170" s="50"/>
      <c r="J170" s="4" t="s">
        <v>81</v>
      </c>
      <c r="K170" s="47"/>
      <c r="L170" s="47"/>
      <c r="M170" s="47"/>
      <c r="N170" s="47"/>
      <c r="O170" s="47"/>
      <c r="P170" s="47"/>
      <c r="Q170" s="47"/>
      <c r="R170" s="47"/>
      <c r="S170" s="47"/>
      <c r="T170" s="47"/>
      <c r="U170" s="47"/>
      <c r="V170" s="47"/>
      <c r="W170" s="47"/>
      <c r="X170" s="50"/>
      <c r="Z170"/>
      <c r="AA170" s="16"/>
    </row>
    <row r="171" spans="1:27" ht="17.25">
      <c r="A171" s="6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Z171"/>
      <c r="AA171" s="16"/>
    </row>
    <row r="172" spans="1:27" ht="17.25">
      <c r="A172" s="2"/>
      <c r="B172" s="2"/>
      <c r="C172" s="2"/>
      <c r="D172" s="2"/>
      <c r="E172" s="7"/>
      <c r="F172" s="2"/>
      <c r="G172" s="2"/>
      <c r="H172" s="2"/>
      <c r="I172" s="2"/>
      <c r="J172" s="7"/>
      <c r="K172" s="7"/>
      <c r="L172" s="7"/>
      <c r="M172" s="7"/>
      <c r="O172" s="7"/>
      <c r="P172" s="7"/>
      <c r="Q172" s="7"/>
      <c r="R172" s="7"/>
      <c r="S172" s="7"/>
      <c r="T172" s="7"/>
      <c r="U172" s="7"/>
      <c r="V172" s="7"/>
      <c r="W172" s="7"/>
      <c r="X172" s="7" t="s">
        <v>36</v>
      </c>
      <c r="Z172"/>
      <c r="AA172" s="16"/>
    </row>
    <row r="173" spans="1:27" s="50" customFormat="1" ht="30">
      <c r="A173" s="65" t="s">
        <v>39</v>
      </c>
      <c r="B173" s="70">
        <v>2000</v>
      </c>
      <c r="C173" s="66">
        <v>2001</v>
      </c>
      <c r="D173" s="66">
        <v>2002</v>
      </c>
      <c r="E173" s="67">
        <v>2003</v>
      </c>
      <c r="F173" s="67">
        <v>2004</v>
      </c>
      <c r="G173" s="68">
        <v>2005</v>
      </c>
      <c r="H173" s="68">
        <v>2006</v>
      </c>
      <c r="I173" s="67">
        <v>2007</v>
      </c>
      <c r="J173" s="68">
        <v>2008</v>
      </c>
      <c r="K173" s="68">
        <v>2009</v>
      </c>
      <c r="L173" s="68">
        <v>2010</v>
      </c>
      <c r="M173" s="68">
        <v>2011</v>
      </c>
      <c r="N173" s="68">
        <v>2012</v>
      </c>
      <c r="O173" s="68">
        <v>2013</v>
      </c>
      <c r="P173" s="68">
        <v>2014</v>
      </c>
      <c r="Q173" s="68">
        <v>2015</v>
      </c>
      <c r="R173" s="68">
        <f t="shared" ref="R173:X173" si="84">R5</f>
        <v>2016</v>
      </c>
      <c r="S173" s="68">
        <f t="shared" si="84"/>
        <v>2017</v>
      </c>
      <c r="T173" s="68">
        <f t="shared" si="84"/>
        <v>2018</v>
      </c>
      <c r="U173" s="68">
        <f t="shared" si="84"/>
        <v>2019</v>
      </c>
      <c r="V173" s="68">
        <f t="shared" si="84"/>
        <v>2020</v>
      </c>
      <c r="W173" s="68">
        <f t="shared" si="84"/>
        <v>2021</v>
      </c>
      <c r="X173" s="69" t="str">
        <f t="shared" si="84"/>
        <v>var.% 2021/20</v>
      </c>
      <c r="AA173" s="51"/>
    </row>
    <row r="174" spans="1:27" s="50" customFormat="1" ht="18">
      <c r="A174" s="9" t="s">
        <v>42</v>
      </c>
      <c r="B174" s="10">
        <f t="shared" ref="B174:M174" si="85">+B175+B195</f>
        <v>31671</v>
      </c>
      <c r="C174" s="10">
        <f t="shared" si="85"/>
        <v>31965</v>
      </c>
      <c r="D174" s="10">
        <f t="shared" si="85"/>
        <v>30851</v>
      </c>
      <c r="E174" s="10">
        <f t="shared" si="85"/>
        <v>31725</v>
      </c>
      <c r="F174" s="10">
        <f t="shared" si="85"/>
        <v>34689</v>
      </c>
      <c r="G174" s="10">
        <f t="shared" si="85"/>
        <v>36312</v>
      </c>
      <c r="H174" s="10">
        <f t="shared" si="85"/>
        <v>37859</v>
      </c>
      <c r="I174" s="10">
        <f t="shared" si="85"/>
        <v>38825</v>
      </c>
      <c r="J174" s="10">
        <f t="shared" si="85"/>
        <v>42194</v>
      </c>
      <c r="K174" s="10">
        <f t="shared" si="85"/>
        <v>37676</v>
      </c>
      <c r="L174" s="10">
        <f t="shared" si="85"/>
        <v>34088</v>
      </c>
      <c r="M174" s="10">
        <f t="shared" si="85"/>
        <v>33733</v>
      </c>
      <c r="N174" s="10">
        <f t="shared" ref="N174:U174" si="86">+N175+N195</f>
        <v>34302</v>
      </c>
      <c r="O174" s="10">
        <f t="shared" si="86"/>
        <v>35161</v>
      </c>
      <c r="P174" s="10">
        <f t="shared" si="86"/>
        <v>35442</v>
      </c>
      <c r="Q174" s="10">
        <f t="shared" si="86"/>
        <v>41244</v>
      </c>
      <c r="R174" s="10">
        <f t="shared" si="86"/>
        <v>43153</v>
      </c>
      <c r="S174" s="10">
        <f>+S175+S195</f>
        <v>43579</v>
      </c>
      <c r="T174" s="10">
        <f t="shared" ref="T174" si="87">+T175+T195</f>
        <v>44114</v>
      </c>
      <c r="U174" s="10">
        <f t="shared" si="86"/>
        <v>46311</v>
      </c>
      <c r="V174" s="10">
        <f t="shared" ref="V174:W174" si="88">+V175+V195</f>
        <v>35854</v>
      </c>
      <c r="W174" s="10">
        <f t="shared" si="88"/>
        <v>35787</v>
      </c>
      <c r="X174" s="11">
        <f t="shared" ref="X174:X202" si="89">(W174-U174)/U174*100</f>
        <v>-22.724622659843234</v>
      </c>
      <c r="AA174" s="51"/>
    </row>
    <row r="175" spans="1:27" ht="17.25">
      <c r="A175" s="13" t="s">
        <v>6</v>
      </c>
      <c r="B175" s="14">
        <f t="shared" ref="B175:H175" si="90">SUM(B176:B191)</f>
        <v>31671</v>
      </c>
      <c r="C175" s="14">
        <f t="shared" si="90"/>
        <v>31965</v>
      </c>
      <c r="D175" s="14">
        <f t="shared" si="90"/>
        <v>30851</v>
      </c>
      <c r="E175" s="14">
        <f t="shared" si="90"/>
        <v>31106</v>
      </c>
      <c r="F175" s="14">
        <f t="shared" si="90"/>
        <v>33060</v>
      </c>
      <c r="G175" s="14">
        <f t="shared" si="90"/>
        <v>34804</v>
      </c>
      <c r="H175" s="14">
        <f t="shared" si="90"/>
        <v>34628</v>
      </c>
      <c r="I175" s="62">
        <f>SUM(I176:I191)</f>
        <v>35788</v>
      </c>
      <c r="J175" s="62">
        <f t="shared" ref="J175:P175" si="91">SUM(J176:J191)</f>
        <v>38325</v>
      </c>
      <c r="K175" s="62">
        <f t="shared" si="91"/>
        <v>34958</v>
      </c>
      <c r="L175" s="62">
        <f t="shared" si="91"/>
        <v>31668</v>
      </c>
      <c r="M175" s="62">
        <f t="shared" si="91"/>
        <v>30294</v>
      </c>
      <c r="N175" s="62">
        <f t="shared" si="91"/>
        <v>30033</v>
      </c>
      <c r="O175" s="62">
        <f t="shared" si="91"/>
        <v>30523</v>
      </c>
      <c r="P175" s="62">
        <f t="shared" si="91"/>
        <v>29906</v>
      </c>
      <c r="Q175" s="62">
        <f t="shared" ref="Q175:W175" si="92">SUM(Q176:Q191)</f>
        <v>33967</v>
      </c>
      <c r="R175" s="62">
        <f t="shared" si="92"/>
        <v>37280</v>
      </c>
      <c r="S175" s="62">
        <f t="shared" si="92"/>
        <v>37180</v>
      </c>
      <c r="T175" s="62">
        <f t="shared" si="92"/>
        <v>36551</v>
      </c>
      <c r="U175" s="62">
        <f t="shared" si="92"/>
        <v>37976</v>
      </c>
      <c r="V175" s="62">
        <f t="shared" ref="V175" si="93">SUM(V176:V191)</f>
        <v>30053</v>
      </c>
      <c r="W175" s="62">
        <f t="shared" si="92"/>
        <v>30116</v>
      </c>
      <c r="X175" s="15">
        <f t="shared" si="89"/>
        <v>-20.697282494206867</v>
      </c>
      <c r="Z175"/>
      <c r="AA175" s="16"/>
    </row>
    <row r="176" spans="1:27" ht="17.25">
      <c r="A176" s="17" t="s">
        <v>7</v>
      </c>
      <c r="B176" s="17">
        <v>788</v>
      </c>
      <c r="C176" s="17">
        <v>598</v>
      </c>
      <c r="D176" s="17">
        <v>702</v>
      </c>
      <c r="E176" s="17">
        <v>734</v>
      </c>
      <c r="F176" s="17">
        <v>910</v>
      </c>
      <c r="G176" s="18">
        <v>630</v>
      </c>
      <c r="H176" s="18">
        <v>805</v>
      </c>
      <c r="I176" s="18">
        <v>757</v>
      </c>
      <c r="J176" s="18">
        <v>938</v>
      </c>
      <c r="K176" s="19">
        <v>644</v>
      </c>
      <c r="L176" s="19">
        <v>749</v>
      </c>
      <c r="M176" s="19">
        <v>602</v>
      </c>
      <c r="N176" s="57">
        <v>722</v>
      </c>
      <c r="O176" s="57">
        <v>713</v>
      </c>
      <c r="P176" s="57">
        <v>900</v>
      </c>
      <c r="Q176" s="57">
        <v>899</v>
      </c>
      <c r="R176" s="57">
        <v>1043</v>
      </c>
      <c r="S176" s="57">
        <v>1244</v>
      </c>
      <c r="T176" s="57">
        <v>1125</v>
      </c>
      <c r="U176" s="57">
        <v>1163</v>
      </c>
      <c r="V176" s="57">
        <v>872</v>
      </c>
      <c r="W176" s="57">
        <v>887</v>
      </c>
      <c r="X176" s="20">
        <f t="shared" si="89"/>
        <v>-23.731728288907998</v>
      </c>
      <c r="Z176"/>
      <c r="AA176" s="16"/>
    </row>
    <row r="177" spans="1:27" ht="17.25">
      <c r="A177" s="21" t="s">
        <v>8</v>
      </c>
      <c r="B177" s="21">
        <v>1083</v>
      </c>
      <c r="C177" s="21">
        <v>892</v>
      </c>
      <c r="D177" s="21">
        <v>1019</v>
      </c>
      <c r="E177" s="21">
        <v>853</v>
      </c>
      <c r="F177" s="21">
        <v>907</v>
      </c>
      <c r="G177" s="22">
        <v>855</v>
      </c>
      <c r="H177" s="22">
        <v>913</v>
      </c>
      <c r="I177" s="22">
        <v>1092</v>
      </c>
      <c r="J177" s="22">
        <v>1206</v>
      </c>
      <c r="K177" s="23">
        <v>979</v>
      </c>
      <c r="L177" s="23">
        <v>1019</v>
      </c>
      <c r="M177" s="23">
        <v>716</v>
      </c>
      <c r="N177" s="58">
        <v>701</v>
      </c>
      <c r="O177" s="58">
        <v>765</v>
      </c>
      <c r="P177" s="58">
        <v>1142</v>
      </c>
      <c r="Q177" s="58">
        <v>923</v>
      </c>
      <c r="R177" s="58">
        <v>714</v>
      </c>
      <c r="S177" s="58">
        <v>869</v>
      </c>
      <c r="T177" s="58">
        <v>1060</v>
      </c>
      <c r="U177" s="58">
        <v>1310</v>
      </c>
      <c r="V177" s="58">
        <v>787</v>
      </c>
      <c r="W177" s="58">
        <v>945</v>
      </c>
      <c r="X177" s="24">
        <f t="shared" si="89"/>
        <v>-27.862595419847331</v>
      </c>
      <c r="Z177"/>
      <c r="AA177" s="16"/>
    </row>
    <row r="178" spans="1:27" ht="17.25">
      <c r="A178" s="21" t="s">
        <v>9</v>
      </c>
      <c r="B178" s="21">
        <v>488</v>
      </c>
      <c r="C178" s="21">
        <v>384</v>
      </c>
      <c r="D178" s="21">
        <v>568</v>
      </c>
      <c r="E178" s="21">
        <v>597</v>
      </c>
      <c r="F178" s="21">
        <v>566</v>
      </c>
      <c r="G178" s="22">
        <v>572</v>
      </c>
      <c r="H178" s="22">
        <v>650</v>
      </c>
      <c r="I178" s="22">
        <v>582</v>
      </c>
      <c r="J178" s="22">
        <v>779</v>
      </c>
      <c r="K178" s="23">
        <v>866</v>
      </c>
      <c r="L178" s="23">
        <v>729</v>
      </c>
      <c r="M178" s="23">
        <v>515</v>
      </c>
      <c r="N178" s="58">
        <v>530</v>
      </c>
      <c r="O178" s="58">
        <v>401</v>
      </c>
      <c r="P178" s="58">
        <v>468</v>
      </c>
      <c r="Q178" s="58">
        <v>532</v>
      </c>
      <c r="R178" s="58">
        <v>736</v>
      </c>
      <c r="S178" s="58">
        <v>856</v>
      </c>
      <c r="T178" s="58">
        <v>574</v>
      </c>
      <c r="U178" s="58">
        <v>535</v>
      </c>
      <c r="V178" s="58">
        <v>268</v>
      </c>
      <c r="W178" s="58">
        <v>636</v>
      </c>
      <c r="X178" s="25">
        <f t="shared" si="89"/>
        <v>18.878504672897193</v>
      </c>
      <c r="Z178"/>
      <c r="AA178" s="16"/>
    </row>
    <row r="179" spans="1:27" ht="17.25">
      <c r="A179" s="21" t="s">
        <v>10</v>
      </c>
      <c r="B179" s="21"/>
      <c r="C179" s="21">
        <v>290</v>
      </c>
      <c r="D179" s="21">
        <v>359</v>
      </c>
      <c r="E179" s="21">
        <v>378</v>
      </c>
      <c r="F179" s="21">
        <v>411</v>
      </c>
      <c r="G179" s="22">
        <v>332</v>
      </c>
      <c r="H179" s="22">
        <v>349</v>
      </c>
      <c r="I179" s="22">
        <v>410</v>
      </c>
      <c r="J179" s="22">
        <v>531</v>
      </c>
      <c r="K179" s="23">
        <v>568</v>
      </c>
      <c r="L179" s="23">
        <v>513</v>
      </c>
      <c r="M179" s="23">
        <v>398</v>
      </c>
      <c r="N179" s="58">
        <v>535</v>
      </c>
      <c r="O179" s="58">
        <v>388</v>
      </c>
      <c r="P179" s="58">
        <v>691</v>
      </c>
      <c r="Q179" s="58">
        <v>526</v>
      </c>
      <c r="R179" s="58">
        <v>586</v>
      </c>
      <c r="S179" s="58">
        <v>514</v>
      </c>
      <c r="T179" s="58">
        <v>475</v>
      </c>
      <c r="U179" s="58">
        <v>593</v>
      </c>
      <c r="V179" s="58">
        <v>284</v>
      </c>
      <c r="W179" s="58">
        <v>382</v>
      </c>
      <c r="X179" s="25">
        <f t="shared" si="89"/>
        <v>-35.581787521079256</v>
      </c>
      <c r="Z179"/>
      <c r="AA179" s="16"/>
    </row>
    <row r="180" spans="1:27" ht="17.25">
      <c r="A180" s="21" t="s">
        <v>11</v>
      </c>
      <c r="B180" s="21">
        <v>4812</v>
      </c>
      <c r="C180" s="21">
        <v>5263</v>
      </c>
      <c r="D180" s="21">
        <v>5302</v>
      </c>
      <c r="E180" s="21">
        <v>4910</v>
      </c>
      <c r="F180" s="21">
        <v>4752</v>
      </c>
      <c r="G180" s="22">
        <v>5367</v>
      </c>
      <c r="H180" s="22">
        <v>5771</v>
      </c>
      <c r="I180" s="22">
        <v>6132</v>
      </c>
      <c r="J180" s="22">
        <v>6615</v>
      </c>
      <c r="K180" s="23">
        <v>7432</v>
      </c>
      <c r="L180" s="23">
        <v>5906</v>
      </c>
      <c r="M180" s="23">
        <v>6803</v>
      </c>
      <c r="N180" s="58">
        <v>6062</v>
      </c>
      <c r="O180" s="58">
        <v>6963</v>
      </c>
      <c r="P180" s="58">
        <v>5896</v>
      </c>
      <c r="Q180" s="58">
        <v>7345</v>
      </c>
      <c r="R180" s="58">
        <v>6593</v>
      </c>
      <c r="S180" s="58">
        <v>6329</v>
      </c>
      <c r="T180" s="58">
        <v>6230</v>
      </c>
      <c r="U180" s="58">
        <v>6780</v>
      </c>
      <c r="V180" s="58">
        <v>6049</v>
      </c>
      <c r="W180" s="58">
        <v>6857</v>
      </c>
      <c r="X180" s="25">
        <f t="shared" si="89"/>
        <v>1.135693215339233</v>
      </c>
      <c r="Z180"/>
      <c r="AA180" s="16"/>
    </row>
    <row r="181" spans="1:27" ht="17.25">
      <c r="A181" s="21" t="s">
        <v>12</v>
      </c>
      <c r="B181" s="21">
        <v>6082</v>
      </c>
      <c r="C181" s="21">
        <v>5976</v>
      </c>
      <c r="D181" s="21">
        <v>5593</v>
      </c>
      <c r="E181" s="21">
        <v>5526</v>
      </c>
      <c r="F181" s="21">
        <v>5319</v>
      </c>
      <c r="G181" s="22">
        <v>5328</v>
      </c>
      <c r="H181" s="22">
        <v>5675</v>
      </c>
      <c r="I181" s="22">
        <v>5441</v>
      </c>
      <c r="J181" s="22">
        <v>5857</v>
      </c>
      <c r="K181" s="23">
        <v>5600</v>
      </c>
      <c r="L181" s="23">
        <v>5215</v>
      </c>
      <c r="M181" s="23">
        <v>5042</v>
      </c>
      <c r="N181" s="58">
        <v>5139</v>
      </c>
      <c r="O181" s="58">
        <v>5824</v>
      </c>
      <c r="P181" s="58">
        <v>5651</v>
      </c>
      <c r="Q181" s="58">
        <v>6137</v>
      </c>
      <c r="R181" s="58">
        <v>6683</v>
      </c>
      <c r="S181" s="58">
        <v>6697</v>
      </c>
      <c r="T181" s="58">
        <v>6687</v>
      </c>
      <c r="U181" s="58">
        <v>6437</v>
      </c>
      <c r="V181" s="58">
        <v>6460</v>
      </c>
      <c r="W181" s="58">
        <v>6474</v>
      </c>
      <c r="X181" s="25">
        <f t="shared" si="89"/>
        <v>0.5748019263632127</v>
      </c>
      <c r="Z181"/>
      <c r="AA181" s="16"/>
    </row>
    <row r="182" spans="1:27" ht="17.25">
      <c r="A182" s="21" t="s">
        <v>13</v>
      </c>
      <c r="B182" s="26">
        <v>410</v>
      </c>
      <c r="C182" s="26">
        <v>708</v>
      </c>
      <c r="D182" s="21">
        <v>187</v>
      </c>
      <c r="E182" s="21">
        <v>817</v>
      </c>
      <c r="F182" s="21">
        <v>1424</v>
      </c>
      <c r="G182" s="22">
        <v>615</v>
      </c>
      <c r="H182" s="22">
        <v>430</v>
      </c>
      <c r="I182" s="22">
        <v>576</v>
      </c>
      <c r="J182" s="22">
        <v>514</v>
      </c>
      <c r="K182" s="23">
        <v>955</v>
      </c>
      <c r="L182" s="23">
        <v>365</v>
      </c>
      <c r="M182" s="23">
        <v>83</v>
      </c>
      <c r="N182" s="58">
        <v>118</v>
      </c>
      <c r="O182" s="58">
        <v>100</v>
      </c>
      <c r="P182" s="58">
        <v>175</v>
      </c>
      <c r="Q182" s="58">
        <v>129</v>
      </c>
      <c r="R182" s="58">
        <v>191</v>
      </c>
      <c r="S182" s="58">
        <v>190</v>
      </c>
      <c r="T182" s="58">
        <v>263</v>
      </c>
      <c r="U182" s="58">
        <v>364</v>
      </c>
      <c r="V182" s="58">
        <v>307</v>
      </c>
      <c r="W182" s="58">
        <v>454</v>
      </c>
      <c r="X182" s="25">
        <f t="shared" si="89"/>
        <v>24.725274725274726</v>
      </c>
      <c r="Z182"/>
      <c r="AA182" s="16"/>
    </row>
    <row r="183" spans="1:27" ht="17.25">
      <c r="A183" s="21" t="s">
        <v>14</v>
      </c>
      <c r="B183" s="21">
        <v>146</v>
      </c>
      <c r="C183" s="21">
        <v>76</v>
      </c>
      <c r="D183" s="21">
        <v>75</v>
      </c>
      <c r="E183" s="21">
        <v>300</v>
      </c>
      <c r="F183" s="21">
        <v>354</v>
      </c>
      <c r="G183" s="22">
        <v>311</v>
      </c>
      <c r="H183" s="22">
        <v>463</v>
      </c>
      <c r="I183" s="22">
        <v>406</v>
      </c>
      <c r="J183" s="22">
        <v>562</v>
      </c>
      <c r="K183" s="23">
        <v>237</v>
      </c>
      <c r="L183" s="23">
        <v>84</v>
      </c>
      <c r="M183" s="23">
        <v>78</v>
      </c>
      <c r="N183" s="58">
        <v>236</v>
      </c>
      <c r="O183" s="58">
        <v>162</v>
      </c>
      <c r="P183" s="58">
        <v>206</v>
      </c>
      <c r="Q183" s="58">
        <v>313</v>
      </c>
      <c r="R183" s="58">
        <v>362</v>
      </c>
      <c r="S183" s="58">
        <v>339</v>
      </c>
      <c r="T183" s="58">
        <v>446</v>
      </c>
      <c r="U183" s="58">
        <v>445</v>
      </c>
      <c r="V183" s="58">
        <v>130</v>
      </c>
      <c r="W183" s="58">
        <v>444</v>
      </c>
      <c r="X183" s="25">
        <f t="shared" si="89"/>
        <v>-0.22471910112359553</v>
      </c>
      <c r="Z183"/>
      <c r="AA183" s="16"/>
    </row>
    <row r="184" spans="1:27" ht="17.25">
      <c r="A184" s="21" t="s">
        <v>49</v>
      </c>
      <c r="B184" s="21">
        <v>5109</v>
      </c>
      <c r="C184" s="21">
        <v>5575</v>
      </c>
      <c r="D184" s="21">
        <v>4989</v>
      </c>
      <c r="E184" s="21">
        <v>4275</v>
      </c>
      <c r="F184" s="21">
        <v>5096</v>
      </c>
      <c r="G184" s="22">
        <v>5073</v>
      </c>
      <c r="H184" s="22">
        <v>4874</v>
      </c>
      <c r="I184" s="22">
        <v>4414</v>
      </c>
      <c r="J184" s="22">
        <v>4252</v>
      </c>
      <c r="K184" s="23">
        <v>3027</v>
      </c>
      <c r="L184" s="23">
        <v>3750</v>
      </c>
      <c r="M184" s="23">
        <v>3063</v>
      </c>
      <c r="N184" s="58">
        <v>2338</v>
      </c>
      <c r="O184" s="58">
        <v>2532</v>
      </c>
      <c r="P184" s="58">
        <v>2047</v>
      </c>
      <c r="Q184" s="58">
        <v>2381</v>
      </c>
      <c r="R184" s="58">
        <v>2869</v>
      </c>
      <c r="S184" s="58">
        <v>3427</v>
      </c>
      <c r="T184" s="58">
        <v>4495</v>
      </c>
      <c r="U184" s="58">
        <v>4248</v>
      </c>
      <c r="V184" s="58">
        <v>3164</v>
      </c>
      <c r="W184" s="58">
        <v>3485</v>
      </c>
      <c r="X184" s="25">
        <f t="shared" si="89"/>
        <v>-17.961393596986817</v>
      </c>
      <c r="Z184"/>
      <c r="AA184" s="16"/>
    </row>
    <row r="185" spans="1:27" ht="17.25">
      <c r="A185" s="21" t="s">
        <v>15</v>
      </c>
      <c r="B185" s="21">
        <v>119</v>
      </c>
      <c r="C185" s="21">
        <v>149</v>
      </c>
      <c r="D185" s="21">
        <v>87</v>
      </c>
      <c r="E185" s="21">
        <v>135</v>
      </c>
      <c r="F185" s="21">
        <v>126</v>
      </c>
      <c r="G185" s="22">
        <v>158</v>
      </c>
      <c r="H185" s="22">
        <v>168</v>
      </c>
      <c r="I185" s="22">
        <v>176</v>
      </c>
      <c r="J185" s="22">
        <v>225</v>
      </c>
      <c r="K185" s="23">
        <v>209</v>
      </c>
      <c r="L185" s="23">
        <v>174</v>
      </c>
      <c r="M185" s="23">
        <v>197</v>
      </c>
      <c r="N185" s="58">
        <v>159</v>
      </c>
      <c r="O185" s="58">
        <v>171</v>
      </c>
      <c r="P185" s="58">
        <v>159</v>
      </c>
      <c r="Q185" s="58">
        <v>251</v>
      </c>
      <c r="R185" s="58">
        <v>205</v>
      </c>
      <c r="S185" s="58">
        <v>239</v>
      </c>
      <c r="T185" s="58">
        <v>217</v>
      </c>
      <c r="U185" s="58">
        <v>273</v>
      </c>
      <c r="V185" s="58">
        <v>214</v>
      </c>
      <c r="W185" s="58">
        <v>167</v>
      </c>
      <c r="X185" s="25">
        <f t="shared" si="89"/>
        <v>-38.827838827838832</v>
      </c>
      <c r="Z185"/>
      <c r="AA185" s="16"/>
    </row>
    <row r="186" spans="1:27" ht="17.25">
      <c r="A186" s="21" t="s">
        <v>16</v>
      </c>
      <c r="B186" s="21">
        <v>954</v>
      </c>
      <c r="C186" s="21">
        <v>849</v>
      </c>
      <c r="D186" s="21">
        <v>703</v>
      </c>
      <c r="E186" s="21">
        <v>893</v>
      </c>
      <c r="F186" s="21">
        <v>933</v>
      </c>
      <c r="G186" s="22">
        <v>1143</v>
      </c>
      <c r="H186" s="22">
        <v>792</v>
      </c>
      <c r="I186" s="22">
        <v>1158</v>
      </c>
      <c r="J186" s="22">
        <v>1211</v>
      </c>
      <c r="K186" s="23">
        <v>1162</v>
      </c>
      <c r="L186" s="23">
        <v>526</v>
      </c>
      <c r="M186" s="23">
        <v>640</v>
      </c>
      <c r="N186" s="58">
        <v>784</v>
      </c>
      <c r="O186" s="58">
        <v>583</v>
      </c>
      <c r="P186" s="58">
        <v>669</v>
      </c>
      <c r="Q186" s="58">
        <v>344</v>
      </c>
      <c r="R186" s="58">
        <v>840</v>
      </c>
      <c r="S186" s="58">
        <v>887</v>
      </c>
      <c r="T186" s="58">
        <v>562</v>
      </c>
      <c r="U186" s="58">
        <v>935</v>
      </c>
      <c r="V186" s="58">
        <v>643</v>
      </c>
      <c r="W186" s="58">
        <v>338</v>
      </c>
      <c r="X186" s="25">
        <f t="shared" si="89"/>
        <v>-63.850267379679146</v>
      </c>
      <c r="Z186"/>
      <c r="AA186" s="16"/>
    </row>
    <row r="187" spans="1:27" ht="17.25">
      <c r="A187" s="21" t="s">
        <v>17</v>
      </c>
      <c r="B187" s="21">
        <v>923</v>
      </c>
      <c r="C187" s="21">
        <v>869</v>
      </c>
      <c r="D187" s="21">
        <v>705</v>
      </c>
      <c r="E187" s="21">
        <v>558</v>
      </c>
      <c r="F187" s="21">
        <v>641</v>
      </c>
      <c r="G187" s="22">
        <v>728</v>
      </c>
      <c r="H187" s="22">
        <v>579</v>
      </c>
      <c r="I187" s="22">
        <v>727</v>
      </c>
      <c r="J187" s="22">
        <v>798</v>
      </c>
      <c r="K187" s="23">
        <v>629</v>
      </c>
      <c r="L187" s="23">
        <v>491</v>
      </c>
      <c r="M187" s="23">
        <v>331</v>
      </c>
      <c r="N187" s="58">
        <v>224</v>
      </c>
      <c r="O187" s="58">
        <v>174</v>
      </c>
      <c r="P187" s="58">
        <v>237</v>
      </c>
      <c r="Q187" s="58">
        <v>254</v>
      </c>
      <c r="R187" s="58">
        <v>354</v>
      </c>
      <c r="S187" s="58">
        <v>361</v>
      </c>
      <c r="T187" s="58">
        <v>510</v>
      </c>
      <c r="U187" s="58">
        <v>601</v>
      </c>
      <c r="V187" s="58">
        <v>412</v>
      </c>
      <c r="W187" s="58">
        <v>586</v>
      </c>
      <c r="X187" s="25">
        <f t="shared" si="89"/>
        <v>-2.4958402662229617</v>
      </c>
      <c r="Z187"/>
      <c r="AA187" s="16"/>
    </row>
    <row r="188" spans="1:27" ht="17.25">
      <c r="A188" s="21" t="s">
        <v>18</v>
      </c>
      <c r="B188" s="21">
        <v>5112</v>
      </c>
      <c r="C188" s="21">
        <v>4600</v>
      </c>
      <c r="D188" s="21">
        <v>5076</v>
      </c>
      <c r="E188" s="21">
        <v>5801</v>
      </c>
      <c r="F188" s="21">
        <v>5771</v>
      </c>
      <c r="G188" s="22">
        <v>7117</v>
      </c>
      <c r="H188" s="22">
        <v>6944</v>
      </c>
      <c r="I188" s="22">
        <v>7578</v>
      </c>
      <c r="J188" s="22">
        <v>8213</v>
      </c>
      <c r="K188" s="23">
        <v>7247</v>
      </c>
      <c r="L188" s="23">
        <v>6280</v>
      </c>
      <c r="M188" s="23">
        <v>5485</v>
      </c>
      <c r="N188" s="58">
        <v>7233</v>
      </c>
      <c r="O188" s="58">
        <v>6951</v>
      </c>
      <c r="P188" s="58">
        <v>6669</v>
      </c>
      <c r="Q188" s="58">
        <v>8161</v>
      </c>
      <c r="R188" s="58">
        <v>9140</v>
      </c>
      <c r="S188" s="58">
        <v>8342</v>
      </c>
      <c r="T188" s="58">
        <v>7523</v>
      </c>
      <c r="U188" s="58">
        <v>6689</v>
      </c>
      <c r="V188" s="58">
        <v>4674</v>
      </c>
      <c r="W188" s="58">
        <v>4097</v>
      </c>
      <c r="X188" s="25">
        <f t="shared" si="89"/>
        <v>-38.75018687397219</v>
      </c>
      <c r="Z188"/>
      <c r="AA188" s="16"/>
    </row>
    <row r="189" spans="1:27" ht="17.25">
      <c r="A189" s="21" t="s">
        <v>19</v>
      </c>
      <c r="B189" s="21">
        <v>3211</v>
      </c>
      <c r="C189" s="21">
        <v>3431</v>
      </c>
      <c r="D189" s="21">
        <v>3081</v>
      </c>
      <c r="E189" s="21">
        <v>3033</v>
      </c>
      <c r="F189" s="21">
        <v>3425</v>
      </c>
      <c r="G189" s="22">
        <v>3850</v>
      </c>
      <c r="H189" s="22">
        <v>3632</v>
      </c>
      <c r="I189" s="22">
        <v>3801</v>
      </c>
      <c r="J189" s="22">
        <v>3471</v>
      </c>
      <c r="K189" s="23">
        <v>2644</v>
      </c>
      <c r="L189" s="23">
        <v>2410</v>
      </c>
      <c r="M189" s="23">
        <v>2679</v>
      </c>
      <c r="N189" s="58">
        <v>1641</v>
      </c>
      <c r="O189" s="58">
        <v>1648</v>
      </c>
      <c r="P189" s="58">
        <v>1896</v>
      </c>
      <c r="Q189" s="58">
        <v>2617</v>
      </c>
      <c r="R189" s="58">
        <v>3299</v>
      </c>
      <c r="S189" s="58">
        <v>3527</v>
      </c>
      <c r="T189" s="58">
        <v>3329</v>
      </c>
      <c r="U189" s="58">
        <v>3263</v>
      </c>
      <c r="V189" s="58">
        <v>2090</v>
      </c>
      <c r="W189" s="58">
        <v>1877</v>
      </c>
      <c r="X189" s="25">
        <f t="shared" si="89"/>
        <v>-42.476248850750842</v>
      </c>
      <c r="Z189"/>
      <c r="AA189" s="16"/>
    </row>
    <row r="190" spans="1:27" ht="17.25">
      <c r="A190" s="27" t="s">
        <v>20</v>
      </c>
      <c r="B190" s="27">
        <v>1280</v>
      </c>
      <c r="C190" s="27">
        <v>1113</v>
      </c>
      <c r="D190" s="27">
        <v>1170</v>
      </c>
      <c r="E190" s="27">
        <v>1062</v>
      </c>
      <c r="F190" s="27">
        <v>999</v>
      </c>
      <c r="G190" s="28">
        <v>1142</v>
      </c>
      <c r="H190" s="28">
        <v>1264</v>
      </c>
      <c r="I190" s="28">
        <v>901</v>
      </c>
      <c r="J190" s="28">
        <v>1076</v>
      </c>
      <c r="K190" s="29">
        <v>1042</v>
      </c>
      <c r="L190" s="29">
        <v>1463</v>
      </c>
      <c r="M190" s="29">
        <v>1617</v>
      </c>
      <c r="N190" s="59">
        <v>1629</v>
      </c>
      <c r="O190" s="59">
        <v>1230</v>
      </c>
      <c r="P190" s="59">
        <v>1335</v>
      </c>
      <c r="Q190" s="59">
        <v>1330</v>
      </c>
      <c r="R190" s="59">
        <v>1333</v>
      </c>
      <c r="S190" s="59">
        <v>1301</v>
      </c>
      <c r="T190" s="59">
        <v>931</v>
      </c>
      <c r="U190" s="59">
        <v>1318</v>
      </c>
      <c r="V190" s="59">
        <v>1674</v>
      </c>
      <c r="W190" s="59">
        <v>728</v>
      </c>
      <c r="X190" s="30">
        <f t="shared" si="89"/>
        <v>-44.764795144157816</v>
      </c>
      <c r="Z190"/>
      <c r="AA190" s="16"/>
    </row>
    <row r="191" spans="1:27" ht="17.25">
      <c r="A191" s="14" t="s">
        <v>21</v>
      </c>
      <c r="B191" s="14">
        <f t="shared" ref="B191:M191" si="94">SUM(B192:B194)</f>
        <v>1154</v>
      </c>
      <c r="C191" s="14">
        <f t="shared" si="94"/>
        <v>1192</v>
      </c>
      <c r="D191" s="14">
        <f t="shared" si="94"/>
        <v>1235</v>
      </c>
      <c r="E191" s="14">
        <f t="shared" si="94"/>
        <v>1234</v>
      </c>
      <c r="F191" s="14">
        <f t="shared" si="94"/>
        <v>1426</v>
      </c>
      <c r="G191" s="14">
        <f t="shared" si="94"/>
        <v>1583</v>
      </c>
      <c r="H191" s="14">
        <f t="shared" si="94"/>
        <v>1319</v>
      </c>
      <c r="I191" s="14">
        <f t="shared" si="94"/>
        <v>1637</v>
      </c>
      <c r="J191" s="14">
        <f t="shared" si="94"/>
        <v>2077</v>
      </c>
      <c r="K191" s="14">
        <f t="shared" si="94"/>
        <v>1717</v>
      </c>
      <c r="L191" s="14">
        <f t="shared" si="94"/>
        <v>1994</v>
      </c>
      <c r="M191" s="14">
        <f t="shared" si="94"/>
        <v>2045</v>
      </c>
      <c r="N191" s="62">
        <f t="shared" ref="N191:U191" si="95">SUM(N192:N194)</f>
        <v>1982</v>
      </c>
      <c r="O191" s="62">
        <f t="shared" si="95"/>
        <v>1918</v>
      </c>
      <c r="P191" s="62">
        <f t="shared" si="95"/>
        <v>1765</v>
      </c>
      <c r="Q191" s="62">
        <f t="shared" si="95"/>
        <v>1825</v>
      </c>
      <c r="R191" s="62">
        <f t="shared" si="95"/>
        <v>2332</v>
      </c>
      <c r="S191" s="62">
        <f>SUM(S192:S194)</f>
        <v>2058</v>
      </c>
      <c r="T191" s="62">
        <f t="shared" ref="T191" si="96">SUM(T192:T194)</f>
        <v>2124</v>
      </c>
      <c r="U191" s="62">
        <f t="shared" si="95"/>
        <v>3022</v>
      </c>
      <c r="V191" s="62">
        <f t="shared" ref="V191:W191" si="97">SUM(V192:V194)</f>
        <v>2025</v>
      </c>
      <c r="W191" s="62">
        <f t="shared" si="97"/>
        <v>1759</v>
      </c>
      <c r="X191" s="31">
        <f t="shared" si="89"/>
        <v>-41.793514228987426</v>
      </c>
      <c r="Z191"/>
      <c r="AA191" s="16"/>
    </row>
    <row r="192" spans="1:27" ht="17.25">
      <c r="A192" s="17" t="s">
        <v>22</v>
      </c>
      <c r="B192" s="32">
        <v>30</v>
      </c>
      <c r="C192" s="32">
        <v>31</v>
      </c>
      <c r="D192" s="17">
        <v>16</v>
      </c>
      <c r="E192" s="17">
        <v>20</v>
      </c>
      <c r="F192" s="17">
        <v>18</v>
      </c>
      <c r="G192" s="18">
        <v>52</v>
      </c>
      <c r="H192" s="18">
        <v>26</v>
      </c>
      <c r="I192" s="18">
        <v>23</v>
      </c>
      <c r="J192" s="18">
        <v>18</v>
      </c>
      <c r="K192" s="18">
        <v>2</v>
      </c>
      <c r="L192" s="18">
        <v>18</v>
      </c>
      <c r="M192" s="18">
        <v>31</v>
      </c>
      <c r="N192" s="57">
        <v>69</v>
      </c>
      <c r="O192" s="57">
        <v>74</v>
      </c>
      <c r="P192" s="57">
        <v>101</v>
      </c>
      <c r="Q192" s="57">
        <v>110</v>
      </c>
      <c r="R192" s="57">
        <v>235</v>
      </c>
      <c r="S192" s="57">
        <v>156</v>
      </c>
      <c r="T192" s="57">
        <v>109</v>
      </c>
      <c r="U192" s="57">
        <v>79</v>
      </c>
      <c r="V192" s="57">
        <v>15</v>
      </c>
      <c r="W192" s="57">
        <v>30</v>
      </c>
      <c r="X192" s="33">
        <f t="shared" si="89"/>
        <v>-62.025316455696199</v>
      </c>
      <c r="Z192"/>
      <c r="AA192" s="16"/>
    </row>
    <row r="193" spans="1:27" ht="17.25">
      <c r="A193" s="21" t="s">
        <v>23</v>
      </c>
      <c r="B193" s="21">
        <v>600</v>
      </c>
      <c r="C193" s="21">
        <v>616</v>
      </c>
      <c r="D193" s="21">
        <v>728</v>
      </c>
      <c r="E193" s="21">
        <v>677</v>
      </c>
      <c r="F193" s="21">
        <v>810</v>
      </c>
      <c r="G193" s="22">
        <v>1030</v>
      </c>
      <c r="H193" s="22">
        <v>738</v>
      </c>
      <c r="I193" s="22">
        <v>1083</v>
      </c>
      <c r="J193" s="22">
        <v>1174</v>
      </c>
      <c r="K193" s="22">
        <v>1105</v>
      </c>
      <c r="L193" s="22">
        <v>1445</v>
      </c>
      <c r="M193" s="22">
        <v>1345</v>
      </c>
      <c r="N193" s="58">
        <v>1231</v>
      </c>
      <c r="O193" s="58">
        <v>1259</v>
      </c>
      <c r="P193" s="58">
        <v>1015</v>
      </c>
      <c r="Q193" s="58">
        <v>970</v>
      </c>
      <c r="R193" s="58">
        <v>1398</v>
      </c>
      <c r="S193" s="58">
        <v>1190</v>
      </c>
      <c r="T193" s="58">
        <v>1002</v>
      </c>
      <c r="U193" s="58">
        <v>2296</v>
      </c>
      <c r="V193" s="58">
        <v>1370</v>
      </c>
      <c r="W193" s="58">
        <v>1083</v>
      </c>
      <c r="X193" s="25">
        <f t="shared" si="89"/>
        <v>-52.831010452961671</v>
      </c>
      <c r="Z193"/>
      <c r="AA193" s="16"/>
    </row>
    <row r="194" spans="1:27" ht="17.25">
      <c r="A194" s="27" t="s">
        <v>24</v>
      </c>
      <c r="B194" s="27">
        <v>524</v>
      </c>
      <c r="C194" s="27">
        <v>545</v>
      </c>
      <c r="D194" s="27">
        <v>491</v>
      </c>
      <c r="E194" s="27">
        <v>537</v>
      </c>
      <c r="F194" s="27">
        <v>598</v>
      </c>
      <c r="G194" s="28">
        <v>501</v>
      </c>
      <c r="H194" s="28">
        <v>555</v>
      </c>
      <c r="I194" s="28">
        <v>531</v>
      </c>
      <c r="J194" s="28">
        <v>885</v>
      </c>
      <c r="K194" s="28">
        <v>610</v>
      </c>
      <c r="L194" s="28">
        <v>531</v>
      </c>
      <c r="M194" s="28">
        <v>669</v>
      </c>
      <c r="N194" s="59">
        <v>682</v>
      </c>
      <c r="O194" s="59">
        <v>585</v>
      </c>
      <c r="P194" s="59">
        <v>649</v>
      </c>
      <c r="Q194" s="59">
        <v>745</v>
      </c>
      <c r="R194" s="59">
        <v>699</v>
      </c>
      <c r="S194" s="59">
        <v>712</v>
      </c>
      <c r="T194" s="59">
        <v>1013</v>
      </c>
      <c r="U194" s="59">
        <v>647</v>
      </c>
      <c r="V194" s="59">
        <v>640</v>
      </c>
      <c r="W194" s="59">
        <v>646</v>
      </c>
      <c r="X194" s="30">
        <f t="shared" si="89"/>
        <v>-0.15455950540958269</v>
      </c>
      <c r="Z194"/>
      <c r="AA194" s="16"/>
    </row>
    <row r="195" spans="1:27" ht="17.25">
      <c r="A195" s="14" t="s">
        <v>25</v>
      </c>
      <c r="B195" s="34"/>
      <c r="C195" s="34">
        <f t="shared" ref="C195:W195" si="98">SUM(C196:C207)</f>
        <v>0</v>
      </c>
      <c r="D195" s="34">
        <f t="shared" si="98"/>
        <v>0</v>
      </c>
      <c r="E195" s="35">
        <f t="shared" si="98"/>
        <v>619</v>
      </c>
      <c r="F195" s="35">
        <f t="shared" si="98"/>
        <v>1629</v>
      </c>
      <c r="G195" s="35">
        <f t="shared" si="98"/>
        <v>1508</v>
      </c>
      <c r="H195" s="35">
        <f t="shared" si="98"/>
        <v>3231</v>
      </c>
      <c r="I195" s="35">
        <f t="shared" si="98"/>
        <v>3037</v>
      </c>
      <c r="J195" s="35">
        <f t="shared" si="98"/>
        <v>3869</v>
      </c>
      <c r="K195" s="35">
        <f t="shared" si="98"/>
        <v>2718</v>
      </c>
      <c r="L195" s="35">
        <f t="shared" si="98"/>
        <v>2420</v>
      </c>
      <c r="M195" s="35">
        <f t="shared" si="98"/>
        <v>3439</v>
      </c>
      <c r="N195" s="63">
        <f t="shared" si="98"/>
        <v>4269</v>
      </c>
      <c r="O195" s="63">
        <f t="shared" si="98"/>
        <v>4638</v>
      </c>
      <c r="P195" s="63">
        <f t="shared" si="98"/>
        <v>5536</v>
      </c>
      <c r="Q195" s="63">
        <f t="shared" si="98"/>
        <v>7277</v>
      </c>
      <c r="R195" s="63">
        <f t="shared" si="98"/>
        <v>5873</v>
      </c>
      <c r="S195" s="63">
        <f t="shared" si="98"/>
        <v>6399</v>
      </c>
      <c r="T195" s="63">
        <f t="shared" si="98"/>
        <v>7563</v>
      </c>
      <c r="U195" s="63">
        <f t="shared" si="98"/>
        <v>8335</v>
      </c>
      <c r="V195" s="63">
        <f t="shared" si="98"/>
        <v>5801</v>
      </c>
      <c r="W195" s="63">
        <f t="shared" si="98"/>
        <v>5671</v>
      </c>
      <c r="X195" s="30">
        <f t="shared" si="89"/>
        <v>-31.961607678464304</v>
      </c>
      <c r="Z195"/>
      <c r="AA195" s="16"/>
    </row>
    <row r="196" spans="1:27" ht="17.25">
      <c r="A196" s="17" t="s">
        <v>26</v>
      </c>
      <c r="B196" s="32"/>
      <c r="C196" s="32"/>
      <c r="D196" s="32"/>
      <c r="E196" s="32"/>
      <c r="F196" s="32"/>
      <c r="G196" s="32"/>
      <c r="H196" s="32"/>
      <c r="I196" s="101" t="s">
        <v>72</v>
      </c>
      <c r="J196" s="102" t="s">
        <v>72</v>
      </c>
      <c r="K196" s="102" t="s">
        <v>72</v>
      </c>
      <c r="L196" s="102" t="s">
        <v>72</v>
      </c>
      <c r="M196" s="102" t="s">
        <v>72</v>
      </c>
      <c r="N196" s="104" t="s">
        <v>72</v>
      </c>
      <c r="O196" s="104" t="s">
        <v>72</v>
      </c>
      <c r="P196" s="104" t="s">
        <v>72</v>
      </c>
      <c r="Q196" s="104" t="s">
        <v>72</v>
      </c>
      <c r="R196" s="104" t="s">
        <v>72</v>
      </c>
      <c r="S196" s="104" t="s">
        <v>72</v>
      </c>
      <c r="T196" s="104" t="s">
        <v>72</v>
      </c>
      <c r="U196" s="60">
        <v>387</v>
      </c>
      <c r="V196" s="60">
        <v>180</v>
      </c>
      <c r="W196" s="60">
        <v>203</v>
      </c>
      <c r="X196" s="86">
        <f t="shared" si="89"/>
        <v>-47.545219638242891</v>
      </c>
      <c r="Z196"/>
      <c r="AA196" s="16"/>
    </row>
    <row r="197" spans="1:27" ht="17.25">
      <c r="A197" s="21" t="s">
        <v>27</v>
      </c>
      <c r="B197" s="37"/>
      <c r="C197" s="26"/>
      <c r="D197" s="26"/>
      <c r="E197" s="26"/>
      <c r="F197" s="38">
        <v>853</v>
      </c>
      <c r="G197" s="22">
        <v>816</v>
      </c>
      <c r="H197" s="22">
        <v>914</v>
      </c>
      <c r="I197" s="22">
        <v>949</v>
      </c>
      <c r="J197" s="22">
        <v>1191</v>
      </c>
      <c r="K197" s="22">
        <v>775</v>
      </c>
      <c r="L197" s="22">
        <v>751</v>
      </c>
      <c r="M197" s="22">
        <v>837</v>
      </c>
      <c r="N197" s="58">
        <v>731</v>
      </c>
      <c r="O197" s="58">
        <v>891</v>
      </c>
      <c r="P197" s="58">
        <v>1061</v>
      </c>
      <c r="Q197" s="58">
        <v>1350</v>
      </c>
      <c r="R197" s="58">
        <v>1013</v>
      </c>
      <c r="S197" s="58">
        <v>804</v>
      </c>
      <c r="T197" s="58">
        <v>1203</v>
      </c>
      <c r="U197" s="58">
        <v>1220</v>
      </c>
      <c r="V197" s="58">
        <v>1367</v>
      </c>
      <c r="W197" s="58">
        <v>1006</v>
      </c>
      <c r="X197" s="25">
        <f t="shared" si="89"/>
        <v>-17.540983606557379</v>
      </c>
      <c r="Z197"/>
      <c r="AA197" s="16"/>
    </row>
    <row r="198" spans="1:27" ht="17.25">
      <c r="A198" s="21" t="s">
        <v>50</v>
      </c>
      <c r="B198" s="37"/>
      <c r="C198" s="26"/>
      <c r="D198" s="26"/>
      <c r="E198" s="26"/>
      <c r="F198" s="38"/>
      <c r="G198" s="22"/>
      <c r="H198" s="22"/>
      <c r="I198" s="100" t="s">
        <v>72</v>
      </c>
      <c r="J198" s="100" t="s">
        <v>72</v>
      </c>
      <c r="K198" s="100" t="s">
        <v>72</v>
      </c>
      <c r="L198" s="100" t="s">
        <v>72</v>
      </c>
      <c r="M198" s="100" t="s">
        <v>72</v>
      </c>
      <c r="N198" s="96" t="s">
        <v>72</v>
      </c>
      <c r="O198" s="96" t="s">
        <v>72</v>
      </c>
      <c r="P198" s="96" t="s">
        <v>72</v>
      </c>
      <c r="Q198" s="96" t="s">
        <v>72</v>
      </c>
      <c r="R198" s="96" t="s">
        <v>72</v>
      </c>
      <c r="S198" s="96" t="s">
        <v>72</v>
      </c>
      <c r="T198" s="96" t="s">
        <v>72</v>
      </c>
      <c r="U198" s="58">
        <v>19</v>
      </c>
      <c r="V198" s="58">
        <v>246</v>
      </c>
      <c r="W198" s="58">
        <v>20</v>
      </c>
      <c r="X198" s="98">
        <f t="shared" si="89"/>
        <v>5.2631578947368416</v>
      </c>
      <c r="Z198"/>
      <c r="AA198" s="16"/>
    </row>
    <row r="199" spans="1:27" ht="17.25">
      <c r="A199" s="21" t="s">
        <v>51</v>
      </c>
      <c r="B199" s="37"/>
      <c r="C199" s="26"/>
      <c r="D199" s="26"/>
      <c r="E199" s="26"/>
      <c r="F199" s="38"/>
      <c r="G199" s="22"/>
      <c r="H199" s="22"/>
      <c r="I199" s="100" t="s">
        <v>72</v>
      </c>
      <c r="J199" s="100" t="s">
        <v>72</v>
      </c>
      <c r="K199" s="100" t="s">
        <v>72</v>
      </c>
      <c r="L199" s="100" t="s">
        <v>72</v>
      </c>
      <c r="M199" s="100" t="s">
        <v>72</v>
      </c>
      <c r="N199" s="96" t="s">
        <v>72</v>
      </c>
      <c r="O199" s="58">
        <v>109</v>
      </c>
      <c r="P199" s="58">
        <v>97</v>
      </c>
      <c r="Q199" s="58">
        <v>122</v>
      </c>
      <c r="R199" s="58">
        <v>186</v>
      </c>
      <c r="S199" s="58">
        <v>204</v>
      </c>
      <c r="T199" s="58">
        <v>224</v>
      </c>
      <c r="U199" s="58">
        <v>278</v>
      </c>
      <c r="V199" s="58">
        <v>106</v>
      </c>
      <c r="W199" s="58">
        <v>119</v>
      </c>
      <c r="X199" s="25">
        <f t="shared" si="89"/>
        <v>-57.194244604316545</v>
      </c>
      <c r="Z199"/>
      <c r="AA199" s="16"/>
    </row>
    <row r="200" spans="1:27" ht="17.25">
      <c r="A200" s="21" t="s">
        <v>28</v>
      </c>
      <c r="B200" s="37"/>
      <c r="C200" s="26"/>
      <c r="D200" s="26"/>
      <c r="E200" s="21"/>
      <c r="F200" s="38">
        <v>43</v>
      </c>
      <c r="G200" s="22">
        <v>70</v>
      </c>
      <c r="H200" s="22">
        <v>140</v>
      </c>
      <c r="I200" s="22">
        <v>204</v>
      </c>
      <c r="J200" s="22">
        <v>118</v>
      </c>
      <c r="K200" s="22">
        <v>111</v>
      </c>
      <c r="L200" s="22">
        <v>168</v>
      </c>
      <c r="M200" s="22">
        <v>55</v>
      </c>
      <c r="N200" s="58">
        <v>116</v>
      </c>
      <c r="O200" s="58">
        <v>126</v>
      </c>
      <c r="P200" s="58">
        <v>190</v>
      </c>
      <c r="Q200" s="58">
        <v>229</v>
      </c>
      <c r="R200" s="58">
        <v>172</v>
      </c>
      <c r="S200" s="58">
        <v>212</v>
      </c>
      <c r="T200" s="58">
        <v>136</v>
      </c>
      <c r="U200" s="58">
        <v>200</v>
      </c>
      <c r="V200" s="58">
        <v>224</v>
      </c>
      <c r="W200" s="58">
        <v>269</v>
      </c>
      <c r="X200" s="25">
        <f t="shared" si="89"/>
        <v>34.5</v>
      </c>
      <c r="Z200"/>
      <c r="AA200" s="16"/>
    </row>
    <row r="201" spans="1:27" ht="17.25">
      <c r="A201" s="21" t="s">
        <v>29</v>
      </c>
      <c r="B201" s="37"/>
      <c r="C201" s="26"/>
      <c r="D201" s="26"/>
      <c r="E201" s="21">
        <v>271</v>
      </c>
      <c r="F201" s="38">
        <v>240</v>
      </c>
      <c r="G201" s="22">
        <v>151</v>
      </c>
      <c r="H201" s="22">
        <v>90</v>
      </c>
      <c r="I201" s="22">
        <v>46</v>
      </c>
      <c r="J201" s="22">
        <v>197</v>
      </c>
      <c r="K201" s="22">
        <v>52</v>
      </c>
      <c r="L201" s="22">
        <v>129</v>
      </c>
      <c r="M201" s="22">
        <v>189</v>
      </c>
      <c r="N201" s="58">
        <v>93</v>
      </c>
      <c r="O201" s="58">
        <v>242</v>
      </c>
      <c r="P201" s="58">
        <v>208</v>
      </c>
      <c r="Q201" s="58">
        <v>242</v>
      </c>
      <c r="R201" s="58">
        <v>179</v>
      </c>
      <c r="S201" s="58">
        <v>245</v>
      </c>
      <c r="T201" s="58">
        <v>114</v>
      </c>
      <c r="U201" s="58">
        <v>96</v>
      </c>
      <c r="V201" s="58">
        <v>75</v>
      </c>
      <c r="W201" s="58">
        <v>209</v>
      </c>
      <c r="X201" s="25">
        <f t="shared" si="89"/>
        <v>117.70833333333333</v>
      </c>
      <c r="Z201"/>
      <c r="AA201" s="16"/>
    </row>
    <row r="202" spans="1:27" ht="17.25">
      <c r="A202" s="21" t="s">
        <v>30</v>
      </c>
      <c r="B202" s="37"/>
      <c r="C202" s="26"/>
      <c r="D202" s="26"/>
      <c r="E202" s="21"/>
      <c r="F202" s="38">
        <v>120</v>
      </c>
      <c r="G202" s="22">
        <v>98</v>
      </c>
      <c r="H202" s="22">
        <v>90</v>
      </c>
      <c r="I202" s="22">
        <v>166</v>
      </c>
      <c r="J202" s="22">
        <v>99</v>
      </c>
      <c r="K202" s="22">
        <v>92</v>
      </c>
      <c r="L202" s="22">
        <v>90</v>
      </c>
      <c r="M202" s="22">
        <v>104</v>
      </c>
      <c r="N202" s="58">
        <v>145</v>
      </c>
      <c r="O202" s="58">
        <v>176</v>
      </c>
      <c r="P202" s="58">
        <v>288</v>
      </c>
      <c r="Q202" s="58">
        <v>195</v>
      </c>
      <c r="R202" s="58">
        <v>263</v>
      </c>
      <c r="S202" s="58">
        <v>392</v>
      </c>
      <c r="T202" s="58">
        <v>696</v>
      </c>
      <c r="U202" s="58">
        <v>518</v>
      </c>
      <c r="V202" s="58">
        <v>315</v>
      </c>
      <c r="W202" s="58">
        <v>137</v>
      </c>
      <c r="X202" s="25">
        <f t="shared" si="89"/>
        <v>-73.552123552123547</v>
      </c>
      <c r="Z202"/>
      <c r="AA202" s="16"/>
    </row>
    <row r="203" spans="1:27" ht="17.25">
      <c r="A203" s="21" t="s">
        <v>31</v>
      </c>
      <c r="B203" s="37"/>
      <c r="C203" s="26"/>
      <c r="D203" s="26"/>
      <c r="E203" s="21">
        <v>2</v>
      </c>
      <c r="F203" s="38"/>
      <c r="G203" s="22"/>
      <c r="H203" s="22"/>
      <c r="I203" s="100" t="s">
        <v>72</v>
      </c>
      <c r="J203" s="100" t="s">
        <v>72</v>
      </c>
      <c r="K203" s="22">
        <v>2</v>
      </c>
      <c r="L203" s="22">
        <v>19</v>
      </c>
      <c r="M203" s="22">
        <v>1538</v>
      </c>
      <c r="N203" s="58">
        <v>1271</v>
      </c>
      <c r="O203" s="58">
        <v>1383</v>
      </c>
      <c r="P203" s="58">
        <v>1472</v>
      </c>
      <c r="Q203" s="58">
        <v>1742</v>
      </c>
      <c r="R203" s="58">
        <v>1987</v>
      </c>
      <c r="S203" s="58">
        <v>2288</v>
      </c>
      <c r="T203" s="58">
        <v>2687</v>
      </c>
      <c r="U203" s="58">
        <v>2471</v>
      </c>
      <c r="V203" s="58">
        <v>1486</v>
      </c>
      <c r="W203" s="58">
        <v>1356</v>
      </c>
      <c r="X203" s="25">
        <f>(W203-U203)/U203*100</f>
        <v>-45.123431808984215</v>
      </c>
      <c r="Z203"/>
      <c r="AA203" s="16"/>
    </row>
    <row r="204" spans="1:27" ht="17.25">
      <c r="A204" s="21" t="s">
        <v>71</v>
      </c>
      <c r="B204" s="37"/>
      <c r="C204" s="26"/>
      <c r="D204" s="26"/>
      <c r="E204" s="26"/>
      <c r="F204" s="39"/>
      <c r="G204" s="26"/>
      <c r="H204" s="26">
        <v>1347</v>
      </c>
      <c r="I204" s="22">
        <v>1199</v>
      </c>
      <c r="J204" s="22">
        <v>1483</v>
      </c>
      <c r="K204" s="22">
        <v>893</v>
      </c>
      <c r="L204" s="22">
        <v>344</v>
      </c>
      <c r="M204" s="22">
        <v>139</v>
      </c>
      <c r="N204" s="58">
        <v>1463</v>
      </c>
      <c r="O204" s="58">
        <v>865</v>
      </c>
      <c r="P204" s="58">
        <v>1148</v>
      </c>
      <c r="Q204" s="58">
        <v>2309</v>
      </c>
      <c r="R204" s="58">
        <v>1113</v>
      </c>
      <c r="S204" s="58">
        <v>1031</v>
      </c>
      <c r="T204" s="58">
        <v>1324</v>
      </c>
      <c r="U204" s="58">
        <v>1951</v>
      </c>
      <c r="V204" s="58">
        <v>819</v>
      </c>
      <c r="W204" s="58">
        <v>715</v>
      </c>
      <c r="X204" s="25">
        <f>(W204-U204)/U204*100</f>
        <v>-63.352127114300359</v>
      </c>
      <c r="Z204"/>
      <c r="AA204" s="16"/>
    </row>
    <row r="205" spans="1:27" ht="17.25">
      <c r="A205" s="21" t="s">
        <v>33</v>
      </c>
      <c r="B205" s="26"/>
      <c r="C205" s="26"/>
      <c r="D205" s="26"/>
      <c r="E205" s="21">
        <v>212</v>
      </c>
      <c r="F205" s="21">
        <v>256</v>
      </c>
      <c r="G205" s="26">
        <v>275</v>
      </c>
      <c r="H205" s="22">
        <v>518</v>
      </c>
      <c r="I205" s="22">
        <v>333</v>
      </c>
      <c r="J205" s="22">
        <v>591</v>
      </c>
      <c r="K205" s="22">
        <v>667</v>
      </c>
      <c r="L205" s="22">
        <v>505</v>
      </c>
      <c r="M205" s="22">
        <v>302</v>
      </c>
      <c r="N205" s="58">
        <v>307</v>
      </c>
      <c r="O205" s="58">
        <v>275</v>
      </c>
      <c r="P205" s="58">
        <v>437</v>
      </c>
      <c r="Q205" s="58">
        <v>379</v>
      </c>
      <c r="R205" s="58">
        <v>364</v>
      </c>
      <c r="S205" s="58">
        <v>403</v>
      </c>
      <c r="T205" s="58">
        <v>351</v>
      </c>
      <c r="U205" s="58">
        <v>305</v>
      </c>
      <c r="V205" s="58">
        <v>290</v>
      </c>
      <c r="W205" s="58">
        <v>529</v>
      </c>
      <c r="X205" s="25">
        <f>(W205-U205)/U205*100</f>
        <v>73.442622950819668</v>
      </c>
      <c r="Z205"/>
      <c r="AA205" s="16"/>
    </row>
    <row r="206" spans="1:27" ht="17.25">
      <c r="A206" s="21" t="s">
        <v>34</v>
      </c>
      <c r="B206" s="37"/>
      <c r="C206" s="26"/>
      <c r="D206" s="26"/>
      <c r="E206" s="21">
        <v>134</v>
      </c>
      <c r="F206" s="38">
        <v>117</v>
      </c>
      <c r="G206" s="22">
        <v>98</v>
      </c>
      <c r="H206" s="22">
        <v>132</v>
      </c>
      <c r="I206" s="22">
        <v>140</v>
      </c>
      <c r="J206" s="22">
        <v>190</v>
      </c>
      <c r="K206" s="22">
        <v>126</v>
      </c>
      <c r="L206" s="22">
        <v>142</v>
      </c>
      <c r="M206" s="22">
        <v>123</v>
      </c>
      <c r="N206" s="58">
        <v>92</v>
      </c>
      <c r="O206" s="58">
        <v>139</v>
      </c>
      <c r="P206" s="58">
        <v>168</v>
      </c>
      <c r="Q206" s="58">
        <v>163</v>
      </c>
      <c r="R206" s="58">
        <v>188</v>
      </c>
      <c r="S206" s="58">
        <v>178</v>
      </c>
      <c r="T206" s="58">
        <v>169</v>
      </c>
      <c r="U206" s="58">
        <v>185</v>
      </c>
      <c r="V206" s="58">
        <v>64</v>
      </c>
      <c r="W206" s="58">
        <v>98</v>
      </c>
      <c r="X206" s="25">
        <f>(W206-U206)/U206*100</f>
        <v>-47.027027027027032</v>
      </c>
      <c r="Z206"/>
      <c r="AA206" s="16"/>
    </row>
    <row r="207" spans="1:27" ht="17.25">
      <c r="A207" s="27" t="s">
        <v>35</v>
      </c>
      <c r="B207" s="40"/>
      <c r="C207" s="41"/>
      <c r="D207" s="41"/>
      <c r="E207" s="41"/>
      <c r="F207" s="42"/>
      <c r="G207" s="41"/>
      <c r="H207" s="41"/>
      <c r="I207" s="105" t="s">
        <v>72</v>
      </c>
      <c r="J207" s="106" t="s">
        <v>72</v>
      </c>
      <c r="K207" s="106" t="s">
        <v>72</v>
      </c>
      <c r="L207" s="43">
        <v>272</v>
      </c>
      <c r="M207" s="43">
        <v>152</v>
      </c>
      <c r="N207" s="61">
        <v>51</v>
      </c>
      <c r="O207" s="61">
        <v>432</v>
      </c>
      <c r="P207" s="61">
        <v>467</v>
      </c>
      <c r="Q207" s="61">
        <v>546</v>
      </c>
      <c r="R207" s="61">
        <v>408</v>
      </c>
      <c r="S207" s="61">
        <v>642</v>
      </c>
      <c r="T207" s="61">
        <v>659</v>
      </c>
      <c r="U207" s="61">
        <v>705</v>
      </c>
      <c r="V207" s="61">
        <v>629</v>
      </c>
      <c r="W207" s="61">
        <v>1010</v>
      </c>
      <c r="X207" s="30">
        <f>(W207-U207)/U207*100</f>
        <v>43.262411347517734</v>
      </c>
      <c r="Z207"/>
      <c r="AA207" s="16"/>
    </row>
    <row r="208" spans="1:27" ht="17.25">
      <c r="A208" s="77" t="s">
        <v>74</v>
      </c>
      <c r="B208" s="64"/>
      <c r="C208" s="64"/>
      <c r="D208" s="64"/>
      <c r="E208" s="64"/>
      <c r="F208" s="64"/>
      <c r="G208" s="64"/>
      <c r="H208" s="64"/>
      <c r="I208" s="64"/>
      <c r="J208" s="64"/>
      <c r="K208" s="64"/>
      <c r="L208" s="64"/>
      <c r="M208" s="64"/>
      <c r="N208" s="46"/>
      <c r="O208" s="46"/>
      <c r="P208" s="46"/>
      <c r="Q208" s="46"/>
      <c r="R208" s="46"/>
      <c r="S208" s="46"/>
      <c r="T208" s="46"/>
      <c r="U208" s="46"/>
      <c r="V208" s="46"/>
      <c r="W208" s="46"/>
      <c r="X208" s="44" t="s">
        <v>41</v>
      </c>
      <c r="Z208"/>
      <c r="AA208" s="16"/>
    </row>
    <row r="209" spans="1:27">
      <c r="A209" s="64" t="s">
        <v>52</v>
      </c>
      <c r="B209" s="75"/>
      <c r="C209" s="75"/>
      <c r="D209" s="75"/>
      <c r="E209" s="75"/>
      <c r="F209" s="75"/>
      <c r="G209" s="71"/>
      <c r="H209" s="71"/>
      <c r="I209" s="72" t="s">
        <v>53</v>
      </c>
      <c r="J209" s="76"/>
      <c r="K209" s="76"/>
      <c r="L209" s="64"/>
      <c r="M209" s="76"/>
      <c r="O209" s="64" t="s">
        <v>70</v>
      </c>
      <c r="Z209"/>
      <c r="AA209" s="16"/>
    </row>
    <row r="210" spans="1:27" ht="18">
      <c r="B210" s="47"/>
      <c r="C210" s="47"/>
      <c r="D210" s="47"/>
      <c r="E210" s="47"/>
      <c r="F210" s="47"/>
      <c r="G210" s="47"/>
      <c r="H210" s="47"/>
      <c r="I210" s="47"/>
      <c r="J210" s="47"/>
      <c r="K210" s="47"/>
      <c r="L210" s="47"/>
      <c r="M210" s="47"/>
      <c r="N210" s="47"/>
      <c r="O210" s="47"/>
      <c r="P210" s="47"/>
      <c r="Q210" s="47"/>
      <c r="R210" s="47"/>
      <c r="S210" s="47"/>
      <c r="T210" s="47"/>
      <c r="U210" s="47"/>
      <c r="V210" s="47"/>
      <c r="W210" s="47"/>
      <c r="X210" s="50"/>
      <c r="Z210"/>
      <c r="AA210" s="16"/>
    </row>
    <row r="211" spans="1:27" ht="18">
      <c r="B211" s="1" t="s">
        <v>57</v>
      </c>
      <c r="C211" s="47"/>
      <c r="D211" s="47"/>
      <c r="E211" s="47"/>
      <c r="F211" s="47"/>
      <c r="G211" s="47"/>
      <c r="H211" s="47"/>
      <c r="J211" s="1" t="s">
        <v>57</v>
      </c>
      <c r="K211" s="47"/>
      <c r="L211" s="47"/>
      <c r="M211" s="47"/>
      <c r="N211" s="47"/>
      <c r="O211" s="47"/>
      <c r="P211" s="47"/>
      <c r="Q211" s="47"/>
      <c r="R211" s="47"/>
      <c r="S211" s="47"/>
      <c r="T211" s="47"/>
      <c r="U211" s="47"/>
      <c r="V211" s="47"/>
      <c r="W211" s="47"/>
      <c r="X211" s="50"/>
      <c r="Z211"/>
      <c r="AA211" s="16"/>
    </row>
    <row r="212" spans="1:27" ht="18">
      <c r="B212" s="4" t="s">
        <v>82</v>
      </c>
      <c r="C212" s="2"/>
      <c r="D212" s="2"/>
      <c r="E212" s="2"/>
      <c r="F212" s="2"/>
      <c r="G212" s="2"/>
      <c r="H212" s="2"/>
      <c r="J212" s="4" t="s">
        <v>82</v>
      </c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Z212"/>
      <c r="AA212" s="16"/>
    </row>
    <row r="213" spans="1:27" ht="18">
      <c r="B213" s="4"/>
      <c r="C213" s="2"/>
      <c r="D213" s="2"/>
      <c r="E213" s="2"/>
      <c r="F213" s="2"/>
      <c r="G213" s="2"/>
      <c r="H213" s="2"/>
      <c r="I213" s="4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Z213"/>
      <c r="AA213" s="16"/>
    </row>
    <row r="214" spans="1:27" ht="17.25">
      <c r="A214" s="2"/>
      <c r="B214" s="2"/>
      <c r="C214" s="2"/>
      <c r="D214" s="2"/>
      <c r="E214" s="7"/>
      <c r="F214" s="2"/>
      <c r="G214" s="2"/>
      <c r="H214" s="2"/>
      <c r="I214" s="2"/>
      <c r="J214" s="7"/>
      <c r="K214" s="7"/>
      <c r="L214" s="7"/>
      <c r="M214" s="7"/>
      <c r="O214" s="7"/>
      <c r="P214" s="7"/>
      <c r="Q214" s="7"/>
      <c r="R214" s="7"/>
      <c r="S214" s="7"/>
      <c r="T214" s="7"/>
      <c r="U214" s="7"/>
      <c r="V214" s="7"/>
      <c r="W214" s="7"/>
      <c r="X214" s="7" t="s">
        <v>36</v>
      </c>
      <c r="Z214"/>
      <c r="AA214" s="16"/>
    </row>
    <row r="215" spans="1:27" ht="30">
      <c r="A215" s="65" t="s">
        <v>39</v>
      </c>
      <c r="B215" s="70">
        <v>2000</v>
      </c>
      <c r="C215" s="66">
        <v>2001</v>
      </c>
      <c r="D215" s="66">
        <v>2002</v>
      </c>
      <c r="E215" s="67">
        <v>2003</v>
      </c>
      <c r="F215" s="67">
        <v>2004</v>
      </c>
      <c r="G215" s="68">
        <v>2005</v>
      </c>
      <c r="H215" s="68">
        <v>2006</v>
      </c>
      <c r="I215" s="68">
        <f t="shared" ref="I215:X215" si="99">I5</f>
        <v>2007</v>
      </c>
      <c r="J215" s="68">
        <f t="shared" si="99"/>
        <v>2008</v>
      </c>
      <c r="K215" s="68">
        <f t="shared" si="99"/>
        <v>2009</v>
      </c>
      <c r="L215" s="68">
        <f t="shared" si="99"/>
        <v>2010</v>
      </c>
      <c r="M215" s="68">
        <f t="shared" si="99"/>
        <v>2011</v>
      </c>
      <c r="N215" s="68">
        <f t="shared" si="99"/>
        <v>2012</v>
      </c>
      <c r="O215" s="68">
        <f t="shared" si="99"/>
        <v>2013</v>
      </c>
      <c r="P215" s="68">
        <f t="shared" si="99"/>
        <v>2014</v>
      </c>
      <c r="Q215" s="68">
        <f t="shared" si="99"/>
        <v>2015</v>
      </c>
      <c r="R215" s="68">
        <f t="shared" si="99"/>
        <v>2016</v>
      </c>
      <c r="S215" s="68">
        <f t="shared" si="99"/>
        <v>2017</v>
      </c>
      <c r="T215" s="68">
        <f t="shared" si="99"/>
        <v>2018</v>
      </c>
      <c r="U215" s="68">
        <f t="shared" si="99"/>
        <v>2019</v>
      </c>
      <c r="V215" s="68">
        <f t="shared" si="99"/>
        <v>2020</v>
      </c>
      <c r="W215" s="68">
        <f t="shared" si="99"/>
        <v>2021</v>
      </c>
      <c r="X215" s="69" t="str">
        <f t="shared" si="99"/>
        <v>var.% 2021/20</v>
      </c>
      <c r="Z215"/>
      <c r="AA215" s="16"/>
    </row>
    <row r="216" spans="1:27" ht="17.25">
      <c r="A216" s="9" t="s">
        <v>42</v>
      </c>
      <c r="B216" s="10">
        <f t="shared" ref="B216:H225" si="100">+B174+B48+B6</f>
        <v>2312794</v>
      </c>
      <c r="C216" s="10">
        <f t="shared" si="100"/>
        <v>2248577</v>
      </c>
      <c r="D216" s="10">
        <f t="shared" si="100"/>
        <v>2161526</v>
      </c>
      <c r="E216" s="10">
        <f t="shared" si="100"/>
        <v>2209171</v>
      </c>
      <c r="F216" s="10">
        <f t="shared" si="100"/>
        <v>2421803</v>
      </c>
      <c r="G216" s="10">
        <f t="shared" si="100"/>
        <v>2536513</v>
      </c>
      <c r="H216" s="10">
        <f t="shared" si="100"/>
        <v>2586009</v>
      </c>
      <c r="I216" s="10">
        <f t="shared" ref="I216:P216" si="101">+I217+I237</f>
        <v>2661865</v>
      </c>
      <c r="J216" s="10">
        <f t="shared" si="101"/>
        <v>2410560</v>
      </c>
      <c r="K216" s="10">
        <f t="shared" si="101"/>
        <v>1690730</v>
      </c>
      <c r="L216" s="10">
        <f t="shared" si="101"/>
        <v>1837709</v>
      </c>
      <c r="M216" s="10">
        <f t="shared" si="101"/>
        <v>2018217</v>
      </c>
      <c r="N216" s="10">
        <f t="shared" si="101"/>
        <v>1776381</v>
      </c>
      <c r="O216" s="10">
        <f t="shared" si="101"/>
        <v>1791664</v>
      </c>
      <c r="P216" s="10">
        <f t="shared" si="101"/>
        <v>1923777</v>
      </c>
      <c r="Q216" s="10">
        <f t="shared" ref="Q216:W216" si="102">+Q217+Q237</f>
        <v>2164900</v>
      </c>
      <c r="R216" s="10">
        <f t="shared" si="102"/>
        <v>2410871</v>
      </c>
      <c r="S216" s="10">
        <f t="shared" si="102"/>
        <v>2483404</v>
      </c>
      <c r="T216" s="10">
        <f t="shared" si="102"/>
        <v>2562442</v>
      </c>
      <c r="U216" s="10">
        <f t="shared" si="102"/>
        <v>2637558</v>
      </c>
      <c r="V216" s="10">
        <f t="shared" ref="V216" si="103">+V217+V237</f>
        <v>2126576</v>
      </c>
      <c r="W216" s="10">
        <f t="shared" si="102"/>
        <v>2358874</v>
      </c>
      <c r="X216" s="11">
        <f t="shared" ref="X216:X244" si="104">(W216-U216)/U216*100</f>
        <v>-10.565985657945722</v>
      </c>
      <c r="Z216"/>
      <c r="AA216" s="16"/>
    </row>
    <row r="217" spans="1:27" ht="17.25">
      <c r="A217" s="13" t="s">
        <v>6</v>
      </c>
      <c r="B217" s="14">
        <f t="shared" si="100"/>
        <v>2312794</v>
      </c>
      <c r="C217" s="14">
        <f t="shared" si="100"/>
        <v>2248577</v>
      </c>
      <c r="D217" s="14">
        <f t="shared" si="100"/>
        <v>2161526</v>
      </c>
      <c r="E217" s="14">
        <f t="shared" si="100"/>
        <v>2107062</v>
      </c>
      <c r="F217" s="14">
        <f t="shared" si="100"/>
        <v>2293143</v>
      </c>
      <c r="G217" s="14">
        <f t="shared" si="100"/>
        <v>2381188</v>
      </c>
      <c r="H217" s="14">
        <f t="shared" si="100"/>
        <v>2346846</v>
      </c>
      <c r="I217" s="14">
        <f t="shared" ref="I217:W217" si="105">+I175+I49+I7</f>
        <v>2462019</v>
      </c>
      <c r="J217" s="14">
        <f t="shared" si="105"/>
        <v>2215781</v>
      </c>
      <c r="K217" s="14">
        <f t="shared" si="105"/>
        <v>1562255</v>
      </c>
      <c r="L217" s="14">
        <f t="shared" si="105"/>
        <v>1715773</v>
      </c>
      <c r="M217" s="14">
        <f t="shared" si="105"/>
        <v>1869815</v>
      </c>
      <c r="N217" s="62">
        <f t="shared" si="105"/>
        <v>1635506</v>
      </c>
      <c r="O217" s="62">
        <f t="shared" si="105"/>
        <v>1639481</v>
      </c>
      <c r="P217" s="62">
        <f t="shared" si="105"/>
        <v>1759119</v>
      </c>
      <c r="Q217" s="62">
        <f t="shared" si="105"/>
        <v>1965989</v>
      </c>
      <c r="R217" s="62">
        <f t="shared" si="105"/>
        <v>2187653</v>
      </c>
      <c r="S217" s="62">
        <f t="shared" si="105"/>
        <v>2255236</v>
      </c>
      <c r="T217" s="62">
        <f t="shared" si="105"/>
        <v>2311581</v>
      </c>
      <c r="U217" s="62">
        <f t="shared" si="105"/>
        <v>2377389</v>
      </c>
      <c r="V217" s="62">
        <f t="shared" si="105"/>
        <v>1924829</v>
      </c>
      <c r="W217" s="62">
        <f t="shared" si="105"/>
        <v>2104838</v>
      </c>
      <c r="X217" s="15">
        <f t="shared" si="104"/>
        <v>-11.464299700217339</v>
      </c>
      <c r="Z217"/>
      <c r="AA217" s="16"/>
    </row>
    <row r="218" spans="1:27" ht="17.25">
      <c r="A218" s="17" t="s">
        <v>7</v>
      </c>
      <c r="B218" s="18">
        <f t="shared" si="100"/>
        <v>36457</v>
      </c>
      <c r="C218" s="18">
        <f t="shared" si="100"/>
        <v>32535</v>
      </c>
      <c r="D218" s="18">
        <f t="shared" si="100"/>
        <v>29864</v>
      </c>
      <c r="E218" s="18">
        <f t="shared" si="100"/>
        <v>34195</v>
      </c>
      <c r="F218" s="18">
        <f t="shared" si="100"/>
        <v>39507</v>
      </c>
      <c r="G218" s="18">
        <f t="shared" si="100"/>
        <v>37678</v>
      </c>
      <c r="H218" s="18">
        <f t="shared" si="100"/>
        <v>38793</v>
      </c>
      <c r="I218" s="18">
        <f t="shared" ref="I218:W218" si="106">+I176+I50+I8</f>
        <v>41509</v>
      </c>
      <c r="J218" s="18">
        <f t="shared" si="106"/>
        <v>42303</v>
      </c>
      <c r="K218" s="19">
        <f t="shared" si="106"/>
        <v>31026</v>
      </c>
      <c r="L218" s="19">
        <f t="shared" si="106"/>
        <v>33990</v>
      </c>
      <c r="M218" s="19">
        <f t="shared" si="106"/>
        <v>40510</v>
      </c>
      <c r="N218" s="57">
        <f t="shared" si="106"/>
        <v>38819</v>
      </c>
      <c r="O218" s="57">
        <f t="shared" si="106"/>
        <v>38857</v>
      </c>
      <c r="P218" s="57">
        <f t="shared" si="106"/>
        <v>38897</v>
      </c>
      <c r="Q218" s="57">
        <f t="shared" si="106"/>
        <v>41042</v>
      </c>
      <c r="R218" s="57">
        <f t="shared" si="106"/>
        <v>44941</v>
      </c>
      <c r="S218" s="57">
        <f t="shared" si="106"/>
        <v>49604</v>
      </c>
      <c r="T218" s="57">
        <f t="shared" si="106"/>
        <v>52970</v>
      </c>
      <c r="U218" s="57">
        <f t="shared" si="106"/>
        <v>52670</v>
      </c>
      <c r="V218" s="57">
        <f t="shared" si="106"/>
        <v>43093</v>
      </c>
      <c r="W218" s="57">
        <f t="shared" si="106"/>
        <v>66373</v>
      </c>
      <c r="X218" s="20">
        <f t="shared" si="104"/>
        <v>26.016707803303589</v>
      </c>
      <c r="Z218"/>
      <c r="AA218" s="16"/>
    </row>
    <row r="219" spans="1:27" ht="17.25">
      <c r="A219" s="21" t="s">
        <v>8</v>
      </c>
      <c r="B219" s="22">
        <f t="shared" si="100"/>
        <v>66125</v>
      </c>
      <c r="C219" s="22">
        <f t="shared" si="100"/>
        <v>72969</v>
      </c>
      <c r="D219" s="22">
        <f t="shared" si="100"/>
        <v>60266</v>
      </c>
      <c r="E219" s="22">
        <f t="shared" si="100"/>
        <v>62363</v>
      </c>
      <c r="F219" s="22">
        <f t="shared" si="100"/>
        <v>69480</v>
      </c>
      <c r="G219" s="22">
        <f t="shared" si="100"/>
        <v>74354</v>
      </c>
      <c r="H219" s="22">
        <f t="shared" si="100"/>
        <v>71472</v>
      </c>
      <c r="I219" s="22">
        <f t="shared" ref="I219:W219" si="107">+I177+I51+I9</f>
        <v>81208</v>
      </c>
      <c r="J219" s="22">
        <f t="shared" si="107"/>
        <v>80793</v>
      </c>
      <c r="K219" s="23">
        <f t="shared" si="107"/>
        <v>63018</v>
      </c>
      <c r="L219" s="23">
        <f t="shared" si="107"/>
        <v>63710</v>
      </c>
      <c r="M219" s="23">
        <f t="shared" si="107"/>
        <v>74816</v>
      </c>
      <c r="N219" s="58">
        <f t="shared" si="107"/>
        <v>66436</v>
      </c>
      <c r="O219" s="58">
        <f t="shared" si="107"/>
        <v>64476</v>
      </c>
      <c r="P219" s="58">
        <f t="shared" si="107"/>
        <v>65206</v>
      </c>
      <c r="Q219" s="58">
        <f t="shared" si="107"/>
        <v>73855</v>
      </c>
      <c r="R219" s="58">
        <f t="shared" si="107"/>
        <v>82207</v>
      </c>
      <c r="S219" s="58">
        <f t="shared" si="107"/>
        <v>87084</v>
      </c>
      <c r="T219" s="58">
        <f t="shared" si="107"/>
        <v>89812</v>
      </c>
      <c r="U219" s="58">
        <f t="shared" si="107"/>
        <v>94043</v>
      </c>
      <c r="V219" s="58">
        <f t="shared" si="107"/>
        <v>79615</v>
      </c>
      <c r="W219" s="58">
        <f t="shared" si="107"/>
        <v>80686</v>
      </c>
      <c r="X219" s="24">
        <f t="shared" si="104"/>
        <v>-14.20307731569601</v>
      </c>
      <c r="Z219"/>
      <c r="AA219" s="16"/>
    </row>
    <row r="220" spans="1:27" ht="17.25">
      <c r="A220" s="21" t="s">
        <v>9</v>
      </c>
      <c r="B220" s="22">
        <f t="shared" si="100"/>
        <v>38108</v>
      </c>
      <c r="C220" s="22">
        <f t="shared" si="100"/>
        <v>36326</v>
      </c>
      <c r="D220" s="22">
        <f t="shared" si="100"/>
        <v>36833</v>
      </c>
      <c r="E220" s="22">
        <f t="shared" si="100"/>
        <v>37397</v>
      </c>
      <c r="F220" s="22">
        <f t="shared" si="100"/>
        <v>51188</v>
      </c>
      <c r="G220" s="22">
        <f t="shared" si="100"/>
        <v>64245</v>
      </c>
      <c r="H220" s="22">
        <f t="shared" si="100"/>
        <v>71947</v>
      </c>
      <c r="I220" s="22">
        <f t="shared" ref="I220:W220" si="108">+I178+I52+I10</f>
        <v>66942</v>
      </c>
      <c r="J220" s="22">
        <f t="shared" si="108"/>
        <v>41364</v>
      </c>
      <c r="K220" s="23">
        <f t="shared" si="108"/>
        <v>19553</v>
      </c>
      <c r="L220" s="23">
        <f t="shared" si="108"/>
        <v>19918</v>
      </c>
      <c r="M220" s="23">
        <f t="shared" si="108"/>
        <v>28685</v>
      </c>
      <c r="N220" s="58">
        <f t="shared" si="108"/>
        <v>28578</v>
      </c>
      <c r="O220" s="58">
        <f t="shared" si="108"/>
        <v>28843</v>
      </c>
      <c r="P220" s="58">
        <f t="shared" si="108"/>
        <v>32763</v>
      </c>
      <c r="Q220" s="58">
        <f t="shared" si="108"/>
        <v>37916</v>
      </c>
      <c r="R220" s="58">
        <f t="shared" si="108"/>
        <v>42702</v>
      </c>
      <c r="S220" s="58">
        <f t="shared" si="108"/>
        <v>41780</v>
      </c>
      <c r="T220" s="58">
        <f t="shared" si="108"/>
        <v>39407</v>
      </c>
      <c r="U220" s="58">
        <f t="shared" si="108"/>
        <v>38663</v>
      </c>
      <c r="V220" s="58">
        <f t="shared" si="108"/>
        <v>35109</v>
      </c>
      <c r="W220" s="58">
        <f t="shared" si="108"/>
        <v>36613</v>
      </c>
      <c r="X220" s="25">
        <f t="shared" si="104"/>
        <v>-5.3022269353128317</v>
      </c>
      <c r="Z220"/>
      <c r="AA220" s="16"/>
    </row>
    <row r="221" spans="1:27" ht="17.25">
      <c r="A221" s="21" t="s">
        <v>10</v>
      </c>
      <c r="B221" s="22">
        <f t="shared" si="100"/>
        <v>18128</v>
      </c>
      <c r="C221" s="22">
        <f t="shared" si="100"/>
        <v>18186</v>
      </c>
      <c r="D221" s="22">
        <f t="shared" si="100"/>
        <v>18328</v>
      </c>
      <c r="E221" s="22">
        <f t="shared" si="100"/>
        <v>18829</v>
      </c>
      <c r="F221" s="22">
        <f t="shared" si="100"/>
        <v>22096</v>
      </c>
      <c r="G221" s="22">
        <f t="shared" si="100"/>
        <v>19955</v>
      </c>
      <c r="H221" s="22">
        <f t="shared" si="100"/>
        <v>20941</v>
      </c>
      <c r="I221" s="22">
        <f t="shared" ref="I221:W221" si="109">+I179+I53+I11</f>
        <v>22177</v>
      </c>
      <c r="J221" s="22">
        <f t="shared" si="109"/>
        <v>21632</v>
      </c>
      <c r="K221" s="23">
        <f t="shared" si="109"/>
        <v>12451</v>
      </c>
      <c r="L221" s="23">
        <f t="shared" si="109"/>
        <v>14429</v>
      </c>
      <c r="M221" s="23">
        <f t="shared" si="109"/>
        <v>18303</v>
      </c>
      <c r="N221" s="58">
        <f t="shared" si="109"/>
        <v>15256</v>
      </c>
      <c r="O221" s="58">
        <f t="shared" si="109"/>
        <v>14301</v>
      </c>
      <c r="P221" s="58">
        <f t="shared" si="109"/>
        <v>13876</v>
      </c>
      <c r="Q221" s="58">
        <f t="shared" si="109"/>
        <v>14664</v>
      </c>
      <c r="R221" s="58">
        <f t="shared" si="109"/>
        <v>17441</v>
      </c>
      <c r="S221" s="58">
        <f t="shared" si="109"/>
        <v>19512</v>
      </c>
      <c r="T221" s="58">
        <f t="shared" si="109"/>
        <v>19888</v>
      </c>
      <c r="U221" s="58">
        <f t="shared" si="109"/>
        <v>19317</v>
      </c>
      <c r="V221" s="58">
        <f t="shared" si="109"/>
        <v>16556</v>
      </c>
      <c r="W221" s="58">
        <f t="shared" si="109"/>
        <v>16811</v>
      </c>
      <c r="X221" s="25">
        <f t="shared" si="104"/>
        <v>-12.973028938240926</v>
      </c>
      <c r="Z221"/>
      <c r="AA221" s="16"/>
    </row>
    <row r="222" spans="1:27" ht="17.25">
      <c r="A222" s="21" t="s">
        <v>11</v>
      </c>
      <c r="B222" s="22">
        <f t="shared" si="100"/>
        <v>477204</v>
      </c>
      <c r="C222" s="22">
        <f t="shared" si="100"/>
        <v>496263</v>
      </c>
      <c r="D222" s="22">
        <f t="shared" si="100"/>
        <v>460937</v>
      </c>
      <c r="E222" s="22">
        <f t="shared" si="100"/>
        <v>431446</v>
      </c>
      <c r="F222" s="22">
        <f t="shared" si="100"/>
        <v>459851</v>
      </c>
      <c r="G222" s="22">
        <f t="shared" si="100"/>
        <v>480122</v>
      </c>
      <c r="H222" s="22">
        <f t="shared" si="100"/>
        <v>498397</v>
      </c>
      <c r="I222" s="22">
        <f t="shared" ref="I222:W222" si="110">+I180+I54+I12</f>
        <v>519492</v>
      </c>
      <c r="J222" s="22">
        <f t="shared" si="110"/>
        <v>523431</v>
      </c>
      <c r="K222" s="23">
        <f t="shared" si="110"/>
        <v>416201</v>
      </c>
      <c r="L222" s="23">
        <f t="shared" si="110"/>
        <v>457214</v>
      </c>
      <c r="M222" s="23">
        <f t="shared" si="110"/>
        <v>482823</v>
      </c>
      <c r="N222" s="58">
        <f t="shared" si="110"/>
        <v>432973</v>
      </c>
      <c r="O222" s="58">
        <f t="shared" si="110"/>
        <v>416917</v>
      </c>
      <c r="P222" s="58">
        <f t="shared" si="110"/>
        <v>415042</v>
      </c>
      <c r="Q222" s="58">
        <f t="shared" si="110"/>
        <v>427866</v>
      </c>
      <c r="R222" s="58">
        <f t="shared" si="110"/>
        <v>463295</v>
      </c>
      <c r="S222" s="58">
        <f t="shared" si="110"/>
        <v>495052</v>
      </c>
      <c r="T222" s="58">
        <f t="shared" si="110"/>
        <v>519266</v>
      </c>
      <c r="U222" s="58">
        <f t="shared" si="110"/>
        <v>541416</v>
      </c>
      <c r="V222" s="58">
        <f t="shared" si="110"/>
        <v>449902</v>
      </c>
      <c r="W222" s="58">
        <f t="shared" si="110"/>
        <v>483272</v>
      </c>
      <c r="X222" s="25">
        <f t="shared" si="104"/>
        <v>-10.739246716018735</v>
      </c>
      <c r="Z222"/>
      <c r="AA222" s="16"/>
    </row>
    <row r="223" spans="1:27" ht="17.25">
      <c r="A223" s="21" t="s">
        <v>12</v>
      </c>
      <c r="B223" s="22">
        <f t="shared" si="100"/>
        <v>314804</v>
      </c>
      <c r="C223" s="22">
        <f t="shared" si="100"/>
        <v>296601</v>
      </c>
      <c r="D223" s="22">
        <f t="shared" si="100"/>
        <v>270567</v>
      </c>
      <c r="E223" s="22">
        <f t="shared" si="100"/>
        <v>264745</v>
      </c>
      <c r="F223" s="22">
        <f t="shared" si="100"/>
        <v>283401</v>
      </c>
      <c r="G223" s="22">
        <f t="shared" si="100"/>
        <v>295627</v>
      </c>
      <c r="H223" s="22">
        <f t="shared" si="100"/>
        <v>304433</v>
      </c>
      <c r="I223" s="22">
        <f t="shared" ref="I223:W223" si="111">+I181+I55+I13</f>
        <v>334116</v>
      </c>
      <c r="J223" s="22">
        <f t="shared" si="111"/>
        <v>334999</v>
      </c>
      <c r="K223" s="23">
        <f t="shared" si="111"/>
        <v>242178</v>
      </c>
      <c r="L223" s="23">
        <f t="shared" si="111"/>
        <v>282157</v>
      </c>
      <c r="M223" s="23">
        <f t="shared" si="111"/>
        <v>334822</v>
      </c>
      <c r="N223" s="58">
        <f t="shared" si="111"/>
        <v>311498</v>
      </c>
      <c r="O223" s="58">
        <f t="shared" si="111"/>
        <v>305287</v>
      </c>
      <c r="P223" s="58">
        <f t="shared" si="111"/>
        <v>319945</v>
      </c>
      <c r="Q223" s="58">
        <f t="shared" si="111"/>
        <v>333783</v>
      </c>
      <c r="R223" s="58">
        <f t="shared" si="111"/>
        <v>357260</v>
      </c>
      <c r="S223" s="58">
        <f t="shared" si="111"/>
        <v>369146</v>
      </c>
      <c r="T223" s="58">
        <f t="shared" si="111"/>
        <v>386282</v>
      </c>
      <c r="U223" s="58">
        <f t="shared" si="111"/>
        <v>409801</v>
      </c>
      <c r="V223" s="58">
        <f t="shared" si="111"/>
        <v>349071</v>
      </c>
      <c r="W223" s="58">
        <f t="shared" si="111"/>
        <v>351187</v>
      </c>
      <c r="X223" s="25">
        <f t="shared" si="104"/>
        <v>-14.303039768082556</v>
      </c>
      <c r="Z223"/>
      <c r="AA223" s="16"/>
    </row>
    <row r="224" spans="1:27" ht="17.25">
      <c r="A224" s="21" t="s">
        <v>13</v>
      </c>
      <c r="B224" s="22">
        <f t="shared" si="100"/>
        <v>25015</v>
      </c>
      <c r="C224" s="22">
        <f t="shared" si="100"/>
        <v>22832</v>
      </c>
      <c r="D224" s="22">
        <f t="shared" si="100"/>
        <v>20296</v>
      </c>
      <c r="E224" s="22">
        <f t="shared" si="100"/>
        <v>20710</v>
      </c>
      <c r="F224" s="22">
        <f t="shared" si="100"/>
        <v>26284</v>
      </c>
      <c r="G224" s="22">
        <f t="shared" si="100"/>
        <v>25538</v>
      </c>
      <c r="H224" s="22">
        <f t="shared" si="100"/>
        <v>26391</v>
      </c>
      <c r="I224" s="22">
        <f t="shared" ref="I224:W224" si="112">+I182+I56+I14</f>
        <v>27130</v>
      </c>
      <c r="J224" s="22">
        <f t="shared" si="112"/>
        <v>25570</v>
      </c>
      <c r="K224" s="23">
        <f t="shared" si="112"/>
        <v>17388</v>
      </c>
      <c r="L224" s="23">
        <f t="shared" si="112"/>
        <v>12341</v>
      </c>
      <c r="M224" s="23">
        <f t="shared" si="112"/>
        <v>6976</v>
      </c>
      <c r="N224" s="58">
        <f t="shared" si="112"/>
        <v>4036</v>
      </c>
      <c r="O224" s="58">
        <f t="shared" si="112"/>
        <v>3876</v>
      </c>
      <c r="P224" s="58">
        <f t="shared" si="112"/>
        <v>5414</v>
      </c>
      <c r="Q224" s="58">
        <f t="shared" si="112"/>
        <v>6239</v>
      </c>
      <c r="R224" s="58">
        <f t="shared" si="112"/>
        <v>6135</v>
      </c>
      <c r="S224" s="58">
        <f t="shared" si="112"/>
        <v>7262</v>
      </c>
      <c r="T224" s="58">
        <f t="shared" si="112"/>
        <v>7519</v>
      </c>
      <c r="U224" s="58">
        <f t="shared" si="112"/>
        <v>8764</v>
      </c>
      <c r="V224" s="58">
        <f t="shared" si="112"/>
        <v>7733</v>
      </c>
      <c r="W224" s="58">
        <f t="shared" si="112"/>
        <v>11448</v>
      </c>
      <c r="X224" s="25">
        <f t="shared" si="104"/>
        <v>30.62528525787312</v>
      </c>
      <c r="Z224"/>
      <c r="AA224" s="16"/>
    </row>
    <row r="225" spans="1:27" ht="17.25">
      <c r="A225" s="21" t="s">
        <v>14</v>
      </c>
      <c r="B225" s="22">
        <f t="shared" si="100"/>
        <v>46261</v>
      </c>
      <c r="C225" s="22">
        <f t="shared" si="100"/>
        <v>42892</v>
      </c>
      <c r="D225" s="22">
        <f t="shared" si="100"/>
        <v>38315</v>
      </c>
      <c r="E225" s="22">
        <f t="shared" si="100"/>
        <v>34620</v>
      </c>
      <c r="F225" s="22">
        <f t="shared" si="100"/>
        <v>34416</v>
      </c>
      <c r="G225" s="22">
        <f t="shared" si="100"/>
        <v>41964</v>
      </c>
      <c r="H225" s="22">
        <f t="shared" si="100"/>
        <v>47239</v>
      </c>
      <c r="I225" s="22">
        <f t="shared" ref="I225:W225" si="113">+I183+I57+I15</f>
        <v>50028</v>
      </c>
      <c r="J225" s="22">
        <f t="shared" si="113"/>
        <v>34013</v>
      </c>
      <c r="K225" s="23">
        <f t="shared" si="113"/>
        <v>10578</v>
      </c>
      <c r="L225" s="23">
        <f t="shared" si="113"/>
        <v>11546</v>
      </c>
      <c r="M225" s="23">
        <f t="shared" si="113"/>
        <v>12565</v>
      </c>
      <c r="N225" s="58">
        <f t="shared" si="113"/>
        <v>12158</v>
      </c>
      <c r="O225" s="58">
        <f t="shared" si="113"/>
        <v>12729</v>
      </c>
      <c r="P225" s="58">
        <f t="shared" si="113"/>
        <v>18701</v>
      </c>
      <c r="Q225" s="58">
        <f t="shared" si="113"/>
        <v>26017</v>
      </c>
      <c r="R225" s="58">
        <f t="shared" si="113"/>
        <v>31076</v>
      </c>
      <c r="S225" s="58">
        <f t="shared" si="113"/>
        <v>26821</v>
      </c>
      <c r="T225" s="58">
        <f t="shared" si="113"/>
        <v>28037</v>
      </c>
      <c r="U225" s="58">
        <f t="shared" si="113"/>
        <v>27995</v>
      </c>
      <c r="V225" s="58">
        <f t="shared" si="113"/>
        <v>23798</v>
      </c>
      <c r="W225" s="58">
        <f t="shared" si="113"/>
        <v>31457</v>
      </c>
      <c r="X225" s="25">
        <f t="shared" si="104"/>
        <v>12.366494016788712</v>
      </c>
      <c r="Z225"/>
      <c r="AA225" s="16"/>
    </row>
    <row r="226" spans="1:27" ht="17.25">
      <c r="A226" s="21" t="s">
        <v>49</v>
      </c>
      <c r="B226" s="22">
        <f t="shared" ref="B226:H235" si="114">+B184+B58+B16</f>
        <v>268004</v>
      </c>
      <c r="C226" s="22">
        <f t="shared" si="114"/>
        <v>269926</v>
      </c>
      <c r="D226" s="22">
        <f t="shared" si="114"/>
        <v>320245</v>
      </c>
      <c r="E226" s="22">
        <f t="shared" si="114"/>
        <v>242294</v>
      </c>
      <c r="F226" s="22">
        <f t="shared" si="114"/>
        <v>255478</v>
      </c>
      <c r="G226" s="22">
        <f t="shared" si="114"/>
        <v>251328</v>
      </c>
      <c r="H226" s="22">
        <f t="shared" si="114"/>
        <v>270913</v>
      </c>
      <c r="I226" s="22">
        <f t="shared" ref="I226:W226" si="115">+I184+I58+I16</f>
        <v>283060</v>
      </c>
      <c r="J226" s="22">
        <f t="shared" si="115"/>
        <v>260559</v>
      </c>
      <c r="K226" s="23">
        <f t="shared" si="115"/>
        <v>197962</v>
      </c>
      <c r="L226" s="23">
        <f t="shared" si="115"/>
        <v>202566</v>
      </c>
      <c r="M226" s="23">
        <f t="shared" si="115"/>
        <v>193175</v>
      </c>
      <c r="N226" s="58">
        <f t="shared" si="115"/>
        <v>129346</v>
      </c>
      <c r="O226" s="58">
        <f t="shared" si="115"/>
        <v>115099</v>
      </c>
      <c r="P226" s="58">
        <f t="shared" si="115"/>
        <v>131832</v>
      </c>
      <c r="Q226" s="58">
        <f t="shared" si="115"/>
        <v>150275</v>
      </c>
      <c r="R226" s="58">
        <f t="shared" si="115"/>
        <v>226722</v>
      </c>
      <c r="S226" s="58">
        <f t="shared" si="115"/>
        <v>220739</v>
      </c>
      <c r="T226" s="58">
        <f t="shared" si="115"/>
        <v>211377</v>
      </c>
      <c r="U226" s="58">
        <f t="shared" si="115"/>
        <v>215592</v>
      </c>
      <c r="V226" s="58">
        <f t="shared" si="115"/>
        <v>182901</v>
      </c>
      <c r="W226" s="58">
        <f t="shared" si="115"/>
        <v>211498</v>
      </c>
      <c r="X226" s="25">
        <f t="shared" si="104"/>
        <v>-1.8989572896953504</v>
      </c>
      <c r="Z226"/>
      <c r="AA226" s="16"/>
    </row>
    <row r="227" spans="1:27" ht="17.25">
      <c r="A227" s="21" t="s">
        <v>15</v>
      </c>
      <c r="B227" s="22">
        <f t="shared" si="114"/>
        <v>4642</v>
      </c>
      <c r="C227" s="22">
        <f t="shared" si="114"/>
        <v>5185</v>
      </c>
      <c r="D227" s="22">
        <f t="shared" si="114"/>
        <v>5028</v>
      </c>
      <c r="E227" s="22">
        <f t="shared" si="114"/>
        <v>4772</v>
      </c>
      <c r="F227" s="22">
        <f t="shared" si="114"/>
        <v>3834</v>
      </c>
      <c r="G227" s="22">
        <f t="shared" si="114"/>
        <v>4605</v>
      </c>
      <c r="H227" s="22">
        <f t="shared" si="114"/>
        <v>4675</v>
      </c>
      <c r="I227" s="22">
        <f t="shared" ref="I227:W227" si="116">+I185+I59+I17</f>
        <v>5315</v>
      </c>
      <c r="J227" s="22">
        <f t="shared" si="116"/>
        <v>6046</v>
      </c>
      <c r="K227" s="23">
        <f t="shared" si="116"/>
        <v>4197</v>
      </c>
      <c r="L227" s="23">
        <f t="shared" si="116"/>
        <v>4267</v>
      </c>
      <c r="M227" s="23">
        <f t="shared" si="116"/>
        <v>4875</v>
      </c>
      <c r="N227" s="58">
        <f t="shared" si="116"/>
        <v>4416</v>
      </c>
      <c r="O227" s="58">
        <f t="shared" si="116"/>
        <v>4262</v>
      </c>
      <c r="P227" s="58">
        <f t="shared" si="116"/>
        <v>4529</v>
      </c>
      <c r="Q227" s="58">
        <f t="shared" si="116"/>
        <v>5134</v>
      </c>
      <c r="R227" s="58">
        <f t="shared" si="116"/>
        <v>5808</v>
      </c>
      <c r="S227" s="58">
        <f t="shared" si="116"/>
        <v>6131</v>
      </c>
      <c r="T227" s="58">
        <f t="shared" si="116"/>
        <v>6102</v>
      </c>
      <c r="U227" s="58">
        <f t="shared" si="116"/>
        <v>6564</v>
      </c>
      <c r="V227" s="58">
        <f t="shared" si="116"/>
        <v>5625</v>
      </c>
      <c r="W227" s="58">
        <f t="shared" si="116"/>
        <v>5781</v>
      </c>
      <c r="X227" s="25">
        <f t="shared" si="104"/>
        <v>-11.928702010968921</v>
      </c>
      <c r="Z227"/>
      <c r="AA227" s="16"/>
    </row>
    <row r="228" spans="1:27" ht="17.25">
      <c r="A228" s="21" t="s">
        <v>16</v>
      </c>
      <c r="B228" s="22">
        <f t="shared" si="114"/>
        <v>114343</v>
      </c>
      <c r="C228" s="22">
        <f t="shared" si="114"/>
        <v>101442</v>
      </c>
      <c r="D228" s="22">
        <f t="shared" si="114"/>
        <v>95520</v>
      </c>
      <c r="E228" s="22">
        <f t="shared" si="114"/>
        <v>90975</v>
      </c>
      <c r="F228" s="22">
        <f t="shared" si="114"/>
        <v>101453</v>
      </c>
      <c r="G228" s="22">
        <f t="shared" si="114"/>
        <v>80769</v>
      </c>
      <c r="H228" s="22">
        <f t="shared" si="114"/>
        <v>84713</v>
      </c>
      <c r="I228" s="22">
        <f t="shared" ref="I228:W228" si="117">+I186+I60+I18</f>
        <v>97272</v>
      </c>
      <c r="J228" s="22">
        <f t="shared" si="117"/>
        <v>104139</v>
      </c>
      <c r="K228" s="23">
        <f t="shared" si="117"/>
        <v>64196</v>
      </c>
      <c r="L228" s="23">
        <f t="shared" si="117"/>
        <v>59780</v>
      </c>
      <c r="M228" s="23">
        <f t="shared" si="117"/>
        <v>71948</v>
      </c>
      <c r="N228" s="58">
        <f t="shared" si="117"/>
        <v>69175</v>
      </c>
      <c r="O228" s="58">
        <f t="shared" si="117"/>
        <v>64674</v>
      </c>
      <c r="P228" s="58">
        <f t="shared" si="117"/>
        <v>62777</v>
      </c>
      <c r="Q228" s="58">
        <f t="shared" si="117"/>
        <v>71800</v>
      </c>
      <c r="R228" s="58">
        <f t="shared" si="117"/>
        <v>86619</v>
      </c>
      <c r="S228" s="58">
        <f t="shared" si="117"/>
        <v>88993</v>
      </c>
      <c r="T228" s="58">
        <f t="shared" si="117"/>
        <v>95702</v>
      </c>
      <c r="U228" s="58">
        <f t="shared" si="117"/>
        <v>92560</v>
      </c>
      <c r="V228" s="58">
        <f t="shared" si="117"/>
        <v>71565</v>
      </c>
      <c r="W228" s="58">
        <f t="shared" si="117"/>
        <v>80525</v>
      </c>
      <c r="X228" s="25">
        <f t="shared" si="104"/>
        <v>-13.002376836646501</v>
      </c>
      <c r="Z228"/>
      <c r="AA228" s="16"/>
    </row>
    <row r="229" spans="1:27" ht="17.25">
      <c r="A229" s="21" t="s">
        <v>17</v>
      </c>
      <c r="B229" s="22">
        <f t="shared" si="114"/>
        <v>161045</v>
      </c>
      <c r="C229" s="22">
        <f t="shared" si="114"/>
        <v>106251</v>
      </c>
      <c r="D229" s="22">
        <f t="shared" si="114"/>
        <v>84731</v>
      </c>
      <c r="E229" s="22">
        <f t="shared" si="114"/>
        <v>73362</v>
      </c>
      <c r="F229" s="22">
        <f t="shared" si="114"/>
        <v>76459</v>
      </c>
      <c r="G229" s="22">
        <f t="shared" si="114"/>
        <v>71982</v>
      </c>
      <c r="H229" s="22">
        <f t="shared" si="114"/>
        <v>70472</v>
      </c>
      <c r="I229" s="22">
        <f t="shared" ref="I229:W229" si="118">+I187+I61+I19</f>
        <v>74790</v>
      </c>
      <c r="J229" s="22">
        <f t="shared" si="118"/>
        <v>61730</v>
      </c>
      <c r="K229" s="23">
        <f t="shared" si="118"/>
        <v>42747</v>
      </c>
      <c r="L229" s="23">
        <f t="shared" si="118"/>
        <v>49290</v>
      </c>
      <c r="M229" s="23">
        <f t="shared" si="118"/>
        <v>37958</v>
      </c>
      <c r="N229" s="58">
        <f t="shared" si="118"/>
        <v>18126</v>
      </c>
      <c r="O229" s="58">
        <f t="shared" si="118"/>
        <v>20768</v>
      </c>
      <c r="P229" s="58">
        <f t="shared" si="118"/>
        <v>29531</v>
      </c>
      <c r="Q229" s="58">
        <f t="shared" si="118"/>
        <v>35151</v>
      </c>
      <c r="R229" s="58">
        <f t="shared" si="118"/>
        <v>40068</v>
      </c>
      <c r="S229" s="58">
        <f t="shared" si="118"/>
        <v>44256</v>
      </c>
      <c r="T229" s="58">
        <f t="shared" si="118"/>
        <v>44925</v>
      </c>
      <c r="U229" s="58">
        <f t="shared" si="118"/>
        <v>44028</v>
      </c>
      <c r="V229" s="58">
        <f t="shared" si="118"/>
        <v>31575</v>
      </c>
      <c r="W229" s="58">
        <f t="shared" si="118"/>
        <v>33640</v>
      </c>
      <c r="X229" s="25">
        <f t="shared" si="104"/>
        <v>-23.594076496774779</v>
      </c>
      <c r="Z229"/>
      <c r="AA229" s="16"/>
    </row>
    <row r="230" spans="1:27" ht="17.25">
      <c r="A230" s="21" t="s">
        <v>18</v>
      </c>
      <c r="B230" s="22">
        <f t="shared" si="114"/>
        <v>301523</v>
      </c>
      <c r="C230" s="22">
        <f t="shared" si="114"/>
        <v>316084</v>
      </c>
      <c r="D230" s="22">
        <f t="shared" si="114"/>
        <v>324742</v>
      </c>
      <c r="E230" s="22">
        <f t="shared" si="114"/>
        <v>366106</v>
      </c>
      <c r="F230" s="22">
        <f t="shared" si="114"/>
        <v>392225</v>
      </c>
      <c r="G230" s="22">
        <f t="shared" si="114"/>
        <v>388410</v>
      </c>
      <c r="H230" s="22">
        <f t="shared" si="114"/>
        <v>389496</v>
      </c>
      <c r="I230" s="22">
        <f t="shared" ref="I230:W230" si="119">+I188+I62+I20</f>
        <v>395612</v>
      </c>
      <c r="J230" s="22">
        <f t="shared" si="119"/>
        <v>353463</v>
      </c>
      <c r="K230" s="23">
        <f t="shared" si="119"/>
        <v>227543</v>
      </c>
      <c r="L230" s="23">
        <f t="shared" si="119"/>
        <v>262730</v>
      </c>
      <c r="M230" s="23">
        <f t="shared" si="119"/>
        <v>306488</v>
      </c>
      <c r="N230" s="58">
        <f t="shared" si="119"/>
        <v>289154</v>
      </c>
      <c r="O230" s="58">
        <f t="shared" si="119"/>
        <v>330976</v>
      </c>
      <c r="P230" s="58">
        <f t="shared" si="119"/>
        <v>366595</v>
      </c>
      <c r="Q230" s="58">
        <f t="shared" si="119"/>
        <v>430969</v>
      </c>
      <c r="R230" s="58">
        <f t="shared" si="119"/>
        <v>439524</v>
      </c>
      <c r="S230" s="58">
        <f t="shared" si="119"/>
        <v>425139</v>
      </c>
      <c r="T230" s="58">
        <f t="shared" si="119"/>
        <v>418315</v>
      </c>
      <c r="U230" s="58">
        <f t="shared" si="119"/>
        <v>431712</v>
      </c>
      <c r="V230" s="58">
        <f t="shared" si="119"/>
        <v>337495</v>
      </c>
      <c r="W230" s="58">
        <f t="shared" si="119"/>
        <v>401849</v>
      </c>
      <c r="X230" s="25">
        <f t="shared" si="104"/>
        <v>-6.9173430435104892</v>
      </c>
      <c r="Z230"/>
      <c r="AA230" s="16"/>
    </row>
    <row r="231" spans="1:27" ht="17.25">
      <c r="A231" s="21" t="s">
        <v>19</v>
      </c>
      <c r="B231" s="22">
        <f t="shared" si="114"/>
        <v>335684</v>
      </c>
      <c r="C231" s="22">
        <f t="shared" si="114"/>
        <v>325625</v>
      </c>
      <c r="D231" s="22">
        <f t="shared" si="114"/>
        <v>305063</v>
      </c>
      <c r="E231" s="22">
        <f t="shared" si="114"/>
        <v>334420</v>
      </c>
      <c r="F231" s="22">
        <f t="shared" si="114"/>
        <v>374058</v>
      </c>
      <c r="G231" s="22">
        <f t="shared" si="114"/>
        <v>430611</v>
      </c>
      <c r="H231" s="22">
        <f t="shared" si="114"/>
        <v>318526</v>
      </c>
      <c r="I231" s="58">
        <f t="shared" ref="I231:W231" si="120">+I189+I63+I21</f>
        <v>324461</v>
      </c>
      <c r="J231" s="22">
        <f t="shared" si="120"/>
        <v>201410</v>
      </c>
      <c r="K231" s="23">
        <f t="shared" si="120"/>
        <v>121450</v>
      </c>
      <c r="L231" s="23">
        <f t="shared" si="120"/>
        <v>132104</v>
      </c>
      <c r="M231" s="23">
        <f t="shared" si="120"/>
        <v>123353</v>
      </c>
      <c r="N231" s="58">
        <f t="shared" si="120"/>
        <v>91402</v>
      </c>
      <c r="O231" s="58">
        <f t="shared" si="120"/>
        <v>100261</v>
      </c>
      <c r="P231" s="58">
        <f t="shared" si="120"/>
        <v>131973</v>
      </c>
      <c r="Q231" s="58">
        <f t="shared" si="120"/>
        <v>179980</v>
      </c>
      <c r="R231" s="58">
        <f t="shared" si="120"/>
        <v>200338</v>
      </c>
      <c r="S231" s="58">
        <f t="shared" si="120"/>
        <v>227303</v>
      </c>
      <c r="T231" s="58">
        <f t="shared" si="120"/>
        <v>242190</v>
      </c>
      <c r="U231" s="58">
        <f t="shared" si="120"/>
        <v>242993</v>
      </c>
      <c r="V231" s="58">
        <f t="shared" si="120"/>
        <v>179536</v>
      </c>
      <c r="W231" s="58">
        <f t="shared" si="120"/>
        <v>174582</v>
      </c>
      <c r="X231" s="25">
        <f t="shared" si="104"/>
        <v>-28.153485902886093</v>
      </c>
      <c r="Z231"/>
      <c r="AA231" s="16"/>
    </row>
    <row r="232" spans="1:27" ht="17.25">
      <c r="A232" s="27" t="s">
        <v>20</v>
      </c>
      <c r="B232" s="28">
        <f t="shared" si="114"/>
        <v>38474</v>
      </c>
      <c r="C232" s="28">
        <f t="shared" si="114"/>
        <v>35266</v>
      </c>
      <c r="D232" s="28">
        <f t="shared" si="114"/>
        <v>34576</v>
      </c>
      <c r="E232" s="28">
        <f t="shared" si="114"/>
        <v>34278</v>
      </c>
      <c r="F232" s="28">
        <f t="shared" si="114"/>
        <v>37371</v>
      </c>
      <c r="G232" s="28">
        <f t="shared" si="114"/>
        <v>41807</v>
      </c>
      <c r="H232" s="28">
        <f t="shared" si="114"/>
        <v>47194</v>
      </c>
      <c r="I232" s="28">
        <f t="shared" ref="I232:W232" si="121">+I190+I64+I22</f>
        <v>51923</v>
      </c>
      <c r="J232" s="28">
        <f t="shared" si="121"/>
        <v>47477</v>
      </c>
      <c r="K232" s="29">
        <f t="shared" si="121"/>
        <v>34105</v>
      </c>
      <c r="L232" s="29">
        <f t="shared" si="121"/>
        <v>44450</v>
      </c>
      <c r="M232" s="29">
        <f t="shared" si="121"/>
        <v>54082</v>
      </c>
      <c r="N232" s="59">
        <f t="shared" si="121"/>
        <v>46542</v>
      </c>
      <c r="O232" s="59">
        <f t="shared" si="121"/>
        <v>43468</v>
      </c>
      <c r="P232" s="59">
        <f t="shared" si="121"/>
        <v>48519</v>
      </c>
      <c r="Q232" s="59">
        <f t="shared" si="121"/>
        <v>51585</v>
      </c>
      <c r="R232" s="59">
        <f t="shared" si="121"/>
        <v>59500</v>
      </c>
      <c r="S232" s="59">
        <f t="shared" si="121"/>
        <v>63443</v>
      </c>
      <c r="T232" s="59">
        <f t="shared" si="121"/>
        <v>64361</v>
      </c>
      <c r="U232" s="59">
        <f t="shared" si="121"/>
        <v>62442</v>
      </c>
      <c r="V232" s="59">
        <f t="shared" si="121"/>
        <v>38191</v>
      </c>
      <c r="W232" s="59">
        <f t="shared" si="121"/>
        <v>42876</v>
      </c>
      <c r="X232" s="30">
        <f t="shared" si="104"/>
        <v>-31.334678581723839</v>
      </c>
      <c r="Z232"/>
      <c r="AA232" s="16"/>
    </row>
    <row r="233" spans="1:27" ht="17.25">
      <c r="A233" s="14" t="s">
        <v>21</v>
      </c>
      <c r="B233" s="14">
        <f t="shared" si="114"/>
        <v>66977</v>
      </c>
      <c r="C233" s="14">
        <f t="shared" si="114"/>
        <v>70194</v>
      </c>
      <c r="D233" s="14">
        <f t="shared" si="114"/>
        <v>56215</v>
      </c>
      <c r="E233" s="14">
        <f t="shared" si="114"/>
        <v>56550</v>
      </c>
      <c r="F233" s="14">
        <f t="shared" si="114"/>
        <v>66042</v>
      </c>
      <c r="G233" s="14">
        <f t="shared" si="114"/>
        <v>72193</v>
      </c>
      <c r="H233" s="14">
        <f t="shared" si="114"/>
        <v>81244</v>
      </c>
      <c r="I233" s="14">
        <f t="shared" ref="I233:W233" si="122">+I191+I65+I23</f>
        <v>86984</v>
      </c>
      <c r="J233" s="14">
        <f t="shared" si="122"/>
        <v>76852</v>
      </c>
      <c r="K233" s="14">
        <f t="shared" si="122"/>
        <v>57662</v>
      </c>
      <c r="L233" s="14">
        <f t="shared" si="122"/>
        <v>65281</v>
      </c>
      <c r="M233" s="14">
        <f t="shared" si="122"/>
        <v>78436</v>
      </c>
      <c r="N233" s="62">
        <f t="shared" si="122"/>
        <v>77591</v>
      </c>
      <c r="O233" s="62">
        <f t="shared" si="122"/>
        <v>74687</v>
      </c>
      <c r="P233" s="62">
        <f t="shared" si="122"/>
        <v>73519</v>
      </c>
      <c r="Q233" s="62">
        <f t="shared" si="122"/>
        <v>79713</v>
      </c>
      <c r="R233" s="62">
        <f t="shared" si="122"/>
        <v>84017</v>
      </c>
      <c r="S233" s="62">
        <f t="shared" si="122"/>
        <v>82971</v>
      </c>
      <c r="T233" s="62">
        <f t="shared" si="122"/>
        <v>85428</v>
      </c>
      <c r="U233" s="62">
        <f t="shared" si="122"/>
        <v>88829</v>
      </c>
      <c r="V233" s="62">
        <f t="shared" si="122"/>
        <v>73064</v>
      </c>
      <c r="W233" s="62">
        <f t="shared" si="122"/>
        <v>76240</v>
      </c>
      <c r="X233" s="31">
        <f t="shared" si="104"/>
        <v>-14.172173501896904</v>
      </c>
      <c r="Z233"/>
      <c r="AA233" s="16"/>
    </row>
    <row r="234" spans="1:27" ht="17.25">
      <c r="A234" s="17" t="s">
        <v>22</v>
      </c>
      <c r="B234" s="18">
        <f t="shared" si="114"/>
        <v>2014</v>
      </c>
      <c r="C234" s="18">
        <f t="shared" si="114"/>
        <v>1153</v>
      </c>
      <c r="D234" s="18">
        <f t="shared" si="114"/>
        <v>923</v>
      </c>
      <c r="E234" s="18">
        <f t="shared" si="114"/>
        <v>1423</v>
      </c>
      <c r="F234" s="18">
        <f t="shared" si="114"/>
        <v>1983</v>
      </c>
      <c r="G234" s="18">
        <f t="shared" si="114"/>
        <v>2810</v>
      </c>
      <c r="H234" s="18">
        <f t="shared" si="114"/>
        <v>3069</v>
      </c>
      <c r="I234" s="18">
        <f t="shared" ref="I234:W234" si="123">+I192+I66+I24</f>
        <v>3363</v>
      </c>
      <c r="J234" s="18">
        <f t="shared" si="123"/>
        <v>1546</v>
      </c>
      <c r="K234" s="18">
        <f t="shared" si="123"/>
        <v>358</v>
      </c>
      <c r="L234" s="18">
        <f t="shared" si="123"/>
        <v>289</v>
      </c>
      <c r="M234" s="18">
        <f t="shared" si="123"/>
        <v>430</v>
      </c>
      <c r="N234" s="57">
        <f t="shared" si="123"/>
        <v>600</v>
      </c>
      <c r="O234" s="57">
        <f t="shared" si="123"/>
        <v>759</v>
      </c>
      <c r="P234" s="57">
        <f t="shared" si="123"/>
        <v>1093</v>
      </c>
      <c r="Q234" s="57">
        <f t="shared" si="123"/>
        <v>1601</v>
      </c>
      <c r="R234" s="57">
        <f t="shared" si="123"/>
        <v>2293</v>
      </c>
      <c r="S234" s="57">
        <f t="shared" si="123"/>
        <v>2572</v>
      </c>
      <c r="T234" s="57">
        <f t="shared" si="123"/>
        <v>2452</v>
      </c>
      <c r="U234" s="57">
        <f t="shared" si="123"/>
        <v>1758</v>
      </c>
      <c r="V234" s="57">
        <f t="shared" si="123"/>
        <v>1214</v>
      </c>
      <c r="W234" s="57">
        <f t="shared" si="123"/>
        <v>1466</v>
      </c>
      <c r="X234" s="33">
        <f t="shared" si="104"/>
        <v>-16.609783845278724</v>
      </c>
      <c r="Z234"/>
      <c r="AA234" s="16"/>
    </row>
    <row r="235" spans="1:27" ht="17.25">
      <c r="A235" s="21" t="s">
        <v>23</v>
      </c>
      <c r="B235" s="22">
        <f t="shared" si="114"/>
        <v>35618</v>
      </c>
      <c r="C235" s="22">
        <f t="shared" si="114"/>
        <v>37458</v>
      </c>
      <c r="D235" s="22">
        <f t="shared" si="114"/>
        <v>28523</v>
      </c>
      <c r="E235" s="22">
        <f t="shared" si="114"/>
        <v>31318</v>
      </c>
      <c r="F235" s="22">
        <f t="shared" si="114"/>
        <v>38408</v>
      </c>
      <c r="G235" s="22">
        <f t="shared" si="114"/>
        <v>42681</v>
      </c>
      <c r="H235" s="22">
        <f t="shared" si="114"/>
        <v>49243</v>
      </c>
      <c r="I235" s="22">
        <f t="shared" ref="I235:W235" si="124">+I193+I67+I25</f>
        <v>53008</v>
      </c>
      <c r="J235" s="22">
        <f t="shared" si="124"/>
        <v>42630</v>
      </c>
      <c r="K235" s="22">
        <f t="shared" si="124"/>
        <v>28762</v>
      </c>
      <c r="L235" s="22">
        <f t="shared" si="124"/>
        <v>34600</v>
      </c>
      <c r="M235" s="22">
        <f t="shared" si="124"/>
        <v>41968</v>
      </c>
      <c r="N235" s="58">
        <f t="shared" si="124"/>
        <v>38942</v>
      </c>
      <c r="O235" s="58">
        <f t="shared" si="124"/>
        <v>37891</v>
      </c>
      <c r="P235" s="58">
        <f t="shared" si="124"/>
        <v>36071</v>
      </c>
      <c r="Q235" s="58">
        <f t="shared" si="124"/>
        <v>39420</v>
      </c>
      <c r="R235" s="58">
        <f t="shared" si="124"/>
        <v>43388</v>
      </c>
      <c r="S235" s="58">
        <f t="shared" si="124"/>
        <v>43272</v>
      </c>
      <c r="T235" s="58">
        <f t="shared" si="124"/>
        <v>45298</v>
      </c>
      <c r="U235" s="58">
        <f t="shared" si="124"/>
        <v>47443</v>
      </c>
      <c r="V235" s="58">
        <f t="shared" si="124"/>
        <v>39473</v>
      </c>
      <c r="W235" s="58">
        <f t="shared" si="124"/>
        <v>41188</v>
      </c>
      <c r="X235" s="25">
        <f t="shared" si="104"/>
        <v>-13.184242143203424</v>
      </c>
      <c r="Z235"/>
      <c r="AA235" s="16"/>
    </row>
    <row r="236" spans="1:27" ht="17.25">
      <c r="A236" s="27" t="s">
        <v>24</v>
      </c>
      <c r="B236" s="28">
        <f t="shared" ref="B236:H240" si="125">+B194+B68+B26</f>
        <v>29345</v>
      </c>
      <c r="C236" s="28">
        <f t="shared" si="125"/>
        <v>31583</v>
      </c>
      <c r="D236" s="28">
        <f t="shared" si="125"/>
        <v>26769</v>
      </c>
      <c r="E236" s="28">
        <f t="shared" si="125"/>
        <v>23809</v>
      </c>
      <c r="F236" s="28">
        <f t="shared" si="125"/>
        <v>25651</v>
      </c>
      <c r="G236" s="28">
        <f t="shared" si="125"/>
        <v>26702</v>
      </c>
      <c r="H236" s="28">
        <f t="shared" si="125"/>
        <v>28932</v>
      </c>
      <c r="I236" s="28">
        <f t="shared" ref="I236:W236" si="126">+I194+I68+I26</f>
        <v>30613</v>
      </c>
      <c r="J236" s="28">
        <f t="shared" si="126"/>
        <v>32676</v>
      </c>
      <c r="K236" s="28">
        <f t="shared" si="126"/>
        <v>28542</v>
      </c>
      <c r="L236" s="28">
        <f t="shared" si="126"/>
        <v>30392</v>
      </c>
      <c r="M236" s="28">
        <f t="shared" si="126"/>
        <v>36038</v>
      </c>
      <c r="N236" s="59">
        <f t="shared" si="126"/>
        <v>38049</v>
      </c>
      <c r="O236" s="59">
        <f t="shared" si="126"/>
        <v>36037</v>
      </c>
      <c r="P236" s="59">
        <f t="shared" si="126"/>
        <v>36355</v>
      </c>
      <c r="Q236" s="59">
        <f t="shared" si="126"/>
        <v>38692</v>
      </c>
      <c r="R236" s="59">
        <f t="shared" si="126"/>
        <v>38336</v>
      </c>
      <c r="S236" s="59">
        <f t="shared" si="126"/>
        <v>37127</v>
      </c>
      <c r="T236" s="59">
        <f t="shared" si="126"/>
        <v>37678</v>
      </c>
      <c r="U236" s="59">
        <f t="shared" si="126"/>
        <v>39628</v>
      </c>
      <c r="V236" s="59">
        <f t="shared" si="126"/>
        <v>32377</v>
      </c>
      <c r="W236" s="59">
        <f t="shared" si="126"/>
        <v>33586</v>
      </c>
      <c r="X236" s="30">
        <f t="shared" si="104"/>
        <v>-15.246795195316443</v>
      </c>
      <c r="Z236"/>
      <c r="AA236" s="16"/>
    </row>
    <row r="237" spans="1:27" ht="17.25">
      <c r="A237" s="14" t="s">
        <v>25</v>
      </c>
      <c r="B237" s="35">
        <f t="shared" si="125"/>
        <v>0</v>
      </c>
      <c r="C237" s="35">
        <f t="shared" si="125"/>
        <v>0</v>
      </c>
      <c r="D237" s="35">
        <f t="shared" si="125"/>
        <v>0</v>
      </c>
      <c r="E237" s="35">
        <f t="shared" si="125"/>
        <v>102109</v>
      </c>
      <c r="F237" s="35">
        <f t="shared" si="125"/>
        <v>128660</v>
      </c>
      <c r="G237" s="35">
        <f t="shared" si="125"/>
        <v>155325</v>
      </c>
      <c r="H237" s="35">
        <f t="shared" si="125"/>
        <v>239163</v>
      </c>
      <c r="I237" s="35">
        <f t="shared" ref="I237:W237" si="127">SUM(I238:I249)</f>
        <v>199846</v>
      </c>
      <c r="J237" s="35">
        <f t="shared" si="127"/>
        <v>194779</v>
      </c>
      <c r="K237" s="35">
        <f t="shared" si="127"/>
        <v>128475</v>
      </c>
      <c r="L237" s="35">
        <f t="shared" si="127"/>
        <v>121936</v>
      </c>
      <c r="M237" s="35">
        <f t="shared" si="127"/>
        <v>148402</v>
      </c>
      <c r="N237" s="35">
        <f t="shared" si="127"/>
        <v>140875</v>
      </c>
      <c r="O237" s="35">
        <f t="shared" si="127"/>
        <v>152183</v>
      </c>
      <c r="P237" s="35">
        <f t="shared" si="127"/>
        <v>164658</v>
      </c>
      <c r="Q237" s="35">
        <f t="shared" si="127"/>
        <v>198911</v>
      </c>
      <c r="R237" s="35">
        <f t="shared" si="127"/>
        <v>223218</v>
      </c>
      <c r="S237" s="35">
        <f t="shared" si="127"/>
        <v>228168</v>
      </c>
      <c r="T237" s="35">
        <f t="shared" si="127"/>
        <v>250861</v>
      </c>
      <c r="U237" s="35">
        <f t="shared" si="127"/>
        <v>260169</v>
      </c>
      <c r="V237" s="35">
        <f t="shared" si="127"/>
        <v>201747</v>
      </c>
      <c r="W237" s="35">
        <f t="shared" si="127"/>
        <v>254036</v>
      </c>
      <c r="X237" s="30">
        <f t="shared" si="104"/>
        <v>-2.3573138998112766</v>
      </c>
      <c r="Z237"/>
      <c r="AA237" s="16"/>
    </row>
    <row r="238" spans="1:27" ht="17.25">
      <c r="A238" s="17" t="s">
        <v>26</v>
      </c>
      <c r="B238" s="32">
        <f t="shared" si="125"/>
        <v>0</v>
      </c>
      <c r="C238" s="32">
        <f t="shared" si="125"/>
        <v>0</v>
      </c>
      <c r="D238" s="32">
        <f t="shared" si="125"/>
        <v>0</v>
      </c>
      <c r="E238" s="32">
        <f t="shared" si="125"/>
        <v>0</v>
      </c>
      <c r="F238" s="32">
        <f t="shared" si="125"/>
        <v>0</v>
      </c>
      <c r="G238" s="32">
        <f t="shared" si="125"/>
        <v>0</v>
      </c>
      <c r="H238" s="32">
        <f t="shared" si="125"/>
        <v>9959</v>
      </c>
      <c r="I238" s="101" t="s">
        <v>72</v>
      </c>
      <c r="J238" s="102" t="s">
        <v>72</v>
      </c>
      <c r="K238" s="102" t="s">
        <v>72</v>
      </c>
      <c r="L238" s="102" t="s">
        <v>72</v>
      </c>
      <c r="M238" s="102" t="s">
        <v>72</v>
      </c>
      <c r="N238" s="104" t="s">
        <v>72</v>
      </c>
      <c r="O238" s="104" t="s">
        <v>72</v>
      </c>
      <c r="P238" s="104" t="s">
        <v>72</v>
      </c>
      <c r="Q238" s="104" t="s">
        <v>72</v>
      </c>
      <c r="R238" s="104" t="s">
        <v>72</v>
      </c>
      <c r="S238" s="104" t="s">
        <v>72</v>
      </c>
      <c r="T238" s="104" t="s">
        <v>72</v>
      </c>
      <c r="U238" s="60">
        <f t="shared" ref="U238:W249" si="128">+U196+U70+U28</f>
        <v>9606</v>
      </c>
      <c r="V238" s="60">
        <f t="shared" si="128"/>
        <v>7295</v>
      </c>
      <c r="W238" s="60">
        <f t="shared" si="128"/>
        <v>9935</v>
      </c>
      <c r="X238" s="33">
        <f t="shared" si="104"/>
        <v>3.4249427441182596</v>
      </c>
      <c r="Z238"/>
      <c r="AA238" s="16"/>
    </row>
    <row r="239" spans="1:27" ht="17.25">
      <c r="A239" s="21" t="s">
        <v>27</v>
      </c>
      <c r="B239" s="22">
        <f t="shared" si="125"/>
        <v>0</v>
      </c>
      <c r="C239" s="22">
        <f t="shared" si="125"/>
        <v>0</v>
      </c>
      <c r="D239" s="22">
        <f t="shared" si="125"/>
        <v>0</v>
      </c>
      <c r="E239" s="22">
        <f t="shared" si="125"/>
        <v>14566</v>
      </c>
      <c r="F239" s="22">
        <f t="shared" si="125"/>
        <v>24612</v>
      </c>
      <c r="G239" s="22">
        <f t="shared" si="125"/>
        <v>48492</v>
      </c>
      <c r="H239" s="22">
        <f t="shared" si="125"/>
        <v>60332</v>
      </c>
      <c r="I239" s="22">
        <f t="shared" ref="I239:T239" si="129">+I197+I71+I29</f>
        <v>74574</v>
      </c>
      <c r="J239" s="22">
        <f t="shared" si="129"/>
        <v>71758</v>
      </c>
      <c r="K239" s="22">
        <f t="shared" si="129"/>
        <v>24962</v>
      </c>
      <c r="L239" s="22">
        <f t="shared" si="129"/>
        <v>17772</v>
      </c>
      <c r="M239" s="22">
        <f t="shared" si="129"/>
        <v>22068</v>
      </c>
      <c r="N239" s="58">
        <f t="shared" si="129"/>
        <v>19786</v>
      </c>
      <c r="O239" s="58">
        <f t="shared" si="129"/>
        <v>21203</v>
      </c>
      <c r="P239" s="58">
        <f t="shared" si="129"/>
        <v>23280</v>
      </c>
      <c r="Q239" s="58">
        <f t="shared" si="129"/>
        <v>29213</v>
      </c>
      <c r="R239" s="58">
        <f t="shared" si="129"/>
        <v>31315</v>
      </c>
      <c r="S239" s="58">
        <f t="shared" si="129"/>
        <v>30210</v>
      </c>
      <c r="T239" s="58">
        <f t="shared" si="129"/>
        <v>31322</v>
      </c>
      <c r="U239" s="58">
        <f t="shared" si="128"/>
        <v>31508</v>
      </c>
      <c r="V239" s="58">
        <f t="shared" si="128"/>
        <v>25863</v>
      </c>
      <c r="W239" s="58">
        <f t="shared" si="128"/>
        <v>29345</v>
      </c>
      <c r="X239" s="25">
        <f t="shared" si="104"/>
        <v>-6.8649231941094317</v>
      </c>
      <c r="Z239"/>
      <c r="AA239" s="16"/>
    </row>
    <row r="240" spans="1:27" ht="17.25">
      <c r="A240" s="21" t="s">
        <v>50</v>
      </c>
      <c r="B240" s="22">
        <f t="shared" si="125"/>
        <v>0</v>
      </c>
      <c r="C240" s="22">
        <f t="shared" si="125"/>
        <v>0</v>
      </c>
      <c r="D240" s="22">
        <f t="shared" si="125"/>
        <v>0</v>
      </c>
      <c r="E240" s="22">
        <f t="shared" si="125"/>
        <v>0</v>
      </c>
      <c r="F240" s="22">
        <f t="shared" si="125"/>
        <v>0</v>
      </c>
      <c r="G240" s="22">
        <f t="shared" si="125"/>
        <v>0</v>
      </c>
      <c r="H240" s="22">
        <f t="shared" si="125"/>
        <v>0</v>
      </c>
      <c r="I240" s="100" t="s">
        <v>72</v>
      </c>
      <c r="J240" s="100" t="s">
        <v>72</v>
      </c>
      <c r="K240" s="100" t="s">
        <v>72</v>
      </c>
      <c r="L240" s="100" t="s">
        <v>72</v>
      </c>
      <c r="M240" s="100" t="s">
        <v>72</v>
      </c>
      <c r="N240" s="96" t="s">
        <v>72</v>
      </c>
      <c r="O240" s="96" t="s">
        <v>72</v>
      </c>
      <c r="P240" s="96" t="s">
        <v>72</v>
      </c>
      <c r="Q240" s="96" t="s">
        <v>72</v>
      </c>
      <c r="R240" s="96" t="s">
        <v>72</v>
      </c>
      <c r="S240" s="96" t="s">
        <v>72</v>
      </c>
      <c r="T240" s="96" t="s">
        <v>72</v>
      </c>
      <c r="U240" s="58">
        <f t="shared" si="128"/>
        <v>2543</v>
      </c>
      <c r="V240" s="58">
        <f t="shared" si="128"/>
        <v>2014</v>
      </c>
      <c r="W240" s="58">
        <f t="shared" si="128"/>
        <v>2041</v>
      </c>
      <c r="X240" s="25">
        <f t="shared" si="104"/>
        <v>-19.740464018875343</v>
      </c>
      <c r="Z240"/>
      <c r="AA240" s="16"/>
    </row>
    <row r="241" spans="1:27" ht="17.25">
      <c r="A241" s="21" t="s">
        <v>51</v>
      </c>
      <c r="B241" s="22"/>
      <c r="C241" s="22"/>
      <c r="D241" s="22"/>
      <c r="E241" s="22"/>
      <c r="F241" s="22"/>
      <c r="G241" s="22"/>
      <c r="H241" s="22"/>
      <c r="I241" s="22">
        <v>12031</v>
      </c>
      <c r="J241" s="22">
        <v>12150</v>
      </c>
      <c r="K241" s="22">
        <v>5941</v>
      </c>
      <c r="L241" s="22">
        <v>3444</v>
      </c>
      <c r="M241" s="22">
        <v>4374</v>
      </c>
      <c r="N241" s="58">
        <v>4294</v>
      </c>
      <c r="O241" s="58">
        <f t="shared" ref="O241:T249" si="130">+O199+O73+O31</f>
        <v>6017</v>
      </c>
      <c r="P241" s="58">
        <f t="shared" si="130"/>
        <v>6255</v>
      </c>
      <c r="Q241" s="58">
        <f t="shared" si="130"/>
        <v>7828</v>
      </c>
      <c r="R241" s="58">
        <f t="shared" si="130"/>
        <v>9705</v>
      </c>
      <c r="S241" s="58">
        <f t="shared" si="130"/>
        <v>9956</v>
      </c>
      <c r="T241" s="58">
        <f t="shared" si="130"/>
        <v>10522</v>
      </c>
      <c r="U241" s="58">
        <f t="shared" si="128"/>
        <v>10732</v>
      </c>
      <c r="V241" s="58">
        <f t="shared" si="128"/>
        <v>7798</v>
      </c>
      <c r="W241" s="58">
        <f t="shared" si="128"/>
        <v>9361</v>
      </c>
      <c r="X241" s="25">
        <f t="shared" si="104"/>
        <v>-12.774878866939993</v>
      </c>
      <c r="Z241"/>
      <c r="AA241" s="16"/>
    </row>
    <row r="242" spans="1:27" ht="17.25">
      <c r="A242" s="21" t="s">
        <v>28</v>
      </c>
      <c r="B242" s="22">
        <f t="shared" ref="B242:N242" si="131">+B200+B74+B32</f>
        <v>0</v>
      </c>
      <c r="C242" s="22">
        <f t="shared" si="131"/>
        <v>0</v>
      </c>
      <c r="D242" s="22">
        <f t="shared" si="131"/>
        <v>0</v>
      </c>
      <c r="E242" s="22">
        <f t="shared" si="131"/>
        <v>3072</v>
      </c>
      <c r="F242" s="22">
        <f t="shared" si="131"/>
        <v>3060</v>
      </c>
      <c r="G242" s="22">
        <f t="shared" si="131"/>
        <v>3871</v>
      </c>
      <c r="H242" s="22">
        <f t="shared" si="131"/>
        <v>5391</v>
      </c>
      <c r="I242" s="22">
        <f t="shared" si="131"/>
        <v>6568</v>
      </c>
      <c r="J242" s="22">
        <f t="shared" si="131"/>
        <v>4421</v>
      </c>
      <c r="K242" s="22">
        <f t="shared" si="131"/>
        <v>1543</v>
      </c>
      <c r="L242" s="22">
        <f t="shared" si="131"/>
        <v>1908</v>
      </c>
      <c r="M242" s="22">
        <f t="shared" si="131"/>
        <v>2787</v>
      </c>
      <c r="N242" s="58">
        <f t="shared" si="131"/>
        <v>2981</v>
      </c>
      <c r="O242" s="58">
        <f t="shared" si="130"/>
        <v>3689</v>
      </c>
      <c r="P242" s="58">
        <f t="shared" si="130"/>
        <v>3876</v>
      </c>
      <c r="Q242" s="58">
        <f t="shared" si="130"/>
        <v>4574</v>
      </c>
      <c r="R242" s="58">
        <f t="shared" si="130"/>
        <v>4972</v>
      </c>
      <c r="S242" s="58">
        <f t="shared" si="130"/>
        <v>6004</v>
      </c>
      <c r="T242" s="58">
        <f t="shared" si="130"/>
        <v>6227</v>
      </c>
      <c r="U242" s="58">
        <f t="shared" si="128"/>
        <v>5637</v>
      </c>
      <c r="V242" s="58">
        <f t="shared" si="128"/>
        <v>4006</v>
      </c>
      <c r="W242" s="58">
        <f t="shared" si="128"/>
        <v>5183</v>
      </c>
      <c r="X242" s="25">
        <f t="shared" si="104"/>
        <v>-8.0539293950682982</v>
      </c>
      <c r="Z242"/>
      <c r="AA242" s="16"/>
    </row>
    <row r="243" spans="1:27" ht="17.25">
      <c r="A243" s="21" t="s">
        <v>29</v>
      </c>
      <c r="B243" s="22">
        <f t="shared" ref="B243:N243" si="132">+B201+B75+B33</f>
        <v>0</v>
      </c>
      <c r="C243" s="22">
        <f t="shared" si="132"/>
        <v>0</v>
      </c>
      <c r="D243" s="22">
        <f t="shared" si="132"/>
        <v>0</v>
      </c>
      <c r="E243" s="22">
        <f t="shared" si="132"/>
        <v>2012</v>
      </c>
      <c r="F243" s="22">
        <f t="shared" si="132"/>
        <v>2532</v>
      </c>
      <c r="G243" s="22">
        <f t="shared" si="132"/>
        <v>3037</v>
      </c>
      <c r="H243" s="22">
        <f t="shared" si="132"/>
        <v>4861</v>
      </c>
      <c r="I243" s="22">
        <f t="shared" si="132"/>
        <v>6919</v>
      </c>
      <c r="J243" s="22">
        <f t="shared" si="132"/>
        <v>4254</v>
      </c>
      <c r="K243" s="22">
        <f t="shared" si="132"/>
        <v>877</v>
      </c>
      <c r="L243" s="22">
        <f t="shared" si="132"/>
        <v>1169</v>
      </c>
      <c r="M243" s="22">
        <f t="shared" si="132"/>
        <v>3463</v>
      </c>
      <c r="N243" s="58">
        <f t="shared" si="132"/>
        <v>3919</v>
      </c>
      <c r="O243" s="58">
        <f t="shared" si="130"/>
        <v>3844</v>
      </c>
      <c r="P243" s="58">
        <f t="shared" si="130"/>
        <v>3809</v>
      </c>
      <c r="Q243" s="58">
        <f t="shared" si="130"/>
        <v>3999</v>
      </c>
      <c r="R243" s="58">
        <f t="shared" si="130"/>
        <v>3981</v>
      </c>
      <c r="S243" s="58">
        <f t="shared" si="130"/>
        <v>4048</v>
      </c>
      <c r="T243" s="58">
        <f t="shared" si="130"/>
        <v>4022</v>
      </c>
      <c r="U243" s="58">
        <f t="shared" si="128"/>
        <v>3906</v>
      </c>
      <c r="V243" s="58">
        <f t="shared" si="128"/>
        <v>2911</v>
      </c>
      <c r="W243" s="58">
        <f t="shared" si="128"/>
        <v>4131</v>
      </c>
      <c r="X243" s="25">
        <f t="shared" si="104"/>
        <v>5.7603686635944698</v>
      </c>
      <c r="Z243"/>
      <c r="AA243" s="16"/>
    </row>
    <row r="244" spans="1:27" ht="17.25">
      <c r="A244" s="21" t="s">
        <v>30</v>
      </c>
      <c r="B244" s="22">
        <f t="shared" ref="B244:N244" si="133">+B202+B76+B34</f>
        <v>0</v>
      </c>
      <c r="C244" s="22">
        <f t="shared" si="133"/>
        <v>0</v>
      </c>
      <c r="D244" s="22">
        <f t="shared" si="133"/>
        <v>0</v>
      </c>
      <c r="E244" s="22">
        <f t="shared" si="133"/>
        <v>3117</v>
      </c>
      <c r="F244" s="22">
        <f t="shared" si="133"/>
        <v>4061</v>
      </c>
      <c r="G244" s="22">
        <f t="shared" si="133"/>
        <v>5668</v>
      </c>
      <c r="H244" s="22">
        <f t="shared" si="133"/>
        <v>7510</v>
      </c>
      <c r="I244" s="22">
        <f t="shared" si="133"/>
        <v>9484</v>
      </c>
      <c r="J244" s="22">
        <f t="shared" si="133"/>
        <v>6668</v>
      </c>
      <c r="K244" s="22">
        <f t="shared" si="133"/>
        <v>1403</v>
      </c>
      <c r="L244" s="22">
        <f t="shared" si="133"/>
        <v>2399</v>
      </c>
      <c r="M244" s="22">
        <f t="shared" si="133"/>
        <v>4689</v>
      </c>
      <c r="N244" s="58">
        <f t="shared" si="133"/>
        <v>4502</v>
      </c>
      <c r="O244" s="58">
        <f t="shared" si="130"/>
        <v>5420</v>
      </c>
      <c r="P244" s="58">
        <f t="shared" si="130"/>
        <v>4536</v>
      </c>
      <c r="Q244" s="58">
        <f t="shared" si="130"/>
        <v>6164</v>
      </c>
      <c r="R244" s="58">
        <f t="shared" si="130"/>
        <v>9060</v>
      </c>
      <c r="S244" s="58">
        <f t="shared" si="130"/>
        <v>10590</v>
      </c>
      <c r="T244" s="58">
        <f t="shared" si="130"/>
        <v>12563</v>
      </c>
      <c r="U244" s="58">
        <f t="shared" si="128"/>
        <v>12091</v>
      </c>
      <c r="V244" s="58">
        <f t="shared" si="128"/>
        <v>7362</v>
      </c>
      <c r="W244" s="58">
        <f t="shared" si="128"/>
        <v>11476</v>
      </c>
      <c r="X244" s="25">
        <f t="shared" si="104"/>
        <v>-5.0864279215945745</v>
      </c>
      <c r="Z244"/>
      <c r="AA244" s="16"/>
    </row>
    <row r="245" spans="1:27" ht="17.25">
      <c r="A245" s="21" t="s">
        <v>31</v>
      </c>
      <c r="B245" s="22">
        <f t="shared" ref="B245:H249" si="134">+B203+B77+B35</f>
        <v>0</v>
      </c>
      <c r="C245" s="22">
        <f t="shared" si="134"/>
        <v>0</v>
      </c>
      <c r="D245" s="22">
        <f t="shared" si="134"/>
        <v>0</v>
      </c>
      <c r="E245" s="22">
        <f t="shared" si="134"/>
        <v>34292</v>
      </c>
      <c r="F245" s="22">
        <f t="shared" si="134"/>
        <v>48890</v>
      </c>
      <c r="G245" s="22">
        <f t="shared" si="134"/>
        <v>47064</v>
      </c>
      <c r="H245" s="22">
        <f t="shared" si="134"/>
        <v>56015</v>
      </c>
      <c r="I245" s="100" t="s">
        <v>72</v>
      </c>
      <c r="J245" s="100" t="s">
        <v>72</v>
      </c>
      <c r="K245" s="22">
        <f t="shared" ref="K245:N248" si="135">+K203+K77+K35</f>
        <v>51936</v>
      </c>
      <c r="L245" s="22">
        <f t="shared" si="135"/>
        <v>54463</v>
      </c>
      <c r="M245" s="22">
        <f t="shared" si="135"/>
        <v>61337</v>
      </c>
      <c r="N245" s="58">
        <f t="shared" si="135"/>
        <v>57084</v>
      </c>
      <c r="O245" s="58">
        <f t="shared" si="130"/>
        <v>63280</v>
      </c>
      <c r="P245" s="58">
        <f t="shared" si="130"/>
        <v>64766</v>
      </c>
      <c r="Q245" s="58">
        <f t="shared" si="130"/>
        <v>77464</v>
      </c>
      <c r="R245" s="58">
        <f t="shared" si="130"/>
        <v>88427</v>
      </c>
      <c r="S245" s="58">
        <f t="shared" si="130"/>
        <v>90936</v>
      </c>
      <c r="T245" s="58">
        <f t="shared" si="130"/>
        <v>101376</v>
      </c>
      <c r="U245" s="58">
        <f t="shared" si="128"/>
        <v>100660</v>
      </c>
      <c r="V245" s="58">
        <f t="shared" si="128"/>
        <v>81806</v>
      </c>
      <c r="W245" s="58">
        <f t="shared" si="128"/>
        <v>107966</v>
      </c>
      <c r="X245" s="25">
        <f>(W245-U245)/U245*100</f>
        <v>7.258096562686271</v>
      </c>
      <c r="Z245"/>
      <c r="AA245" s="16"/>
    </row>
    <row r="246" spans="1:27" ht="17.25">
      <c r="A246" s="21" t="s">
        <v>32</v>
      </c>
      <c r="B246" s="22">
        <f t="shared" si="134"/>
        <v>0</v>
      </c>
      <c r="C246" s="22">
        <f t="shared" si="134"/>
        <v>0</v>
      </c>
      <c r="D246" s="22">
        <f t="shared" si="134"/>
        <v>0</v>
      </c>
      <c r="E246" s="22">
        <f t="shared" si="134"/>
        <v>0</v>
      </c>
      <c r="F246" s="22">
        <f t="shared" si="134"/>
        <v>0</v>
      </c>
      <c r="G246" s="22">
        <f t="shared" si="134"/>
        <v>0</v>
      </c>
      <c r="H246" s="22">
        <f t="shared" si="134"/>
        <v>40798</v>
      </c>
      <c r="I246" s="58">
        <f t="shared" ref="I246:J248" si="136">+I204+I78+I36</f>
        <v>51197</v>
      </c>
      <c r="J246" s="58">
        <f t="shared" si="136"/>
        <v>53134</v>
      </c>
      <c r="K246" s="58">
        <f t="shared" si="135"/>
        <v>18450</v>
      </c>
      <c r="L246" s="58">
        <f t="shared" si="135"/>
        <v>13484</v>
      </c>
      <c r="M246" s="58">
        <f t="shared" si="135"/>
        <v>16092</v>
      </c>
      <c r="N246" s="58">
        <f t="shared" si="135"/>
        <v>16679</v>
      </c>
      <c r="O246" s="58">
        <f t="shared" si="130"/>
        <v>14663</v>
      </c>
      <c r="P246" s="58">
        <f t="shared" si="130"/>
        <v>18542</v>
      </c>
      <c r="Q246" s="58">
        <f t="shared" si="130"/>
        <v>24261</v>
      </c>
      <c r="R246" s="58">
        <f t="shared" si="130"/>
        <v>23529</v>
      </c>
      <c r="S246" s="58">
        <f t="shared" si="130"/>
        <v>23160</v>
      </c>
      <c r="T246" s="58">
        <f t="shared" si="130"/>
        <v>25812</v>
      </c>
      <c r="U246" s="58">
        <f t="shared" si="128"/>
        <v>25371</v>
      </c>
      <c r="V246" s="58">
        <f t="shared" si="128"/>
        <v>18664</v>
      </c>
      <c r="W246" s="58">
        <f t="shared" si="128"/>
        <v>22772</v>
      </c>
      <c r="X246" s="25">
        <f>(W246-U246)/U246*100</f>
        <v>-10.243979346497969</v>
      </c>
      <c r="Z246"/>
      <c r="AA246" s="16"/>
    </row>
    <row r="247" spans="1:27" ht="17.25">
      <c r="A247" s="21" t="s">
        <v>33</v>
      </c>
      <c r="B247" s="22">
        <f t="shared" si="134"/>
        <v>0</v>
      </c>
      <c r="C247" s="22">
        <f t="shared" si="134"/>
        <v>0</v>
      </c>
      <c r="D247" s="22">
        <f t="shared" si="134"/>
        <v>0</v>
      </c>
      <c r="E247" s="22">
        <f t="shared" si="134"/>
        <v>12120</v>
      </c>
      <c r="F247" s="22">
        <f t="shared" si="134"/>
        <v>13309</v>
      </c>
      <c r="G247" s="22">
        <f t="shared" si="134"/>
        <v>18182</v>
      </c>
      <c r="H247" s="22">
        <f t="shared" si="134"/>
        <v>24435</v>
      </c>
      <c r="I247" s="22">
        <f t="shared" si="136"/>
        <v>29394</v>
      </c>
      <c r="J247" s="22">
        <f t="shared" si="136"/>
        <v>32338</v>
      </c>
      <c r="K247" s="22">
        <f t="shared" si="135"/>
        <v>18044</v>
      </c>
      <c r="L247" s="22">
        <f t="shared" si="135"/>
        <v>9823</v>
      </c>
      <c r="M247" s="22">
        <f t="shared" si="135"/>
        <v>9701</v>
      </c>
      <c r="N247" s="58">
        <f t="shared" si="135"/>
        <v>8920</v>
      </c>
      <c r="O247" s="58">
        <f t="shared" si="130"/>
        <v>9206</v>
      </c>
      <c r="P247" s="58">
        <f t="shared" si="130"/>
        <v>9713</v>
      </c>
      <c r="Q247" s="58">
        <f t="shared" si="130"/>
        <v>12123</v>
      </c>
      <c r="R247" s="58">
        <f t="shared" si="130"/>
        <v>12435</v>
      </c>
      <c r="S247" s="58">
        <f t="shared" si="130"/>
        <v>12174</v>
      </c>
      <c r="T247" s="58">
        <f t="shared" si="130"/>
        <v>13785</v>
      </c>
      <c r="U247" s="58">
        <f t="shared" si="128"/>
        <v>12295</v>
      </c>
      <c r="V247" s="58">
        <f t="shared" si="128"/>
        <v>8604</v>
      </c>
      <c r="W247" s="58">
        <f t="shared" si="128"/>
        <v>11649</v>
      </c>
      <c r="X247" s="25">
        <f>(W247-U247)/U247*100</f>
        <v>-5.2541683611224075</v>
      </c>
      <c r="Z247"/>
      <c r="AA247" s="16"/>
    </row>
    <row r="248" spans="1:27" ht="17.25">
      <c r="A248" s="21" t="s">
        <v>34</v>
      </c>
      <c r="B248" s="22">
        <f t="shared" si="134"/>
        <v>0</v>
      </c>
      <c r="C248" s="22">
        <f t="shared" si="134"/>
        <v>0</v>
      </c>
      <c r="D248" s="22">
        <f t="shared" si="134"/>
        <v>0</v>
      </c>
      <c r="E248" s="22">
        <f t="shared" si="134"/>
        <v>7952</v>
      </c>
      <c r="F248" s="22">
        <f t="shared" si="134"/>
        <v>8601</v>
      </c>
      <c r="G248" s="22">
        <f t="shared" si="134"/>
        <v>8532</v>
      </c>
      <c r="H248" s="22">
        <f t="shared" si="134"/>
        <v>8258</v>
      </c>
      <c r="I248" s="22">
        <f t="shared" si="136"/>
        <v>9679</v>
      </c>
      <c r="J248" s="22">
        <f t="shared" si="136"/>
        <v>10056</v>
      </c>
      <c r="K248" s="22">
        <f t="shared" si="135"/>
        <v>5319</v>
      </c>
      <c r="L248" s="22">
        <f t="shared" si="135"/>
        <v>5729</v>
      </c>
      <c r="M248" s="22">
        <f t="shared" si="135"/>
        <v>7986</v>
      </c>
      <c r="N248" s="58">
        <f t="shared" si="135"/>
        <v>7601</v>
      </c>
      <c r="O248" s="58">
        <f t="shared" si="130"/>
        <v>8026</v>
      </c>
      <c r="P248" s="58">
        <f t="shared" si="130"/>
        <v>8638</v>
      </c>
      <c r="Q248" s="58">
        <f t="shared" si="130"/>
        <v>9523</v>
      </c>
      <c r="R248" s="58">
        <f t="shared" si="130"/>
        <v>12539</v>
      </c>
      <c r="S248" s="58">
        <f t="shared" si="130"/>
        <v>14652</v>
      </c>
      <c r="T248" s="58">
        <f t="shared" si="130"/>
        <v>15587</v>
      </c>
      <c r="U248" s="58">
        <f t="shared" si="128"/>
        <v>13636</v>
      </c>
      <c r="V248" s="58">
        <f t="shared" si="128"/>
        <v>9477</v>
      </c>
      <c r="W248" s="58">
        <f t="shared" si="128"/>
        <v>11710</v>
      </c>
      <c r="X248" s="25">
        <f>(W248-U248)/U248*100</f>
        <v>-14.124376650044002</v>
      </c>
      <c r="Z248"/>
      <c r="AA248" s="16"/>
    </row>
    <row r="249" spans="1:27" ht="17.25">
      <c r="A249" s="27" t="s">
        <v>35</v>
      </c>
      <c r="B249" s="41">
        <f t="shared" si="134"/>
        <v>0</v>
      </c>
      <c r="C249" s="41">
        <f t="shared" si="134"/>
        <v>0</v>
      </c>
      <c r="D249" s="41">
        <f t="shared" si="134"/>
        <v>0</v>
      </c>
      <c r="E249" s="41">
        <f t="shared" si="134"/>
        <v>24978</v>
      </c>
      <c r="F249" s="41">
        <f t="shared" si="134"/>
        <v>23595</v>
      </c>
      <c r="G249" s="41">
        <f t="shared" si="134"/>
        <v>20479</v>
      </c>
      <c r="H249" s="41">
        <f t="shared" si="134"/>
        <v>21604</v>
      </c>
      <c r="I249" s="105" t="s">
        <v>72</v>
      </c>
      <c r="J249" s="106" t="s">
        <v>72</v>
      </c>
      <c r="K249" s="106" t="s">
        <v>72</v>
      </c>
      <c r="L249" s="43">
        <f>+L207+L81+L39</f>
        <v>11745</v>
      </c>
      <c r="M249" s="43">
        <f>+M207+M81+M39</f>
        <v>15905</v>
      </c>
      <c r="N249" s="61">
        <f>+N207+N81+N39</f>
        <v>15109</v>
      </c>
      <c r="O249" s="61">
        <f t="shared" si="130"/>
        <v>16835</v>
      </c>
      <c r="P249" s="61">
        <f t="shared" si="130"/>
        <v>21243</v>
      </c>
      <c r="Q249" s="61">
        <f t="shared" si="130"/>
        <v>23762</v>
      </c>
      <c r="R249" s="61">
        <f t="shared" si="130"/>
        <v>27255</v>
      </c>
      <c r="S249" s="61">
        <f t="shared" si="130"/>
        <v>26438</v>
      </c>
      <c r="T249" s="61">
        <f t="shared" si="130"/>
        <v>29645</v>
      </c>
      <c r="U249" s="61">
        <f t="shared" si="128"/>
        <v>32184</v>
      </c>
      <c r="V249" s="61">
        <f t="shared" si="128"/>
        <v>25947</v>
      </c>
      <c r="W249" s="61">
        <f t="shared" si="128"/>
        <v>28467</v>
      </c>
      <c r="X249" s="30">
        <f>(W249-U249)/U249*100</f>
        <v>-11.549217002237135</v>
      </c>
      <c r="Z249"/>
      <c r="AA249" s="16"/>
    </row>
    <row r="250" spans="1:27" ht="17.25">
      <c r="A250" s="77" t="s">
        <v>74</v>
      </c>
      <c r="B250" s="64"/>
      <c r="C250" s="64"/>
      <c r="D250" s="64"/>
      <c r="E250" s="64"/>
      <c r="F250" s="64"/>
      <c r="G250" s="64"/>
      <c r="H250" s="64"/>
      <c r="I250" s="64"/>
      <c r="J250" s="64"/>
      <c r="K250" s="64"/>
      <c r="L250" s="64"/>
      <c r="M250" s="46"/>
      <c r="N250" s="46"/>
      <c r="O250" s="46"/>
      <c r="P250" s="46"/>
      <c r="Q250" s="46"/>
      <c r="R250" s="46"/>
      <c r="S250" s="46"/>
      <c r="T250" s="46"/>
      <c r="U250" s="46"/>
      <c r="V250" s="44" t="s">
        <v>41</v>
      </c>
      <c r="W250" s="44" t="s">
        <v>41</v>
      </c>
      <c r="Z250"/>
      <c r="AA250" s="16"/>
    </row>
    <row r="251" spans="1:27">
      <c r="A251" s="64" t="s">
        <v>52</v>
      </c>
      <c r="B251" s="75"/>
      <c r="C251" s="75"/>
      <c r="D251" s="75"/>
      <c r="E251" s="75"/>
      <c r="F251" s="75"/>
      <c r="G251" s="71"/>
      <c r="H251" s="71"/>
      <c r="I251" s="72" t="s">
        <v>53</v>
      </c>
      <c r="J251" s="76"/>
      <c r="K251" s="76"/>
      <c r="L251" s="64"/>
      <c r="Z251"/>
      <c r="AA251" s="16"/>
    </row>
    <row r="252" spans="1:27">
      <c r="Z252"/>
      <c r="AA252" s="16"/>
    </row>
    <row r="253" spans="1:27">
      <c r="Z253"/>
      <c r="AA253" s="16"/>
    </row>
    <row r="254" spans="1:27">
      <c r="Z254"/>
      <c r="AA254" s="16"/>
    </row>
    <row r="255" spans="1:27">
      <c r="Z255"/>
      <c r="AA255" s="16"/>
    </row>
    <row r="257" ht="16.350000000000001" customHeight="1"/>
  </sheetData>
  <phoneticPr fontId="0" type="noConversion"/>
  <hyperlinks>
    <hyperlink ref="AA5" location="'6.UE28_VI_TIPO'!A176" display="AUTOBUS /BUSES" xr:uid="{00000000-0004-0000-0000-000000000000}"/>
    <hyperlink ref="Z4" location="'6.UE28_VI_TIPO'!A132" display="AUTOCARRI &gt;=16000 KG / TRUCKS &gt;=16000 KG" xr:uid="{00000000-0004-0000-0000-000001000000}"/>
    <hyperlink ref="Z2" location="'6.UE28_VI_TIPO'!A46" display="AUTOCARRI OLTRE 3500 KG / TRUCKS OVER 3500 KG" xr:uid="{00000000-0004-0000-0000-000003000000}"/>
    <hyperlink ref="Z1" location="'6.UE28_VI_TIPO'!A1" display="VCL FINO A 3500 KG / LCV UP TO 3500 KG" xr:uid="{00000000-0004-0000-0000-000004000000}"/>
    <hyperlink ref="AA7" location="'6.UE28_VI_TIPO'!A218" display="TOTALE VCL, AUTOCARRI E BUS/ TOTAL CV" xr:uid="{00000000-0004-0000-0000-000005000000}"/>
    <hyperlink ref="Z3" location="'6.UE28_VI_TIPO'!A86" display="AUTOCARRI TRA 3501 E 15999 KG" xr:uid="{00000000-0004-0000-0000-000002000000}"/>
  </hyperlinks>
  <pageMargins left="0.39370078740157483" right="0.39370078740157483" top="0.35433070866141736" bottom="0.74803149606299213" header="0.31496062992125984" footer="0.31496062992125984"/>
  <pageSetup paperSize="9" scale="69" fitToHeight="0" orientation="landscape" r:id="rId1"/>
  <headerFooter>
    <oddFooter>&amp;L&amp;"Trebuchet MS,Grassetto"&amp;10Statistiche estere - IMMATRICOLAZIONI
Automobile in cifre &amp;C&amp;"Trebuchet MS,Normale"&amp;10&amp;P/&amp;N&amp;R&amp;"Trebuchet MS,Grassetto"&amp;10ANFIA - Studi e Statistiche</oddFooter>
  </headerFooter>
  <rowBreaks count="5" manualBreakCount="5">
    <brk id="41" max="22" man="1"/>
    <brk id="83" max="22" man="1"/>
    <brk id="125" max="22" man="1"/>
    <brk id="171" max="16383" man="1"/>
    <brk id="214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6.UE27_VI_TIPO</vt:lpstr>
      <vt:lpstr>'6.UE27_VI_TIPO'!Area_stampa</vt:lpstr>
    </vt:vector>
  </TitlesOfParts>
  <Company>ANFIA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</dc:creator>
  <cp:lastModifiedBy>Giuseppe Casto</cp:lastModifiedBy>
  <cp:lastPrinted>2021-08-23T14:47:45Z</cp:lastPrinted>
  <dcterms:created xsi:type="dcterms:W3CDTF">2012-11-28T13:32:44Z</dcterms:created>
  <dcterms:modified xsi:type="dcterms:W3CDTF">2022-10-27T12:48:51Z</dcterms:modified>
</cp:coreProperties>
</file>