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"/>
    </mc:Choice>
  </mc:AlternateContent>
  <xr:revisionPtr revIDLastSave="0" documentId="13_ncr:1_{56D74722-809D-4227-AD97-C2990EE09A3B}" xr6:coauthVersionLast="47" xr6:coauthVersionMax="47" xr10:uidLastSave="{00000000-0000-0000-0000-000000000000}"/>
  <bookViews>
    <workbookView xWindow="0" yWindow="60" windowWidth="13680" windowHeight="14355" tabRatio="845" firstSheet="7" activeTab="14" xr2:uid="{00000000-000D-0000-FFFF-FFFF00000000}"/>
  </bookViews>
  <sheets>
    <sheet name="Belgio" sheetId="1" r:id="rId1"/>
    <sheet name="Danimarca" sheetId="2" r:id="rId2"/>
    <sheet name="Francia" sheetId="3" r:id="rId3"/>
    <sheet name="Germania" sheetId="4" r:id="rId4"/>
    <sheet name="Paesi Bassi" sheetId="5" r:id="rId5"/>
    <sheet name="Portogallo" sheetId="6" r:id="rId6"/>
    <sheet name="UK" sheetId="7" r:id="rId7"/>
    <sheet name="Spagna" sheetId="8" r:id="rId8"/>
    <sheet name="Svezia" sheetId="9" r:id="rId9"/>
    <sheet name="Svizzera" sheetId="10" r:id="rId10"/>
    <sheet name="Brasile" sheetId="11" r:id="rId11"/>
    <sheet name="Canada" sheetId="12" r:id="rId12"/>
    <sheet name="USA" sheetId="13" r:id="rId13"/>
    <sheet name="Corea Sud" sheetId="14" r:id="rId14"/>
    <sheet name="Giappone" sheetId="15" r:id="rId15"/>
  </sheets>
  <definedNames>
    <definedName name="_xlnm.Print_Area" localSheetId="0">Belgio!$A$1:$D$75</definedName>
    <definedName name="_xlnm.Print_Area" localSheetId="10">Brasile!$A$1:$D$74</definedName>
    <definedName name="_xlnm.Print_Area" localSheetId="11">Canada!$A$1:$D$92</definedName>
    <definedName name="_xlnm.Print_Area" localSheetId="13">'Corea Sud'!$A$1:$D$53</definedName>
    <definedName name="_xlnm.Print_Area" localSheetId="1">Danimarca!$A$1:$D$80</definedName>
    <definedName name="_xlnm.Print_Area" localSheetId="2">Francia!$A$1:$D$92</definedName>
    <definedName name="_xlnm.Print_Area" localSheetId="3">Germania!$A$8:$D$93</definedName>
    <definedName name="_xlnm.Print_Area" localSheetId="14">Giappone!$A$1:$D$80</definedName>
    <definedName name="_xlnm.Print_Area" localSheetId="4">'Paesi Bassi'!$A$1:$D$74</definedName>
    <definedName name="_xlnm.Print_Area" localSheetId="5">Portogallo!$A$1:$D$57</definedName>
    <definedName name="_xlnm.Print_Area" localSheetId="7">Spagna!$A$1:$D$69</definedName>
    <definedName name="_xlnm.Print_Area" localSheetId="8">Svezia!$A$1:$D$92</definedName>
    <definedName name="_xlnm.Print_Area" localSheetId="9">Svizzera!$A$1:$D$84</definedName>
    <definedName name="_xlnm.Print_Area" localSheetId="6">UK!$A$8:$D$92</definedName>
    <definedName name="_xlnm.Print_Area" localSheetId="12">USA!$A$1:$D$93</definedName>
    <definedName name="_xlnm.Print_Titles" localSheetId="0">Belgio!$1:$7</definedName>
    <definedName name="_xlnm.Print_Titles" localSheetId="10">Brasile!$1:$7</definedName>
    <definedName name="_xlnm.Print_Titles" localSheetId="11">Canada!$1:$7</definedName>
    <definedName name="_xlnm.Print_Titles" localSheetId="13">'Corea Sud'!$1:$7</definedName>
    <definedName name="_xlnm.Print_Titles" localSheetId="1">Danimarca!$1:$7</definedName>
    <definedName name="_xlnm.Print_Titles" localSheetId="2">Francia!$1:$7</definedName>
    <definedName name="_xlnm.Print_Titles" localSheetId="3">Germania!$1:$7</definedName>
    <definedName name="_xlnm.Print_Titles" localSheetId="14">Giappone!$1:$7</definedName>
    <definedName name="_xlnm.Print_Titles" localSheetId="4">'Paesi Bassi'!$1:$7</definedName>
    <definedName name="_xlnm.Print_Titles" localSheetId="7">Spagna!$1:$7</definedName>
    <definedName name="_xlnm.Print_Titles" localSheetId="8">Svezia!$1:$7</definedName>
    <definedName name="_xlnm.Print_Titles" localSheetId="9">Svizzera!$1:$7</definedName>
    <definedName name="_xlnm.Print_Titles" localSheetId="6">UK!$1:$7</definedName>
    <definedName name="_xlnm.Print_Titles" localSheetId="12">USA!$1:$7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9" i="15" l="1"/>
  <c r="D78" i="15"/>
  <c r="D77" i="15"/>
  <c r="D52" i="14"/>
  <c r="D51" i="14"/>
  <c r="D50" i="14"/>
  <c r="D49" i="14"/>
  <c r="D48" i="14"/>
  <c r="D47" i="14"/>
  <c r="D46" i="14"/>
  <c r="D45" i="14"/>
  <c r="D90" i="13"/>
  <c r="D90" i="12"/>
  <c r="D90" i="7"/>
  <c r="D55" i="6"/>
  <c r="D90" i="4"/>
  <c r="D90" i="3"/>
  <c r="D78" i="2"/>
  <c r="D73" i="1" l="1"/>
  <c r="D89" i="13" l="1"/>
  <c r="D89" i="12"/>
  <c r="D77" i="2"/>
  <c r="D54" i="6"/>
  <c r="D56" i="6"/>
  <c r="D91" i="4"/>
  <c r="D89" i="4"/>
  <c r="D89" i="7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1" i="3"/>
  <c r="D79" i="2"/>
  <c r="D74" i="1"/>
  <c r="D76" i="15"/>
  <c r="D88" i="13"/>
  <c r="D88" i="12"/>
  <c r="D69" i="11"/>
  <c r="D80" i="10"/>
  <c r="D88" i="9"/>
  <c r="D65" i="8"/>
  <c r="D88" i="7"/>
  <c r="D53" i="6"/>
  <c r="D70" i="5"/>
  <c r="D88" i="4"/>
  <c r="D76" i="2"/>
  <c r="D71" i="1"/>
  <c r="D91" i="13" l="1"/>
  <c r="D91" i="12"/>
  <c r="D72" i="11"/>
  <c r="D83" i="10"/>
  <c r="D91" i="9"/>
  <c r="D68" i="8"/>
  <c r="D91" i="7"/>
  <c r="D73" i="5"/>
  <c r="D72" i="1"/>
  <c r="D48" i="15" l="1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8" i="14"/>
  <c r="D39" i="14"/>
  <c r="D40" i="14"/>
  <c r="D41" i="14"/>
  <c r="D42" i="14"/>
  <c r="D43" i="14"/>
  <c r="D44" i="14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C42" i="10"/>
  <c r="D42" i="10" s="1"/>
  <c r="C43" i="10"/>
  <c r="D43" i="10" s="1"/>
  <c r="C44" i="10"/>
  <c r="D44" i="10" s="1"/>
  <c r="C45" i="10"/>
  <c r="D45" i="10" s="1"/>
  <c r="C46" i="10"/>
  <c r="D46" i="10" s="1"/>
  <c r="C47" i="10"/>
  <c r="D47" i="10" s="1"/>
  <c r="C48" i="10"/>
  <c r="D48" i="10" s="1"/>
  <c r="C49" i="10"/>
  <c r="D49" i="10" s="1"/>
  <c r="C50" i="10"/>
  <c r="D50" i="10" s="1"/>
  <c r="C51" i="10"/>
  <c r="D51" i="10" s="1"/>
  <c r="C52" i="10"/>
  <c r="D52" i="10" s="1"/>
  <c r="C53" i="10"/>
  <c r="D53" i="10" s="1"/>
  <c r="C54" i="10"/>
  <c r="D54" i="10" s="1"/>
  <c r="C55" i="10"/>
  <c r="D55" i="10" s="1"/>
  <c r="C56" i="10"/>
  <c r="D56" i="10" s="1"/>
  <c r="C57" i="10"/>
  <c r="D57" i="10" s="1"/>
  <c r="C58" i="10"/>
  <c r="D58" i="10" s="1"/>
  <c r="C59" i="10"/>
  <c r="D59" i="10" s="1"/>
  <c r="C60" i="10"/>
  <c r="D60" i="10" s="1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58" i="9"/>
  <c r="D59" i="9"/>
  <c r="D60" i="9"/>
  <c r="D61" i="9"/>
  <c r="D62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10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8" i="4"/>
  <c r="D14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61" i="3"/>
  <c r="D62" i="3"/>
  <c r="D63" i="3"/>
  <c r="D64" i="3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</calcChain>
</file>

<file path=xl/sharedStrings.xml><?xml version="1.0" encoding="utf-8"?>
<sst xmlns="http://schemas.openxmlformats.org/spreadsheetml/2006/main" count="224" uniqueCount="49">
  <si>
    <t>IMMATRICOLAZIONI (migliaia di autoveicoli)</t>
  </si>
  <si>
    <t>NEW REGISTRATIONS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</si>
  <si>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</si>
  <si>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</si>
  <si>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</si>
  <si>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</si>
  <si>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</si>
  <si>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</si>
  <si>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</si>
  <si>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</si>
  <si>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. . .</t>
  </si>
  <si>
    <t>Fonte : FEBIAC</t>
  </si>
  <si>
    <t>1939-45</t>
  </si>
  <si>
    <t>Fonte: CCFA</t>
  </si>
  <si>
    <t>Fonte: VDA</t>
  </si>
  <si>
    <t>Fonte: RAI</t>
  </si>
  <si>
    <t>NEW REGISTRATIONS (000's)</t>
  </si>
  <si>
    <t>Fonte: AIMA</t>
  </si>
  <si>
    <t>l26,0</t>
  </si>
  <si>
    <t>Fonte: SMMT</t>
  </si>
  <si>
    <t>Fonte: ANFAC</t>
  </si>
  <si>
    <t>Fonte: BIL</t>
  </si>
  <si>
    <t>Fonte: ANFAVEA</t>
  </si>
  <si>
    <t xml:space="preserve">. . . </t>
  </si>
  <si>
    <t>Fonte: WARD'S COMMUNICATIONS</t>
  </si>
  <si>
    <t>Fonte: JAMA</t>
  </si>
  <si>
    <r>
      <t>BELGIO/</t>
    </r>
    <r>
      <rPr>
        <b/>
        <i/>
        <sz val="9"/>
        <rFont val="Trebuchet MS"/>
        <family val="2"/>
      </rPr>
      <t>BELGIUM</t>
    </r>
  </si>
  <si>
    <r>
      <t>GIAPPONE/</t>
    </r>
    <r>
      <rPr>
        <b/>
        <i/>
        <sz val="9"/>
        <rFont val="Trebuchet MS"/>
        <family val="2"/>
      </rPr>
      <t>JAPAN</t>
    </r>
  </si>
  <si>
    <r>
      <t>COREA DEL SUD/</t>
    </r>
    <r>
      <rPr>
        <b/>
        <i/>
        <sz val="9"/>
        <rFont val="Trebuchet MS"/>
        <family val="2"/>
      </rPr>
      <t>SOUTH KOREA</t>
    </r>
  </si>
  <si>
    <r>
      <t>STATI UNITI/</t>
    </r>
    <r>
      <rPr>
        <b/>
        <i/>
        <sz val="9"/>
        <rFont val="Trebuchet MS"/>
        <family val="2"/>
      </rPr>
      <t>USA</t>
    </r>
  </si>
  <si>
    <r>
      <t>CANADA/</t>
    </r>
    <r>
      <rPr>
        <b/>
        <i/>
        <sz val="9"/>
        <rFont val="Trebuchet MS"/>
        <family val="2"/>
      </rPr>
      <t>CANADA</t>
    </r>
  </si>
  <si>
    <r>
      <t>SVIZZERA/</t>
    </r>
    <r>
      <rPr>
        <b/>
        <i/>
        <sz val="9"/>
        <rFont val="Trebuchet MS"/>
        <family val="2"/>
      </rPr>
      <t>SWITZERLAND</t>
    </r>
  </si>
  <si>
    <r>
      <t>SVEZIA/</t>
    </r>
    <r>
      <rPr>
        <b/>
        <i/>
        <sz val="9"/>
        <rFont val="Trebuchet MS"/>
        <family val="2"/>
      </rPr>
      <t>SWEDEN</t>
    </r>
  </si>
  <si>
    <r>
      <t>SPAGNA/</t>
    </r>
    <r>
      <rPr>
        <b/>
        <i/>
        <sz val="9"/>
        <rFont val="Trebuchet MS"/>
        <family val="2"/>
      </rPr>
      <t>SPAIN</t>
    </r>
  </si>
  <si>
    <r>
      <t>REGNO UNITO/</t>
    </r>
    <r>
      <rPr>
        <b/>
        <i/>
        <sz val="9"/>
        <rFont val="Trebuchet MS"/>
        <family val="2"/>
      </rPr>
      <t>UNITED KINGDOM</t>
    </r>
  </si>
  <si>
    <r>
      <t>PORTOGALLO/</t>
    </r>
    <r>
      <rPr>
        <b/>
        <i/>
        <sz val="9"/>
        <rFont val="Trebuchet MS"/>
        <family val="2"/>
      </rPr>
      <t>PORTUGAL</t>
    </r>
  </si>
  <si>
    <r>
      <t>PAESI BASSI/</t>
    </r>
    <r>
      <rPr>
        <b/>
        <i/>
        <sz val="9"/>
        <rFont val="Trebuchet MS"/>
        <family val="2"/>
      </rPr>
      <t>NETHERLANDS</t>
    </r>
  </si>
  <si>
    <r>
      <t>GERMANIA/</t>
    </r>
    <r>
      <rPr>
        <b/>
        <i/>
        <sz val="9"/>
        <rFont val="Trebuchet MS"/>
        <family val="2"/>
      </rPr>
      <t>GERMANY</t>
    </r>
  </si>
  <si>
    <r>
      <t>FRANCIA/</t>
    </r>
    <r>
      <rPr>
        <b/>
        <i/>
        <sz val="9"/>
        <rFont val="Trebuchet MS"/>
        <family val="2"/>
      </rPr>
      <t>FRANCE</t>
    </r>
  </si>
  <si>
    <r>
      <t>DANIMARCA/</t>
    </r>
    <r>
      <rPr>
        <b/>
        <i/>
        <sz val="9"/>
        <rFont val="Trebuchet MS"/>
        <family val="2"/>
      </rPr>
      <t>DENMARK</t>
    </r>
  </si>
  <si>
    <r>
      <t>BRASILE/</t>
    </r>
    <r>
      <rPr>
        <b/>
        <i/>
        <sz val="9"/>
        <rFont val="Trebuchet MS"/>
        <family val="2"/>
      </rPr>
      <t>BRAZIL*</t>
    </r>
  </si>
  <si>
    <t>*Dati rivisti nel 2015 da ANFAVEA/Data revised by ANFAVEA in 2015</t>
  </si>
  <si>
    <t>Fonte: KAMA/OICA/FOURIN</t>
  </si>
  <si>
    <t>*</t>
  </si>
  <si>
    <t>* include imports</t>
  </si>
  <si>
    <t>Fonte: Auto Schweiz</t>
  </si>
  <si>
    <t>Fonte: DE DANSKE BILIMPORTØRER</t>
  </si>
  <si>
    <r>
      <t>Nota - Dal 1991 Germania unita/</t>
    </r>
    <r>
      <rPr>
        <i/>
        <sz val="9"/>
        <rFont val="Trebuchet MS"/>
        <family val="2"/>
      </rPr>
      <t>Since 1991 the figures are for a Unified Germany</t>
    </r>
  </si>
  <si>
    <r>
      <t>Nota - Dal 1980 i dati si riferiscono alle vendite/</t>
    </r>
    <r>
      <rPr>
        <i/>
        <sz val="9"/>
        <rFont val="Trebuchet MS"/>
        <family val="2"/>
      </rPr>
      <t>Since 1980 figures refer  to sales.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</si>
</sst>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-* #,##0.0_-;\-* #,##0.0_-;_-* &quot;-&quot;?_-;_-@_-"/>
    <numFmt numFmtId="165" formatCode="#,##0.0_);\(#,##0.0\)"/>
    <numFmt numFmtId="166" formatCode="_-* #,##0.0_-;\-* #,##0.0_-;_-* &quot;-&quot;_-;_-@_-"/>
    <numFmt numFmtId="167" formatCode="#,###,##0"/>
    <numFmt numFmtId="168" formatCode="&quot;DM&quot;#,##0.00;[Red]\-&quot;DM&quot;#,##0.00"/>
    <numFmt numFmtId="169" formatCode="0.0"/>
  </numFmts>
  <fonts count="21">
    <font>
      <sz val="10"/>
      <name val="Gill Sans"/>
    </font>
    <font>
      <sz val="10"/>
      <name val="Gill Sans"/>
    </font>
    <font>
      <sz val="9"/>
      <name val="Gill Sans"/>
    </font>
    <font>
      <b/>
      <sz val="9"/>
      <name val="Trebuchet MS"/>
      <family val="2"/>
    </font>
    <font>
      <sz val="9"/>
      <name val="Trebuchet MS"/>
      <family val="2"/>
    </font>
    <font>
      <b/>
      <i/>
      <sz val="9"/>
      <name val="Trebuchet MS"/>
      <family val="2"/>
    </font>
    <font>
      <i/>
      <sz val="9"/>
      <name val="Trebuchet MS"/>
      <family val="2"/>
    </font>
    <font>
      <i/>
      <sz val="8"/>
      <name val="Trebuchet MS"/>
      <family val="2"/>
    </font>
    <font>
      <sz val="10"/>
      <name val="MS Sans Serif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"/>
    </font>
    <font>
      <i/>
      <sz val="10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2"/>
      <color indexed="10"/>
      <name val="Arial"/>
      <family val="2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lightGray">
        <fgColor indexed="9"/>
      </patternFill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lightGray">
        <fgColor indexed="9"/>
        <bgColor indexed="9"/>
      </patternFill>
    </fill>
    <fill>
      <patternFill patternType="gray0625">
        <fgColor indexed="22"/>
      </patternFill>
    </fill>
    <fill>
      <patternFill patternType="lightGray">
        <fgColor indexed="22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5">
    <xf numFmtId="0" fontId="0" fillId="0" borderId="0"/>
    <xf numFmtId="167" fontId="10" fillId="2" borderId="0" applyNumberFormat="0" applyBorder="0">
      <alignment vertical="top"/>
      <protection locked="0"/>
    </xf>
    <xf numFmtId="4" fontId="12" fillId="0" borderId="0" applyFont="0" applyFill="0" applyBorder="0" applyAlignment="0" applyProtection="0"/>
    <xf numFmtId="167" fontId="10" fillId="3" borderId="0" applyNumberFormat="0" applyBorder="0">
      <alignment horizontal="right"/>
      <protection locked="0"/>
    </xf>
    <xf numFmtId="167" fontId="10" fillId="3" borderId="0" applyNumberFormat="0" applyBorder="0">
      <alignment horizontal="right"/>
      <protection locked="0"/>
    </xf>
    <xf numFmtId="167" fontId="10" fillId="4" borderId="0" applyNumberFormat="0" applyBorder="0">
      <alignment horizontal="right"/>
      <protection locked="0"/>
    </xf>
    <xf numFmtId="167" fontId="9" fillId="3" borderId="0" applyNumberFormat="0" applyBorder="0">
      <alignment horizontal="right"/>
      <protection locked="0"/>
    </xf>
    <xf numFmtId="167" fontId="10" fillId="5" borderId="0" applyNumberFormat="0" applyBorder="0">
      <alignment horizontal="right" vertical="center"/>
      <protection locked="0"/>
    </xf>
    <xf numFmtId="167" fontId="13" fillId="6" borderId="0" applyNumberFormat="0" applyBorder="0">
      <alignment horizontal="right" vertical="center"/>
      <protection locked="0"/>
    </xf>
    <xf numFmtId="41" fontId="1" fillId="0" borderId="0" applyFont="0" applyFill="0" applyBorder="0" applyAlignment="0" applyProtection="0"/>
    <xf numFmtId="167" fontId="8" fillId="0" borderId="0" applyBorder="0"/>
    <xf numFmtId="0" fontId="11" fillId="0" borderId="0"/>
    <xf numFmtId="0" fontId="11" fillId="0" borderId="0"/>
    <xf numFmtId="167" fontId="8" fillId="0" borderId="0" applyBorder="0"/>
    <xf numFmtId="0" fontId="2" fillId="0" borderId="0"/>
    <xf numFmtId="0" fontId="20" fillId="0" borderId="0"/>
    <xf numFmtId="9" fontId="8" fillId="0" borderId="0" applyFont="0" applyFill="0" applyBorder="0" applyAlignment="0" applyProtection="0"/>
    <xf numFmtId="0" fontId="12" fillId="0" borderId="0"/>
    <xf numFmtId="167" fontId="14" fillId="7" borderId="0" applyNumberFormat="0" applyBorder="0">
      <alignment horizontal="left"/>
      <protection locked="0"/>
    </xf>
    <xf numFmtId="167" fontId="10" fillId="3" borderId="0" applyNumberFormat="0" applyBorder="0">
      <alignment horizontal="left"/>
      <protection locked="0"/>
    </xf>
    <xf numFmtId="167" fontId="10" fillId="4" borderId="0" applyNumberFormat="0" applyBorder="0">
      <alignment horizontal="center"/>
      <protection locked="0"/>
    </xf>
    <xf numFmtId="167" fontId="15" fillId="2" borderId="0" applyNumberFormat="0" applyBorder="0">
      <alignment horizontal="center"/>
      <protection locked="0"/>
    </xf>
    <xf numFmtId="167" fontId="15" fillId="3" borderId="0" applyNumberFormat="0" applyBorder="0">
      <alignment horizontal="left" vertical="center"/>
      <protection locked="0"/>
    </xf>
    <xf numFmtId="167" fontId="15" fillId="4" borderId="0" applyNumberFormat="0" applyBorder="0">
      <alignment horizontal="center"/>
      <protection locked="0"/>
    </xf>
    <xf numFmtId="167" fontId="14" fillId="7" borderId="0" applyNumberFormat="0" applyBorder="0">
      <protection locked="0"/>
    </xf>
    <xf numFmtId="167" fontId="10" fillId="3" borderId="0" applyNumberFormat="0" applyBorder="0">
      <alignment horizontal="left"/>
      <protection locked="0"/>
    </xf>
    <xf numFmtId="167" fontId="9" fillId="3" borderId="0" applyNumberFormat="0" applyBorder="0">
      <alignment horizontal="left"/>
      <protection locked="0"/>
    </xf>
    <xf numFmtId="167" fontId="16" fillId="3" borderId="0" applyNumberFormat="0" applyBorder="0">
      <alignment horizontal="left" vertical="center"/>
      <protection locked="0"/>
    </xf>
    <xf numFmtId="167" fontId="17" fillId="2" borderId="0" applyNumberFormat="0" applyBorder="0">
      <protection locked="0"/>
    </xf>
    <xf numFmtId="167" fontId="9" fillId="3" borderId="0" applyNumberFormat="0" applyBorder="0">
      <alignment horizontal="right"/>
      <protection locked="0"/>
    </xf>
    <xf numFmtId="167" fontId="9" fillId="8" borderId="0" applyNumberFormat="0" applyBorder="0">
      <alignment vertical="top"/>
      <protection locked="0"/>
    </xf>
    <xf numFmtId="167" fontId="9" fillId="4" borderId="0" applyNumberFormat="0" applyBorder="0">
      <protection locked="0"/>
    </xf>
    <xf numFmtId="167" fontId="18" fillId="3" borderId="0" applyNumberFormat="0" applyBorder="0">
      <protection locked="0"/>
    </xf>
    <xf numFmtId="167" fontId="19" fillId="9" borderId="0" applyNumberFormat="0" applyBorder="0">
      <protection locked="0"/>
    </xf>
    <xf numFmtId="168" fontId="12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3" fillId="0" borderId="0" xfId="14" applyFont="1" applyAlignment="1">
      <alignment horizontal="left"/>
    </xf>
    <xf numFmtId="0" fontId="4" fillId="0" borderId="0" xfId="0" applyFont="1"/>
    <xf numFmtId="0" fontId="6" fillId="0" borderId="1" xfId="0" applyFont="1" applyBorder="1" applyAlignment="1">
      <alignment horizontal="left"/>
    </xf>
    <xf numFmtId="164" fontId="4" fillId="0" borderId="1" xfId="0" applyNumberFormat="1" applyFont="1" applyBorder="1" applyProtection="1"/>
    <xf numFmtId="164" fontId="4" fillId="0" borderId="1" xfId="0" applyNumberFormat="1" applyFont="1" applyBorder="1" applyAlignment="1" applyProtection="1">
      <alignment horizontal="right"/>
    </xf>
    <xf numFmtId="0" fontId="6" fillId="0" borderId="2" xfId="0" applyFont="1" applyBorder="1" applyAlignment="1">
      <alignment horizontal="left"/>
    </xf>
    <xf numFmtId="164" fontId="4" fillId="0" borderId="0" xfId="0" applyNumberFormat="1" applyFont="1" applyBorder="1" applyProtection="1"/>
    <xf numFmtId="164" fontId="4" fillId="0" borderId="3" xfId="0" applyNumberFormat="1" applyFont="1" applyBorder="1" applyProtection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right"/>
    </xf>
    <xf numFmtId="0" fontId="6" fillId="0" borderId="5" xfId="0" applyFont="1" applyBorder="1" applyAlignment="1">
      <alignment horizontal="left"/>
    </xf>
    <xf numFmtId="165" fontId="4" fillId="0" borderId="5" xfId="0" applyNumberFormat="1" applyFont="1" applyBorder="1" applyAlignment="1" applyProtection="1">
      <alignment horizontal="right"/>
    </xf>
    <xf numFmtId="165" fontId="4" fillId="0" borderId="5" xfId="0" applyNumberFormat="1" applyFont="1" applyBorder="1" applyProtection="1"/>
    <xf numFmtId="165" fontId="4" fillId="0" borderId="1" xfId="0" applyNumberFormat="1" applyFont="1" applyBorder="1" applyAlignment="1" applyProtection="1">
      <alignment horizontal="right"/>
    </xf>
    <xf numFmtId="165" fontId="4" fillId="0" borderId="1" xfId="0" applyNumberFormat="1" applyFont="1" applyBorder="1" applyProtection="1"/>
    <xf numFmtId="166" fontId="4" fillId="0" borderId="1" xfId="9" applyNumberFormat="1" applyFont="1" applyBorder="1"/>
    <xf numFmtId="166" fontId="4" fillId="0" borderId="0" xfId="9" applyNumberFormat="1" applyFont="1" applyBorder="1"/>
    <xf numFmtId="165" fontId="4" fillId="0" borderId="3" xfId="0" applyNumberFormat="1" applyFont="1" applyBorder="1" applyAlignment="1" applyProtection="1">
      <alignment horizontal="right"/>
    </xf>
    <xf numFmtId="166" fontId="4" fillId="0" borderId="2" xfId="9" applyNumberFormat="1" applyFont="1" applyBorder="1"/>
    <xf numFmtId="166" fontId="4" fillId="0" borderId="4" xfId="9" applyNumberFormat="1" applyFont="1" applyBorder="1"/>
    <xf numFmtId="165" fontId="4" fillId="0" borderId="4" xfId="0" applyNumberFormat="1" applyFont="1" applyBorder="1" applyAlignment="1" applyProtection="1">
      <alignment horizontal="right"/>
    </xf>
    <xf numFmtId="165" fontId="4" fillId="0" borderId="0" xfId="0" applyNumberFormat="1" applyFont="1" applyBorder="1" applyProtection="1"/>
    <xf numFmtId="165" fontId="4" fillId="0" borderId="3" xfId="0" applyNumberFormat="1" applyFont="1" applyBorder="1" applyProtection="1"/>
    <xf numFmtId="165" fontId="4" fillId="0" borderId="2" xfId="0" applyNumberFormat="1" applyFont="1" applyBorder="1" applyProtection="1"/>
    <xf numFmtId="0" fontId="5" fillId="0" borderId="0" xfId="0" applyFont="1"/>
    <xf numFmtId="165" fontId="4" fillId="0" borderId="0" xfId="0" applyNumberFormat="1" applyFont="1" applyBorder="1" applyAlignment="1" applyProtection="1">
      <alignment horizontal="right"/>
    </xf>
    <xf numFmtId="0" fontId="4" fillId="0" borderId="2" xfId="0" applyFont="1" applyBorder="1"/>
    <xf numFmtId="0" fontId="4" fillId="0" borderId="0" xfId="0" applyFont="1" applyBorder="1"/>
    <xf numFmtId="0" fontId="6" fillId="0" borderId="0" xfId="0" applyFont="1" applyAlignment="1">
      <alignment horizontal="left"/>
    </xf>
    <xf numFmtId="165" fontId="4" fillId="0" borderId="0" xfId="0" applyNumberFormat="1" applyFont="1"/>
    <xf numFmtId="165" fontId="4" fillId="0" borderId="2" xfId="0" applyNumberFormat="1" applyFont="1" applyBorder="1" applyAlignment="1" applyProtection="1">
      <alignment horizontal="right"/>
    </xf>
    <xf numFmtId="166" fontId="4" fillId="0" borderId="3" xfId="9" applyNumberFormat="1" applyFont="1" applyBorder="1"/>
    <xf numFmtId="0" fontId="4" fillId="0" borderId="0" xfId="14" applyFont="1" applyAlignment="1">
      <alignment horizontal="left"/>
    </xf>
    <xf numFmtId="0" fontId="3" fillId="0" borderId="0" xfId="14" applyFont="1"/>
    <xf numFmtId="0" fontId="4" fillId="0" borderId="0" xfId="14" applyFont="1"/>
    <xf numFmtId="0" fontId="6" fillId="0" borderId="1" xfId="14" applyFont="1" applyBorder="1" applyAlignment="1">
      <alignment horizontal="left"/>
    </xf>
    <xf numFmtId="165" fontId="4" fillId="0" borderId="1" xfId="14" applyNumberFormat="1" applyFont="1" applyBorder="1" applyAlignment="1" applyProtection="1">
      <alignment horizontal="right"/>
    </xf>
    <xf numFmtId="165" fontId="4" fillId="0" borderId="1" xfId="14" applyNumberFormat="1" applyFont="1" applyBorder="1" applyProtection="1"/>
    <xf numFmtId="0" fontId="6" fillId="0" borderId="2" xfId="14" applyFont="1" applyBorder="1" applyAlignment="1">
      <alignment horizontal="left"/>
    </xf>
    <xf numFmtId="165" fontId="4" fillId="0" borderId="0" xfId="14" applyNumberFormat="1" applyFont="1" applyBorder="1" applyAlignment="1" applyProtection="1">
      <alignment horizontal="right"/>
    </xf>
    <xf numFmtId="165" fontId="4" fillId="0" borderId="0" xfId="14" applyNumberFormat="1" applyFont="1" applyBorder="1" applyProtection="1"/>
    <xf numFmtId="165" fontId="4" fillId="0" borderId="3" xfId="14" applyNumberFormat="1" applyFont="1" applyBorder="1" applyProtection="1"/>
    <xf numFmtId="0" fontId="6" fillId="0" borderId="0" xfId="14" applyFont="1" applyAlignment="1">
      <alignment horizontal="right"/>
    </xf>
    <xf numFmtId="164" fontId="4" fillId="0" borderId="5" xfId="0" applyNumberFormat="1" applyFont="1" applyBorder="1" applyAlignment="1" applyProtection="1">
      <alignment horizontal="right"/>
    </xf>
    <xf numFmtId="164" fontId="4" fillId="0" borderId="5" xfId="0" applyNumberFormat="1" applyFont="1" applyBorder="1" applyProtection="1"/>
    <xf numFmtId="164" fontId="4" fillId="0" borderId="0" xfId="0" applyNumberFormat="1" applyFont="1" applyBorder="1" applyAlignment="1" applyProtection="1">
      <alignment horizontal="right"/>
    </xf>
    <xf numFmtId="164" fontId="4" fillId="0" borderId="3" xfId="0" applyNumberFormat="1" applyFont="1" applyBorder="1" applyAlignment="1" applyProtection="1">
      <alignment horizontal="right"/>
    </xf>
    <xf numFmtId="0" fontId="6" fillId="0" borderId="0" xfId="0" applyFont="1"/>
    <xf numFmtId="0" fontId="3" fillId="0" borderId="0" xfId="0" applyFont="1" applyBorder="1"/>
    <xf numFmtId="0" fontId="6" fillId="0" borderId="0" xfId="14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10" borderId="5" xfId="0" applyFont="1" applyFill="1" applyBorder="1" applyAlignment="1">
      <alignment horizontal="left" vertical="center"/>
    </xf>
    <xf numFmtId="0" fontId="3" fillId="10" borderId="5" xfId="0" applyFont="1" applyFill="1" applyBorder="1" applyAlignment="1">
      <alignment horizontal="right"/>
    </xf>
    <xf numFmtId="0" fontId="3" fillId="10" borderId="4" xfId="0" applyFont="1" applyFill="1" applyBorder="1" applyAlignment="1">
      <alignment horizontal="left" vertical="center"/>
    </xf>
    <xf numFmtId="0" fontId="5" fillId="10" borderId="4" xfId="0" applyFont="1" applyFill="1" applyBorder="1" applyAlignment="1">
      <alignment horizontal="right"/>
    </xf>
    <xf numFmtId="0" fontId="3" fillId="10" borderId="6" xfId="0" applyFont="1" applyFill="1" applyBorder="1" applyAlignment="1">
      <alignment horizontal="left" vertical="center"/>
    </xf>
    <xf numFmtId="0" fontId="3" fillId="10" borderId="7" xfId="0" applyFont="1" applyFill="1" applyBorder="1" applyAlignment="1">
      <alignment horizontal="right"/>
    </xf>
    <xf numFmtId="0" fontId="3" fillId="10" borderId="8" xfId="0" applyFont="1" applyFill="1" applyBorder="1" applyAlignment="1">
      <alignment horizontal="left" vertical="center"/>
    </xf>
    <xf numFmtId="0" fontId="5" fillId="10" borderId="9" xfId="0" applyFont="1" applyFill="1" applyBorder="1" applyAlignment="1">
      <alignment horizontal="right"/>
    </xf>
    <xf numFmtId="0" fontId="3" fillId="10" borderId="10" xfId="0" applyFont="1" applyFill="1" applyBorder="1" applyAlignment="1">
      <alignment horizontal="right"/>
    </xf>
    <xf numFmtId="0" fontId="5" fillId="10" borderId="11" xfId="0" applyFont="1" applyFill="1" applyBorder="1" applyAlignment="1">
      <alignment horizontal="right"/>
    </xf>
    <xf numFmtId="0" fontId="3" fillId="10" borderId="5" xfId="14" applyFont="1" applyFill="1" applyBorder="1" applyAlignment="1">
      <alignment horizontal="left" vertical="center"/>
    </xf>
    <xf numFmtId="0" fontId="3" fillId="10" borderId="5" xfId="14" applyFont="1" applyFill="1" applyBorder="1" applyAlignment="1">
      <alignment horizontal="right"/>
    </xf>
    <xf numFmtId="0" fontId="3" fillId="10" borderId="4" xfId="14" applyFont="1" applyFill="1" applyBorder="1" applyAlignment="1">
      <alignment horizontal="left" vertical="center"/>
    </xf>
    <xf numFmtId="0" fontId="5" fillId="10" borderId="4" xfId="14" applyFont="1" applyFill="1" applyBorder="1" applyAlignment="1">
      <alignment horizontal="right"/>
    </xf>
    <xf numFmtId="3" fontId="10" fillId="0" borderId="0" xfId="3" applyNumberFormat="1" applyFont="1" applyFill="1" applyBorder="1">
      <alignment horizontal="right"/>
      <protection locked="0"/>
    </xf>
    <xf numFmtId="3" fontId="4" fillId="0" borderId="0" xfId="0" applyNumberFormat="1" applyFont="1"/>
    <xf numFmtId="165" fontId="4" fillId="0" borderId="1" xfId="0" applyNumberFormat="1" applyFont="1" applyFill="1" applyBorder="1" applyAlignment="1" applyProtection="1">
      <alignment horizontal="right"/>
    </xf>
    <xf numFmtId="165" fontId="4" fillId="0" borderId="4" xfId="0" applyNumberFormat="1" applyFont="1" applyFill="1" applyBorder="1" applyAlignment="1" applyProtection="1">
      <alignment horizontal="right"/>
    </xf>
    <xf numFmtId="166" fontId="4" fillId="11" borderId="1" xfId="9" applyNumberFormat="1" applyFont="1" applyFill="1" applyBorder="1"/>
    <xf numFmtId="165" fontId="4" fillId="11" borderId="1" xfId="0" applyNumberFormat="1" applyFont="1" applyFill="1" applyBorder="1" applyProtection="1"/>
    <xf numFmtId="166" fontId="4" fillId="11" borderId="4" xfId="9" applyNumberFormat="1" applyFont="1" applyFill="1" applyBorder="1"/>
    <xf numFmtId="165" fontId="4" fillId="11" borderId="4" xfId="0" applyNumberFormat="1" applyFont="1" applyFill="1" applyBorder="1" applyProtection="1"/>
    <xf numFmtId="165" fontId="4" fillId="11" borderId="1" xfId="0" applyNumberFormat="1" applyFont="1" applyFill="1" applyBorder="1" applyAlignment="1" applyProtection="1">
      <alignment horizontal="right"/>
    </xf>
    <xf numFmtId="164" fontId="4" fillId="11" borderId="1" xfId="0" applyNumberFormat="1" applyFont="1" applyFill="1" applyBorder="1" applyProtection="1"/>
    <xf numFmtId="165" fontId="4" fillId="11" borderId="4" xfId="0" applyNumberFormat="1" applyFont="1" applyFill="1" applyBorder="1" applyAlignment="1" applyProtection="1">
      <alignment horizontal="right"/>
    </xf>
    <xf numFmtId="0" fontId="6" fillId="11" borderId="4" xfId="0" applyFont="1" applyFill="1" applyBorder="1" applyAlignment="1">
      <alignment horizontal="left"/>
    </xf>
    <xf numFmtId="169" fontId="4" fillId="0" borderId="0" xfId="0" applyNumberFormat="1" applyFont="1"/>
    <xf numFmtId="164" fontId="4" fillId="0" borderId="4" xfId="0" applyNumberFormat="1" applyFont="1" applyBorder="1" applyProtection="1"/>
    <xf numFmtId="169" fontId="4" fillId="0" borderId="0" xfId="14" applyNumberFormat="1" applyFont="1"/>
    <xf numFmtId="0" fontId="4" fillId="11" borderId="0" xfId="0" applyFont="1" applyFill="1"/>
    <xf numFmtId="0" fontId="6" fillId="11" borderId="1" xfId="0" applyFont="1" applyFill="1" applyBorder="1" applyAlignment="1">
      <alignment horizontal="left"/>
    </xf>
    <xf numFmtId="0" fontId="4" fillId="0" borderId="0" xfId="0" quotePrefix="1" applyFont="1"/>
    <xf numFmtId="0" fontId="6" fillId="0" borderId="11" xfId="0" applyFont="1" applyBorder="1" applyAlignment="1">
      <alignment horizontal="left"/>
    </xf>
    <xf numFmtId="165" fontId="4" fillId="0" borderId="4" xfId="0" applyNumberFormat="1" applyFont="1" applyBorder="1" applyProtection="1"/>
    <xf numFmtId="0" fontId="4" fillId="0" borderId="0" xfId="0" applyFont="1" applyAlignment="1">
      <alignment vertical="top"/>
    </xf>
    <xf numFmtId="0" fontId="6" fillId="0" borderId="0" xfId="0" applyFont="1" applyBorder="1" applyAlignment="1">
      <alignment horizontal="left"/>
    </xf>
  </cellXfs>
  <cellStyles count="35">
    <cellStyle name="Detail ligne" xfId="1" xr:uid="{00000000-0005-0000-0000-000000000000}"/>
    <cellStyle name="Dezimal_ACEA" xfId="2" xr:uid="{00000000-0005-0000-0000-000001000000}"/>
    <cellStyle name="Ligne détail" xfId="3" xr:uid="{00000000-0005-0000-0000-000002000000}"/>
    <cellStyle name="Ligne détail 2" xfId="4" xr:uid="{00000000-0005-0000-0000-000003000000}"/>
    <cellStyle name="Ligne détail 3" xfId="5" xr:uid="{00000000-0005-0000-0000-000004000000}"/>
    <cellStyle name="MEV1" xfId="6" xr:uid="{00000000-0005-0000-0000-000005000000}"/>
    <cellStyle name="MEV2" xfId="7" xr:uid="{00000000-0005-0000-0000-000006000000}"/>
    <cellStyle name="MEV3" xfId="8" xr:uid="{00000000-0005-0000-0000-000007000000}"/>
    <cellStyle name="Migliaia [0] 2" xfId="9" xr:uid="{00000000-0005-0000-0000-000008000000}"/>
    <cellStyle name="Normal 2" xfId="10" xr:uid="{00000000-0005-0000-0000-000009000000}"/>
    <cellStyle name="Normal 2 2" xfId="11" xr:uid="{00000000-0005-0000-0000-00000A000000}"/>
    <cellStyle name="Normal 3" xfId="12" xr:uid="{00000000-0005-0000-0000-00000B000000}"/>
    <cellStyle name="Normal 4" xfId="13" xr:uid="{00000000-0005-0000-0000-00000C000000}"/>
    <cellStyle name="Normale" xfId="0" builtinId="0"/>
    <cellStyle name="Normale 2" xfId="14" xr:uid="{00000000-0005-0000-0000-00000E000000}"/>
    <cellStyle name="Normale 3" xfId="15" xr:uid="{00000000-0005-0000-0000-00000F000000}"/>
    <cellStyle name="Pourcentage 2" xfId="16" xr:uid="{00000000-0005-0000-0000-000010000000}"/>
    <cellStyle name="Standard_ACEA" xfId="17" xr:uid="{00000000-0005-0000-0000-000011000000}"/>
    <cellStyle name="Titre colonne" xfId="18" xr:uid="{00000000-0005-0000-0000-000012000000}"/>
    <cellStyle name="Titre colonnes" xfId="19" xr:uid="{00000000-0005-0000-0000-000013000000}"/>
    <cellStyle name="Titre colonnes 2" xfId="20" xr:uid="{00000000-0005-0000-0000-000014000000}"/>
    <cellStyle name="Titre general" xfId="21" xr:uid="{00000000-0005-0000-0000-000015000000}"/>
    <cellStyle name="Titre général" xfId="22" xr:uid="{00000000-0005-0000-0000-000016000000}"/>
    <cellStyle name="Titre général 2" xfId="23" xr:uid="{00000000-0005-0000-0000-000017000000}"/>
    <cellStyle name="Titre ligne" xfId="24" xr:uid="{00000000-0005-0000-0000-000018000000}"/>
    <cellStyle name="Titre lignes" xfId="25" xr:uid="{00000000-0005-0000-0000-000019000000}"/>
    <cellStyle name="Titre lignes 2" xfId="26" xr:uid="{00000000-0005-0000-0000-00001A000000}"/>
    <cellStyle name="Titre page" xfId="27" xr:uid="{00000000-0005-0000-0000-00001B000000}"/>
    <cellStyle name="Titre tableau" xfId="28" xr:uid="{00000000-0005-0000-0000-00001C000000}"/>
    <cellStyle name="Total 2" xfId="29" xr:uid="{00000000-0005-0000-0000-00001D000000}"/>
    <cellStyle name="Total intermediaire" xfId="30" xr:uid="{00000000-0005-0000-0000-00001E000000}"/>
    <cellStyle name="Total intermediaire 0" xfId="31" xr:uid="{00000000-0005-0000-0000-00001F000000}"/>
    <cellStyle name="Total intermediaire 1" xfId="32" xr:uid="{00000000-0005-0000-0000-000020000000}"/>
    <cellStyle name="Total tableau" xfId="33" xr:uid="{00000000-0005-0000-0000-000021000000}"/>
    <cellStyle name="Währung_ACEA" xfId="34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190499</xdr:rowOff>
    </xdr:from>
    <xdr:to>
      <xdr:col>0</xdr:col>
      <xdr:colOff>774700</xdr:colOff>
      <xdr:row>3</xdr:row>
      <xdr:rowOff>103676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D673F08-24F0-455D-8B7F-AAF615491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190499"/>
          <a:ext cx="736600" cy="47197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88900</xdr:rowOff>
    </xdr:from>
    <xdr:to>
      <xdr:col>1</xdr:col>
      <xdr:colOff>12700</xdr:colOff>
      <xdr:row>2</xdr:row>
      <xdr:rowOff>154477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1DB347B-BC4E-4C90-9E79-999CAAAAC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0" y="88900"/>
          <a:ext cx="736600" cy="4719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101600</xdr:rowOff>
    </xdr:from>
    <xdr:to>
      <xdr:col>0</xdr:col>
      <xdr:colOff>793750</xdr:colOff>
      <xdr:row>3</xdr:row>
      <xdr:rowOff>14777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892E3AC-15EF-47E0-B859-A24EC7CC6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101600"/>
          <a:ext cx="736600" cy="4719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101600</xdr:rowOff>
    </xdr:from>
    <xdr:to>
      <xdr:col>1</xdr:col>
      <xdr:colOff>1270</xdr:colOff>
      <xdr:row>2</xdr:row>
      <xdr:rowOff>183052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43F5ECD-792A-43FE-BE17-AF4438388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01600"/>
          <a:ext cx="736600" cy="47197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107950</xdr:rowOff>
    </xdr:from>
    <xdr:to>
      <xdr:col>0</xdr:col>
      <xdr:colOff>793750</xdr:colOff>
      <xdr:row>3</xdr:row>
      <xdr:rowOff>40177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6FA617A-60A4-4AC6-90D3-DC2CE3391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107950"/>
          <a:ext cx="736600" cy="47197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101600</xdr:rowOff>
    </xdr:from>
    <xdr:to>
      <xdr:col>0</xdr:col>
      <xdr:colOff>793750</xdr:colOff>
      <xdr:row>3</xdr:row>
      <xdr:rowOff>33827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21100E7-63BA-4E0C-AFF7-B04E4584A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101600"/>
          <a:ext cx="736600" cy="47197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82550</xdr:rowOff>
    </xdr:from>
    <xdr:to>
      <xdr:col>1</xdr:col>
      <xdr:colOff>0</xdr:colOff>
      <xdr:row>3</xdr:row>
      <xdr:rowOff>17952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E65C298-069D-40D3-8F27-BE2F52E94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50" y="82550"/>
          <a:ext cx="736600" cy="4719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158750</xdr:rowOff>
    </xdr:from>
    <xdr:to>
      <xdr:col>1</xdr:col>
      <xdr:colOff>1270</xdr:colOff>
      <xdr:row>3</xdr:row>
      <xdr:rowOff>84627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6CC26D9-9A59-4842-AD0B-0550FC0C2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58750"/>
          <a:ext cx="736600" cy="4719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82550</xdr:rowOff>
    </xdr:from>
    <xdr:to>
      <xdr:col>0</xdr:col>
      <xdr:colOff>781050</xdr:colOff>
      <xdr:row>3</xdr:row>
      <xdr:rowOff>8427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54FA643-70D7-4DEA-BCC2-0A6122903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82550"/>
          <a:ext cx="736600" cy="4719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69850</xdr:rowOff>
    </xdr:from>
    <xdr:to>
      <xdr:col>0</xdr:col>
      <xdr:colOff>787400</xdr:colOff>
      <xdr:row>2</xdr:row>
      <xdr:rowOff>148127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31214F9-CCED-4EBD-B27D-4739FB011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0" y="69850"/>
          <a:ext cx="736600" cy="4719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114300</xdr:rowOff>
    </xdr:from>
    <xdr:to>
      <xdr:col>1</xdr:col>
      <xdr:colOff>0</xdr:colOff>
      <xdr:row>3</xdr:row>
      <xdr:rowOff>5252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5C056F2-FD6A-4EA2-AF4E-5E7B56A03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50" y="114300"/>
          <a:ext cx="736600" cy="4719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76200</xdr:rowOff>
    </xdr:from>
    <xdr:to>
      <xdr:col>0</xdr:col>
      <xdr:colOff>774700</xdr:colOff>
      <xdr:row>2</xdr:row>
      <xdr:rowOff>141777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7CC239B-0B5C-44CD-8967-C7C02423B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76200"/>
          <a:ext cx="736600" cy="4719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69850</xdr:colOff>
      <xdr:row>0</xdr:row>
      <xdr:rowOff>63500</xdr:rowOff>
    </xdr:from>
    <xdr:to>
      <xdr:col>0</xdr:col>
      <xdr:colOff>806450</xdr:colOff>
      <xdr:row>2</xdr:row>
      <xdr:rowOff>141777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C96A67F-8D80-4F44-92BF-B27549EDC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" y="63500"/>
          <a:ext cx="736600" cy="4719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127000</xdr:rowOff>
    </xdr:from>
    <xdr:to>
      <xdr:col>1</xdr:col>
      <xdr:colOff>1270</xdr:colOff>
      <xdr:row>3</xdr:row>
      <xdr:rowOff>17952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C46D351-6BA0-48F5-914F-6FA15A893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27000"/>
          <a:ext cx="736600" cy="4719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0</xdr:col>
      <xdr:colOff>793750</xdr:colOff>
      <xdr:row>3</xdr:row>
      <xdr:rowOff>21127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8AC4392-9C7C-44C5-9CFE-70BCA0AE2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95250"/>
          <a:ext cx="736600" cy="471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5"/>
  <sheetViews>
    <sheetView showGridLines="0" zoomScaleNormal="100" zoomScaleSheetLayoutView="100" workbookViewId="0"/>
  </sheetViews>
  <sheetFormatPr defaultColWidth="9.28515625" defaultRowHeight="13.15" customHeight="1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 ht="19.149999999999999" customHeight="1">
      <c r="B1" s="1" t="s">
        <v>0</v>
      </c>
    </row>
    <row r="2" spans="1:4" s="26" customFormat="1" ht="15">
      <c r="B2" s="49" t="s">
        <v>1</v>
      </c>
    </row>
    <row r="4" spans="1:4" ht="15">
      <c r="B4" s="1" t="s">
        <v>26</v>
      </c>
    </row>
    <row r="6" spans="1:4" ht="13.15" customHeight="1">
      <c r="A6" s="54" t="s">
        <v>2</v>
      </c>
      <c r="B6" s="55" t="s">
        <v>3</v>
      </c>
      <c r="C6" s="55" t="s">
        <v>4</v>
      </c>
      <c r="D6" s="55" t="s">
        <v>5</v>
      </c>
    </row>
    <row r="7" spans="1:4" ht="13.15" customHeight="1">
      <c r="A7" s="56" t="s">
        <v>6</v>
      </c>
      <c r="B7" s="57" t="s">
        <v>7</v>
      </c>
      <c r="C7" s="57" t="s">
        <v>8</v>
      </c>
      <c r="D7" s="57" t="s">
        <v>9</v>
      </c>
    </row>
    <row r="8" spans="1:4" ht="15">
      <c r="A8" s="4">
        <v>1955</v>
      </c>
      <c r="B8" s="6" t="s">
        <v>10</v>
      </c>
      <c r="C8" s="6" t="s">
        <v>10</v>
      </c>
      <c r="D8" s="5">
        <v>97.3</v>
      </c>
    </row>
    <row r="9" spans="1:4" ht="15">
      <c r="A9" s="4">
        <v>1956</v>
      </c>
      <c r="B9" s="6">
        <v>84.9</v>
      </c>
      <c r="C9" s="6">
        <v>20.100000000000001</v>
      </c>
      <c r="D9" s="5">
        <v>105</v>
      </c>
    </row>
    <row r="10" spans="1:4" ht="15">
      <c r="A10" s="4">
        <v>1957</v>
      </c>
      <c r="B10" s="5">
        <v>87.4</v>
      </c>
      <c r="C10" s="5">
        <v>17.8</v>
      </c>
      <c r="D10" s="5">
        <v>105.2</v>
      </c>
    </row>
    <row r="11" spans="1:4" ht="15">
      <c r="A11" s="4">
        <v>1958</v>
      </c>
      <c r="B11" s="5">
        <v>89.7</v>
      </c>
      <c r="C11" s="5">
        <v>14.5</v>
      </c>
      <c r="D11" s="5">
        <v>104.2</v>
      </c>
    </row>
    <row r="12" spans="1:4" ht="15">
      <c r="A12" s="4">
        <v>1959</v>
      </c>
      <c r="B12" s="5">
        <v>101.2</v>
      </c>
      <c r="C12" s="5">
        <v>15.7</v>
      </c>
      <c r="D12" s="5">
        <v>116.9</v>
      </c>
    </row>
    <row r="13" spans="1:4" ht="15">
      <c r="A13" s="4">
        <v>1960</v>
      </c>
      <c r="B13" s="5">
        <v>129.5</v>
      </c>
      <c r="C13" s="5">
        <v>18.100000000000001</v>
      </c>
      <c r="D13" s="5">
        <v>147.6</v>
      </c>
    </row>
    <row r="14" spans="1:4" ht="15">
      <c r="A14" s="4">
        <v>1961</v>
      </c>
      <c r="B14" s="5">
        <v>134.4</v>
      </c>
      <c r="C14" s="5">
        <v>20.6</v>
      </c>
      <c r="D14" s="5">
        <v>155</v>
      </c>
    </row>
    <row r="15" spans="1:4" ht="15">
      <c r="A15" s="4">
        <v>1962</v>
      </c>
      <c r="B15" s="5">
        <v>146</v>
      </c>
      <c r="C15" s="5">
        <v>20.6</v>
      </c>
      <c r="D15" s="5">
        <v>166.6</v>
      </c>
    </row>
    <row r="16" spans="1:4" ht="15">
      <c r="A16" s="4">
        <v>1963</v>
      </c>
      <c r="B16" s="5">
        <v>173.6</v>
      </c>
      <c r="C16" s="5">
        <v>23.1</v>
      </c>
      <c r="D16" s="5">
        <v>196.7</v>
      </c>
    </row>
    <row r="17" spans="1:4" ht="15">
      <c r="A17" s="4">
        <v>1964</v>
      </c>
      <c r="B17" s="6">
        <v>201.2</v>
      </c>
      <c r="C17" s="6">
        <v>23.2</v>
      </c>
      <c r="D17" s="6">
        <v>224.4</v>
      </c>
    </row>
    <row r="18" spans="1:4" ht="15">
      <c r="A18" s="4">
        <v>1965</v>
      </c>
      <c r="B18" s="5">
        <v>234.5</v>
      </c>
      <c r="C18" s="5">
        <v>22.1</v>
      </c>
      <c r="D18" s="5">
        <v>256.60000000000002</v>
      </c>
    </row>
    <row r="19" spans="1:4" ht="15">
      <c r="A19" s="4">
        <v>1966</v>
      </c>
      <c r="B19" s="5">
        <v>231.4</v>
      </c>
      <c r="C19" s="5">
        <v>23.1</v>
      </c>
      <c r="D19" s="5">
        <v>254.5</v>
      </c>
    </row>
    <row r="20" spans="1:4" ht="15">
      <c r="A20" s="4">
        <v>1967</v>
      </c>
      <c r="B20" s="5">
        <v>238.4</v>
      </c>
      <c r="C20" s="5">
        <v>22</v>
      </c>
      <c r="D20" s="5">
        <v>260.39999999999998</v>
      </c>
    </row>
    <row r="21" spans="1:4" ht="15">
      <c r="A21" s="4">
        <v>1968</v>
      </c>
      <c r="B21" s="5">
        <v>270</v>
      </c>
      <c r="C21" s="5">
        <v>22.9</v>
      </c>
      <c r="D21" s="5">
        <v>292.89999999999998</v>
      </c>
    </row>
    <row r="22" spans="1:4" ht="15">
      <c r="A22" s="4">
        <v>1969</v>
      </c>
      <c r="B22" s="5">
        <v>311.10000000000002</v>
      </c>
      <c r="C22" s="5">
        <v>26.6</v>
      </c>
      <c r="D22" s="5">
        <v>337.7</v>
      </c>
    </row>
    <row r="23" spans="1:4" ht="15">
      <c r="A23" s="4">
        <v>1970</v>
      </c>
      <c r="B23" s="5">
        <v>300.8</v>
      </c>
      <c r="C23" s="5">
        <v>26.7</v>
      </c>
      <c r="D23" s="5">
        <v>327.5</v>
      </c>
    </row>
    <row r="24" spans="1:4" ht="15">
      <c r="A24" s="4">
        <v>1971</v>
      </c>
      <c r="B24" s="5">
        <v>265.7</v>
      </c>
      <c r="C24" s="5">
        <v>25.4</v>
      </c>
      <c r="D24" s="5">
        <v>291.10000000000002</v>
      </c>
    </row>
    <row r="25" spans="1:4" ht="15">
      <c r="A25" s="4">
        <v>1972</v>
      </c>
      <c r="B25" s="5">
        <v>335.5</v>
      </c>
      <c r="C25" s="5">
        <v>25.7</v>
      </c>
      <c r="D25" s="5">
        <v>361.2</v>
      </c>
    </row>
    <row r="26" spans="1:4" ht="15">
      <c r="A26" s="4">
        <v>1973</v>
      </c>
      <c r="B26" s="5">
        <v>349.5</v>
      </c>
      <c r="C26" s="5">
        <v>27.8</v>
      </c>
      <c r="D26" s="5">
        <v>377.3</v>
      </c>
    </row>
    <row r="27" spans="1:4" ht="15">
      <c r="A27" s="4">
        <v>1974</v>
      </c>
      <c r="B27" s="5">
        <v>335.9</v>
      </c>
      <c r="C27" s="5">
        <v>25.5</v>
      </c>
      <c r="D27" s="5">
        <v>361.4</v>
      </c>
    </row>
    <row r="28" spans="1:4" ht="15">
      <c r="A28" s="4">
        <v>1975</v>
      </c>
      <c r="B28" s="5">
        <v>364.8</v>
      </c>
      <c r="C28" s="5">
        <v>23.2</v>
      </c>
      <c r="D28" s="5">
        <v>388</v>
      </c>
    </row>
    <row r="29" spans="1:4" ht="15">
      <c r="A29" s="4">
        <v>1976</v>
      </c>
      <c r="B29" s="5">
        <v>420.7</v>
      </c>
      <c r="C29" s="5">
        <v>26.1</v>
      </c>
      <c r="D29" s="5">
        <v>446.8</v>
      </c>
    </row>
    <row r="30" spans="1:4" ht="15">
      <c r="A30" s="4">
        <v>1977</v>
      </c>
      <c r="B30" s="5">
        <v>428.8</v>
      </c>
      <c r="C30" s="5">
        <v>28.4</v>
      </c>
      <c r="D30" s="5">
        <v>457.2</v>
      </c>
    </row>
    <row r="31" spans="1:4" ht="15">
      <c r="A31" s="4">
        <v>1978</v>
      </c>
      <c r="B31" s="5">
        <v>424.3</v>
      </c>
      <c r="C31" s="5">
        <v>30.9</v>
      </c>
      <c r="D31" s="5">
        <v>455.2</v>
      </c>
    </row>
    <row r="32" spans="1:4" ht="15">
      <c r="A32" s="4">
        <v>1979</v>
      </c>
      <c r="B32" s="5">
        <v>429.1</v>
      </c>
      <c r="C32" s="5">
        <v>35.9</v>
      </c>
      <c r="D32" s="5">
        <v>465</v>
      </c>
    </row>
    <row r="33" spans="1:4" ht="15">
      <c r="A33" s="4">
        <v>1980</v>
      </c>
      <c r="B33" s="5">
        <v>407.2</v>
      </c>
      <c r="C33" s="5">
        <v>34.1</v>
      </c>
      <c r="D33" s="5">
        <v>441.3</v>
      </c>
    </row>
    <row r="34" spans="1:4" ht="15">
      <c r="A34" s="4">
        <v>1981</v>
      </c>
      <c r="B34" s="5">
        <v>360.3</v>
      </c>
      <c r="C34" s="5">
        <v>29.2</v>
      </c>
      <c r="D34" s="5">
        <v>389.5</v>
      </c>
    </row>
    <row r="35" spans="1:4" ht="15">
      <c r="A35" s="4">
        <v>1982</v>
      </c>
      <c r="B35" s="5">
        <v>362.2</v>
      </c>
      <c r="C35" s="5">
        <v>27.6</v>
      </c>
      <c r="D35" s="5">
        <v>389.8</v>
      </c>
    </row>
    <row r="36" spans="1:4" ht="15">
      <c r="A36" s="4">
        <v>1983</v>
      </c>
      <c r="B36" s="5">
        <v>338.9</v>
      </c>
      <c r="C36" s="5">
        <v>28.3</v>
      </c>
      <c r="D36" s="5">
        <v>367.2</v>
      </c>
    </row>
    <row r="37" spans="1:4" ht="15">
      <c r="A37" s="4">
        <v>1984</v>
      </c>
      <c r="B37" s="5">
        <v>352.2</v>
      </c>
      <c r="C37" s="5">
        <v>27.6</v>
      </c>
      <c r="D37" s="5">
        <f>+C37+B37</f>
        <v>379.8</v>
      </c>
    </row>
    <row r="38" spans="1:4" ht="15">
      <c r="A38" s="4">
        <v>1985</v>
      </c>
      <c r="B38" s="5">
        <v>359.8</v>
      </c>
      <c r="C38" s="5">
        <v>31.9</v>
      </c>
      <c r="D38" s="5">
        <f>+C38+B38</f>
        <v>391.7</v>
      </c>
    </row>
    <row r="39" spans="1:4" ht="15">
      <c r="A39" s="4">
        <v>1986</v>
      </c>
      <c r="B39" s="5">
        <v>395</v>
      </c>
      <c r="C39" s="5">
        <v>34.1</v>
      </c>
      <c r="D39" s="5">
        <f>+C39+B39</f>
        <v>429.1</v>
      </c>
    </row>
    <row r="40" spans="1:4" ht="15">
      <c r="A40" s="4">
        <v>1987</v>
      </c>
      <c r="B40" s="5">
        <v>406.2</v>
      </c>
      <c r="C40" s="5">
        <v>38.700000000000003</v>
      </c>
      <c r="D40" s="5">
        <f>+C40+B40</f>
        <v>444.9</v>
      </c>
    </row>
    <row r="41" spans="1:4" ht="15">
      <c r="A41" s="4">
        <v>1988</v>
      </c>
      <c r="B41" s="6">
        <v>427.2</v>
      </c>
      <c r="C41" s="6">
        <v>39.4</v>
      </c>
      <c r="D41" s="6">
        <f t="shared" ref="D41:D69" si="0">+C41+B41</f>
        <v>466.59999999999997</v>
      </c>
    </row>
    <row r="42" spans="1:4" ht="15">
      <c r="A42" s="4">
        <v>1989</v>
      </c>
      <c r="B42" s="6">
        <v>439.8</v>
      </c>
      <c r="C42" s="6">
        <v>47.8</v>
      </c>
      <c r="D42" s="5">
        <f t="shared" si="0"/>
        <v>487.6</v>
      </c>
    </row>
    <row r="43" spans="1:4" ht="15">
      <c r="A43" s="4">
        <v>1990</v>
      </c>
      <c r="B43" s="5">
        <v>473.5</v>
      </c>
      <c r="C43" s="5">
        <v>46.7</v>
      </c>
      <c r="D43" s="5">
        <f t="shared" si="0"/>
        <v>520.20000000000005</v>
      </c>
    </row>
    <row r="44" spans="1:4" ht="15">
      <c r="A44" s="4">
        <v>1991</v>
      </c>
      <c r="B44" s="5">
        <v>462.1</v>
      </c>
      <c r="C44" s="5">
        <v>50.4</v>
      </c>
      <c r="D44" s="5">
        <f t="shared" si="0"/>
        <v>512.5</v>
      </c>
    </row>
    <row r="45" spans="1:4" ht="15">
      <c r="A45" s="4">
        <v>1992</v>
      </c>
      <c r="B45" s="5">
        <v>466.2</v>
      </c>
      <c r="C45" s="5">
        <v>43.7</v>
      </c>
      <c r="D45" s="5">
        <f t="shared" si="0"/>
        <v>509.9</v>
      </c>
    </row>
    <row r="46" spans="1:4" ht="15">
      <c r="A46" s="4">
        <v>1993</v>
      </c>
      <c r="B46" s="5">
        <v>375.4</v>
      </c>
      <c r="C46" s="5">
        <v>36.4</v>
      </c>
      <c r="D46" s="5">
        <f t="shared" si="0"/>
        <v>411.79999999999995</v>
      </c>
    </row>
    <row r="47" spans="1:4" ht="15">
      <c r="A47" s="4">
        <v>1994</v>
      </c>
      <c r="B47" s="5">
        <v>387.3</v>
      </c>
      <c r="C47" s="5">
        <v>40.200000000000003</v>
      </c>
      <c r="D47" s="5">
        <f t="shared" si="0"/>
        <v>427.5</v>
      </c>
    </row>
    <row r="48" spans="1:4" ht="15">
      <c r="A48" s="4">
        <v>1995</v>
      </c>
      <c r="B48" s="5">
        <v>358.9</v>
      </c>
      <c r="C48" s="5">
        <v>45.8</v>
      </c>
      <c r="D48" s="5">
        <f t="shared" si="0"/>
        <v>404.7</v>
      </c>
    </row>
    <row r="49" spans="1:4" ht="15">
      <c r="A49" s="4">
        <v>1996</v>
      </c>
      <c r="B49" s="5">
        <v>397.4</v>
      </c>
      <c r="C49" s="5">
        <v>47.1</v>
      </c>
      <c r="D49" s="5">
        <f t="shared" si="0"/>
        <v>444.5</v>
      </c>
    </row>
    <row r="50" spans="1:4" ht="15">
      <c r="A50" s="4">
        <v>1997</v>
      </c>
      <c r="B50" s="6">
        <v>396.2</v>
      </c>
      <c r="C50" s="6">
        <v>57</v>
      </c>
      <c r="D50" s="6">
        <f t="shared" si="0"/>
        <v>453.2</v>
      </c>
    </row>
    <row r="51" spans="1:4" ht="15">
      <c r="A51" s="4">
        <v>1998</v>
      </c>
      <c r="B51" s="5">
        <v>452.1</v>
      </c>
      <c r="C51" s="5">
        <v>63.4</v>
      </c>
      <c r="D51" s="5">
        <f t="shared" si="0"/>
        <v>515.5</v>
      </c>
    </row>
    <row r="52" spans="1:4" ht="15">
      <c r="A52" s="4">
        <v>1999</v>
      </c>
      <c r="B52" s="5">
        <v>489.62099999999998</v>
      </c>
      <c r="C52" s="5">
        <v>72.676000000000002</v>
      </c>
      <c r="D52" s="5">
        <f t="shared" si="0"/>
        <v>562.29700000000003</v>
      </c>
    </row>
    <row r="53" spans="1:4" ht="15">
      <c r="A53" s="4">
        <v>2000</v>
      </c>
      <c r="B53" s="5">
        <v>515.20399999999995</v>
      </c>
      <c r="C53" s="5">
        <v>66.125</v>
      </c>
      <c r="D53" s="5">
        <f t="shared" si="0"/>
        <v>581.32899999999995</v>
      </c>
    </row>
    <row r="54" spans="1:4" ht="15">
      <c r="A54" s="4">
        <v>2001</v>
      </c>
      <c r="B54" s="5">
        <v>488.68299999999999</v>
      </c>
      <c r="C54" s="5">
        <v>72.968999999999994</v>
      </c>
      <c r="D54" s="5">
        <f t="shared" si="0"/>
        <v>561.65200000000004</v>
      </c>
    </row>
    <row r="55" spans="1:4" ht="15">
      <c r="A55" s="4">
        <v>2002</v>
      </c>
      <c r="B55" s="5">
        <v>467.56900000000002</v>
      </c>
      <c r="C55" s="5">
        <v>60.265999999999998</v>
      </c>
      <c r="D55" s="5">
        <f t="shared" si="0"/>
        <v>527.83500000000004</v>
      </c>
    </row>
    <row r="56" spans="1:4" ht="15">
      <c r="A56" s="7">
        <v>2003</v>
      </c>
      <c r="B56" s="5">
        <v>458.79599999999999</v>
      </c>
      <c r="C56" s="8">
        <v>62.363</v>
      </c>
      <c r="D56" s="5">
        <f t="shared" si="0"/>
        <v>521.15899999999999</v>
      </c>
    </row>
    <row r="57" spans="1:4" ht="15">
      <c r="A57" s="4">
        <v>2004</v>
      </c>
      <c r="B57" s="8">
        <v>484.75700000000001</v>
      </c>
      <c r="C57" s="5">
        <v>70.031999999999996</v>
      </c>
      <c r="D57" s="9">
        <f t="shared" si="0"/>
        <v>554.78899999999999</v>
      </c>
    </row>
    <row r="58" spans="1:4" ht="15">
      <c r="A58" s="4">
        <v>2005</v>
      </c>
      <c r="B58" s="9">
        <v>480.08800000000002</v>
      </c>
      <c r="C58" s="5">
        <v>75.040000000000006</v>
      </c>
      <c r="D58" s="5">
        <f t="shared" si="0"/>
        <v>555.12800000000004</v>
      </c>
    </row>
    <row r="59" spans="1:4" ht="15">
      <c r="A59" s="7">
        <v>2006</v>
      </c>
      <c r="B59" s="5">
        <v>526.14099999999996</v>
      </c>
      <c r="C59" s="5">
        <v>72.08</v>
      </c>
      <c r="D59" s="5">
        <f t="shared" si="0"/>
        <v>598.221</v>
      </c>
    </row>
    <row r="60" spans="1:4" ht="15">
      <c r="A60" s="7">
        <v>2007</v>
      </c>
      <c r="B60" s="5">
        <v>524.79100000000005</v>
      </c>
      <c r="C60" s="8">
        <v>81.207999999999998</v>
      </c>
      <c r="D60" s="5">
        <f t="shared" si="0"/>
        <v>605.99900000000002</v>
      </c>
    </row>
    <row r="61" spans="1:4" ht="15">
      <c r="A61" s="4">
        <v>2008</v>
      </c>
      <c r="B61" s="5">
        <v>535.947</v>
      </c>
      <c r="C61" s="5">
        <v>80.793000000000006</v>
      </c>
      <c r="D61" s="5">
        <f t="shared" si="0"/>
        <v>616.74</v>
      </c>
    </row>
    <row r="62" spans="1:4" ht="15">
      <c r="A62" s="4">
        <v>2009</v>
      </c>
      <c r="B62" s="5">
        <v>476.19400000000002</v>
      </c>
      <c r="C62" s="5">
        <v>63.018000000000001</v>
      </c>
      <c r="D62" s="5">
        <f t="shared" si="0"/>
        <v>539.21199999999999</v>
      </c>
    </row>
    <row r="63" spans="1:4" ht="15">
      <c r="A63" s="4">
        <v>2010</v>
      </c>
      <c r="B63" s="5">
        <v>547.34699999999998</v>
      </c>
      <c r="C63" s="5">
        <v>63.71</v>
      </c>
      <c r="D63" s="5">
        <f t="shared" si="0"/>
        <v>611.05700000000002</v>
      </c>
    </row>
    <row r="64" spans="1:4" ht="15">
      <c r="A64" s="4">
        <v>2011</v>
      </c>
      <c r="B64" s="5">
        <v>572.21100000000001</v>
      </c>
      <c r="C64" s="5">
        <v>74.816000000000003</v>
      </c>
      <c r="D64" s="5">
        <f t="shared" si="0"/>
        <v>647.02700000000004</v>
      </c>
    </row>
    <row r="65" spans="1:4" ht="15">
      <c r="A65" s="4">
        <v>2012</v>
      </c>
      <c r="B65" s="15">
        <v>486.73700000000002</v>
      </c>
      <c r="C65" s="15">
        <v>66.436000000000007</v>
      </c>
      <c r="D65" s="5">
        <f t="shared" si="0"/>
        <v>553.173</v>
      </c>
    </row>
    <row r="66" spans="1:4" ht="15">
      <c r="A66" s="4">
        <v>2013</v>
      </c>
      <c r="B66" s="15">
        <v>486.065</v>
      </c>
      <c r="C66" s="15">
        <v>64.475999999999999</v>
      </c>
      <c r="D66" s="5">
        <f t="shared" si="0"/>
        <v>550.54099999999994</v>
      </c>
    </row>
    <row r="67" spans="1:4" ht="15">
      <c r="A67" s="4">
        <v>2014</v>
      </c>
      <c r="B67" s="15">
        <v>482.93900000000002</v>
      </c>
      <c r="C67" s="15">
        <v>65.206000000000003</v>
      </c>
      <c r="D67" s="5">
        <f t="shared" si="0"/>
        <v>548.14499999999998</v>
      </c>
    </row>
    <row r="68" spans="1:4" ht="15">
      <c r="A68" s="4">
        <v>2015</v>
      </c>
      <c r="B68" s="15">
        <v>501.06599999999997</v>
      </c>
      <c r="C68" s="15">
        <v>73.855000000000004</v>
      </c>
      <c r="D68" s="5">
        <f t="shared" si="0"/>
        <v>574.92099999999994</v>
      </c>
    </row>
    <row r="69" spans="1:4" ht="15">
      <c r="A69" s="4">
        <v>2016</v>
      </c>
      <c r="B69" s="15">
        <v>539.51900000000001</v>
      </c>
      <c r="C69" s="76">
        <v>82.206999999999994</v>
      </c>
      <c r="D69" s="77">
        <f t="shared" si="0"/>
        <v>621.726</v>
      </c>
    </row>
    <row r="70" spans="1:4" ht="15">
      <c r="A70" s="4">
        <v>2017</v>
      </c>
      <c r="B70" s="15">
        <v>546.55799999999999</v>
      </c>
      <c r="C70" s="76">
        <v>87.084000000000003</v>
      </c>
      <c r="D70" s="76">
        <f>+C70+B70</f>
        <v>633.64200000000005</v>
      </c>
    </row>
    <row r="71" spans="1:4" ht="15">
      <c r="A71" s="4">
        <v>2018</v>
      </c>
      <c r="B71" s="15">
        <v>549.63199999999995</v>
      </c>
      <c r="C71" s="76">
        <v>89.811999999999998</v>
      </c>
      <c r="D71" s="76">
        <f>+C71+B71</f>
        <v>639.44399999999996</v>
      </c>
    </row>
    <row r="72" spans="1:4" ht="15">
      <c r="A72" s="4">
        <v>2019</v>
      </c>
      <c r="B72" s="15">
        <v>550.00300000000004</v>
      </c>
      <c r="C72" s="76">
        <v>94.06</v>
      </c>
      <c r="D72" s="76">
        <f>+C72+B72</f>
        <v>644.0630000000001</v>
      </c>
    </row>
    <row r="73" spans="1:4" ht="15">
      <c r="A73" s="89">
        <v>2020</v>
      </c>
      <c r="B73" s="15">
        <v>431.49099999999999</v>
      </c>
      <c r="C73" s="76">
        <v>79.617999999999995</v>
      </c>
      <c r="D73" s="76">
        <f>+C73+B73</f>
        <v>511.10899999999998</v>
      </c>
    </row>
    <row r="74" spans="1:4" ht="15">
      <c r="A74" s="86">
        <v>2021</v>
      </c>
      <c r="B74" s="22">
        <v>383.12299999999999</v>
      </c>
      <c r="C74" s="78">
        <v>80.686000000000007</v>
      </c>
      <c r="D74" s="78">
        <f>+C74+B74</f>
        <v>463.80899999999997</v>
      </c>
    </row>
    <row r="75" spans="1:4" ht="13.15" customHeight="1">
      <c r="D75" s="11" t="s">
        <v>11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84"/>
  <sheetViews>
    <sheetView showGridLines="0" zoomScaleNormal="100" workbookViewId="0">
      <selection activeCell="B1" sqref="A1:B1"/>
    </sheetView>
  </sheetViews>
  <sheetFormatPr defaultColWidth="9.28515625" defaultRowHeight="13.15" customHeight="1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 ht="19.149999999999999" customHeight="1">
      <c r="B1" s="1" t="s">
        <v>0</v>
      </c>
    </row>
    <row r="2" spans="1:4" s="49" customFormat="1" ht="13.15" customHeight="1">
      <c r="B2" s="49" t="s">
        <v>1</v>
      </c>
    </row>
    <row r="3" spans="1:4" s="49" customFormat="1" ht="13.15" customHeight="1"/>
    <row r="4" spans="1:4" ht="13.15" customHeight="1">
      <c r="B4" s="1" t="s">
        <v>31</v>
      </c>
    </row>
    <row r="6" spans="1:4" ht="13.15" customHeight="1">
      <c r="A6" s="58" t="s">
        <v>2</v>
      </c>
      <c r="B6" s="55" t="s">
        <v>3</v>
      </c>
      <c r="C6" s="62" t="s">
        <v>4</v>
      </c>
      <c r="D6" s="55" t="s">
        <v>5</v>
      </c>
    </row>
    <row r="7" spans="1:4" ht="13.15" customHeight="1">
      <c r="A7" s="60" t="s">
        <v>6</v>
      </c>
      <c r="B7" s="57" t="s">
        <v>7</v>
      </c>
      <c r="C7" s="63" t="s">
        <v>8</v>
      </c>
      <c r="D7" s="57" t="s">
        <v>9</v>
      </c>
    </row>
    <row r="8" spans="1:4" ht="13.15" customHeight="1">
      <c r="A8" s="12">
        <v>1946</v>
      </c>
      <c r="B8" s="13">
        <v>6.6</v>
      </c>
      <c r="C8" s="13">
        <v>1.9</v>
      </c>
      <c r="D8" s="14">
        <v>8.5</v>
      </c>
    </row>
    <row r="9" spans="1:4" ht="13.15" customHeight="1">
      <c r="A9" s="4">
        <v>1947</v>
      </c>
      <c r="B9" s="15">
        <v>19.3</v>
      </c>
      <c r="C9" s="15">
        <v>3.5</v>
      </c>
      <c r="D9" s="16">
        <v>22.8</v>
      </c>
    </row>
    <row r="10" spans="1:4" ht="13.15" customHeight="1">
      <c r="A10" s="4">
        <v>1948</v>
      </c>
      <c r="B10" s="16">
        <v>23.4</v>
      </c>
      <c r="C10" s="15">
        <v>3.5</v>
      </c>
      <c r="D10" s="16">
        <v>26.9</v>
      </c>
    </row>
    <row r="11" spans="1:4" ht="13.15" customHeight="1">
      <c r="A11" s="4">
        <v>1949</v>
      </c>
      <c r="B11" s="16">
        <v>25</v>
      </c>
      <c r="C11" s="16">
        <v>2.6</v>
      </c>
      <c r="D11" s="16">
        <v>27.6</v>
      </c>
    </row>
    <row r="12" spans="1:4" ht="13.15" customHeight="1">
      <c r="A12" s="4">
        <v>1950</v>
      </c>
      <c r="B12" s="16">
        <v>28.2</v>
      </c>
      <c r="C12" s="16">
        <v>2.9</v>
      </c>
      <c r="D12" s="16">
        <v>31.1</v>
      </c>
    </row>
    <row r="13" spans="1:4" ht="13.15" customHeight="1">
      <c r="A13" s="4">
        <v>1951</v>
      </c>
      <c r="B13" s="16">
        <v>29.4</v>
      </c>
      <c r="C13" s="16">
        <v>3.9</v>
      </c>
      <c r="D13" s="16">
        <v>33.299999999999997</v>
      </c>
    </row>
    <row r="14" spans="1:4" ht="13.15" customHeight="1">
      <c r="A14" s="4">
        <v>1952</v>
      </c>
      <c r="B14" s="16">
        <v>29.7</v>
      </c>
      <c r="C14" s="16">
        <v>3.6</v>
      </c>
      <c r="D14" s="16">
        <v>33.299999999999997</v>
      </c>
    </row>
    <row r="15" spans="1:4" ht="13.15" customHeight="1">
      <c r="A15" s="4">
        <v>1953</v>
      </c>
      <c r="B15" s="15">
        <v>35.700000000000003</v>
      </c>
      <c r="C15" s="15">
        <v>4.0999999999999996</v>
      </c>
      <c r="D15" s="15">
        <v>39.799999999999997</v>
      </c>
    </row>
    <row r="16" spans="1:4" ht="13.15" customHeight="1">
      <c r="A16" s="4">
        <v>1954</v>
      </c>
      <c r="B16" s="15">
        <v>41.7</v>
      </c>
      <c r="C16" s="15">
        <v>4.5999999999999996</v>
      </c>
      <c r="D16" s="16">
        <v>46.3</v>
      </c>
    </row>
    <row r="17" spans="1:4" ht="13.15" customHeight="1">
      <c r="A17" s="4">
        <v>1955</v>
      </c>
      <c r="B17" s="15">
        <v>51.2</v>
      </c>
      <c r="C17" s="15">
        <v>5</v>
      </c>
      <c r="D17" s="15">
        <v>56.2</v>
      </c>
    </row>
    <row r="18" spans="1:4" ht="13.15" customHeight="1">
      <c r="A18" s="4">
        <v>1956</v>
      </c>
      <c r="B18" s="15">
        <v>56.3</v>
      </c>
      <c r="C18" s="15">
        <v>5.8</v>
      </c>
      <c r="D18" s="15">
        <v>62.1</v>
      </c>
    </row>
    <row r="19" spans="1:4" ht="13.15" customHeight="1">
      <c r="A19" s="4">
        <v>1957</v>
      </c>
      <c r="B19" s="16">
        <v>57.8</v>
      </c>
      <c r="C19" s="16">
        <v>5.5</v>
      </c>
      <c r="D19" s="16">
        <v>63.3</v>
      </c>
    </row>
    <row r="20" spans="1:4" ht="13.15" customHeight="1">
      <c r="A20" s="4">
        <v>1958</v>
      </c>
      <c r="B20" s="16">
        <v>59.3</v>
      </c>
      <c r="C20" s="16">
        <v>5</v>
      </c>
      <c r="D20" s="16">
        <v>64.3</v>
      </c>
    </row>
    <row r="21" spans="1:4" ht="13.15" customHeight="1">
      <c r="A21" s="4">
        <v>1959</v>
      </c>
      <c r="B21" s="16">
        <v>69.599999999999994</v>
      </c>
      <c r="C21" s="16">
        <v>5.5</v>
      </c>
      <c r="D21" s="16">
        <v>75.099999999999994</v>
      </c>
    </row>
    <row r="22" spans="1:4" ht="13.15" customHeight="1">
      <c r="A22" s="4">
        <v>1960</v>
      </c>
      <c r="B22" s="16">
        <v>90.3</v>
      </c>
      <c r="C22" s="16">
        <v>6.8</v>
      </c>
      <c r="D22" s="16">
        <v>97.1</v>
      </c>
    </row>
    <row r="23" spans="1:4" ht="13.15" customHeight="1">
      <c r="A23" s="4">
        <v>1961</v>
      </c>
      <c r="B23" s="16">
        <v>107</v>
      </c>
      <c r="C23" s="16">
        <v>10.3</v>
      </c>
      <c r="D23" s="16">
        <v>117.3</v>
      </c>
    </row>
    <row r="24" spans="1:4" ht="13.15" customHeight="1">
      <c r="A24" s="4">
        <v>1962</v>
      </c>
      <c r="B24" s="16">
        <v>123.7</v>
      </c>
      <c r="C24" s="16">
        <v>13.2</v>
      </c>
      <c r="D24" s="16">
        <v>136.9</v>
      </c>
    </row>
    <row r="25" spans="1:4" ht="13.15" customHeight="1">
      <c r="A25" s="4">
        <v>1963</v>
      </c>
      <c r="B25" s="16">
        <v>127.8</v>
      </c>
      <c r="C25" s="16">
        <v>11.4</v>
      </c>
      <c r="D25" s="16">
        <v>139.19999999999999</v>
      </c>
    </row>
    <row r="26" spans="1:4" ht="13.15" customHeight="1">
      <c r="A26" s="4">
        <v>1964</v>
      </c>
      <c r="B26" s="16">
        <v>133.6</v>
      </c>
      <c r="C26" s="16">
        <v>12</v>
      </c>
      <c r="D26" s="16">
        <v>145.6</v>
      </c>
    </row>
    <row r="27" spans="1:4" ht="13.15" customHeight="1">
      <c r="A27" s="4">
        <v>1965</v>
      </c>
      <c r="B27" s="16">
        <v>139.30000000000001</v>
      </c>
      <c r="C27" s="16">
        <v>9.9</v>
      </c>
      <c r="D27" s="16">
        <v>149.19999999999999</v>
      </c>
    </row>
    <row r="28" spans="1:4" ht="13.15" customHeight="1">
      <c r="A28" s="4">
        <v>1966</v>
      </c>
      <c r="B28" s="16">
        <v>145.9</v>
      </c>
      <c r="C28" s="16">
        <v>10.3</v>
      </c>
      <c r="D28" s="16">
        <v>156.19999999999999</v>
      </c>
    </row>
    <row r="29" spans="1:4" ht="13.15" customHeight="1">
      <c r="A29" s="4">
        <v>1967</v>
      </c>
      <c r="B29" s="16">
        <v>153.19999999999999</v>
      </c>
      <c r="C29" s="16">
        <v>9.5</v>
      </c>
      <c r="D29" s="16">
        <v>162.69999999999999</v>
      </c>
    </row>
    <row r="30" spans="1:4" ht="13.15" customHeight="1">
      <c r="A30" s="4">
        <v>1968</v>
      </c>
      <c r="B30" s="16">
        <v>167.7</v>
      </c>
      <c r="C30" s="16">
        <v>10.8</v>
      </c>
      <c r="D30" s="16">
        <v>178.5</v>
      </c>
    </row>
    <row r="31" spans="1:4" ht="13.15" customHeight="1">
      <c r="A31" s="4">
        <v>1969</v>
      </c>
      <c r="B31" s="16">
        <v>192.4</v>
      </c>
      <c r="C31" s="16">
        <v>11.9</v>
      </c>
      <c r="D31" s="16">
        <v>204.3</v>
      </c>
    </row>
    <row r="32" spans="1:4" ht="13.15" customHeight="1">
      <c r="A32" s="4">
        <v>1970</v>
      </c>
      <c r="B32" s="16">
        <v>210.6</v>
      </c>
      <c r="C32" s="16">
        <v>14.4</v>
      </c>
      <c r="D32" s="16">
        <v>225</v>
      </c>
    </row>
    <row r="33" spans="1:4" ht="13.15" customHeight="1">
      <c r="A33" s="4">
        <v>1971</v>
      </c>
      <c r="B33" s="16">
        <v>235.2</v>
      </c>
      <c r="C33" s="16">
        <v>15</v>
      </c>
      <c r="D33" s="16">
        <v>250.2</v>
      </c>
    </row>
    <row r="34" spans="1:4" ht="13.15" customHeight="1">
      <c r="A34" s="4">
        <v>1972</v>
      </c>
      <c r="B34" s="16">
        <v>260.5</v>
      </c>
      <c r="C34" s="16">
        <v>18.5</v>
      </c>
      <c r="D34" s="16">
        <v>279</v>
      </c>
    </row>
    <row r="35" spans="1:4" ht="13.15" customHeight="1">
      <c r="A35" s="4">
        <v>1973</v>
      </c>
      <c r="B35" s="16">
        <v>238.7</v>
      </c>
      <c r="C35" s="16">
        <v>17.600000000000001</v>
      </c>
      <c r="D35" s="16">
        <v>256.3</v>
      </c>
    </row>
    <row r="36" spans="1:4" ht="13.15" customHeight="1">
      <c r="A36" s="4">
        <v>1974</v>
      </c>
      <c r="B36" s="16">
        <v>202.2</v>
      </c>
      <c r="C36" s="16">
        <v>14.8</v>
      </c>
      <c r="D36" s="16">
        <v>217</v>
      </c>
    </row>
    <row r="37" spans="1:4" ht="13.15" customHeight="1">
      <c r="A37" s="4">
        <v>1975</v>
      </c>
      <c r="B37" s="16">
        <v>189.9</v>
      </c>
      <c r="C37" s="16">
        <v>8.3000000000000007</v>
      </c>
      <c r="D37" s="16">
        <v>198.2</v>
      </c>
    </row>
    <row r="38" spans="1:4" ht="13.15" customHeight="1">
      <c r="A38" s="4">
        <v>1976</v>
      </c>
      <c r="B38" s="15">
        <v>203.8</v>
      </c>
      <c r="C38" s="15">
        <v>8.5</v>
      </c>
      <c r="D38" s="16">
        <v>212.3</v>
      </c>
    </row>
    <row r="39" spans="1:4" ht="15">
      <c r="A39" s="4">
        <v>1977</v>
      </c>
      <c r="B39" s="15">
        <v>234.2</v>
      </c>
      <c r="C39" s="15">
        <v>10.8</v>
      </c>
      <c r="D39" s="16">
        <v>245</v>
      </c>
    </row>
    <row r="40" spans="1:4" ht="15">
      <c r="A40" s="4">
        <v>1978</v>
      </c>
      <c r="B40" s="15">
        <v>271.5</v>
      </c>
      <c r="C40" s="15">
        <v>14.4</v>
      </c>
      <c r="D40" s="16">
        <v>285.89999999999998</v>
      </c>
    </row>
    <row r="41" spans="1:4" ht="15">
      <c r="A41" s="4">
        <v>1979</v>
      </c>
      <c r="B41" s="16">
        <v>280.10000000000002</v>
      </c>
      <c r="C41" s="16">
        <v>17.899999999999999</v>
      </c>
      <c r="D41" s="16">
        <v>298</v>
      </c>
    </row>
    <row r="42" spans="1:4" ht="15">
      <c r="A42" s="4">
        <v>1980</v>
      </c>
      <c r="B42" s="16">
        <v>279.76400000000001</v>
      </c>
      <c r="C42" s="16">
        <f>18.998+3.785</f>
        <v>22.783000000000001</v>
      </c>
      <c r="D42" s="16">
        <f>SUM(B42:C42)</f>
        <v>302.54700000000003</v>
      </c>
    </row>
    <row r="43" spans="1:4" ht="15">
      <c r="A43" s="4">
        <v>1981</v>
      </c>
      <c r="B43" s="16">
        <v>292.05</v>
      </c>
      <c r="C43" s="16">
        <f>17.99+3.58</f>
        <v>21.57</v>
      </c>
      <c r="D43" s="16">
        <f t="shared" ref="D43:D78" si="0">SUM(B43:C43)</f>
        <v>313.62</v>
      </c>
    </row>
    <row r="44" spans="1:4" ht="15">
      <c r="A44" s="4">
        <v>1982</v>
      </c>
      <c r="B44" s="16">
        <v>291.53899999999999</v>
      </c>
      <c r="C44" s="16">
        <f>15.996+3.091</f>
        <v>19.087</v>
      </c>
      <c r="D44" s="16">
        <f t="shared" si="0"/>
        <v>310.62599999999998</v>
      </c>
    </row>
    <row r="45" spans="1:4" ht="15">
      <c r="A45" s="4">
        <v>1983</v>
      </c>
      <c r="B45" s="16">
        <v>275.428</v>
      </c>
      <c r="C45" s="16">
        <f>15.238+2.901</f>
        <v>18.138999999999999</v>
      </c>
      <c r="D45" s="16">
        <f t="shared" si="0"/>
        <v>293.56700000000001</v>
      </c>
    </row>
    <row r="46" spans="1:4" ht="15">
      <c r="A46" s="4">
        <v>1984</v>
      </c>
      <c r="B46" s="15">
        <v>273.16500000000002</v>
      </c>
      <c r="C46" s="15">
        <f>16.409+3.197</f>
        <v>19.605999999999998</v>
      </c>
      <c r="D46" s="16">
        <f t="shared" si="0"/>
        <v>292.77100000000002</v>
      </c>
    </row>
    <row r="47" spans="1:4" ht="15">
      <c r="A47" s="4">
        <v>1985</v>
      </c>
      <c r="B47" s="15">
        <v>269.27800000000002</v>
      </c>
      <c r="C47" s="15">
        <f>16.98+3.448</f>
        <v>20.428000000000001</v>
      </c>
      <c r="D47" s="16">
        <f t="shared" si="0"/>
        <v>289.70600000000002</v>
      </c>
    </row>
    <row r="48" spans="1:4" ht="15">
      <c r="A48" s="4">
        <v>1986</v>
      </c>
      <c r="B48" s="15">
        <v>305.17700000000002</v>
      </c>
      <c r="C48" s="15">
        <f>19.481+4.025</f>
        <v>23.506</v>
      </c>
      <c r="D48" s="16">
        <f t="shared" si="0"/>
        <v>328.68299999999999</v>
      </c>
    </row>
    <row r="49" spans="1:4" ht="15">
      <c r="A49" s="4">
        <v>1987</v>
      </c>
      <c r="B49" s="15">
        <v>302.91500000000002</v>
      </c>
      <c r="C49" s="15">
        <f>21.005+4.472</f>
        <v>25.477</v>
      </c>
      <c r="D49" s="16">
        <f t="shared" si="0"/>
        <v>328.392</v>
      </c>
    </row>
    <row r="50" spans="1:4" ht="15">
      <c r="A50" s="4">
        <v>1988</v>
      </c>
      <c r="B50" s="15">
        <v>321.36599999999999</v>
      </c>
      <c r="C50" s="15">
        <f>23.622+4.974</f>
        <v>28.596</v>
      </c>
      <c r="D50" s="16">
        <f t="shared" si="0"/>
        <v>349.96199999999999</v>
      </c>
    </row>
    <row r="51" spans="1:4" ht="15">
      <c r="A51" s="4">
        <v>1989</v>
      </c>
      <c r="B51" s="15">
        <v>335.09399999999999</v>
      </c>
      <c r="C51" s="15">
        <f>22.731+5.089</f>
        <v>27.82</v>
      </c>
      <c r="D51" s="16">
        <f t="shared" si="0"/>
        <v>362.91399999999999</v>
      </c>
    </row>
    <row r="52" spans="1:4" ht="15">
      <c r="A52" s="4">
        <v>1990</v>
      </c>
      <c r="B52" s="15">
        <v>327.45600000000002</v>
      </c>
      <c r="C52" s="15">
        <f>22.647+3.766</f>
        <v>26.412999999999997</v>
      </c>
      <c r="D52" s="16">
        <f t="shared" si="0"/>
        <v>353.86900000000003</v>
      </c>
    </row>
    <row r="53" spans="1:4" ht="15">
      <c r="A53" s="4">
        <v>1991</v>
      </c>
      <c r="B53" s="15">
        <v>314.82400000000001</v>
      </c>
      <c r="C53" s="15">
        <f>18.687+2.84</f>
        <v>21.527000000000001</v>
      </c>
      <c r="D53" s="16">
        <f t="shared" si="0"/>
        <v>336.351</v>
      </c>
    </row>
    <row r="54" spans="1:4" ht="15">
      <c r="A54" s="4">
        <v>1992</v>
      </c>
      <c r="B54" s="15">
        <v>296.00900000000001</v>
      </c>
      <c r="C54" s="15">
        <f>15.846+2.193</f>
        <v>18.039000000000001</v>
      </c>
      <c r="D54" s="16">
        <f t="shared" si="0"/>
        <v>314.048</v>
      </c>
    </row>
    <row r="55" spans="1:4" ht="15">
      <c r="A55" s="4">
        <v>1993</v>
      </c>
      <c r="B55" s="15">
        <v>262.81400000000002</v>
      </c>
      <c r="C55" s="15">
        <f>12.522+1.982</f>
        <v>14.504</v>
      </c>
      <c r="D55" s="16">
        <f t="shared" si="0"/>
        <v>277.31800000000004</v>
      </c>
    </row>
    <row r="56" spans="1:4" ht="15">
      <c r="A56" s="4">
        <v>1994</v>
      </c>
      <c r="B56" s="15">
        <v>270.00900000000001</v>
      </c>
      <c r="C56" s="15">
        <f>15.473+2.842</f>
        <v>18.315000000000001</v>
      </c>
      <c r="D56" s="16">
        <f t="shared" si="0"/>
        <v>288.32400000000001</v>
      </c>
    </row>
    <row r="57" spans="1:4" ht="15">
      <c r="A57" s="4">
        <v>1995</v>
      </c>
      <c r="B57" s="15">
        <v>272.89699999999999</v>
      </c>
      <c r="C57" s="15">
        <f>16.317+2.885</f>
        <v>19.201999999999998</v>
      </c>
      <c r="D57" s="16">
        <f t="shared" si="0"/>
        <v>292.09899999999999</v>
      </c>
    </row>
    <row r="58" spans="1:4" ht="15">
      <c r="A58" s="4">
        <v>1996</v>
      </c>
      <c r="B58" s="15">
        <v>269.529</v>
      </c>
      <c r="C58" s="15">
        <f>16.357+2.821</f>
        <v>19.178000000000001</v>
      </c>
      <c r="D58" s="16">
        <f t="shared" si="0"/>
        <v>288.70699999999999</v>
      </c>
    </row>
    <row r="59" spans="1:4" ht="15">
      <c r="A59" s="4">
        <v>1997</v>
      </c>
      <c r="B59" s="15">
        <v>272.44099999999997</v>
      </c>
      <c r="C59" s="15">
        <f>17.41+2.763</f>
        <v>20.173000000000002</v>
      </c>
      <c r="D59" s="16">
        <f t="shared" si="0"/>
        <v>292.61399999999998</v>
      </c>
    </row>
    <row r="60" spans="1:4" ht="15">
      <c r="A60" s="4">
        <v>1998</v>
      </c>
      <c r="B60" s="15">
        <v>297.33600000000001</v>
      </c>
      <c r="C60" s="15">
        <f>19.821+3.226</f>
        <v>23.047000000000001</v>
      </c>
      <c r="D60" s="16">
        <f t="shared" si="0"/>
        <v>320.38300000000004</v>
      </c>
    </row>
    <row r="61" spans="1:4" ht="15">
      <c r="A61" s="4">
        <v>1999</v>
      </c>
      <c r="B61" s="15">
        <v>317.98500000000001</v>
      </c>
      <c r="C61" s="15">
        <v>25.518999999999998</v>
      </c>
      <c r="D61" s="16">
        <f t="shared" si="0"/>
        <v>343.50400000000002</v>
      </c>
    </row>
    <row r="62" spans="1:4" ht="15">
      <c r="A62" s="4">
        <v>2000</v>
      </c>
      <c r="B62" s="15">
        <v>315.39800000000002</v>
      </c>
      <c r="C62" s="15">
        <v>29.344999999999999</v>
      </c>
      <c r="D62" s="16">
        <f t="shared" si="0"/>
        <v>344.74300000000005</v>
      </c>
    </row>
    <row r="63" spans="1:4" ht="15">
      <c r="A63" s="4">
        <v>2001</v>
      </c>
      <c r="B63" s="15">
        <v>317.12599999999998</v>
      </c>
      <c r="C63" s="15">
        <v>31.582999999999998</v>
      </c>
      <c r="D63" s="16">
        <f t="shared" si="0"/>
        <v>348.70899999999995</v>
      </c>
    </row>
    <row r="64" spans="1:4" ht="15">
      <c r="A64" s="4">
        <v>2002</v>
      </c>
      <c r="B64" s="15">
        <v>295.065</v>
      </c>
      <c r="C64" s="15">
        <v>26.768999999999998</v>
      </c>
      <c r="D64" s="16">
        <f t="shared" si="0"/>
        <v>321.834</v>
      </c>
    </row>
    <row r="65" spans="1:13" ht="15">
      <c r="A65" s="7">
        <v>2003</v>
      </c>
      <c r="B65" s="15">
        <v>270.30900000000003</v>
      </c>
      <c r="C65" s="27">
        <v>23.809000000000001</v>
      </c>
      <c r="D65" s="16">
        <f t="shared" si="0"/>
        <v>294.11800000000005</v>
      </c>
    </row>
    <row r="66" spans="1:13" ht="15">
      <c r="A66" s="4">
        <v>2004</v>
      </c>
      <c r="B66" s="27">
        <v>269.21100000000001</v>
      </c>
      <c r="C66" s="15">
        <v>25.651</v>
      </c>
      <c r="D66" s="24">
        <f t="shared" si="0"/>
        <v>294.86200000000002</v>
      </c>
    </row>
    <row r="67" spans="1:13" ht="15">
      <c r="A67" s="4">
        <v>2005</v>
      </c>
      <c r="B67" s="27">
        <v>259.42599999999999</v>
      </c>
      <c r="C67" s="15">
        <v>26.702000000000002</v>
      </c>
      <c r="D67" s="24">
        <f t="shared" si="0"/>
        <v>286.12799999999999</v>
      </c>
    </row>
    <row r="68" spans="1:13" ht="15">
      <c r="A68" s="4">
        <v>2006</v>
      </c>
      <c r="B68" s="27">
        <v>268.89400000000001</v>
      </c>
      <c r="C68" s="15">
        <v>28.931999999999999</v>
      </c>
      <c r="D68" s="16">
        <f t="shared" si="0"/>
        <v>297.82600000000002</v>
      </c>
    </row>
    <row r="69" spans="1:13" ht="15">
      <c r="A69" s="7">
        <v>2007</v>
      </c>
      <c r="B69" s="15">
        <v>284.67399999999998</v>
      </c>
      <c r="C69" s="27">
        <v>30.613</v>
      </c>
      <c r="D69" s="16">
        <f t="shared" si="0"/>
        <v>315.28699999999998</v>
      </c>
      <c r="F69" s="80"/>
    </row>
    <row r="70" spans="1:13" ht="15">
      <c r="A70" s="4">
        <v>2008</v>
      </c>
      <c r="B70" s="15">
        <v>288.52499999999998</v>
      </c>
      <c r="C70" s="15">
        <v>32.676000000000002</v>
      </c>
      <c r="D70" s="16">
        <f t="shared" si="0"/>
        <v>321.20099999999996</v>
      </c>
      <c r="F70" s="80"/>
    </row>
    <row r="71" spans="1:13" ht="15">
      <c r="A71" s="7">
        <v>2009</v>
      </c>
      <c r="B71" s="15">
        <v>266.01799999999997</v>
      </c>
      <c r="C71" s="15">
        <v>28.542000000000002</v>
      </c>
      <c r="D71" s="16">
        <f t="shared" si="0"/>
        <v>294.55999999999995</v>
      </c>
      <c r="F71" s="80"/>
    </row>
    <row r="72" spans="1:13" ht="15">
      <c r="A72" s="4">
        <v>2010</v>
      </c>
      <c r="B72" s="15">
        <v>294.23899999999998</v>
      </c>
      <c r="C72" s="15">
        <v>30.391999999999999</v>
      </c>
      <c r="D72" s="16">
        <f t="shared" si="0"/>
        <v>324.63099999999997</v>
      </c>
      <c r="F72" s="80"/>
    </row>
    <row r="73" spans="1:13" ht="15">
      <c r="A73" s="7">
        <v>2011</v>
      </c>
      <c r="B73" s="15">
        <v>318.95800000000003</v>
      </c>
      <c r="C73" s="15">
        <v>36.037999999999997</v>
      </c>
      <c r="D73" s="16">
        <f t="shared" si="0"/>
        <v>354.99600000000004</v>
      </c>
      <c r="F73" s="80"/>
    </row>
    <row r="74" spans="1:13" ht="15">
      <c r="A74" s="4">
        <v>2012</v>
      </c>
      <c r="B74" s="15">
        <v>328.13900000000001</v>
      </c>
      <c r="C74" s="15">
        <v>38.048999999999999</v>
      </c>
      <c r="D74" s="15">
        <f t="shared" si="0"/>
        <v>366.18799999999999</v>
      </c>
      <c r="F74" s="80"/>
    </row>
    <row r="75" spans="1:13" ht="15">
      <c r="A75" s="4">
        <v>2013</v>
      </c>
      <c r="B75" s="15">
        <v>307.88499999999999</v>
      </c>
      <c r="C75" s="15">
        <v>36.036999999999999</v>
      </c>
      <c r="D75" s="15">
        <f>SUM(B75:C75)</f>
        <v>343.92199999999997</v>
      </c>
      <c r="F75" s="80"/>
    </row>
    <row r="76" spans="1:13" ht="15">
      <c r="A76" s="4">
        <v>2014</v>
      </c>
      <c r="B76" s="15">
        <v>301.94200000000001</v>
      </c>
      <c r="C76" s="76">
        <v>36.354999999999997</v>
      </c>
      <c r="D76" s="15">
        <f t="shared" si="0"/>
        <v>338.29700000000003</v>
      </c>
      <c r="F76" s="80"/>
    </row>
    <row r="77" spans="1:13" ht="15">
      <c r="A77" s="4">
        <v>2015</v>
      </c>
      <c r="B77" s="15">
        <v>323.78300000000002</v>
      </c>
      <c r="C77" s="76">
        <v>38.692</v>
      </c>
      <c r="D77" s="15">
        <f t="shared" si="0"/>
        <v>362.47500000000002</v>
      </c>
      <c r="F77" s="80"/>
    </row>
    <row r="78" spans="1:13" ht="15">
      <c r="A78" s="4">
        <v>2016</v>
      </c>
      <c r="B78" s="15">
        <v>317.31799999999998</v>
      </c>
      <c r="C78" s="76">
        <v>38.335999999999999</v>
      </c>
      <c r="D78" s="15">
        <f t="shared" si="0"/>
        <v>355.654</v>
      </c>
      <c r="F78" s="80"/>
    </row>
    <row r="79" spans="1:13" ht="15">
      <c r="A79" s="4">
        <v>2017</v>
      </c>
      <c r="B79" s="15">
        <v>314.02800000000002</v>
      </c>
      <c r="C79" s="76">
        <v>37.127000000000002</v>
      </c>
      <c r="D79" s="15">
        <f>SUM(B79:C79)</f>
        <v>351.15500000000003</v>
      </c>
      <c r="F79" s="80"/>
      <c r="H79" s="69"/>
      <c r="I79" s="69"/>
      <c r="J79" s="69"/>
      <c r="K79" s="69"/>
      <c r="L79" s="69"/>
      <c r="M79" s="69"/>
    </row>
    <row r="80" spans="1:13" ht="15">
      <c r="A80" s="4">
        <v>2018</v>
      </c>
      <c r="B80" s="15">
        <v>299.71600000000001</v>
      </c>
      <c r="C80" s="76">
        <v>37.677999999999997</v>
      </c>
      <c r="D80" s="15">
        <f>SUM(B80:C80)</f>
        <v>337.39400000000001</v>
      </c>
      <c r="F80" s="80"/>
      <c r="H80" s="69"/>
      <c r="I80" s="69"/>
      <c r="J80" s="69"/>
      <c r="K80" s="69"/>
      <c r="L80" s="69"/>
      <c r="M80" s="69"/>
    </row>
    <row r="81" spans="1:13" ht="15">
      <c r="A81" s="4">
        <v>2019</v>
      </c>
      <c r="B81" s="15">
        <v>311.46600000000001</v>
      </c>
      <c r="C81" s="76">
        <v>39.807000000000002</v>
      </c>
      <c r="D81" s="15">
        <v>351.27300000000002</v>
      </c>
      <c r="F81" s="80"/>
      <c r="H81" s="69"/>
      <c r="I81" s="69"/>
      <c r="J81" s="69"/>
      <c r="K81" s="69"/>
      <c r="L81" s="69"/>
      <c r="M81" s="69"/>
    </row>
    <row r="82" spans="1:13" ht="15">
      <c r="A82" s="4">
        <v>2020</v>
      </c>
      <c r="B82" s="15">
        <v>236.828</v>
      </c>
      <c r="C82" s="76">
        <v>32.377000000000002</v>
      </c>
      <c r="D82" s="15">
        <v>351.27300000000002</v>
      </c>
    </row>
    <row r="83" spans="1:13" ht="15">
      <c r="A83" s="10">
        <v>2021</v>
      </c>
      <c r="B83" s="22">
        <v>238.48099999999999</v>
      </c>
      <c r="C83" s="78">
        <v>33.585999999999999</v>
      </c>
      <c r="D83" s="22">
        <f>SUM(B83:C83)</f>
        <v>272.06700000000001</v>
      </c>
    </row>
    <row r="84" spans="1:13" ht="13.15" customHeight="1">
      <c r="C84" s="83"/>
      <c r="D84" s="11" t="s">
        <v>45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ignoredErrors>
    <ignoredError sqref="D83 D61:D81" formulaRange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74"/>
  <sheetViews>
    <sheetView showGridLines="0" zoomScaleNormal="100" workbookViewId="0">
      <selection activeCell="B1" sqref="A1:B1"/>
    </sheetView>
  </sheetViews>
  <sheetFormatPr defaultColWidth="9.28515625" defaultRowHeight="13.15" customHeight="1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5" s="1" customFormat="1" ht="19.149999999999999" customHeight="1">
      <c r="B1" s="1" t="s">
        <v>0</v>
      </c>
    </row>
    <row r="2" spans="1:5" s="26" customFormat="1" ht="15">
      <c r="B2" s="49" t="s">
        <v>1</v>
      </c>
    </row>
    <row r="4" spans="1:5" ht="15">
      <c r="B4" s="1" t="s">
        <v>40</v>
      </c>
    </row>
    <row r="6" spans="1:5" ht="15">
      <c r="A6" s="54" t="s">
        <v>2</v>
      </c>
      <c r="B6" s="55" t="s">
        <v>3</v>
      </c>
      <c r="C6" s="55" t="s">
        <v>4</v>
      </c>
      <c r="D6" s="55" t="s">
        <v>5</v>
      </c>
      <c r="E6" s="28"/>
    </row>
    <row r="7" spans="1:5" ht="15">
      <c r="A7" s="56" t="s">
        <v>6</v>
      </c>
      <c r="B7" s="57" t="s">
        <v>7</v>
      </c>
      <c r="C7" s="57" t="s">
        <v>8</v>
      </c>
      <c r="D7" s="57" t="s">
        <v>9</v>
      </c>
      <c r="E7" s="28"/>
    </row>
    <row r="8" spans="1:5" ht="15">
      <c r="A8" s="12">
        <v>1957</v>
      </c>
      <c r="B8" s="15">
        <v>9.4779999999999998</v>
      </c>
      <c r="C8" s="15">
        <v>21.498999999999999</v>
      </c>
      <c r="D8" s="16">
        <f t="shared" ref="D8:D67" si="0">C8+B8</f>
        <v>30.976999999999997</v>
      </c>
      <c r="E8" s="28"/>
    </row>
    <row r="9" spans="1:5" ht="15">
      <c r="A9" s="4">
        <v>1958</v>
      </c>
      <c r="B9" s="15">
        <v>20.677</v>
      </c>
      <c r="C9" s="15">
        <v>40.249000000000002</v>
      </c>
      <c r="D9" s="16">
        <f t="shared" si="0"/>
        <v>60.926000000000002</v>
      </c>
      <c r="E9" s="28"/>
    </row>
    <row r="10" spans="1:5" ht="15">
      <c r="A10" s="4">
        <v>1959</v>
      </c>
      <c r="B10" s="15">
        <v>40.020000000000003</v>
      </c>
      <c r="C10" s="15">
        <v>56.709000000000003</v>
      </c>
      <c r="D10" s="16">
        <f t="shared" si="0"/>
        <v>96.729000000000013</v>
      </c>
      <c r="E10" s="28"/>
    </row>
    <row r="11" spans="1:5" ht="15">
      <c r="A11" s="4">
        <v>1960</v>
      </c>
      <c r="B11" s="15">
        <v>68.762</v>
      </c>
      <c r="C11" s="15">
        <v>62.737000000000002</v>
      </c>
      <c r="D11" s="16">
        <f t="shared" si="0"/>
        <v>131.499</v>
      </c>
      <c r="E11" s="28"/>
    </row>
    <row r="12" spans="1:5" ht="15">
      <c r="A12" s="4">
        <v>1961</v>
      </c>
      <c r="B12" s="15">
        <v>86.863</v>
      </c>
      <c r="C12" s="15">
        <v>57.933999999999997</v>
      </c>
      <c r="D12" s="16">
        <f t="shared" si="0"/>
        <v>144.797</v>
      </c>
      <c r="E12" s="28"/>
    </row>
    <row r="13" spans="1:5" ht="15">
      <c r="A13" s="4">
        <v>1962</v>
      </c>
      <c r="B13" s="15">
        <v>117.20399999999999</v>
      </c>
      <c r="C13" s="15">
        <v>72.947999999999993</v>
      </c>
      <c r="D13" s="16">
        <f t="shared" si="0"/>
        <v>190.15199999999999</v>
      </c>
      <c r="E13" s="28"/>
    </row>
    <row r="14" spans="1:5" ht="15">
      <c r="A14" s="4">
        <v>1963</v>
      </c>
      <c r="B14" s="15">
        <v>121.562</v>
      </c>
      <c r="C14" s="15">
        <v>52.197000000000003</v>
      </c>
      <c r="D14" s="16">
        <f t="shared" si="0"/>
        <v>173.75900000000001</v>
      </c>
      <c r="E14" s="28"/>
    </row>
    <row r="15" spans="1:5" ht="15">
      <c r="A15" s="4">
        <v>1964</v>
      </c>
      <c r="B15" s="15">
        <v>130.435</v>
      </c>
      <c r="C15" s="15">
        <v>50.47</v>
      </c>
      <c r="D15" s="16">
        <f t="shared" si="0"/>
        <v>180.905</v>
      </c>
      <c r="E15" s="28"/>
    </row>
    <row r="16" spans="1:5" ht="15">
      <c r="A16" s="4">
        <v>1965</v>
      </c>
      <c r="B16" s="15">
        <v>136.79400000000001</v>
      </c>
      <c r="C16" s="15">
        <v>51.26</v>
      </c>
      <c r="D16" s="16">
        <f t="shared" si="0"/>
        <v>188.054</v>
      </c>
      <c r="E16" s="28"/>
    </row>
    <row r="17" spans="1:5" ht="15">
      <c r="A17" s="4">
        <v>1966</v>
      </c>
      <c r="B17" s="15">
        <v>155.55199999999999</v>
      </c>
      <c r="C17" s="15">
        <v>66.024000000000001</v>
      </c>
      <c r="D17" s="16">
        <f t="shared" si="0"/>
        <v>221.57599999999999</v>
      </c>
      <c r="E17" s="28"/>
    </row>
    <row r="18" spans="1:5" ht="15">
      <c r="A18" s="4">
        <v>1967</v>
      </c>
      <c r="B18" s="15">
        <v>158.982</v>
      </c>
      <c r="C18" s="15">
        <v>67.930000000000007</v>
      </c>
      <c r="D18" s="16">
        <f t="shared" si="0"/>
        <v>226.91200000000001</v>
      </c>
      <c r="E18" s="28"/>
    </row>
    <row r="19" spans="1:5" ht="15">
      <c r="A19" s="4">
        <v>1968</v>
      </c>
      <c r="B19" s="15">
        <v>185.059</v>
      </c>
      <c r="C19" s="15">
        <v>93.555999999999997</v>
      </c>
      <c r="D19" s="16">
        <f t="shared" si="0"/>
        <v>278.61500000000001</v>
      </c>
      <c r="E19" s="28"/>
    </row>
    <row r="20" spans="1:5" ht="15">
      <c r="A20" s="4">
        <v>1969</v>
      </c>
      <c r="B20" s="15">
        <v>255.80199999999999</v>
      </c>
      <c r="C20" s="15">
        <v>93.691000000000003</v>
      </c>
      <c r="D20" s="16">
        <f t="shared" si="0"/>
        <v>349.49299999999999</v>
      </c>
      <c r="E20" s="28"/>
    </row>
    <row r="21" spans="1:5" ht="15">
      <c r="A21" s="4">
        <v>1970</v>
      </c>
      <c r="B21" s="15">
        <v>320.69</v>
      </c>
      <c r="C21" s="15">
        <v>96.013999999999996</v>
      </c>
      <c r="D21" s="16">
        <f t="shared" si="0"/>
        <v>416.70400000000001</v>
      </c>
      <c r="E21" s="28"/>
    </row>
    <row r="22" spans="1:5" ht="15">
      <c r="A22" s="4">
        <v>1971</v>
      </c>
      <c r="B22" s="15">
        <v>412.12099999999998</v>
      </c>
      <c r="C22" s="15">
        <v>97.501999999999995</v>
      </c>
      <c r="D22" s="16">
        <f t="shared" si="0"/>
        <v>509.62299999999999</v>
      </c>
      <c r="E22" s="28"/>
    </row>
    <row r="23" spans="1:5" ht="15">
      <c r="A23" s="4">
        <v>1972</v>
      </c>
      <c r="B23" s="15">
        <v>474.34300000000002</v>
      </c>
      <c r="C23" s="15">
        <v>127.077</v>
      </c>
      <c r="D23" s="16">
        <f t="shared" si="0"/>
        <v>601.42000000000007</v>
      </c>
      <c r="E23" s="28"/>
    </row>
    <row r="24" spans="1:5" ht="15">
      <c r="A24" s="4">
        <v>1973</v>
      </c>
      <c r="B24" s="15">
        <v>571.19299999999998</v>
      </c>
      <c r="C24" s="15">
        <v>164.035</v>
      </c>
      <c r="D24" s="16">
        <f t="shared" si="0"/>
        <v>735.22799999999995</v>
      </c>
      <c r="E24" s="28"/>
    </row>
    <row r="25" spans="1:5" ht="15">
      <c r="A25" s="4">
        <v>1974</v>
      </c>
      <c r="B25" s="15">
        <v>655.14</v>
      </c>
      <c r="C25" s="15">
        <v>179.953</v>
      </c>
      <c r="D25" s="16">
        <f t="shared" si="0"/>
        <v>835.09299999999996</v>
      </c>
      <c r="E25" s="28"/>
    </row>
    <row r="26" spans="1:5" ht="15">
      <c r="A26" s="4">
        <v>1975</v>
      </c>
      <c r="B26" s="15">
        <v>674.63300000000004</v>
      </c>
      <c r="C26" s="15">
        <v>183.845</v>
      </c>
      <c r="D26" s="16">
        <f t="shared" si="0"/>
        <v>858.47800000000007</v>
      </c>
      <c r="E26" s="28"/>
    </row>
    <row r="27" spans="1:5" ht="15">
      <c r="A27" s="4">
        <v>1976</v>
      </c>
      <c r="B27" s="16">
        <v>705.13599999999997</v>
      </c>
      <c r="C27" s="15">
        <v>190.999</v>
      </c>
      <c r="D27" s="16">
        <f t="shared" si="0"/>
        <v>896.13499999999999</v>
      </c>
      <c r="E27" s="28"/>
    </row>
    <row r="28" spans="1:5" ht="15">
      <c r="A28" s="4">
        <v>1977</v>
      </c>
      <c r="B28" s="16">
        <v>682.28800000000001</v>
      </c>
      <c r="C28" s="16">
        <v>170.68199999999999</v>
      </c>
      <c r="D28" s="16">
        <f t="shared" si="0"/>
        <v>852.97</v>
      </c>
      <c r="E28" s="28"/>
    </row>
    <row r="29" spans="1:5" ht="15">
      <c r="A29" s="4">
        <v>1978</v>
      </c>
      <c r="B29" s="16">
        <v>802.00400000000002</v>
      </c>
      <c r="C29" s="16">
        <v>170.358</v>
      </c>
      <c r="D29" s="16">
        <f t="shared" si="0"/>
        <v>972.36200000000008</v>
      </c>
      <c r="E29" s="28"/>
    </row>
    <row r="30" spans="1:5" ht="15">
      <c r="A30" s="4">
        <v>1979</v>
      </c>
      <c r="B30" s="16">
        <v>832.66899999999998</v>
      </c>
      <c r="C30" s="16">
        <v>182.256</v>
      </c>
      <c r="D30" s="16">
        <f t="shared" si="0"/>
        <v>1014.925</v>
      </c>
      <c r="E30" s="28"/>
    </row>
    <row r="31" spans="1:5" ht="15">
      <c r="A31" s="4">
        <v>1980</v>
      </c>
      <c r="B31" s="16">
        <v>797.39499999999998</v>
      </c>
      <c r="C31" s="16">
        <v>182.86600000000001</v>
      </c>
      <c r="D31" s="16">
        <f t="shared" si="0"/>
        <v>980.26099999999997</v>
      </c>
      <c r="E31" s="28"/>
    </row>
    <row r="32" spans="1:5" ht="15">
      <c r="A32" s="4">
        <v>1981</v>
      </c>
      <c r="B32" s="15">
        <v>449.87200000000001</v>
      </c>
      <c r="C32" s="15">
        <v>130.85300000000001</v>
      </c>
      <c r="D32" s="16">
        <f t="shared" si="0"/>
        <v>580.72500000000002</v>
      </c>
      <c r="E32" s="28"/>
    </row>
    <row r="33" spans="1:5" ht="15">
      <c r="A33" s="4">
        <v>1982</v>
      </c>
      <c r="B33" s="15">
        <v>559.19100000000003</v>
      </c>
      <c r="C33" s="15">
        <v>132.10300000000001</v>
      </c>
      <c r="D33" s="16">
        <f t="shared" si="0"/>
        <v>691.2940000000001</v>
      </c>
      <c r="E33" s="28"/>
    </row>
    <row r="34" spans="1:5" ht="15">
      <c r="A34" s="4">
        <v>1983</v>
      </c>
      <c r="B34" s="15">
        <v>610.12599999999998</v>
      </c>
      <c r="C34" s="15">
        <v>117.60599999999999</v>
      </c>
      <c r="D34" s="16">
        <f t="shared" si="0"/>
        <v>727.73199999999997</v>
      </c>
      <c r="E34" s="28"/>
    </row>
    <row r="35" spans="1:5" ht="15">
      <c r="A35" s="4">
        <v>1984</v>
      </c>
      <c r="B35" s="15">
        <v>533.42399999999998</v>
      </c>
      <c r="C35" s="15">
        <v>143.65799999999999</v>
      </c>
      <c r="D35" s="16">
        <f t="shared" si="0"/>
        <v>677.08199999999999</v>
      </c>
      <c r="E35" s="28"/>
    </row>
    <row r="36" spans="1:5" ht="15">
      <c r="A36" s="4">
        <v>1985</v>
      </c>
      <c r="B36" s="16">
        <v>603.62300000000005</v>
      </c>
      <c r="C36" s="16">
        <v>159.55699999999999</v>
      </c>
      <c r="D36" s="16">
        <f t="shared" si="0"/>
        <v>763.18000000000006</v>
      </c>
      <c r="E36" s="28"/>
    </row>
    <row r="37" spans="1:5" ht="15">
      <c r="A37" s="4">
        <v>1986</v>
      </c>
      <c r="B37" s="16">
        <v>675.35299999999995</v>
      </c>
      <c r="C37" s="16">
        <v>191.375</v>
      </c>
      <c r="D37" s="16">
        <f t="shared" si="0"/>
        <v>866.72799999999995</v>
      </c>
      <c r="E37" s="28"/>
    </row>
    <row r="38" spans="1:5" ht="15">
      <c r="A38" s="4">
        <v>1987</v>
      </c>
      <c r="B38" s="16">
        <v>413.43799999999999</v>
      </c>
      <c r="C38" s="16">
        <v>166.64699999999999</v>
      </c>
      <c r="D38" s="16">
        <f t="shared" si="0"/>
        <v>580.08500000000004</v>
      </c>
      <c r="E38" s="28"/>
    </row>
    <row r="39" spans="1:5" ht="15">
      <c r="A39" s="4">
        <v>1988</v>
      </c>
      <c r="B39" s="16">
        <v>559.54200000000003</v>
      </c>
      <c r="C39" s="16">
        <v>188.17400000000001</v>
      </c>
      <c r="D39" s="16">
        <f t="shared" si="0"/>
        <v>747.71600000000001</v>
      </c>
      <c r="E39" s="28"/>
    </row>
    <row r="40" spans="1:5" ht="15">
      <c r="A40" s="4">
        <v>1989</v>
      </c>
      <c r="B40" s="16">
        <v>569.23099999999999</v>
      </c>
      <c r="C40" s="16">
        <v>192.39400000000001</v>
      </c>
      <c r="D40" s="16">
        <f t="shared" si="0"/>
        <v>761.625</v>
      </c>
      <c r="E40" s="28"/>
    </row>
    <row r="41" spans="1:5" ht="15">
      <c r="A41" s="4">
        <v>1990</v>
      </c>
      <c r="B41" s="16">
        <v>534.76900000000001</v>
      </c>
      <c r="C41" s="16">
        <v>177.97200000000001</v>
      </c>
      <c r="D41" s="16">
        <f t="shared" si="0"/>
        <v>712.74099999999999</v>
      </c>
      <c r="E41" s="28"/>
    </row>
    <row r="42" spans="1:5" ht="15">
      <c r="A42" s="4">
        <v>1991</v>
      </c>
      <c r="B42" s="16">
        <v>604.51</v>
      </c>
      <c r="C42" s="16">
        <v>186.26300000000001</v>
      </c>
      <c r="D42" s="16">
        <f t="shared" si="0"/>
        <v>790.77300000000002</v>
      </c>
      <c r="E42" s="28"/>
    </row>
    <row r="43" spans="1:5" ht="15">
      <c r="A43" s="4">
        <v>1992</v>
      </c>
      <c r="B43" s="16">
        <v>600.18899999999996</v>
      </c>
      <c r="C43" s="16">
        <v>163.827</v>
      </c>
      <c r="D43" s="16">
        <f t="shared" si="0"/>
        <v>764.01599999999996</v>
      </c>
      <c r="E43" s="28"/>
    </row>
    <row r="44" spans="1:5" ht="15">
      <c r="A44" s="4">
        <v>1993</v>
      </c>
      <c r="B44" s="16">
        <v>910.60500000000002</v>
      </c>
      <c r="C44" s="16">
        <v>220.56</v>
      </c>
      <c r="D44" s="16">
        <f t="shared" si="0"/>
        <v>1131.165</v>
      </c>
      <c r="E44" s="28"/>
    </row>
    <row r="45" spans="1:5" ht="15">
      <c r="A45" s="4">
        <v>1994</v>
      </c>
      <c r="B45" s="16">
        <v>1135.001</v>
      </c>
      <c r="C45" s="16">
        <v>260.40199999999999</v>
      </c>
      <c r="D45" s="16">
        <f t="shared" si="0"/>
        <v>1395.403</v>
      </c>
      <c r="E45" s="28"/>
    </row>
    <row r="46" spans="1:5" ht="15">
      <c r="A46" s="4">
        <v>1995</v>
      </c>
      <c r="B46" s="16">
        <v>1415.5419999999999</v>
      </c>
      <c r="C46" s="16">
        <v>312.83800000000002</v>
      </c>
      <c r="D46" s="16">
        <f t="shared" si="0"/>
        <v>1728.3799999999999</v>
      </c>
      <c r="E46" s="28"/>
    </row>
    <row r="47" spans="1:5" ht="15">
      <c r="A47" s="4">
        <v>1996</v>
      </c>
      <c r="B47" s="16">
        <v>1428.509</v>
      </c>
      <c r="C47" s="16">
        <v>302.279</v>
      </c>
      <c r="D47" s="16">
        <f t="shared" si="0"/>
        <v>1730.788</v>
      </c>
      <c r="E47" s="28"/>
    </row>
    <row r="48" spans="1:5" ht="15">
      <c r="A48" s="4">
        <v>1997</v>
      </c>
      <c r="B48" s="16">
        <v>1605.2139999999999</v>
      </c>
      <c r="C48" s="16">
        <v>338.24400000000003</v>
      </c>
      <c r="D48" s="16">
        <f t="shared" si="0"/>
        <v>1943.4580000000001</v>
      </c>
      <c r="E48" s="28"/>
    </row>
    <row r="49" spans="1:5" ht="15">
      <c r="A49" s="4">
        <v>1998</v>
      </c>
      <c r="B49" s="16">
        <v>1246.0640000000001</v>
      </c>
      <c r="C49" s="15">
        <v>288.88799999999998</v>
      </c>
      <c r="D49" s="16">
        <f t="shared" si="0"/>
        <v>1534.952</v>
      </c>
      <c r="E49" s="28"/>
    </row>
    <row r="50" spans="1:5" ht="15">
      <c r="A50" s="4">
        <v>1999</v>
      </c>
      <c r="B50" s="16">
        <v>1036.202</v>
      </c>
      <c r="C50" s="15">
        <v>220.751</v>
      </c>
      <c r="D50" s="16">
        <f t="shared" si="0"/>
        <v>1256.953</v>
      </c>
      <c r="E50" s="28"/>
    </row>
    <row r="51" spans="1:5" ht="15">
      <c r="A51" s="4">
        <v>2000</v>
      </c>
      <c r="B51" s="16">
        <v>1205.07</v>
      </c>
      <c r="C51" s="16">
        <v>284.411</v>
      </c>
      <c r="D51" s="16">
        <f t="shared" si="0"/>
        <v>1489.481</v>
      </c>
      <c r="E51" s="28"/>
    </row>
    <row r="52" spans="1:5" ht="15">
      <c r="A52" s="4">
        <v>2001</v>
      </c>
      <c r="B52" s="16">
        <v>1318.232</v>
      </c>
      <c r="C52" s="16">
        <v>283.05</v>
      </c>
      <c r="D52" s="16">
        <f t="shared" si="0"/>
        <v>1601.2819999999999</v>
      </c>
      <c r="E52" s="29"/>
    </row>
    <row r="53" spans="1:5" ht="15">
      <c r="A53" s="4">
        <v>2002</v>
      </c>
      <c r="B53" s="16">
        <v>1243.502</v>
      </c>
      <c r="C53" s="16">
        <v>235.125</v>
      </c>
      <c r="D53" s="16">
        <f t="shared" si="0"/>
        <v>1478.627</v>
      </c>
      <c r="E53" s="29"/>
    </row>
    <row r="54" spans="1:5" ht="15">
      <c r="A54" s="7">
        <v>2003</v>
      </c>
      <c r="B54" s="16">
        <v>1215.559</v>
      </c>
      <c r="C54" s="23">
        <v>213.05099999999999</v>
      </c>
      <c r="D54" s="16">
        <f t="shared" si="0"/>
        <v>1428.61</v>
      </c>
      <c r="E54" s="29"/>
    </row>
    <row r="55" spans="1:5" ht="15">
      <c r="A55" s="4">
        <v>2004</v>
      </c>
      <c r="B55" s="23">
        <v>1315.356</v>
      </c>
      <c r="C55" s="16">
        <v>263.41899999999998</v>
      </c>
      <c r="D55" s="24">
        <f t="shared" si="0"/>
        <v>1578.7750000000001</v>
      </c>
      <c r="E55" s="29"/>
    </row>
    <row r="56" spans="1:5" ht="15">
      <c r="A56" s="4">
        <v>2005</v>
      </c>
      <c r="B56" s="24">
        <v>1439.818</v>
      </c>
      <c r="C56" s="16">
        <v>274.82600000000002</v>
      </c>
      <c r="D56" s="24">
        <f t="shared" si="0"/>
        <v>1714.644</v>
      </c>
      <c r="E56" s="29"/>
    </row>
    <row r="57" spans="1:5" ht="15">
      <c r="A57" s="4">
        <v>2006</v>
      </c>
      <c r="B57" s="23">
        <v>1632.9449999999999</v>
      </c>
      <c r="C57" s="16">
        <v>294.79300000000001</v>
      </c>
      <c r="D57" s="16">
        <f t="shared" si="0"/>
        <v>1927.7379999999998</v>
      </c>
      <c r="E57" s="29"/>
    </row>
    <row r="58" spans="1:5" ht="15">
      <c r="A58" s="7">
        <v>2007</v>
      </c>
      <c r="B58" s="16">
        <v>2085.7060000000001</v>
      </c>
      <c r="C58" s="23">
        <v>377.00700000000001</v>
      </c>
      <c r="D58" s="16">
        <f t="shared" si="0"/>
        <v>2462.7130000000002</v>
      </c>
      <c r="E58" s="29"/>
    </row>
    <row r="59" spans="1:5" ht="15">
      <c r="A59" s="4">
        <v>2008</v>
      </c>
      <c r="B59" s="16">
        <v>2341.3040000000001</v>
      </c>
      <c r="C59" s="16">
        <v>479.05</v>
      </c>
      <c r="D59" s="16">
        <f t="shared" si="0"/>
        <v>2820.3540000000003</v>
      </c>
      <c r="E59" s="29"/>
    </row>
    <row r="60" spans="1:5" ht="15">
      <c r="A60" s="4">
        <v>2009</v>
      </c>
      <c r="B60" s="16">
        <v>2643.8620000000001</v>
      </c>
      <c r="C60" s="16">
        <v>497.37799999999999</v>
      </c>
      <c r="D60" s="16">
        <f t="shared" si="0"/>
        <v>3141.2400000000002</v>
      </c>
      <c r="E60" s="29"/>
    </row>
    <row r="61" spans="1:5" ht="15">
      <c r="A61" s="4">
        <v>2010</v>
      </c>
      <c r="B61" s="16">
        <v>2856.54</v>
      </c>
      <c r="C61" s="16">
        <v>658.524</v>
      </c>
      <c r="D61" s="16">
        <f t="shared" si="0"/>
        <v>3515.0639999999999</v>
      </c>
      <c r="E61" s="29"/>
    </row>
    <row r="62" spans="1:5" ht="15">
      <c r="A62" s="4">
        <v>2011</v>
      </c>
      <c r="B62" s="16">
        <v>2901.6469999999999</v>
      </c>
      <c r="C62" s="16">
        <v>731.601</v>
      </c>
      <c r="D62" s="16">
        <f t="shared" si="0"/>
        <v>3633.248</v>
      </c>
      <c r="E62" s="29"/>
    </row>
    <row r="63" spans="1:5" ht="15">
      <c r="A63" s="4">
        <v>2012</v>
      </c>
      <c r="B63" s="15">
        <v>3115.223</v>
      </c>
      <c r="C63" s="15">
        <v>686.84799999999996</v>
      </c>
      <c r="D63" s="15">
        <f t="shared" si="0"/>
        <v>3802.0709999999999</v>
      </c>
      <c r="E63" s="29"/>
    </row>
    <row r="64" spans="1:5" ht="15">
      <c r="A64" s="4">
        <v>2013</v>
      </c>
      <c r="B64" s="15">
        <v>3040.7829999999999</v>
      </c>
      <c r="C64" s="15">
        <v>726.58699999999999</v>
      </c>
      <c r="D64" s="15">
        <f>C64+B64</f>
        <v>3767.37</v>
      </c>
      <c r="E64" s="29"/>
    </row>
    <row r="65" spans="1:5" ht="15">
      <c r="A65" s="4">
        <v>2014</v>
      </c>
      <c r="B65" s="15">
        <v>2794.6869999999999</v>
      </c>
      <c r="C65" s="15">
        <v>703.32500000000005</v>
      </c>
      <c r="D65" s="15">
        <f t="shared" si="0"/>
        <v>3498.0119999999997</v>
      </c>
      <c r="E65" s="29"/>
    </row>
    <row r="66" spans="1:5" ht="15">
      <c r="A66" s="4">
        <v>2015</v>
      </c>
      <c r="B66" s="15">
        <v>2123.009</v>
      </c>
      <c r="C66" s="15">
        <v>445.96699999999998</v>
      </c>
      <c r="D66" s="15">
        <f t="shared" si="0"/>
        <v>2568.9760000000001</v>
      </c>
      <c r="E66" s="29"/>
    </row>
    <row r="67" spans="1:5" ht="15">
      <c r="A67" s="4">
        <v>2016</v>
      </c>
      <c r="B67" s="15">
        <v>1688.289</v>
      </c>
      <c r="C67" s="15">
        <v>362.02800000000002</v>
      </c>
      <c r="D67" s="15">
        <f t="shared" si="0"/>
        <v>2050.317</v>
      </c>
      <c r="E67" s="29"/>
    </row>
    <row r="68" spans="1:5" ht="15">
      <c r="A68" s="4">
        <v>2017</v>
      </c>
      <c r="B68" s="15">
        <v>1856.096</v>
      </c>
      <c r="C68" s="15">
        <v>383.58600000000001</v>
      </c>
      <c r="D68" s="15">
        <f>C68+B68</f>
        <v>2239.6819999999998</v>
      </c>
      <c r="E68" s="29"/>
    </row>
    <row r="69" spans="1:5" ht="15">
      <c r="A69" s="4">
        <v>2018</v>
      </c>
      <c r="B69" s="15">
        <v>2102.114</v>
      </c>
      <c r="C69" s="15">
        <v>464.31</v>
      </c>
      <c r="D69" s="15">
        <f>C69+B69</f>
        <v>2566.424</v>
      </c>
      <c r="E69" s="29"/>
    </row>
    <row r="70" spans="1:5" ht="15">
      <c r="A70" s="4">
        <v>2019</v>
      </c>
      <c r="B70" s="15">
        <v>2262.069</v>
      </c>
      <c r="C70" s="15">
        <v>525.78099999999995</v>
      </c>
      <c r="D70" s="15">
        <v>2787.85</v>
      </c>
      <c r="E70" s="29"/>
    </row>
    <row r="71" spans="1:5" ht="15">
      <c r="A71" s="4">
        <v>2020</v>
      </c>
      <c r="B71" s="15">
        <v>1615.942</v>
      </c>
      <c r="C71" s="15">
        <v>442.495</v>
      </c>
      <c r="D71" s="15">
        <v>2787.85</v>
      </c>
    </row>
    <row r="72" spans="1:5" ht="15">
      <c r="A72" s="10">
        <v>2021</v>
      </c>
      <c r="B72" s="22">
        <v>1558.4670000000001</v>
      </c>
      <c r="C72" s="22">
        <v>561.38400000000001</v>
      </c>
      <c r="D72" s="22">
        <f>C72+B72</f>
        <v>2119.8510000000001</v>
      </c>
    </row>
    <row r="73" spans="1:5" ht="13.15" customHeight="1">
      <c r="A73" s="30"/>
      <c r="D73" s="11" t="s">
        <v>22</v>
      </c>
    </row>
    <row r="74" spans="1:5" ht="13.15" customHeight="1">
      <c r="A74" s="52" t="s">
        <v>41</v>
      </c>
      <c r="B74" s="31"/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92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>
      <c r="B1" s="1" t="s">
        <v>0</v>
      </c>
    </row>
    <row r="2" spans="1:4" s="26" customFormat="1">
      <c r="B2" s="49" t="s">
        <v>1</v>
      </c>
    </row>
    <row r="4" spans="1:4">
      <c r="B4" s="1" t="s">
        <v>30</v>
      </c>
    </row>
    <row r="6" spans="1:4">
      <c r="A6" s="54" t="s">
        <v>2</v>
      </c>
      <c r="B6" s="62" t="s">
        <v>3</v>
      </c>
      <c r="C6" s="55" t="s">
        <v>4</v>
      </c>
      <c r="D6" s="59" t="s">
        <v>5</v>
      </c>
    </row>
    <row r="7" spans="1:4">
      <c r="A7" s="56" t="s">
        <v>6</v>
      </c>
      <c r="B7" s="63" t="s">
        <v>7</v>
      </c>
      <c r="C7" s="57" t="s">
        <v>8</v>
      </c>
      <c r="D7" s="61" t="s">
        <v>9</v>
      </c>
    </row>
    <row r="8" spans="1:4">
      <c r="A8" s="12">
        <v>1932</v>
      </c>
      <c r="B8" s="13">
        <v>38.6</v>
      </c>
      <c r="C8" s="13">
        <v>7.3</v>
      </c>
      <c r="D8" s="14">
        <v>45.9</v>
      </c>
    </row>
    <row r="9" spans="1:4">
      <c r="A9" s="4">
        <v>1933</v>
      </c>
      <c r="B9" s="15">
        <v>39.6</v>
      </c>
      <c r="C9" s="15">
        <v>5.7</v>
      </c>
      <c r="D9" s="16">
        <v>45.3</v>
      </c>
    </row>
    <row r="10" spans="1:4">
      <c r="A10" s="4">
        <v>1934</v>
      </c>
      <c r="B10" s="16">
        <v>61.5</v>
      </c>
      <c r="C10" s="15">
        <v>11.9</v>
      </c>
      <c r="D10" s="16">
        <v>73.400000000000006</v>
      </c>
    </row>
    <row r="11" spans="1:4">
      <c r="A11" s="4">
        <v>1935</v>
      </c>
      <c r="B11" s="16">
        <v>83.3</v>
      </c>
      <c r="C11" s="16">
        <v>18.2</v>
      </c>
      <c r="D11" s="16">
        <v>101.5</v>
      </c>
    </row>
    <row r="12" spans="1:4">
      <c r="A12" s="4">
        <v>1936</v>
      </c>
      <c r="B12" s="16">
        <v>92.3</v>
      </c>
      <c r="C12" s="16">
        <v>21</v>
      </c>
      <c r="D12" s="16">
        <v>113.3</v>
      </c>
    </row>
    <row r="13" spans="1:4">
      <c r="A13" s="4">
        <v>1937</v>
      </c>
      <c r="B13" s="16">
        <v>114.2</v>
      </c>
      <c r="C13" s="16">
        <v>30.2</v>
      </c>
      <c r="D13" s="16">
        <v>144.4</v>
      </c>
    </row>
    <row r="14" spans="1:4">
      <c r="A14" s="4">
        <v>1938</v>
      </c>
      <c r="B14" s="16">
        <v>95.8</v>
      </c>
      <c r="C14" s="16">
        <v>25.4</v>
      </c>
      <c r="D14" s="16">
        <v>121.2</v>
      </c>
    </row>
    <row r="15" spans="1:4">
      <c r="A15" s="4" t="s">
        <v>12</v>
      </c>
      <c r="B15" s="15" t="s">
        <v>23</v>
      </c>
      <c r="C15" s="15" t="s">
        <v>23</v>
      </c>
      <c r="D15" s="15" t="s">
        <v>23</v>
      </c>
    </row>
    <row r="16" spans="1:4">
      <c r="A16" s="4">
        <v>1946</v>
      </c>
      <c r="B16" s="15">
        <v>77.7</v>
      </c>
      <c r="C16" s="15">
        <v>42.3</v>
      </c>
      <c r="D16" s="16">
        <v>120</v>
      </c>
    </row>
    <row r="17" spans="1:4">
      <c r="A17" s="4">
        <v>1947</v>
      </c>
      <c r="B17" s="15">
        <v>159.19999999999999</v>
      </c>
      <c r="C17" s="15">
        <v>71.099999999999994</v>
      </c>
      <c r="D17" s="15">
        <v>230.3</v>
      </c>
    </row>
    <row r="18" spans="1:4">
      <c r="A18" s="4">
        <v>1948</v>
      </c>
      <c r="B18" s="15">
        <v>145.69999999999999</v>
      </c>
      <c r="C18" s="15">
        <v>75.599999999999994</v>
      </c>
      <c r="D18" s="15">
        <v>221.3</v>
      </c>
    </row>
    <row r="19" spans="1:4">
      <c r="A19" s="4">
        <v>1949</v>
      </c>
      <c r="B19" s="16">
        <v>202.3</v>
      </c>
      <c r="C19" s="16">
        <v>84</v>
      </c>
      <c r="D19" s="16">
        <v>286.3</v>
      </c>
    </row>
    <row r="20" spans="1:4">
      <c r="A20" s="4">
        <v>1950</v>
      </c>
      <c r="B20" s="16">
        <v>324.89999999999998</v>
      </c>
      <c r="C20" s="16">
        <v>104.8</v>
      </c>
      <c r="D20" s="16">
        <v>429.7</v>
      </c>
    </row>
    <row r="21" spans="1:4">
      <c r="A21" s="4">
        <v>1951</v>
      </c>
      <c r="B21" s="16">
        <v>275.7</v>
      </c>
      <c r="C21" s="16">
        <v>109.9</v>
      </c>
      <c r="D21" s="16">
        <v>385.6</v>
      </c>
    </row>
    <row r="22" spans="1:4">
      <c r="A22" s="4">
        <v>1952</v>
      </c>
      <c r="B22" s="16">
        <v>292.10000000000002</v>
      </c>
      <c r="C22" s="16">
        <v>108.7</v>
      </c>
      <c r="D22" s="16">
        <v>400.8</v>
      </c>
    </row>
    <row r="23" spans="1:4">
      <c r="A23" s="4">
        <v>1953</v>
      </c>
      <c r="B23" s="16">
        <v>362.4</v>
      </c>
      <c r="C23" s="16">
        <v>101.3</v>
      </c>
      <c r="D23" s="16">
        <v>463.7</v>
      </c>
    </row>
    <row r="24" spans="1:4">
      <c r="A24" s="4">
        <v>1954</v>
      </c>
      <c r="B24" s="16">
        <v>307.60000000000002</v>
      </c>
      <c r="C24" s="16">
        <v>70</v>
      </c>
      <c r="D24" s="16">
        <v>377.6</v>
      </c>
    </row>
    <row r="25" spans="1:4">
      <c r="A25" s="4">
        <v>1955</v>
      </c>
      <c r="B25" s="16">
        <v>381.8</v>
      </c>
      <c r="C25" s="16">
        <v>73.7</v>
      </c>
      <c r="D25" s="16">
        <v>455.5</v>
      </c>
    </row>
    <row r="26" spans="1:4">
      <c r="A26" s="4">
        <v>1956</v>
      </c>
      <c r="B26" s="16">
        <v>404.6</v>
      </c>
      <c r="C26" s="16">
        <v>85.7</v>
      </c>
      <c r="D26" s="16">
        <v>490.3</v>
      </c>
    </row>
    <row r="27" spans="1:4">
      <c r="A27" s="4">
        <v>1957</v>
      </c>
      <c r="B27" s="16">
        <v>391.6</v>
      </c>
      <c r="C27" s="16">
        <v>76.8</v>
      </c>
      <c r="D27" s="16">
        <v>468.4</v>
      </c>
    </row>
    <row r="28" spans="1:4">
      <c r="A28" s="4">
        <v>1958</v>
      </c>
      <c r="B28" s="16">
        <v>381.6</v>
      </c>
      <c r="C28" s="16">
        <v>66</v>
      </c>
      <c r="D28" s="16">
        <v>447.6</v>
      </c>
    </row>
    <row r="29" spans="1:4">
      <c r="A29" s="4">
        <v>1959</v>
      </c>
      <c r="B29" s="16">
        <v>427.3</v>
      </c>
      <c r="C29" s="16">
        <v>74.8</v>
      </c>
      <c r="D29" s="16">
        <v>502.1</v>
      </c>
    </row>
    <row r="30" spans="1:4">
      <c r="A30" s="4">
        <v>1960</v>
      </c>
      <c r="B30" s="16">
        <v>450.8</v>
      </c>
      <c r="C30" s="16">
        <v>73.7</v>
      </c>
      <c r="D30" s="16">
        <v>524.5</v>
      </c>
    </row>
    <row r="31" spans="1:4">
      <c r="A31" s="4">
        <v>1961</v>
      </c>
      <c r="B31" s="16">
        <v>440.4</v>
      </c>
      <c r="C31" s="16">
        <v>74.7</v>
      </c>
      <c r="D31" s="16">
        <v>515.1</v>
      </c>
    </row>
    <row r="32" spans="1:4">
      <c r="A32" s="4">
        <v>1962</v>
      </c>
      <c r="B32" s="16">
        <v>501</v>
      </c>
      <c r="C32" s="16">
        <v>81.5</v>
      </c>
      <c r="D32" s="16">
        <v>582.5</v>
      </c>
    </row>
    <row r="33" spans="1:4">
      <c r="A33" s="4">
        <v>1963</v>
      </c>
      <c r="B33" s="16">
        <v>541.9</v>
      </c>
      <c r="C33" s="16">
        <v>90.6</v>
      </c>
      <c r="D33" s="16">
        <v>632.5</v>
      </c>
    </row>
    <row r="34" spans="1:4">
      <c r="A34" s="4">
        <v>1964</v>
      </c>
      <c r="B34" s="16">
        <v>607.5</v>
      </c>
      <c r="C34" s="16">
        <v>104.2</v>
      </c>
      <c r="D34" s="16">
        <v>711.7</v>
      </c>
    </row>
    <row r="35" spans="1:4">
      <c r="A35" s="4">
        <v>1965</v>
      </c>
      <c r="B35" s="16">
        <v>686.8</v>
      </c>
      <c r="C35" s="16">
        <v>115.7</v>
      </c>
      <c r="D35" s="16">
        <v>802.5</v>
      </c>
    </row>
    <row r="36" spans="1:4">
      <c r="A36" s="4">
        <v>1966</v>
      </c>
      <c r="B36" s="16">
        <v>683.6</v>
      </c>
      <c r="C36" s="16">
        <v>128.5</v>
      </c>
      <c r="D36" s="16">
        <v>812.1</v>
      </c>
    </row>
    <row r="37" spans="1:4">
      <c r="A37" s="4">
        <v>1967</v>
      </c>
      <c r="B37" s="16">
        <v>667.8</v>
      </c>
      <c r="C37" s="16">
        <v>131</v>
      </c>
      <c r="D37" s="16">
        <v>798.8</v>
      </c>
    </row>
    <row r="38" spans="1:4">
      <c r="A38" s="4">
        <v>1968</v>
      </c>
      <c r="B38" s="15">
        <v>737.6</v>
      </c>
      <c r="C38" s="15">
        <v>142.19999999999999</v>
      </c>
      <c r="D38" s="16">
        <v>879.8</v>
      </c>
    </row>
    <row r="39" spans="1:4">
      <c r="A39" s="4">
        <v>1969</v>
      </c>
      <c r="B39" s="15">
        <v>756</v>
      </c>
      <c r="C39" s="15">
        <v>153.30000000000001</v>
      </c>
      <c r="D39" s="16">
        <v>909.3</v>
      </c>
    </row>
    <row r="40" spans="1:4">
      <c r="A40" s="4">
        <v>1970</v>
      </c>
      <c r="B40" s="15">
        <v>636.20000000000005</v>
      </c>
      <c r="C40" s="15">
        <v>129.4</v>
      </c>
      <c r="D40" s="16">
        <v>765.6</v>
      </c>
    </row>
    <row r="41" spans="1:4">
      <c r="A41" s="4">
        <v>1971</v>
      </c>
      <c r="B41" s="16">
        <v>745</v>
      </c>
      <c r="C41" s="16">
        <v>138.9</v>
      </c>
      <c r="D41" s="16">
        <v>883.9</v>
      </c>
    </row>
    <row r="42" spans="1:4">
      <c r="A42" s="4">
        <v>1972</v>
      </c>
      <c r="B42" s="16">
        <v>812.8</v>
      </c>
      <c r="C42" s="16">
        <v>180.7</v>
      </c>
      <c r="D42" s="16">
        <v>993.5</v>
      </c>
    </row>
    <row r="43" spans="1:4">
      <c r="A43" s="4">
        <v>1973</v>
      </c>
      <c r="B43" s="16">
        <v>935.5</v>
      </c>
      <c r="C43" s="16">
        <v>234.7</v>
      </c>
      <c r="D43" s="16">
        <v>1170.2</v>
      </c>
    </row>
    <row r="44" spans="1:4">
      <c r="A44" s="4">
        <v>1974</v>
      </c>
      <c r="B44" s="16">
        <v>901.1</v>
      </c>
      <c r="C44" s="16">
        <v>287.60000000000002</v>
      </c>
      <c r="D44" s="16">
        <v>1188.7</v>
      </c>
    </row>
    <row r="45" spans="1:4">
      <c r="A45" s="4">
        <v>1975</v>
      </c>
      <c r="B45" s="16">
        <v>839.9</v>
      </c>
      <c r="C45" s="16">
        <v>265</v>
      </c>
      <c r="D45" s="16">
        <v>1104.9000000000001</v>
      </c>
    </row>
    <row r="46" spans="1:4">
      <c r="A46" s="4">
        <v>1976</v>
      </c>
      <c r="B46" s="15">
        <v>898.2</v>
      </c>
      <c r="C46" s="15">
        <v>305.60000000000002</v>
      </c>
      <c r="D46" s="15">
        <v>1203.8</v>
      </c>
    </row>
    <row r="47" spans="1:4">
      <c r="A47" s="4">
        <v>1977</v>
      </c>
      <c r="B47" s="15">
        <v>953.1</v>
      </c>
      <c r="C47" s="15">
        <v>333.5</v>
      </c>
      <c r="D47" s="16">
        <v>1286.5999999999999</v>
      </c>
    </row>
    <row r="48" spans="1:4">
      <c r="A48" s="4">
        <v>1978</v>
      </c>
      <c r="B48" s="15">
        <v>958.4</v>
      </c>
      <c r="C48" s="15">
        <v>349.3</v>
      </c>
      <c r="D48" s="15">
        <v>1307.7</v>
      </c>
    </row>
    <row r="49" spans="1:4">
      <c r="A49" s="4">
        <v>1979</v>
      </c>
      <c r="B49" s="15">
        <v>998</v>
      </c>
      <c r="C49" s="15">
        <v>382.1</v>
      </c>
      <c r="D49" s="15">
        <v>1380.1</v>
      </c>
    </row>
    <row r="50" spans="1:4">
      <c r="A50" s="4">
        <v>1980</v>
      </c>
      <c r="B50" s="15">
        <v>949</v>
      </c>
      <c r="C50" s="15">
        <v>335.8</v>
      </c>
      <c r="D50" s="15">
        <v>1284.8</v>
      </c>
    </row>
    <row r="51" spans="1:4">
      <c r="A51" s="4">
        <v>1981</v>
      </c>
      <c r="B51" s="15">
        <v>891.6</v>
      </c>
      <c r="C51" s="15">
        <v>281.5</v>
      </c>
      <c r="D51" s="15">
        <v>1173.0999999999999</v>
      </c>
    </row>
    <row r="52" spans="1:4">
      <c r="A52" s="4">
        <v>1982</v>
      </c>
      <c r="B52" s="15">
        <v>727.1</v>
      </c>
      <c r="C52" s="15">
        <v>204.8</v>
      </c>
      <c r="D52" s="15">
        <v>931.9</v>
      </c>
    </row>
    <row r="53" spans="1:4">
      <c r="A53" s="4">
        <v>1983</v>
      </c>
      <c r="B53" s="15">
        <v>830.5</v>
      </c>
      <c r="C53" s="15">
        <v>223.9</v>
      </c>
      <c r="D53" s="15">
        <v>1054.4000000000001</v>
      </c>
    </row>
    <row r="54" spans="1:4">
      <c r="A54" s="4">
        <v>1984</v>
      </c>
      <c r="B54" s="15">
        <v>914.7</v>
      </c>
      <c r="C54" s="15">
        <v>292.3</v>
      </c>
      <c r="D54" s="15">
        <v>1207</v>
      </c>
    </row>
    <row r="55" spans="1:4">
      <c r="A55" s="4">
        <v>1985</v>
      </c>
      <c r="B55" s="15">
        <v>958.4</v>
      </c>
      <c r="C55" s="15">
        <v>393.4</v>
      </c>
      <c r="D55" s="15">
        <f t="shared" ref="D55:D82" si="0">+C55+B55</f>
        <v>1351.8</v>
      </c>
    </row>
    <row r="56" spans="1:4">
      <c r="A56" s="4">
        <v>1986</v>
      </c>
      <c r="B56" s="15">
        <v>1065.0999999999999</v>
      </c>
      <c r="C56" s="15">
        <v>406.9</v>
      </c>
      <c r="D56" s="15">
        <f t="shared" si="0"/>
        <v>1472</v>
      </c>
    </row>
    <row r="57" spans="1:4">
      <c r="A57" s="4">
        <v>1987</v>
      </c>
      <c r="B57" s="15">
        <v>1028.5</v>
      </c>
      <c r="C57" s="15">
        <v>450</v>
      </c>
      <c r="D57" s="15">
        <f t="shared" si="0"/>
        <v>1478.5</v>
      </c>
    </row>
    <row r="58" spans="1:4">
      <c r="A58" s="4">
        <v>1988</v>
      </c>
      <c r="B58" s="15">
        <v>1043.0999999999999</v>
      </c>
      <c r="C58" s="15">
        <v>500.5</v>
      </c>
      <c r="D58" s="15">
        <f t="shared" si="0"/>
        <v>1543.6</v>
      </c>
    </row>
    <row r="59" spans="1:4">
      <c r="A59" s="4">
        <v>1989</v>
      </c>
      <c r="B59" s="15">
        <v>988.1</v>
      </c>
      <c r="C59" s="15">
        <v>495.7</v>
      </c>
      <c r="D59" s="15">
        <f t="shared" si="0"/>
        <v>1483.8</v>
      </c>
    </row>
    <row r="60" spans="1:4">
      <c r="A60" s="4">
        <v>1990</v>
      </c>
      <c r="B60" s="15">
        <v>884.6</v>
      </c>
      <c r="C60" s="15">
        <v>433.3</v>
      </c>
      <c r="D60" s="15">
        <f t="shared" si="0"/>
        <v>1317.9</v>
      </c>
    </row>
    <row r="61" spans="1:4">
      <c r="A61" s="4">
        <v>1991</v>
      </c>
      <c r="B61" s="15">
        <v>873.2</v>
      </c>
      <c r="C61" s="15">
        <v>414.6</v>
      </c>
      <c r="D61" s="15">
        <f t="shared" si="0"/>
        <v>1287.8000000000002</v>
      </c>
    </row>
    <row r="62" spans="1:4">
      <c r="A62" s="4">
        <v>1992</v>
      </c>
      <c r="B62" s="15">
        <v>798</v>
      </c>
      <c r="C62" s="15">
        <v>429.4</v>
      </c>
      <c r="D62" s="15">
        <f t="shared" si="0"/>
        <v>1227.4000000000001</v>
      </c>
    </row>
    <row r="63" spans="1:4">
      <c r="A63" s="4">
        <v>1993</v>
      </c>
      <c r="B63" s="15">
        <v>739</v>
      </c>
      <c r="C63" s="15">
        <v>453.9</v>
      </c>
      <c r="D63" s="15">
        <f t="shared" si="0"/>
        <v>1192.9000000000001</v>
      </c>
    </row>
    <row r="64" spans="1:4">
      <c r="A64" s="4">
        <v>1994</v>
      </c>
      <c r="B64" s="15">
        <v>748.7</v>
      </c>
      <c r="C64" s="15">
        <v>511.4</v>
      </c>
      <c r="D64" s="15">
        <f t="shared" si="0"/>
        <v>1260.0999999999999</v>
      </c>
    </row>
    <row r="65" spans="1:9">
      <c r="A65" s="4">
        <v>1995</v>
      </c>
      <c r="B65" s="15">
        <v>670.2</v>
      </c>
      <c r="C65" s="15">
        <v>496.3</v>
      </c>
      <c r="D65" s="15">
        <f t="shared" si="0"/>
        <v>1166.5</v>
      </c>
    </row>
    <row r="66" spans="1:9">
      <c r="A66" s="4">
        <v>1996</v>
      </c>
      <c r="B66" s="15">
        <v>663.7</v>
      </c>
      <c r="C66" s="15">
        <v>541.4</v>
      </c>
      <c r="D66" s="15">
        <f t="shared" si="0"/>
        <v>1205.0999999999999</v>
      </c>
    </row>
    <row r="67" spans="1:9">
      <c r="A67" s="4">
        <v>1997</v>
      </c>
      <c r="B67" s="15">
        <v>738.6</v>
      </c>
      <c r="C67" s="15">
        <v>683.5</v>
      </c>
      <c r="D67" s="15">
        <f t="shared" si="0"/>
        <v>1422.1</v>
      </c>
    </row>
    <row r="68" spans="1:9">
      <c r="A68" s="4">
        <v>1998</v>
      </c>
      <c r="B68" s="15">
        <v>742</v>
      </c>
      <c r="C68" s="15">
        <v>686.2</v>
      </c>
      <c r="D68" s="15">
        <f t="shared" si="0"/>
        <v>1428.2</v>
      </c>
    </row>
    <row r="69" spans="1:9">
      <c r="A69" s="4">
        <v>1999</v>
      </c>
      <c r="B69" s="15">
        <v>806.44</v>
      </c>
      <c r="C69" s="15">
        <v>733.93899999999996</v>
      </c>
      <c r="D69" s="15">
        <f t="shared" si="0"/>
        <v>1540.3789999999999</v>
      </c>
    </row>
    <row r="70" spans="1:9">
      <c r="A70" s="4">
        <v>2000</v>
      </c>
      <c r="B70" s="15">
        <v>849.13199999999995</v>
      </c>
      <c r="C70" s="15">
        <v>736.95100000000002</v>
      </c>
      <c r="D70" s="15">
        <f t="shared" si="0"/>
        <v>1586.0830000000001</v>
      </c>
    </row>
    <row r="71" spans="1:9">
      <c r="A71" s="4">
        <v>2001</v>
      </c>
      <c r="B71" s="15">
        <v>868.18799999999999</v>
      </c>
      <c r="C71" s="15">
        <v>729.68700000000001</v>
      </c>
      <c r="D71" s="15">
        <f t="shared" si="0"/>
        <v>1597.875</v>
      </c>
      <c r="I71" s="29"/>
    </row>
    <row r="72" spans="1:9">
      <c r="A72" s="4">
        <v>2002</v>
      </c>
      <c r="B72" s="15">
        <v>934.05700000000002</v>
      </c>
      <c r="C72" s="15">
        <v>797.76599999999996</v>
      </c>
      <c r="D72" s="15">
        <f t="shared" si="0"/>
        <v>1731.8229999999999</v>
      </c>
    </row>
    <row r="73" spans="1:9">
      <c r="A73" s="7">
        <v>2003</v>
      </c>
      <c r="B73" s="15">
        <v>864.98900000000003</v>
      </c>
      <c r="C73" s="27">
        <v>760.06100000000004</v>
      </c>
      <c r="D73" s="15">
        <f t="shared" si="0"/>
        <v>1625.0500000000002</v>
      </c>
    </row>
    <row r="74" spans="1:9">
      <c r="A74" s="4">
        <v>2004</v>
      </c>
      <c r="B74" s="27">
        <v>821.55</v>
      </c>
      <c r="C74" s="15">
        <v>753.25300000000004</v>
      </c>
      <c r="D74" s="19">
        <f t="shared" si="0"/>
        <v>1574.8029999999999</v>
      </c>
    </row>
    <row r="75" spans="1:9">
      <c r="A75" s="4">
        <v>2005</v>
      </c>
      <c r="B75" s="19">
        <v>847.346</v>
      </c>
      <c r="C75" s="15">
        <v>782.70600000000002</v>
      </c>
      <c r="D75" s="19">
        <f t="shared" si="0"/>
        <v>1630.0520000000001</v>
      </c>
    </row>
    <row r="76" spans="1:9">
      <c r="A76" s="4">
        <v>2006</v>
      </c>
      <c r="B76" s="27">
        <v>858.82600000000002</v>
      </c>
      <c r="C76" s="15">
        <v>807.18200000000002</v>
      </c>
      <c r="D76" s="15">
        <f t="shared" si="0"/>
        <v>1666.008</v>
      </c>
    </row>
    <row r="77" spans="1:9">
      <c r="A77" s="7">
        <v>2007</v>
      </c>
      <c r="B77" s="15">
        <v>841.58500000000004</v>
      </c>
      <c r="C77" s="27">
        <v>848.76</v>
      </c>
      <c r="D77" s="15">
        <f t="shared" si="0"/>
        <v>1690.345</v>
      </c>
    </row>
    <row r="78" spans="1:9">
      <c r="A78" s="4">
        <v>2008</v>
      </c>
      <c r="B78" s="15">
        <v>872.72</v>
      </c>
      <c r="C78" s="15">
        <v>801.005</v>
      </c>
      <c r="D78" s="15">
        <f t="shared" si="0"/>
        <v>1673.7249999999999</v>
      </c>
    </row>
    <row r="79" spans="1:9">
      <c r="A79" s="4">
        <v>2009</v>
      </c>
      <c r="B79" s="15">
        <v>729.02300000000002</v>
      </c>
      <c r="C79" s="15">
        <v>753.20899999999995</v>
      </c>
      <c r="D79" s="15">
        <f t="shared" si="0"/>
        <v>1482.232</v>
      </c>
    </row>
    <row r="80" spans="1:9">
      <c r="A80" s="4">
        <v>2010</v>
      </c>
      <c r="B80" s="15">
        <v>694.34900000000005</v>
      </c>
      <c r="C80" s="15">
        <v>889.03899999999999</v>
      </c>
      <c r="D80" s="15">
        <f t="shared" si="0"/>
        <v>1583.3879999999999</v>
      </c>
    </row>
    <row r="81" spans="1:12">
      <c r="A81" s="4">
        <v>2011</v>
      </c>
      <c r="B81" s="15">
        <v>681.95600000000002</v>
      </c>
      <c r="C81" s="15">
        <v>938.26499999999999</v>
      </c>
      <c r="D81" s="15">
        <f t="shared" si="0"/>
        <v>1620.221</v>
      </c>
    </row>
    <row r="82" spans="1:12">
      <c r="A82" s="4">
        <v>2012</v>
      </c>
      <c r="B82" s="15">
        <v>748.53</v>
      </c>
      <c r="C82" s="15">
        <v>967.64800000000002</v>
      </c>
      <c r="D82" s="15">
        <f t="shared" si="0"/>
        <v>1716.1779999999999</v>
      </c>
    </row>
    <row r="83" spans="1:12">
      <c r="A83" s="4">
        <v>2013</v>
      </c>
      <c r="B83" s="15">
        <v>755.61500000000001</v>
      </c>
      <c r="C83" s="15">
        <v>1024.9079999999999</v>
      </c>
      <c r="D83" s="15">
        <f t="shared" ref="D83:D91" si="1">+C83+B83</f>
        <v>1780.5229999999999</v>
      </c>
    </row>
    <row r="84" spans="1:12">
      <c r="A84" s="4">
        <v>2014</v>
      </c>
      <c r="B84" s="15">
        <v>755.54399999999998</v>
      </c>
      <c r="C84" s="15">
        <v>1133.9369999999999</v>
      </c>
      <c r="D84" s="15">
        <f t="shared" si="1"/>
        <v>1889.4809999999998</v>
      </c>
    </row>
    <row r="85" spans="1:12">
      <c r="A85" s="4">
        <v>2015</v>
      </c>
      <c r="B85" s="15">
        <v>711.69500000000005</v>
      </c>
      <c r="C85" s="15">
        <v>1225.2950000000001</v>
      </c>
      <c r="D85" s="15">
        <f t="shared" si="1"/>
        <v>1936.9900000000002</v>
      </c>
    </row>
    <row r="86" spans="1:12">
      <c r="A86" s="4">
        <v>2016</v>
      </c>
      <c r="B86" s="15">
        <v>659.47500000000002</v>
      </c>
      <c r="C86" s="15">
        <v>1323.5360000000001</v>
      </c>
      <c r="D86" s="15">
        <f t="shared" si="1"/>
        <v>1983.011</v>
      </c>
    </row>
    <row r="87" spans="1:12">
      <c r="A87" s="4">
        <v>2017</v>
      </c>
      <c r="B87" s="15">
        <v>635.45399999999995</v>
      </c>
      <c r="C87" s="15">
        <v>1440.8440000000001</v>
      </c>
      <c r="D87" s="15">
        <f t="shared" si="1"/>
        <v>2076.2979999999998</v>
      </c>
    </row>
    <row r="88" spans="1:12">
      <c r="A88" s="4">
        <v>2018</v>
      </c>
      <c r="B88" s="15">
        <v>581.97699999999998</v>
      </c>
      <c r="C88" s="15">
        <v>1458.2840000000001</v>
      </c>
      <c r="D88" s="15">
        <f t="shared" si="1"/>
        <v>2040.261</v>
      </c>
    </row>
    <row r="89" spans="1:12">
      <c r="A89" s="4">
        <v>2019</v>
      </c>
      <c r="B89" s="15">
        <v>496.60300000000001</v>
      </c>
      <c r="C89" s="15">
        <v>1479.252</v>
      </c>
      <c r="D89" s="15">
        <f t="shared" ref="D89:D90" si="2">+C89+B89</f>
        <v>1975.855</v>
      </c>
    </row>
    <row r="90" spans="1:12">
      <c r="A90" s="4">
        <v>2020</v>
      </c>
      <c r="B90" s="15">
        <v>318.75</v>
      </c>
      <c r="C90" s="15">
        <v>1208.83</v>
      </c>
      <c r="D90" s="15">
        <f t="shared" si="2"/>
        <v>1527.58</v>
      </c>
    </row>
    <row r="91" spans="1:12">
      <c r="A91" s="10">
        <v>2021</v>
      </c>
      <c r="B91" s="22">
        <v>320.60500000000002</v>
      </c>
      <c r="C91" s="22">
        <v>1384.2449999999999</v>
      </c>
      <c r="D91" s="22">
        <f t="shared" si="1"/>
        <v>1704.85</v>
      </c>
      <c r="H91" s="69"/>
      <c r="I91" s="69"/>
      <c r="J91" s="69"/>
      <c r="K91" s="69"/>
      <c r="L91" s="69"/>
    </row>
    <row r="92" spans="1:12">
      <c r="D92" s="11" t="s">
        <v>24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D93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6" width="9.28515625" style="3"/>
    <col min="7" max="9" width="17.28515625" style="3" customWidth="1"/>
    <col min="10" max="16384" width="9.28515625" style="3"/>
  </cols>
  <sheetData>
    <row r="1" spans="1:30" s="1" customFormat="1">
      <c r="B1" s="1" t="s">
        <v>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s="26" customFormat="1">
      <c r="B2" s="49" t="s">
        <v>1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4" spans="1:30">
      <c r="B4" s="1" t="s">
        <v>29</v>
      </c>
    </row>
    <row r="6" spans="1:30">
      <c r="A6" s="54" t="s">
        <v>2</v>
      </c>
      <c r="B6" s="55" t="s">
        <v>3</v>
      </c>
      <c r="C6" s="55" t="s">
        <v>4</v>
      </c>
      <c r="D6" s="55" t="s">
        <v>5</v>
      </c>
    </row>
    <row r="7" spans="1:30">
      <c r="A7" s="56" t="s">
        <v>6</v>
      </c>
      <c r="B7" s="57" t="s">
        <v>7</v>
      </c>
      <c r="C7" s="57" t="s">
        <v>8</v>
      </c>
      <c r="D7" s="57" t="s">
        <v>9</v>
      </c>
    </row>
    <row r="8" spans="1:30">
      <c r="A8" s="4">
        <v>1932</v>
      </c>
      <c r="B8" s="15">
        <v>1096.4000000000001</v>
      </c>
      <c r="C8" s="15">
        <v>180.4</v>
      </c>
      <c r="D8" s="16">
        <v>1276.8</v>
      </c>
    </row>
    <row r="9" spans="1:30">
      <c r="A9" s="4">
        <v>1933</v>
      </c>
      <c r="B9" s="15">
        <v>1493.8</v>
      </c>
      <c r="C9" s="15">
        <v>245.9</v>
      </c>
      <c r="D9" s="16">
        <v>1739.7</v>
      </c>
    </row>
    <row r="10" spans="1:30">
      <c r="A10" s="4">
        <v>1934</v>
      </c>
      <c r="B10" s="16">
        <v>1888.6</v>
      </c>
      <c r="C10" s="15">
        <v>403.8</v>
      </c>
      <c r="D10" s="16">
        <v>2292.4</v>
      </c>
    </row>
    <row r="11" spans="1:30">
      <c r="A11" s="4">
        <v>1935</v>
      </c>
      <c r="B11" s="16">
        <v>2743.9</v>
      </c>
      <c r="C11" s="16">
        <v>510.7</v>
      </c>
      <c r="D11" s="16">
        <v>3254.6</v>
      </c>
    </row>
    <row r="12" spans="1:30">
      <c r="A12" s="4">
        <v>1936</v>
      </c>
      <c r="B12" s="16">
        <v>3404.5</v>
      </c>
      <c r="C12" s="16">
        <v>611.6</v>
      </c>
      <c r="D12" s="16">
        <v>4016.1</v>
      </c>
    </row>
    <row r="13" spans="1:30">
      <c r="A13" s="4">
        <v>1937</v>
      </c>
      <c r="B13" s="16">
        <v>3483.8</v>
      </c>
      <c r="C13" s="16">
        <v>618.20000000000005</v>
      </c>
      <c r="D13" s="16">
        <v>4102</v>
      </c>
    </row>
    <row r="14" spans="1:30">
      <c r="A14" s="4">
        <v>1938</v>
      </c>
      <c r="B14" s="16">
        <v>1891</v>
      </c>
      <c r="C14" s="16">
        <v>365.4</v>
      </c>
      <c r="D14" s="16">
        <v>2256.4</v>
      </c>
    </row>
    <row r="15" spans="1:30">
      <c r="A15" s="4" t="s">
        <v>12</v>
      </c>
      <c r="B15" s="15" t="s">
        <v>23</v>
      </c>
      <c r="C15" s="15" t="s">
        <v>23</v>
      </c>
      <c r="D15" s="15" t="s">
        <v>23</v>
      </c>
    </row>
    <row r="16" spans="1:30">
      <c r="A16" s="4">
        <v>1946</v>
      </c>
      <c r="B16" s="15">
        <v>1815.2</v>
      </c>
      <c r="C16" s="15">
        <v>625.20000000000005</v>
      </c>
      <c r="D16" s="16">
        <v>2440.4</v>
      </c>
    </row>
    <row r="17" spans="1:4">
      <c r="A17" s="4">
        <v>1947</v>
      </c>
      <c r="B17" s="15">
        <v>3167.2</v>
      </c>
      <c r="C17" s="15">
        <v>879.2</v>
      </c>
      <c r="D17" s="15">
        <v>4046.4</v>
      </c>
    </row>
    <row r="18" spans="1:4">
      <c r="A18" s="4">
        <v>1948</v>
      </c>
      <c r="B18" s="15">
        <v>3490.9</v>
      </c>
      <c r="C18" s="15">
        <v>1035.2</v>
      </c>
      <c r="D18" s="15">
        <v>4526.1000000000004</v>
      </c>
    </row>
    <row r="19" spans="1:4">
      <c r="A19" s="4">
        <v>1949</v>
      </c>
      <c r="B19" s="16">
        <v>4838.3</v>
      </c>
      <c r="C19" s="16">
        <v>962</v>
      </c>
      <c r="D19" s="16">
        <v>5800.3</v>
      </c>
    </row>
    <row r="20" spans="1:4">
      <c r="A20" s="4">
        <v>1950</v>
      </c>
      <c r="B20" s="16">
        <v>6326.4</v>
      </c>
      <c r="C20" s="16">
        <v>1142.3</v>
      </c>
      <c r="D20" s="16">
        <v>7468.7</v>
      </c>
    </row>
    <row r="21" spans="1:4">
      <c r="A21" s="4">
        <v>1951</v>
      </c>
      <c r="B21" s="16">
        <v>5060.8999999999996</v>
      </c>
      <c r="C21" s="16">
        <v>1003.9</v>
      </c>
      <c r="D21" s="16">
        <v>6064.8</v>
      </c>
    </row>
    <row r="22" spans="1:4">
      <c r="A22" s="4">
        <v>1952</v>
      </c>
      <c r="B22" s="16">
        <v>4158.3999999999996</v>
      </c>
      <c r="C22" s="16">
        <v>812.1</v>
      </c>
      <c r="D22" s="16">
        <v>4970.5</v>
      </c>
    </row>
    <row r="23" spans="1:4">
      <c r="A23" s="4">
        <v>1953</v>
      </c>
      <c r="B23" s="16">
        <v>5739</v>
      </c>
      <c r="C23" s="16">
        <v>930.3</v>
      </c>
      <c r="D23" s="16">
        <v>6669.3</v>
      </c>
    </row>
    <row r="24" spans="1:4">
      <c r="A24" s="4">
        <v>1954</v>
      </c>
      <c r="B24" s="16">
        <v>5535.5</v>
      </c>
      <c r="C24" s="16">
        <v>829.1</v>
      </c>
      <c r="D24" s="16">
        <v>6364.6</v>
      </c>
    </row>
    <row r="25" spans="1:4">
      <c r="A25" s="4">
        <v>1955</v>
      </c>
      <c r="B25" s="16">
        <v>7169.9</v>
      </c>
      <c r="C25" s="16">
        <v>957</v>
      </c>
      <c r="D25" s="16">
        <v>8126.9</v>
      </c>
    </row>
    <row r="26" spans="1:4">
      <c r="A26" s="4">
        <v>1956</v>
      </c>
      <c r="B26" s="16">
        <v>5955.2</v>
      </c>
      <c r="C26" s="16">
        <v>894.4</v>
      </c>
      <c r="D26" s="16">
        <v>6849.6</v>
      </c>
    </row>
    <row r="27" spans="1:4">
      <c r="A27" s="4">
        <v>1957</v>
      </c>
      <c r="B27" s="16">
        <v>5982.3</v>
      </c>
      <c r="C27" s="16">
        <v>858.1</v>
      </c>
      <c r="D27" s="16">
        <v>6840.4</v>
      </c>
    </row>
    <row r="28" spans="1:4">
      <c r="A28" s="4">
        <v>1958</v>
      </c>
      <c r="B28" s="16">
        <v>4654.5</v>
      </c>
      <c r="C28" s="16">
        <v>726.7</v>
      </c>
      <c r="D28" s="16">
        <v>5381.2</v>
      </c>
    </row>
    <row r="29" spans="1:4">
      <c r="A29" s="4">
        <v>1959</v>
      </c>
      <c r="B29" s="16">
        <v>6041.3</v>
      </c>
      <c r="C29" s="16">
        <v>942.1</v>
      </c>
      <c r="D29" s="16">
        <v>6983.4</v>
      </c>
    </row>
    <row r="30" spans="1:4">
      <c r="A30" s="4">
        <v>1960</v>
      </c>
      <c r="B30" s="16">
        <v>6576.6</v>
      </c>
      <c r="C30" s="16">
        <v>943.5</v>
      </c>
      <c r="D30" s="16">
        <v>7520.1</v>
      </c>
    </row>
    <row r="31" spans="1:4">
      <c r="A31" s="4">
        <v>1961</v>
      </c>
      <c r="B31" s="16">
        <v>5854.7</v>
      </c>
      <c r="C31" s="16">
        <v>918.7</v>
      </c>
      <c r="D31" s="16">
        <v>6773.4</v>
      </c>
    </row>
    <row r="32" spans="1:4">
      <c r="A32" s="4">
        <v>1962</v>
      </c>
      <c r="B32" s="16">
        <v>6938.9</v>
      </c>
      <c r="C32" s="16">
        <v>1068.7</v>
      </c>
      <c r="D32" s="16">
        <v>8007.6</v>
      </c>
    </row>
    <row r="33" spans="1:4">
      <c r="A33" s="4">
        <v>1963</v>
      </c>
      <c r="B33" s="16">
        <v>7556.7</v>
      </c>
      <c r="C33" s="16">
        <v>1244.2</v>
      </c>
      <c r="D33" s="16">
        <v>8800.9</v>
      </c>
    </row>
    <row r="34" spans="1:4">
      <c r="A34" s="4">
        <v>1964</v>
      </c>
      <c r="B34" s="16">
        <v>8065.1</v>
      </c>
      <c r="C34" s="16">
        <v>1361.8</v>
      </c>
      <c r="D34" s="16">
        <v>9426.9</v>
      </c>
    </row>
    <row r="35" spans="1:4">
      <c r="A35" s="4">
        <v>1965</v>
      </c>
      <c r="B35" s="16">
        <v>9313.9</v>
      </c>
      <c r="C35" s="16">
        <v>1528.9</v>
      </c>
      <c r="D35" s="16">
        <v>10842.8</v>
      </c>
    </row>
    <row r="36" spans="1:4">
      <c r="A36" s="4">
        <v>1966</v>
      </c>
      <c r="B36" s="16">
        <v>9008.5</v>
      </c>
      <c r="C36" s="16">
        <v>1610.4</v>
      </c>
      <c r="D36" s="16">
        <v>10618.9</v>
      </c>
    </row>
    <row r="37" spans="1:4">
      <c r="A37" s="4">
        <v>1967</v>
      </c>
      <c r="B37" s="16">
        <v>8357.4</v>
      </c>
      <c r="C37" s="16">
        <v>1518.4</v>
      </c>
      <c r="D37" s="16">
        <v>9875.7999999999993</v>
      </c>
    </row>
    <row r="38" spans="1:4">
      <c r="A38" s="4">
        <v>1968</v>
      </c>
      <c r="B38" s="15">
        <v>9403.9</v>
      </c>
      <c r="C38" s="15">
        <v>1775.6</v>
      </c>
      <c r="D38" s="16">
        <v>11179.5</v>
      </c>
    </row>
    <row r="39" spans="1:4">
      <c r="A39" s="4">
        <v>1969</v>
      </c>
      <c r="B39" s="15">
        <v>9446.5</v>
      </c>
      <c r="C39" s="15">
        <v>1888.8</v>
      </c>
      <c r="D39" s="16">
        <v>11335.3</v>
      </c>
    </row>
    <row r="40" spans="1:4">
      <c r="A40" s="4">
        <v>1970</v>
      </c>
      <c r="B40" s="15">
        <v>8388.2000000000007</v>
      </c>
      <c r="C40" s="15">
        <v>1790.2</v>
      </c>
      <c r="D40" s="16">
        <v>10178.4</v>
      </c>
    </row>
    <row r="41" spans="1:4">
      <c r="A41" s="4">
        <v>1971</v>
      </c>
      <c r="B41" s="16">
        <v>9729.1</v>
      </c>
      <c r="C41" s="16">
        <v>1981.3</v>
      </c>
      <c r="D41" s="16">
        <v>11710.4</v>
      </c>
    </row>
    <row r="42" spans="1:4">
      <c r="A42" s="4">
        <v>1972</v>
      </c>
      <c r="B42" s="16">
        <v>10487.8</v>
      </c>
      <c r="C42" s="16">
        <v>2513.9</v>
      </c>
      <c r="D42" s="16">
        <v>13001.7</v>
      </c>
    </row>
    <row r="43" spans="1:4">
      <c r="A43" s="4">
        <v>1973</v>
      </c>
      <c r="B43" s="16">
        <v>11351</v>
      </c>
      <c r="C43" s="16">
        <v>3029.1</v>
      </c>
      <c r="D43" s="16">
        <v>14380.1</v>
      </c>
    </row>
    <row r="44" spans="1:4">
      <c r="A44" s="4">
        <v>1974</v>
      </c>
      <c r="B44" s="16">
        <v>8701.1</v>
      </c>
      <c r="C44" s="16">
        <v>2656.9</v>
      </c>
      <c r="D44" s="16">
        <v>11358</v>
      </c>
    </row>
    <row r="45" spans="1:4">
      <c r="A45" s="4">
        <v>1975</v>
      </c>
      <c r="B45" s="16">
        <v>8261.7999999999993</v>
      </c>
      <c r="C45" s="16">
        <v>2397.4</v>
      </c>
      <c r="D45" s="16">
        <v>10659.2</v>
      </c>
    </row>
    <row r="46" spans="1:4">
      <c r="A46" s="4">
        <v>1976</v>
      </c>
      <c r="B46" s="15">
        <v>9751.5</v>
      </c>
      <c r="C46" s="15">
        <v>3058</v>
      </c>
      <c r="D46" s="15">
        <v>12809.5</v>
      </c>
    </row>
    <row r="47" spans="1:4">
      <c r="A47" s="4">
        <v>1977</v>
      </c>
      <c r="B47" s="15">
        <v>10751.9</v>
      </c>
      <c r="C47" s="15">
        <v>3465.2</v>
      </c>
      <c r="D47" s="16">
        <v>14217.1</v>
      </c>
    </row>
    <row r="48" spans="1:4">
      <c r="A48" s="4">
        <v>1978</v>
      </c>
      <c r="B48" s="15">
        <v>10946.1</v>
      </c>
      <c r="C48" s="15">
        <v>3963.3</v>
      </c>
      <c r="D48" s="15">
        <v>14909.4</v>
      </c>
    </row>
    <row r="49" spans="1:4">
      <c r="A49" s="4">
        <v>1979</v>
      </c>
      <c r="B49" s="15">
        <v>10356.700000000001</v>
      </c>
      <c r="C49" s="15">
        <v>3467.9</v>
      </c>
      <c r="D49" s="15">
        <v>13824.6</v>
      </c>
    </row>
    <row r="50" spans="1:4">
      <c r="A50" s="4">
        <v>1980</v>
      </c>
      <c r="B50" s="15">
        <v>8979.2000000000007</v>
      </c>
      <c r="C50" s="15">
        <v>2487.1999999999998</v>
      </c>
      <c r="D50" s="15">
        <f>+C50+B50</f>
        <v>11466.400000000001</v>
      </c>
    </row>
    <row r="51" spans="1:4">
      <c r="A51" s="4">
        <v>1981</v>
      </c>
      <c r="B51" s="15">
        <v>8536</v>
      </c>
      <c r="C51" s="15">
        <v>2260.3000000000002</v>
      </c>
      <c r="D51" s="15">
        <f t="shared" ref="D51:D82" si="0">+C51+B51</f>
        <v>10796.3</v>
      </c>
    </row>
    <row r="52" spans="1:4">
      <c r="A52" s="4">
        <v>1982</v>
      </c>
      <c r="B52" s="15">
        <v>7982.1</v>
      </c>
      <c r="C52" s="15">
        <v>2559.9</v>
      </c>
      <c r="D52" s="15">
        <f t="shared" si="0"/>
        <v>10542</v>
      </c>
    </row>
    <row r="53" spans="1:4">
      <c r="A53" s="4">
        <v>1983</v>
      </c>
      <c r="B53" s="15">
        <v>9182.1</v>
      </c>
      <c r="C53" s="15">
        <v>3129.5</v>
      </c>
      <c r="D53" s="15">
        <f t="shared" si="0"/>
        <v>12311.6</v>
      </c>
    </row>
    <row r="54" spans="1:4">
      <c r="A54" s="4">
        <v>1984</v>
      </c>
      <c r="B54" s="15">
        <v>10390.4</v>
      </c>
      <c r="C54" s="15">
        <v>4093.2</v>
      </c>
      <c r="D54" s="15">
        <f t="shared" si="0"/>
        <v>14483.599999999999</v>
      </c>
    </row>
    <row r="55" spans="1:4">
      <c r="A55" s="4">
        <v>1985</v>
      </c>
      <c r="B55" s="15">
        <v>11042.3</v>
      </c>
      <c r="C55" s="15">
        <v>4681.7</v>
      </c>
      <c r="D55" s="15">
        <f t="shared" si="0"/>
        <v>15724</v>
      </c>
    </row>
    <row r="56" spans="1:4">
      <c r="A56" s="4">
        <v>1986</v>
      </c>
      <c r="B56" s="15">
        <v>11459.5</v>
      </c>
      <c r="C56" s="15">
        <v>4862.7</v>
      </c>
      <c r="D56" s="15">
        <f t="shared" si="0"/>
        <v>16322.2</v>
      </c>
    </row>
    <row r="57" spans="1:4">
      <c r="A57" s="4">
        <v>1987</v>
      </c>
      <c r="B57" s="15">
        <v>10276.6</v>
      </c>
      <c r="C57" s="15">
        <v>4912.3999999999996</v>
      </c>
      <c r="D57" s="15">
        <f t="shared" si="0"/>
        <v>15189</v>
      </c>
    </row>
    <row r="58" spans="1:4">
      <c r="A58" s="4">
        <v>1988</v>
      </c>
      <c r="B58" s="15">
        <v>10529.7</v>
      </c>
      <c r="C58" s="15">
        <v>5149</v>
      </c>
      <c r="D58" s="15">
        <f t="shared" si="0"/>
        <v>15678.7</v>
      </c>
    </row>
    <row r="59" spans="1:4">
      <c r="A59" s="4">
        <v>1989</v>
      </c>
      <c r="B59" s="15">
        <v>9772.2999999999993</v>
      </c>
      <c r="C59" s="15">
        <v>4941.2</v>
      </c>
      <c r="D59" s="15">
        <f t="shared" si="0"/>
        <v>14713.5</v>
      </c>
    </row>
    <row r="60" spans="1:4">
      <c r="A60" s="4">
        <v>1990</v>
      </c>
      <c r="B60" s="15">
        <v>9300.2000000000007</v>
      </c>
      <c r="C60" s="15">
        <v>4846.2</v>
      </c>
      <c r="D60" s="15">
        <f t="shared" si="0"/>
        <v>14146.400000000001</v>
      </c>
    </row>
    <row r="61" spans="1:4">
      <c r="A61" s="4">
        <v>1991</v>
      </c>
      <c r="B61" s="15">
        <v>8174.7</v>
      </c>
      <c r="C61" s="15">
        <v>4364.7</v>
      </c>
      <c r="D61" s="15">
        <f t="shared" si="0"/>
        <v>12539.4</v>
      </c>
    </row>
    <row r="62" spans="1:4">
      <c r="A62" s="4">
        <v>1992</v>
      </c>
      <c r="B62" s="15">
        <v>8213.1</v>
      </c>
      <c r="C62" s="15">
        <v>4903.3999999999996</v>
      </c>
      <c r="D62" s="15">
        <f t="shared" si="0"/>
        <v>13116.5</v>
      </c>
    </row>
    <row r="63" spans="1:4">
      <c r="A63" s="4">
        <v>1993</v>
      </c>
      <c r="B63" s="15">
        <v>8517.9</v>
      </c>
      <c r="C63" s="15">
        <v>5681</v>
      </c>
      <c r="D63" s="15">
        <f t="shared" si="0"/>
        <v>14198.9</v>
      </c>
    </row>
    <row r="64" spans="1:4">
      <c r="A64" s="4">
        <v>1994</v>
      </c>
      <c r="B64" s="15">
        <v>8990.5</v>
      </c>
      <c r="C64" s="15">
        <v>6420.9</v>
      </c>
      <c r="D64" s="15">
        <f t="shared" si="0"/>
        <v>15411.4</v>
      </c>
    </row>
    <row r="65" spans="1:4">
      <c r="A65" s="4">
        <v>1995</v>
      </c>
      <c r="B65" s="15">
        <v>8635</v>
      </c>
      <c r="C65" s="15">
        <v>6481.4</v>
      </c>
      <c r="D65" s="15">
        <f t="shared" si="0"/>
        <v>15116.4</v>
      </c>
    </row>
    <row r="66" spans="1:4">
      <c r="A66" s="4">
        <v>1996</v>
      </c>
      <c r="B66" s="15">
        <v>8526.7999999999993</v>
      </c>
      <c r="C66" s="15">
        <v>6929.6</v>
      </c>
      <c r="D66" s="15">
        <f t="shared" si="0"/>
        <v>15456.4</v>
      </c>
    </row>
    <row r="67" spans="1:4">
      <c r="A67" s="4">
        <v>1997</v>
      </c>
      <c r="B67" s="15">
        <v>8272.1</v>
      </c>
      <c r="C67" s="15">
        <v>7225.8</v>
      </c>
      <c r="D67" s="15">
        <f t="shared" si="0"/>
        <v>15497.900000000001</v>
      </c>
    </row>
    <row r="68" spans="1:4">
      <c r="A68" s="4">
        <v>1998</v>
      </c>
      <c r="B68" s="15">
        <v>8141.7</v>
      </c>
      <c r="C68" s="15">
        <v>7825.6</v>
      </c>
      <c r="D68" s="15">
        <f t="shared" si="0"/>
        <v>15967.3</v>
      </c>
    </row>
    <row r="69" spans="1:4">
      <c r="A69" s="4">
        <v>1999</v>
      </c>
      <c r="B69" s="15">
        <v>8698.2839999999997</v>
      </c>
      <c r="C69" s="15">
        <v>8716.4439999999995</v>
      </c>
      <c r="D69" s="15">
        <f t="shared" si="0"/>
        <v>17414.727999999999</v>
      </c>
    </row>
    <row r="70" spans="1:4">
      <c r="A70" s="4">
        <v>2000</v>
      </c>
      <c r="B70" s="15">
        <v>8777.723</v>
      </c>
      <c r="C70" s="15">
        <v>9033.9500000000007</v>
      </c>
      <c r="D70" s="15">
        <f t="shared" si="0"/>
        <v>17811.673000000003</v>
      </c>
    </row>
    <row r="71" spans="1:4">
      <c r="A71" s="4">
        <v>2001</v>
      </c>
      <c r="B71" s="15">
        <v>8352</v>
      </c>
      <c r="C71" s="15">
        <v>9120.3780000000006</v>
      </c>
      <c r="D71" s="15">
        <f t="shared" si="0"/>
        <v>17472.378000000001</v>
      </c>
    </row>
    <row r="72" spans="1:4">
      <c r="A72" s="4">
        <v>2002</v>
      </c>
      <c r="B72" s="15">
        <v>8042.2550000000001</v>
      </c>
      <c r="C72" s="15">
        <v>9096.3970000000008</v>
      </c>
      <c r="D72" s="15">
        <f t="shared" si="0"/>
        <v>17138.652000000002</v>
      </c>
    </row>
    <row r="73" spans="1:4">
      <c r="A73" s="7">
        <v>2003</v>
      </c>
      <c r="B73" s="15">
        <v>7555.5510000000004</v>
      </c>
      <c r="C73" s="27">
        <v>9411.8909999999996</v>
      </c>
      <c r="D73" s="15">
        <f t="shared" si="0"/>
        <v>16967.441999999999</v>
      </c>
    </row>
    <row r="74" spans="1:4">
      <c r="A74" s="4">
        <v>2004</v>
      </c>
      <c r="B74" s="27">
        <v>7482.5550000000003</v>
      </c>
      <c r="C74" s="15">
        <v>9816.018</v>
      </c>
      <c r="D74" s="19">
        <f t="shared" si="0"/>
        <v>17298.573</v>
      </c>
    </row>
    <row r="75" spans="1:4">
      <c r="A75" s="4">
        <v>2005</v>
      </c>
      <c r="B75" s="19">
        <v>7659.9830000000002</v>
      </c>
      <c r="C75" s="15">
        <v>9784.3459999999995</v>
      </c>
      <c r="D75" s="19">
        <f t="shared" si="0"/>
        <v>17444.328999999998</v>
      </c>
    </row>
    <row r="76" spans="1:4">
      <c r="A76" s="4">
        <v>2006</v>
      </c>
      <c r="B76" s="27">
        <v>7761.5919999999996</v>
      </c>
      <c r="C76" s="15">
        <v>9287.3889999999992</v>
      </c>
      <c r="D76" s="15">
        <f t="shared" si="0"/>
        <v>17048.981</v>
      </c>
    </row>
    <row r="77" spans="1:4">
      <c r="A77" s="7">
        <v>2007</v>
      </c>
      <c r="B77" s="15">
        <v>7562.3339999999998</v>
      </c>
      <c r="C77" s="27">
        <v>8897.9809999999998</v>
      </c>
      <c r="D77" s="15">
        <f t="shared" si="0"/>
        <v>16460.314999999999</v>
      </c>
    </row>
    <row r="78" spans="1:4">
      <c r="A78" s="4">
        <v>2008</v>
      </c>
      <c r="B78" s="15">
        <v>6769.134</v>
      </c>
      <c r="C78" s="15">
        <v>6724.058</v>
      </c>
      <c r="D78" s="15">
        <f t="shared" si="0"/>
        <v>13493.191999999999</v>
      </c>
    </row>
    <row r="79" spans="1:4">
      <c r="A79" s="4">
        <v>2009</v>
      </c>
      <c r="B79" s="15">
        <v>5401.5649999999996</v>
      </c>
      <c r="C79" s="15">
        <v>5200.4780000000001</v>
      </c>
      <c r="D79" s="15">
        <f t="shared" si="0"/>
        <v>10602.043</v>
      </c>
    </row>
    <row r="80" spans="1:4">
      <c r="A80" s="4">
        <v>2010</v>
      </c>
      <c r="B80" s="15">
        <v>5635.7389999999996</v>
      </c>
      <c r="C80" s="15">
        <v>6136.7870000000003</v>
      </c>
      <c r="D80" s="15">
        <f t="shared" si="0"/>
        <v>11772.526</v>
      </c>
    </row>
    <row r="81" spans="1:10">
      <c r="A81" s="4">
        <v>2011</v>
      </c>
      <c r="B81" s="15">
        <v>6092.8609999999999</v>
      </c>
      <c r="C81" s="15">
        <v>6955.5249999999996</v>
      </c>
      <c r="D81" s="15">
        <f t="shared" si="0"/>
        <v>13048.385999999999</v>
      </c>
    </row>
    <row r="82" spans="1:10">
      <c r="A82" s="4">
        <v>2012</v>
      </c>
      <c r="B82" s="15">
        <v>7245.1689999999999</v>
      </c>
      <c r="C82" s="15">
        <v>7534.3149999999996</v>
      </c>
      <c r="D82" s="15">
        <f t="shared" si="0"/>
        <v>14779.484</v>
      </c>
    </row>
    <row r="83" spans="1:10">
      <c r="A83" s="4">
        <v>2013</v>
      </c>
      <c r="B83" s="15">
        <v>7586.3339999999998</v>
      </c>
      <c r="C83" s="15">
        <v>8296.3780000000006</v>
      </c>
      <c r="D83" s="15">
        <f t="shared" ref="D83:D91" si="1">+C83+B83</f>
        <v>15882.712</v>
      </c>
    </row>
    <row r="84" spans="1:10">
      <c r="A84" s="4">
        <v>2014</v>
      </c>
      <c r="B84" s="15">
        <v>7708</v>
      </c>
      <c r="C84" s="15">
        <v>9151.8430000000008</v>
      </c>
      <c r="D84" s="15">
        <f t="shared" si="1"/>
        <v>16859.843000000001</v>
      </c>
    </row>
    <row r="85" spans="1:10">
      <c r="A85" s="4">
        <v>2015</v>
      </c>
      <c r="B85" s="15">
        <v>7516.826</v>
      </c>
      <c r="C85" s="15">
        <v>10328.798000000001</v>
      </c>
      <c r="D85" s="15">
        <f t="shared" si="1"/>
        <v>17845.624</v>
      </c>
    </row>
    <row r="86" spans="1:10">
      <c r="A86" s="4">
        <v>2016</v>
      </c>
      <c r="B86" s="15">
        <v>6872.7290000000003</v>
      </c>
      <c r="C86" s="15">
        <v>10993.044</v>
      </c>
      <c r="D86" s="15">
        <f t="shared" si="1"/>
        <v>17865.773000000001</v>
      </c>
      <c r="G86" s="69"/>
      <c r="H86" s="69"/>
      <c r="I86" s="69"/>
      <c r="J86" s="69"/>
    </row>
    <row r="87" spans="1:10">
      <c r="A87" s="4">
        <v>2017</v>
      </c>
      <c r="B87" s="15">
        <v>6080.9489999999996</v>
      </c>
      <c r="C87" s="15">
        <v>11470.451999999999</v>
      </c>
      <c r="D87" s="15">
        <f t="shared" si="1"/>
        <v>17551.400999999998</v>
      </c>
    </row>
    <row r="88" spans="1:10">
      <c r="A88" s="4">
        <v>2018</v>
      </c>
      <c r="B88" s="15">
        <v>5303.58</v>
      </c>
      <c r="C88" s="15">
        <v>12397.822</v>
      </c>
      <c r="D88" s="15">
        <f t="shared" si="1"/>
        <v>17701.402000000002</v>
      </c>
    </row>
    <row r="89" spans="1:10">
      <c r="A89" s="4">
        <v>2019</v>
      </c>
      <c r="B89" s="15">
        <v>4715.0050000000001</v>
      </c>
      <c r="C89" s="15">
        <v>12764.999</v>
      </c>
      <c r="D89" s="15">
        <f t="shared" ref="D89:D90" si="2">+C89+B89</f>
        <v>17480.004000000001</v>
      </c>
    </row>
    <row r="90" spans="1:10">
      <c r="A90" s="4">
        <v>2020</v>
      </c>
      <c r="B90" s="15">
        <v>3401.8380000000002</v>
      </c>
      <c r="C90" s="15">
        <v>11051.054</v>
      </c>
      <c r="D90" s="15">
        <f t="shared" si="2"/>
        <v>14452.892</v>
      </c>
    </row>
    <row r="91" spans="1:10">
      <c r="A91" s="10">
        <v>2021</v>
      </c>
      <c r="B91" s="22">
        <v>3350.05</v>
      </c>
      <c r="C91" s="22">
        <v>12058.514999999999</v>
      </c>
      <c r="D91" s="22">
        <f t="shared" si="1"/>
        <v>15408.564999999999</v>
      </c>
    </row>
    <row r="92" spans="1:10">
      <c r="D92" s="11" t="s">
        <v>24</v>
      </c>
    </row>
    <row r="93" spans="1:10">
      <c r="A93" s="3" t="s">
        <v>48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53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>
      <c r="B1" s="1" t="s">
        <v>0</v>
      </c>
    </row>
    <row r="2" spans="1:4" s="26" customFormat="1">
      <c r="B2" s="49" t="s">
        <v>1</v>
      </c>
    </row>
    <row r="4" spans="1:4">
      <c r="B4" s="1" t="s">
        <v>28</v>
      </c>
    </row>
    <row r="6" spans="1:4">
      <c r="A6" s="54" t="s">
        <v>2</v>
      </c>
      <c r="B6" s="55" t="s">
        <v>3</v>
      </c>
      <c r="C6" s="55" t="s">
        <v>4</v>
      </c>
      <c r="D6" s="55" t="s">
        <v>5</v>
      </c>
    </row>
    <row r="7" spans="1:4">
      <c r="A7" s="56" t="s">
        <v>6</v>
      </c>
      <c r="B7" s="57" t="s">
        <v>7</v>
      </c>
      <c r="C7" s="57" t="s">
        <v>8</v>
      </c>
      <c r="D7" s="57" t="s">
        <v>9</v>
      </c>
    </row>
    <row r="8" spans="1:4">
      <c r="A8" s="12">
        <v>1978</v>
      </c>
      <c r="B8" s="13" t="s">
        <v>10</v>
      </c>
      <c r="C8" s="13" t="s">
        <v>10</v>
      </c>
      <c r="D8" s="14">
        <v>130</v>
      </c>
    </row>
    <row r="9" spans="1:4">
      <c r="A9" s="4">
        <v>1979</v>
      </c>
      <c r="B9" s="15" t="s">
        <v>10</v>
      </c>
      <c r="C9" s="15" t="s">
        <v>10</v>
      </c>
      <c r="D9" s="16">
        <v>162.5</v>
      </c>
    </row>
    <row r="10" spans="1:4">
      <c r="A10" s="4">
        <v>1980</v>
      </c>
      <c r="B10" s="15" t="s">
        <v>10</v>
      </c>
      <c r="C10" s="15" t="s">
        <v>10</v>
      </c>
      <c r="D10" s="16">
        <v>104.5</v>
      </c>
    </row>
    <row r="11" spans="1:4">
      <c r="A11" s="4">
        <v>1981</v>
      </c>
      <c r="B11" s="16">
        <v>51.6</v>
      </c>
      <c r="C11" s="16">
        <v>58.1</v>
      </c>
      <c r="D11" s="16">
        <f t="shared" ref="D11:D24" si="0">C11+B11</f>
        <v>109.7</v>
      </c>
    </row>
    <row r="12" spans="1:4">
      <c r="A12" s="4">
        <v>1982</v>
      </c>
      <c r="B12" s="16">
        <v>79.5</v>
      </c>
      <c r="C12" s="16">
        <v>61.5</v>
      </c>
      <c r="D12" s="16">
        <f t="shared" si="0"/>
        <v>141</v>
      </c>
    </row>
    <row r="13" spans="1:4">
      <c r="A13" s="4">
        <v>1983</v>
      </c>
      <c r="B13" s="16">
        <v>104.8</v>
      </c>
      <c r="C13" s="16">
        <v>89.8</v>
      </c>
      <c r="D13" s="16">
        <f t="shared" si="0"/>
        <v>194.6</v>
      </c>
    </row>
    <row r="14" spans="1:4">
      <c r="A14" s="4">
        <v>1984</v>
      </c>
      <c r="B14" s="16">
        <v>107.3</v>
      </c>
      <c r="C14" s="16">
        <v>102.8</v>
      </c>
      <c r="D14" s="16">
        <f t="shared" si="0"/>
        <v>210.1</v>
      </c>
    </row>
    <row r="15" spans="1:4">
      <c r="A15" s="4">
        <v>1985</v>
      </c>
      <c r="B15" s="15">
        <v>136.19999999999999</v>
      </c>
      <c r="C15" s="15">
        <v>110.1</v>
      </c>
      <c r="D15" s="15">
        <f t="shared" si="0"/>
        <v>246.29999999999998</v>
      </c>
    </row>
    <row r="16" spans="1:4">
      <c r="A16" s="4">
        <v>1986</v>
      </c>
      <c r="B16" s="15">
        <v>156.5</v>
      </c>
      <c r="C16" s="15">
        <v>131.80000000000001</v>
      </c>
      <c r="D16" s="16">
        <f t="shared" si="0"/>
        <v>288.3</v>
      </c>
    </row>
    <row r="17" spans="1:4">
      <c r="A17" s="4">
        <v>1987</v>
      </c>
      <c r="B17" s="15">
        <v>249.4</v>
      </c>
      <c r="C17" s="15">
        <v>170.6</v>
      </c>
      <c r="D17" s="15">
        <f t="shared" si="0"/>
        <v>420</v>
      </c>
    </row>
    <row r="18" spans="1:4">
      <c r="A18" s="4">
        <v>1988</v>
      </c>
      <c r="B18" s="15">
        <v>323.60000000000002</v>
      </c>
      <c r="C18" s="15">
        <v>199.9</v>
      </c>
      <c r="D18" s="15">
        <f t="shared" si="0"/>
        <v>523.5</v>
      </c>
    </row>
    <row r="19" spans="1:4">
      <c r="A19" s="4">
        <v>1989</v>
      </c>
      <c r="B19" s="16">
        <v>514.5</v>
      </c>
      <c r="C19" s="16">
        <v>248.5</v>
      </c>
      <c r="D19" s="16">
        <f t="shared" si="0"/>
        <v>763</v>
      </c>
    </row>
    <row r="20" spans="1:4">
      <c r="A20" s="4">
        <v>1990</v>
      </c>
      <c r="B20" s="16">
        <v>626.1</v>
      </c>
      <c r="C20" s="16">
        <v>328.2</v>
      </c>
      <c r="D20" s="16">
        <f t="shared" si="0"/>
        <v>954.3</v>
      </c>
    </row>
    <row r="21" spans="1:4">
      <c r="A21" s="4">
        <v>1991</v>
      </c>
      <c r="B21" s="16">
        <v>772.5</v>
      </c>
      <c r="C21" s="16">
        <v>331.7</v>
      </c>
      <c r="D21" s="16">
        <f t="shared" si="0"/>
        <v>1104.2</v>
      </c>
    </row>
    <row r="22" spans="1:4">
      <c r="A22" s="4">
        <v>1992</v>
      </c>
      <c r="B22" s="16">
        <v>876.3</v>
      </c>
      <c r="C22" s="16">
        <v>392.1</v>
      </c>
      <c r="D22" s="16">
        <f t="shared" si="0"/>
        <v>1268.4000000000001</v>
      </c>
    </row>
    <row r="23" spans="1:4">
      <c r="A23" s="4">
        <v>1993</v>
      </c>
      <c r="B23" s="16">
        <v>1037.5</v>
      </c>
      <c r="C23" s="16">
        <v>398.5</v>
      </c>
      <c r="D23" s="16">
        <f t="shared" si="0"/>
        <v>1436</v>
      </c>
    </row>
    <row r="24" spans="1:4">
      <c r="A24" s="4">
        <v>1994</v>
      </c>
      <c r="B24" s="16">
        <v>1140.4000000000001</v>
      </c>
      <c r="C24" s="16">
        <v>415.2</v>
      </c>
      <c r="D24" s="16">
        <f t="shared" si="0"/>
        <v>1555.6000000000001</v>
      </c>
    </row>
    <row r="25" spans="1:4">
      <c r="A25" s="4">
        <v>1995</v>
      </c>
      <c r="B25" s="16">
        <v>1149.4000000000001</v>
      </c>
      <c r="C25" s="16">
        <v>406.5</v>
      </c>
      <c r="D25" s="16">
        <f t="shared" ref="D25:D43" si="1">+C25+B25</f>
        <v>1555.9</v>
      </c>
    </row>
    <row r="26" spans="1:4">
      <c r="A26" s="4">
        <v>1996</v>
      </c>
      <c r="B26" s="16">
        <v>1238.9000000000001</v>
      </c>
      <c r="C26" s="16">
        <v>405.2</v>
      </c>
      <c r="D26" s="16">
        <f t="shared" si="1"/>
        <v>1644.1000000000001</v>
      </c>
    </row>
    <row r="27" spans="1:4">
      <c r="A27" s="4">
        <v>1997</v>
      </c>
      <c r="B27" s="16">
        <v>1151.3</v>
      </c>
      <c r="C27" s="16">
        <v>361.6</v>
      </c>
      <c r="D27" s="16">
        <f t="shared" si="1"/>
        <v>1512.9</v>
      </c>
    </row>
    <row r="28" spans="1:4">
      <c r="A28" s="4">
        <v>1998</v>
      </c>
      <c r="B28" s="16">
        <v>568.1</v>
      </c>
      <c r="C28" s="16">
        <v>211.8</v>
      </c>
      <c r="D28" s="16">
        <f t="shared" si="1"/>
        <v>779.90000000000009</v>
      </c>
    </row>
    <row r="29" spans="1:4">
      <c r="A29" s="4">
        <v>1999</v>
      </c>
      <c r="B29" s="16">
        <v>910.72500000000002</v>
      </c>
      <c r="C29" s="16">
        <v>362.30399999999997</v>
      </c>
      <c r="D29" s="16">
        <f t="shared" si="1"/>
        <v>1273.029</v>
      </c>
    </row>
    <row r="30" spans="1:4">
      <c r="A30" s="4">
        <v>2000</v>
      </c>
      <c r="B30" s="17">
        <v>1057.6199999999999</v>
      </c>
      <c r="C30" s="16">
        <v>372.84</v>
      </c>
      <c r="D30" s="16">
        <f t="shared" si="1"/>
        <v>1430.4599999999998</v>
      </c>
    </row>
    <row r="31" spans="1:4">
      <c r="A31" s="4">
        <v>2001</v>
      </c>
      <c r="B31" s="17">
        <v>1065.1610000000001</v>
      </c>
      <c r="C31" s="16">
        <v>386.28899999999999</v>
      </c>
      <c r="D31" s="16">
        <f t="shared" si="1"/>
        <v>1451.45</v>
      </c>
    </row>
    <row r="32" spans="1:4">
      <c r="A32" s="4">
        <v>2002</v>
      </c>
      <c r="B32" s="17">
        <v>1225.21</v>
      </c>
      <c r="C32" s="16">
        <v>397.05799999999999</v>
      </c>
      <c r="D32" s="16">
        <f t="shared" si="1"/>
        <v>1622.268</v>
      </c>
    </row>
    <row r="33" spans="1:4">
      <c r="A33" s="7">
        <v>2003</v>
      </c>
      <c r="B33" s="17">
        <v>1001.874</v>
      </c>
      <c r="C33" s="23">
        <v>316.43799999999999</v>
      </c>
      <c r="D33" s="16">
        <f t="shared" si="1"/>
        <v>1318.3119999999999</v>
      </c>
    </row>
    <row r="34" spans="1:4">
      <c r="A34" s="4">
        <v>2004</v>
      </c>
      <c r="B34" s="18">
        <v>857.97699999999998</v>
      </c>
      <c r="C34" s="16">
        <v>235.67500000000001</v>
      </c>
      <c r="D34" s="24">
        <f t="shared" si="1"/>
        <v>1093.652</v>
      </c>
    </row>
    <row r="35" spans="1:4">
      <c r="A35" s="4">
        <v>2005</v>
      </c>
      <c r="B35" s="18">
        <v>941.48299999999995</v>
      </c>
      <c r="C35" s="25">
        <v>229.012</v>
      </c>
      <c r="D35" s="16">
        <f t="shared" si="1"/>
        <v>1170.4949999999999</v>
      </c>
    </row>
    <row r="36" spans="1:4">
      <c r="A36" s="4">
        <v>2006</v>
      </c>
      <c r="B36" s="18">
        <v>983.37699999999995</v>
      </c>
      <c r="C36" s="16">
        <v>228.57300000000001</v>
      </c>
      <c r="D36" s="16">
        <f t="shared" si="1"/>
        <v>1211.95</v>
      </c>
    </row>
    <row r="37" spans="1:4">
      <c r="A37" s="4" t="s">
        <v>43</v>
      </c>
      <c r="B37" s="17"/>
      <c r="C37" s="16"/>
      <c r="D37" s="16"/>
    </row>
    <row r="38" spans="1:4">
      <c r="A38" s="7">
        <v>2007</v>
      </c>
      <c r="B38" s="17">
        <v>1010.79</v>
      </c>
      <c r="C38" s="23">
        <v>267.834</v>
      </c>
      <c r="D38" s="16">
        <f t="shared" si="1"/>
        <v>1278.624</v>
      </c>
    </row>
    <row r="39" spans="1:4">
      <c r="A39" s="4">
        <v>2008</v>
      </c>
      <c r="B39" s="17">
        <v>1017.595</v>
      </c>
      <c r="C39" s="16">
        <v>228.49100000000001</v>
      </c>
      <c r="D39" s="16">
        <f t="shared" si="1"/>
        <v>1246.086</v>
      </c>
    </row>
    <row r="40" spans="1:4">
      <c r="A40" s="4">
        <v>2009</v>
      </c>
      <c r="B40" s="17">
        <v>1239.942</v>
      </c>
      <c r="C40" s="16">
        <v>240.74700000000001</v>
      </c>
      <c r="D40" s="16">
        <f t="shared" si="1"/>
        <v>1480.6890000000001</v>
      </c>
    </row>
    <row r="41" spans="1:4">
      <c r="A41" s="4">
        <v>2010</v>
      </c>
      <c r="B41" s="17">
        <v>1318.2570000000001</v>
      </c>
      <c r="C41" s="16">
        <v>273.89100000000002</v>
      </c>
      <c r="D41" s="16">
        <f t="shared" si="1"/>
        <v>1592.1480000000001</v>
      </c>
    </row>
    <row r="42" spans="1:4">
      <c r="A42" s="4">
        <v>2011</v>
      </c>
      <c r="B42" s="17">
        <v>1324.095</v>
      </c>
      <c r="C42" s="16">
        <v>292.904</v>
      </c>
      <c r="D42" s="16">
        <f t="shared" si="1"/>
        <v>1616.999</v>
      </c>
    </row>
    <row r="43" spans="1:4">
      <c r="A43" s="4">
        <v>2012</v>
      </c>
      <c r="B43" s="17">
        <v>1325.229</v>
      </c>
      <c r="C43" s="16">
        <v>275.68400000000003</v>
      </c>
      <c r="D43" s="16">
        <f t="shared" si="1"/>
        <v>1600.913</v>
      </c>
    </row>
    <row r="44" spans="1:4">
      <c r="A44" s="4">
        <v>2013</v>
      </c>
      <c r="B44" s="17">
        <v>1323.34</v>
      </c>
      <c r="C44" s="16">
        <v>299.69600000000003</v>
      </c>
      <c r="D44" s="16">
        <f t="shared" ref="D44:D52" si="2">+C44+B44</f>
        <v>1623.0360000000001</v>
      </c>
    </row>
    <row r="45" spans="1:4">
      <c r="A45" s="4">
        <v>2014</v>
      </c>
      <c r="B45" s="72">
        <v>1473.2819999999999</v>
      </c>
      <c r="C45" s="73">
        <v>302.03399999999999</v>
      </c>
      <c r="D45" s="73">
        <f>+C45+B45</f>
        <v>1775.3159999999998</v>
      </c>
    </row>
    <row r="46" spans="1:4">
      <c r="A46" s="4">
        <v>2015</v>
      </c>
      <c r="B46" s="72">
        <v>1570.6759999999999</v>
      </c>
      <c r="C46" s="73">
        <v>300.11599999999999</v>
      </c>
      <c r="D46" s="73">
        <f t="shared" ref="D46:D52" si="3">+C46+B46</f>
        <v>1870.7919999999999</v>
      </c>
    </row>
    <row r="47" spans="1:4">
      <c r="A47" s="4">
        <v>2016</v>
      </c>
      <c r="B47" s="72">
        <v>1568.6579999999999</v>
      </c>
      <c r="C47" s="73">
        <v>289.22800000000001</v>
      </c>
      <c r="D47" s="73">
        <f t="shared" si="3"/>
        <v>1857.886</v>
      </c>
    </row>
    <row r="48" spans="1:4">
      <c r="A48" s="4">
        <v>2017</v>
      </c>
      <c r="B48" s="72">
        <v>1529.992</v>
      </c>
      <c r="C48" s="73">
        <v>303.32799999999997</v>
      </c>
      <c r="D48" s="73">
        <f t="shared" si="3"/>
        <v>1833.32</v>
      </c>
    </row>
    <row r="49" spans="1:4">
      <c r="A49" s="4">
        <v>2018</v>
      </c>
      <c r="B49" s="72">
        <v>1558.6420000000001</v>
      </c>
      <c r="C49" s="73">
        <v>301</v>
      </c>
      <c r="D49" s="73">
        <f t="shared" si="3"/>
        <v>1859.6420000000001</v>
      </c>
    </row>
    <row r="50" spans="1:4">
      <c r="A50" s="4">
        <v>2019</v>
      </c>
      <c r="B50" s="72">
        <v>1536.7370000000001</v>
      </c>
      <c r="C50" s="73">
        <v>296</v>
      </c>
      <c r="D50" s="73">
        <f t="shared" si="3"/>
        <v>1832.7370000000001</v>
      </c>
    </row>
    <row r="51" spans="1:4">
      <c r="A51" s="4">
        <v>2020</v>
      </c>
      <c r="B51" s="72">
        <v>1618.3330000000001</v>
      </c>
      <c r="C51" s="73">
        <v>287.63900000000001</v>
      </c>
      <c r="D51" s="73">
        <f t="shared" si="3"/>
        <v>1905.9720000000002</v>
      </c>
    </row>
    <row r="52" spans="1:4">
      <c r="A52" s="10">
        <v>2021</v>
      </c>
      <c r="B52" s="74">
        <v>1468.873</v>
      </c>
      <c r="C52" s="75">
        <v>265.70800000000003</v>
      </c>
      <c r="D52" s="75">
        <f t="shared" si="3"/>
        <v>1734.5810000000001</v>
      </c>
    </row>
    <row r="53" spans="1:4">
      <c r="A53" s="85" t="s">
        <v>44</v>
      </c>
      <c r="D53" s="11" t="s">
        <v>42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80"/>
  <sheetViews>
    <sheetView showGridLines="0" tabSelected="1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>
      <c r="B1" s="1" t="s">
        <v>0</v>
      </c>
    </row>
    <row r="2" spans="1:4" s="26" customFormat="1">
      <c r="B2" s="49" t="s">
        <v>1</v>
      </c>
    </row>
    <row r="4" spans="1:4">
      <c r="B4" s="1" t="s">
        <v>27</v>
      </c>
    </row>
    <row r="6" spans="1:4">
      <c r="A6" s="58" t="s">
        <v>2</v>
      </c>
      <c r="B6" s="55" t="s">
        <v>3</v>
      </c>
      <c r="C6" s="62" t="s">
        <v>4</v>
      </c>
      <c r="D6" s="55" t="s">
        <v>5</v>
      </c>
    </row>
    <row r="7" spans="1:4">
      <c r="A7" s="60" t="s">
        <v>6</v>
      </c>
      <c r="B7" s="57" t="s">
        <v>7</v>
      </c>
      <c r="C7" s="63" t="s">
        <v>8</v>
      </c>
      <c r="D7" s="57" t="s">
        <v>9</v>
      </c>
    </row>
    <row r="8" spans="1:4">
      <c r="A8" s="12">
        <v>1950</v>
      </c>
      <c r="B8" s="13">
        <v>1.8</v>
      </c>
      <c r="C8" s="13">
        <v>24.1</v>
      </c>
      <c r="D8" s="14">
        <v>25.9</v>
      </c>
    </row>
    <row r="9" spans="1:4">
      <c r="A9" s="4">
        <v>1951</v>
      </c>
      <c r="B9" s="15">
        <v>7.2</v>
      </c>
      <c r="C9" s="15">
        <v>28.5</v>
      </c>
      <c r="D9" s="16">
        <v>35.700000000000003</v>
      </c>
    </row>
    <row r="10" spans="1:4">
      <c r="A10" s="4">
        <v>1952</v>
      </c>
      <c r="B10" s="16">
        <v>12.6</v>
      </c>
      <c r="C10" s="15">
        <v>35.9</v>
      </c>
      <c r="D10" s="16">
        <v>48.5</v>
      </c>
    </row>
    <row r="11" spans="1:4">
      <c r="A11" s="4">
        <v>1953</v>
      </c>
      <c r="B11" s="16">
        <v>23.7</v>
      </c>
      <c r="C11" s="16">
        <v>40.1</v>
      </c>
      <c r="D11" s="16">
        <v>63.8</v>
      </c>
    </row>
    <row r="12" spans="1:4">
      <c r="A12" s="4">
        <v>1954</v>
      </c>
      <c r="B12" s="16">
        <v>26.3</v>
      </c>
      <c r="C12" s="16">
        <v>48.5</v>
      </c>
      <c r="D12" s="16">
        <v>74.8</v>
      </c>
    </row>
    <row r="13" spans="1:4">
      <c r="A13" s="4">
        <v>1955</v>
      </c>
      <c r="B13" s="16">
        <v>25.4</v>
      </c>
      <c r="C13" s="16">
        <v>47.5</v>
      </c>
      <c r="D13" s="16">
        <v>72.900000000000006</v>
      </c>
    </row>
    <row r="14" spans="1:4">
      <c r="A14" s="4">
        <v>1956</v>
      </c>
      <c r="B14" s="16">
        <v>31.7</v>
      </c>
      <c r="C14" s="16">
        <v>75.400000000000006</v>
      </c>
      <c r="D14" s="16">
        <v>107.1</v>
      </c>
    </row>
    <row r="15" spans="1:4">
      <c r="A15" s="4">
        <v>1957</v>
      </c>
      <c r="B15" s="15">
        <v>44.4</v>
      </c>
      <c r="C15" s="15">
        <v>116.7</v>
      </c>
      <c r="D15" s="15">
        <v>161.1</v>
      </c>
    </row>
    <row r="16" spans="1:4">
      <c r="A16" s="4">
        <v>1958</v>
      </c>
      <c r="B16" s="15">
        <v>49.2</v>
      </c>
      <c r="C16" s="15">
        <v>121.9</v>
      </c>
      <c r="D16" s="16">
        <v>171.1</v>
      </c>
    </row>
    <row r="17" spans="1:4">
      <c r="A17" s="4">
        <v>1959</v>
      </c>
      <c r="B17" s="15">
        <v>73</v>
      </c>
      <c r="C17" s="15">
        <v>165.1</v>
      </c>
      <c r="D17" s="15">
        <v>238.1</v>
      </c>
    </row>
    <row r="18" spans="1:4">
      <c r="A18" s="4">
        <v>1960</v>
      </c>
      <c r="B18" s="15">
        <v>145.19999999999999</v>
      </c>
      <c r="C18" s="15">
        <v>263</v>
      </c>
      <c r="D18" s="15">
        <v>408.2</v>
      </c>
    </row>
    <row r="19" spans="1:4">
      <c r="A19" s="4">
        <v>1961</v>
      </c>
      <c r="B19" s="16">
        <v>229.1</v>
      </c>
      <c r="C19" s="16">
        <v>513.9</v>
      </c>
      <c r="D19" s="16">
        <v>743</v>
      </c>
    </row>
    <row r="20" spans="1:4">
      <c r="A20" s="4">
        <v>1962</v>
      </c>
      <c r="B20" s="16">
        <v>259.3</v>
      </c>
      <c r="C20" s="16">
        <v>673.7</v>
      </c>
      <c r="D20" s="16">
        <v>933</v>
      </c>
    </row>
    <row r="21" spans="1:4">
      <c r="A21" s="4">
        <v>1963</v>
      </c>
      <c r="B21" s="16">
        <v>371.1</v>
      </c>
      <c r="C21" s="16">
        <v>839.4</v>
      </c>
      <c r="D21" s="16">
        <v>1210.5</v>
      </c>
    </row>
    <row r="22" spans="1:4">
      <c r="A22" s="4">
        <v>1964</v>
      </c>
      <c r="B22" s="16">
        <v>493.5</v>
      </c>
      <c r="C22" s="16">
        <v>1000.7</v>
      </c>
      <c r="D22" s="16">
        <v>1494.2</v>
      </c>
    </row>
    <row r="23" spans="1:4">
      <c r="A23" s="4">
        <v>1965</v>
      </c>
      <c r="B23" s="16">
        <v>586.29999999999995</v>
      </c>
      <c r="C23" s="16">
        <v>1088.7</v>
      </c>
      <c r="D23" s="16">
        <v>1675</v>
      </c>
    </row>
    <row r="24" spans="1:4">
      <c r="A24" s="4">
        <v>1966</v>
      </c>
      <c r="B24" s="16">
        <v>740.3</v>
      </c>
      <c r="C24" s="16">
        <v>1319.8</v>
      </c>
      <c r="D24" s="16">
        <v>2060.1</v>
      </c>
    </row>
    <row r="25" spans="1:4">
      <c r="A25" s="4">
        <v>1967</v>
      </c>
      <c r="B25" s="16">
        <v>1131.3</v>
      </c>
      <c r="C25" s="16">
        <v>1583.5</v>
      </c>
      <c r="D25" s="16">
        <v>2714.8</v>
      </c>
    </row>
    <row r="26" spans="1:4">
      <c r="A26" s="4">
        <v>1968</v>
      </c>
      <c r="B26" s="16">
        <v>1569.4</v>
      </c>
      <c r="C26" s="16">
        <v>1738.8</v>
      </c>
      <c r="D26" s="16">
        <v>3308.2</v>
      </c>
    </row>
    <row r="27" spans="1:4">
      <c r="A27" s="4">
        <v>1969</v>
      </c>
      <c r="B27" s="16">
        <v>2036.6</v>
      </c>
      <c r="C27" s="16">
        <v>1798.8</v>
      </c>
      <c r="D27" s="16">
        <v>3835.4</v>
      </c>
    </row>
    <row r="28" spans="1:4">
      <c r="A28" s="4">
        <v>1970</v>
      </c>
      <c r="B28" s="16">
        <v>2379.1</v>
      </c>
      <c r="C28" s="16">
        <v>1721.3</v>
      </c>
      <c r="D28" s="16">
        <v>4100.3999999999996</v>
      </c>
    </row>
    <row r="29" spans="1:4">
      <c r="A29" s="4">
        <v>1971</v>
      </c>
      <c r="B29" s="16">
        <v>2402.8000000000002</v>
      </c>
      <c r="C29" s="16">
        <v>1618.3</v>
      </c>
      <c r="D29" s="16">
        <v>4021.1</v>
      </c>
    </row>
    <row r="30" spans="1:4">
      <c r="A30" s="4">
        <v>1972</v>
      </c>
      <c r="B30" s="16">
        <v>2627.1</v>
      </c>
      <c r="C30" s="16">
        <v>1739.5</v>
      </c>
      <c r="D30" s="16">
        <v>4366.6000000000004</v>
      </c>
    </row>
    <row r="31" spans="1:4">
      <c r="A31" s="4">
        <v>1973</v>
      </c>
      <c r="B31" s="16">
        <v>2933.6</v>
      </c>
      <c r="C31" s="16">
        <v>1981.8</v>
      </c>
      <c r="D31" s="16">
        <v>4915.3999999999996</v>
      </c>
    </row>
    <row r="32" spans="1:4">
      <c r="A32" s="4">
        <v>1974</v>
      </c>
      <c r="B32" s="16">
        <v>2286.8000000000002</v>
      </c>
      <c r="C32" s="16">
        <v>1562.9</v>
      </c>
      <c r="D32" s="16">
        <v>3849.7</v>
      </c>
    </row>
    <row r="33" spans="1:4">
      <c r="A33" s="4">
        <v>1975</v>
      </c>
      <c r="B33" s="16">
        <v>2737.6</v>
      </c>
      <c r="C33" s="16">
        <v>1571.3</v>
      </c>
      <c r="D33" s="16">
        <v>4308.8999999999996</v>
      </c>
    </row>
    <row r="34" spans="1:4">
      <c r="A34" s="4">
        <v>1976</v>
      </c>
      <c r="B34" s="16">
        <v>2449.4</v>
      </c>
      <c r="C34" s="16">
        <v>1654.6</v>
      </c>
      <c r="D34" s="16">
        <v>4104</v>
      </c>
    </row>
    <row r="35" spans="1:4">
      <c r="A35" s="4">
        <v>1977</v>
      </c>
      <c r="B35" s="16">
        <v>2500.1</v>
      </c>
      <c r="C35" s="16">
        <v>1694.1</v>
      </c>
      <c r="D35" s="16">
        <v>4194.2</v>
      </c>
    </row>
    <row r="36" spans="1:4">
      <c r="A36" s="4">
        <v>1978</v>
      </c>
      <c r="B36" s="16">
        <v>2856.7</v>
      </c>
      <c r="C36" s="16">
        <v>1825.2</v>
      </c>
      <c r="D36" s="16">
        <v>4681.8999999999996</v>
      </c>
    </row>
    <row r="37" spans="1:4">
      <c r="A37" s="4">
        <v>1979</v>
      </c>
      <c r="B37" s="16">
        <v>3036.9</v>
      </c>
      <c r="C37" s="16">
        <v>2116.8000000000002</v>
      </c>
      <c r="D37" s="16">
        <v>5153.7</v>
      </c>
    </row>
    <row r="38" spans="1:4">
      <c r="A38" s="4">
        <v>1980</v>
      </c>
      <c r="B38" s="15">
        <v>2854.2</v>
      </c>
      <c r="C38" s="15">
        <v>2161.3000000000002</v>
      </c>
      <c r="D38" s="16">
        <v>5015.5</v>
      </c>
    </row>
    <row r="39" spans="1:4">
      <c r="A39" s="4">
        <v>1981</v>
      </c>
      <c r="B39" s="15">
        <v>2866.7</v>
      </c>
      <c r="C39" s="15">
        <v>2260.3000000000002</v>
      </c>
      <c r="D39" s="16">
        <v>5127</v>
      </c>
    </row>
    <row r="40" spans="1:4">
      <c r="A40" s="4">
        <v>1982</v>
      </c>
      <c r="B40" s="15">
        <v>3038.3</v>
      </c>
      <c r="C40" s="15">
        <v>2223.1</v>
      </c>
      <c r="D40" s="16">
        <v>5261.4</v>
      </c>
    </row>
    <row r="41" spans="1:4">
      <c r="A41" s="4">
        <v>1983</v>
      </c>
      <c r="B41" s="16">
        <v>3135.6</v>
      </c>
      <c r="C41" s="16">
        <v>2246.6999999999998</v>
      </c>
      <c r="D41" s="16">
        <v>5382.3</v>
      </c>
    </row>
    <row r="42" spans="1:4">
      <c r="A42" s="4">
        <v>1984</v>
      </c>
      <c r="B42" s="16">
        <v>3095.5</v>
      </c>
      <c r="C42" s="16">
        <v>2341.1999999999998</v>
      </c>
      <c r="D42" s="16">
        <v>5436.7</v>
      </c>
    </row>
    <row r="43" spans="1:4">
      <c r="A43" s="4">
        <v>1985</v>
      </c>
      <c r="B43" s="16">
        <v>3104.1</v>
      </c>
      <c r="C43" s="16">
        <v>2452.6999999999998</v>
      </c>
      <c r="D43" s="16">
        <v>5556.8</v>
      </c>
    </row>
    <row r="44" spans="1:4">
      <c r="A44" s="4">
        <v>1986</v>
      </c>
      <c r="B44" s="16">
        <v>3146</v>
      </c>
      <c r="C44" s="16">
        <v>2561.8000000000002</v>
      </c>
      <c r="D44" s="16">
        <v>5707.8</v>
      </c>
    </row>
    <row r="45" spans="1:4">
      <c r="A45" s="4">
        <v>1987</v>
      </c>
      <c r="B45" s="16">
        <v>3274.8</v>
      </c>
      <c r="C45" s="16">
        <v>2743.6</v>
      </c>
      <c r="D45" s="16">
        <v>6018.4</v>
      </c>
    </row>
    <row r="46" spans="1:4">
      <c r="A46" s="4">
        <v>1988</v>
      </c>
      <c r="B46" s="15">
        <v>3717.4</v>
      </c>
      <c r="C46" s="15">
        <v>3003.6</v>
      </c>
      <c r="D46" s="15">
        <v>6721</v>
      </c>
    </row>
    <row r="47" spans="1:4">
      <c r="A47" s="4">
        <v>1989</v>
      </c>
      <c r="B47" s="15">
        <v>4403.7</v>
      </c>
      <c r="C47" s="15">
        <v>2852.9</v>
      </c>
      <c r="D47" s="16">
        <v>7256.6</v>
      </c>
    </row>
    <row r="48" spans="1:4">
      <c r="A48" s="4">
        <v>1990</v>
      </c>
      <c r="B48" s="15">
        <v>5102.7</v>
      </c>
      <c r="C48" s="15">
        <v>2674.8</v>
      </c>
      <c r="D48" s="15">
        <f t="shared" ref="D48:D74" si="0">+C48+B48</f>
        <v>7777.5</v>
      </c>
    </row>
    <row r="49" spans="1:4">
      <c r="A49" s="4">
        <v>1991</v>
      </c>
      <c r="B49" s="15">
        <v>4868.2</v>
      </c>
      <c r="C49" s="15">
        <v>2656.5</v>
      </c>
      <c r="D49" s="15">
        <f t="shared" si="0"/>
        <v>7524.7</v>
      </c>
    </row>
    <row r="50" spans="1:4">
      <c r="A50" s="4">
        <v>1992</v>
      </c>
      <c r="B50" s="15">
        <v>4454</v>
      </c>
      <c r="C50" s="15">
        <v>2505.1</v>
      </c>
      <c r="D50" s="15">
        <f t="shared" si="0"/>
        <v>6959.1</v>
      </c>
    </row>
    <row r="51" spans="1:4">
      <c r="A51" s="4">
        <v>1993</v>
      </c>
      <c r="B51" s="15">
        <v>4199.3999999999996</v>
      </c>
      <c r="C51" s="15">
        <v>2267.8000000000002</v>
      </c>
      <c r="D51" s="15">
        <f t="shared" si="0"/>
        <v>6467.2</v>
      </c>
    </row>
    <row r="52" spans="1:4">
      <c r="A52" s="4">
        <v>1994</v>
      </c>
      <c r="B52" s="15">
        <v>4210.2</v>
      </c>
      <c r="C52" s="15">
        <v>2316.5</v>
      </c>
      <c r="D52" s="15">
        <f t="shared" si="0"/>
        <v>6526.7</v>
      </c>
    </row>
    <row r="53" spans="1:4">
      <c r="A53" s="4">
        <v>1995</v>
      </c>
      <c r="B53" s="15">
        <v>4443.8999999999996</v>
      </c>
      <c r="C53" s="15">
        <v>2421.1</v>
      </c>
      <c r="D53" s="15">
        <f t="shared" si="0"/>
        <v>6865</v>
      </c>
    </row>
    <row r="54" spans="1:4">
      <c r="A54" s="4">
        <v>1996</v>
      </c>
      <c r="B54" s="15">
        <v>4668.7</v>
      </c>
      <c r="C54" s="15">
        <v>2409</v>
      </c>
      <c r="D54" s="15">
        <f t="shared" si="0"/>
        <v>7077.7</v>
      </c>
    </row>
    <row r="55" spans="1:4">
      <c r="A55" s="4">
        <v>1997</v>
      </c>
      <c r="B55" s="15">
        <v>4492</v>
      </c>
      <c r="C55" s="15">
        <v>2233</v>
      </c>
      <c r="D55" s="15">
        <f t="shared" si="0"/>
        <v>6725</v>
      </c>
    </row>
    <row r="56" spans="1:4">
      <c r="A56" s="4">
        <v>1998</v>
      </c>
      <c r="B56" s="15">
        <v>4093.1</v>
      </c>
      <c r="C56" s="15">
        <v>1786.3</v>
      </c>
      <c r="D56" s="15">
        <f t="shared" si="0"/>
        <v>5879.4</v>
      </c>
    </row>
    <row r="57" spans="1:4">
      <c r="A57" s="4">
        <v>1999</v>
      </c>
      <c r="B57" s="15">
        <v>4154.0839999999998</v>
      </c>
      <c r="C57" s="15">
        <v>1707.1320000000001</v>
      </c>
      <c r="D57" s="15">
        <f t="shared" si="0"/>
        <v>5861.2160000000003</v>
      </c>
    </row>
    <row r="58" spans="1:4">
      <c r="A58" s="4">
        <v>2000</v>
      </c>
      <c r="B58" s="17">
        <v>4259.8720000000003</v>
      </c>
      <c r="C58" s="17">
        <v>1703.17</v>
      </c>
      <c r="D58" s="15">
        <f t="shared" si="0"/>
        <v>5963.0420000000004</v>
      </c>
    </row>
    <row r="59" spans="1:4">
      <c r="A59" s="4">
        <v>2001</v>
      </c>
      <c r="B59" s="17">
        <v>4289.6819999999998</v>
      </c>
      <c r="C59" s="17">
        <v>1616.787</v>
      </c>
      <c r="D59" s="15">
        <f t="shared" si="0"/>
        <v>5906.4690000000001</v>
      </c>
    </row>
    <row r="60" spans="1:4">
      <c r="A60" s="4">
        <v>2002</v>
      </c>
      <c r="B60" s="17">
        <v>4441.3540000000003</v>
      </c>
      <c r="C60" s="17">
        <v>1350.739</v>
      </c>
      <c r="D60" s="15">
        <f t="shared" si="0"/>
        <v>5792.0930000000008</v>
      </c>
    </row>
    <row r="61" spans="1:4">
      <c r="A61" s="7">
        <v>2003</v>
      </c>
      <c r="B61" s="17">
        <v>4715.92</v>
      </c>
      <c r="C61" s="18">
        <v>1112.258</v>
      </c>
      <c r="D61" s="15">
        <f t="shared" si="0"/>
        <v>5828.1779999999999</v>
      </c>
    </row>
    <row r="62" spans="1:4">
      <c r="A62" s="4">
        <v>2004</v>
      </c>
      <c r="B62" s="18">
        <v>4768.1289999999999</v>
      </c>
      <c r="C62" s="17">
        <v>1085.251</v>
      </c>
      <c r="D62" s="19">
        <f t="shared" si="0"/>
        <v>5853.38</v>
      </c>
    </row>
    <row r="63" spans="1:4">
      <c r="A63" s="4">
        <v>2005</v>
      </c>
      <c r="B63" s="18">
        <v>4748.41</v>
      </c>
      <c r="C63" s="20">
        <v>1103.6579999999999</v>
      </c>
      <c r="D63" s="15">
        <f t="shared" si="0"/>
        <v>5852.0679999999993</v>
      </c>
    </row>
    <row r="64" spans="1:4">
      <c r="A64" s="4">
        <v>2006</v>
      </c>
      <c r="B64" s="18">
        <v>4641.732</v>
      </c>
      <c r="C64" s="17">
        <v>1097.7739999999999</v>
      </c>
      <c r="D64" s="15">
        <f t="shared" si="0"/>
        <v>5739.5059999999994</v>
      </c>
    </row>
    <row r="65" spans="1:4">
      <c r="A65" s="7">
        <v>2007</v>
      </c>
      <c r="B65" s="17">
        <v>4400.299</v>
      </c>
      <c r="C65" s="18">
        <v>953.34900000000005</v>
      </c>
      <c r="D65" s="15">
        <f t="shared" si="0"/>
        <v>5353.6480000000001</v>
      </c>
    </row>
    <row r="66" spans="1:4">
      <c r="A66" s="4">
        <v>2008</v>
      </c>
      <c r="B66" s="17">
        <v>4227.643</v>
      </c>
      <c r="C66" s="17">
        <v>854.59199999999998</v>
      </c>
      <c r="D66" s="15">
        <f t="shared" si="0"/>
        <v>5082.2349999999997</v>
      </c>
    </row>
    <row r="67" spans="1:4">
      <c r="A67" s="7">
        <v>2009</v>
      </c>
      <c r="B67" s="17">
        <v>3923.741</v>
      </c>
      <c r="C67" s="17">
        <v>685.51499999999999</v>
      </c>
      <c r="D67" s="15">
        <f t="shared" si="0"/>
        <v>4609.2560000000003</v>
      </c>
    </row>
    <row r="68" spans="1:4">
      <c r="A68" s="4">
        <v>2010</v>
      </c>
      <c r="B68" s="17">
        <v>4212.2669999999998</v>
      </c>
      <c r="C68" s="17">
        <v>743.86900000000003</v>
      </c>
      <c r="D68" s="15">
        <f t="shared" si="0"/>
        <v>4956.1359999999995</v>
      </c>
    </row>
    <row r="69" spans="1:4">
      <c r="A69" s="7">
        <v>2011</v>
      </c>
      <c r="B69" s="17">
        <v>3524.788</v>
      </c>
      <c r="C69" s="17">
        <v>685.43100000000004</v>
      </c>
      <c r="D69" s="15">
        <f t="shared" si="0"/>
        <v>4210.2190000000001</v>
      </c>
    </row>
    <row r="70" spans="1:4">
      <c r="A70" s="4">
        <v>2012</v>
      </c>
      <c r="B70" s="17">
        <v>4572.3320000000003</v>
      </c>
      <c r="C70" s="17">
        <v>797.38800000000003</v>
      </c>
      <c r="D70" s="15">
        <f t="shared" si="0"/>
        <v>5369.72</v>
      </c>
    </row>
    <row r="71" spans="1:4">
      <c r="A71" s="4">
        <v>2013</v>
      </c>
      <c r="B71" s="17">
        <v>4562.2820000000002</v>
      </c>
      <c r="C71" s="17">
        <v>813.23099999999999</v>
      </c>
      <c r="D71" s="15">
        <f>+C71+B71</f>
        <v>5375.5129999999999</v>
      </c>
    </row>
    <row r="72" spans="1:4">
      <c r="A72" s="4">
        <v>2014</v>
      </c>
      <c r="B72" s="17">
        <v>4699.5910000000003</v>
      </c>
      <c r="C72" s="17">
        <v>863.29700000000003</v>
      </c>
      <c r="D72" s="15">
        <f t="shared" si="0"/>
        <v>5562.8880000000008</v>
      </c>
    </row>
    <row r="73" spans="1:4">
      <c r="A73" s="4">
        <v>2015</v>
      </c>
      <c r="B73" s="17">
        <v>4215.8890000000001</v>
      </c>
      <c r="C73" s="17">
        <v>830.62099999999998</v>
      </c>
      <c r="D73" s="15">
        <f t="shared" si="0"/>
        <v>5046.51</v>
      </c>
    </row>
    <row r="74" spans="1:4">
      <c r="A74" s="4">
        <v>2016</v>
      </c>
      <c r="B74" s="17">
        <v>4146.4579999999996</v>
      </c>
      <c r="C74" s="17">
        <v>823.8</v>
      </c>
      <c r="D74" s="15">
        <f t="shared" si="0"/>
        <v>4970.2579999999998</v>
      </c>
    </row>
    <row r="75" spans="1:4">
      <c r="A75" s="4">
        <v>2017</v>
      </c>
      <c r="B75" s="17">
        <v>4386.3770000000004</v>
      </c>
      <c r="C75" s="17">
        <v>847.78800000000001</v>
      </c>
      <c r="D75" s="15">
        <f>+C75+B75</f>
        <v>5234.1650000000009</v>
      </c>
    </row>
    <row r="76" spans="1:4">
      <c r="A76" s="4">
        <v>2018</v>
      </c>
      <c r="B76" s="17">
        <v>4391.16</v>
      </c>
      <c r="C76" s="17">
        <v>880.90700000000004</v>
      </c>
      <c r="D76" s="15">
        <f>+C76+B76</f>
        <v>5272.067</v>
      </c>
    </row>
    <row r="77" spans="1:4">
      <c r="A77" s="4">
        <v>2019</v>
      </c>
      <c r="B77" s="17">
        <v>4301.0910000000003</v>
      </c>
      <c r="C77" s="17">
        <v>894.125</v>
      </c>
      <c r="D77" s="15">
        <f t="shared" ref="D77:D79" si="1">+C77+B77</f>
        <v>5195.2160000000003</v>
      </c>
    </row>
    <row r="78" spans="1:4">
      <c r="A78" s="4">
        <v>2020</v>
      </c>
      <c r="B78" s="17">
        <v>3809.9769999999999</v>
      </c>
      <c r="C78" s="17">
        <v>788.63400000000001</v>
      </c>
      <c r="D78" s="15">
        <f t="shared" si="1"/>
        <v>4598.6109999999999</v>
      </c>
    </row>
    <row r="79" spans="1:4">
      <c r="A79" s="10">
        <v>2021</v>
      </c>
      <c r="B79" s="21">
        <v>3675.6979999999999</v>
      </c>
      <c r="C79" s="21">
        <v>772.64200000000005</v>
      </c>
      <c r="D79" s="22">
        <f t="shared" si="1"/>
        <v>4448.34</v>
      </c>
    </row>
    <row r="80" spans="1:4">
      <c r="D80" s="11" t="s">
        <v>25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rowBreaks count="1" manualBreakCount="1">
    <brk id="4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0"/>
  <sheetViews>
    <sheetView showGridLines="0" zoomScaleNormal="100" workbookViewId="0"/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5" ht="19.149999999999999" customHeight="1">
      <c r="B1" s="1" t="s">
        <v>0</v>
      </c>
      <c r="C1" s="1"/>
      <c r="D1" s="1"/>
      <c r="E1" s="1"/>
    </row>
    <row r="2" spans="1:5">
      <c r="B2" s="49" t="s">
        <v>1</v>
      </c>
      <c r="C2" s="26"/>
      <c r="D2" s="26"/>
      <c r="E2" s="26"/>
    </row>
    <row r="4" spans="1:5">
      <c r="B4" s="1" t="s">
        <v>39</v>
      </c>
    </row>
    <row r="6" spans="1:5">
      <c r="A6" s="54" t="s">
        <v>2</v>
      </c>
      <c r="B6" s="55" t="s">
        <v>3</v>
      </c>
      <c r="C6" s="55" t="s">
        <v>4</v>
      </c>
      <c r="D6" s="55" t="s">
        <v>5</v>
      </c>
    </row>
    <row r="7" spans="1:5">
      <c r="A7" s="56" t="s">
        <v>6</v>
      </c>
      <c r="B7" s="57" t="s">
        <v>7</v>
      </c>
      <c r="C7" s="57" t="s">
        <v>8</v>
      </c>
      <c r="D7" s="57" t="s">
        <v>9</v>
      </c>
    </row>
    <row r="8" spans="1:5">
      <c r="A8" s="4">
        <v>1950</v>
      </c>
      <c r="B8" s="6">
        <v>4.7</v>
      </c>
      <c r="C8" s="6">
        <v>4.8</v>
      </c>
      <c r="D8" s="5">
        <v>9.5</v>
      </c>
    </row>
    <row r="9" spans="1:5">
      <c r="A9" s="4">
        <v>1951</v>
      </c>
      <c r="B9" s="6">
        <v>4.9000000000000004</v>
      </c>
      <c r="C9" s="6">
        <v>5.0999999999999996</v>
      </c>
      <c r="D9" s="5">
        <v>10</v>
      </c>
    </row>
    <row r="10" spans="1:5">
      <c r="A10" s="4">
        <v>1952</v>
      </c>
      <c r="B10" s="5">
        <v>10.1</v>
      </c>
      <c r="C10" s="5">
        <v>11.5</v>
      </c>
      <c r="D10" s="5">
        <v>21.6</v>
      </c>
    </row>
    <row r="11" spans="1:5">
      <c r="A11" s="4">
        <v>1953</v>
      </c>
      <c r="B11" s="5">
        <v>25.6</v>
      </c>
      <c r="C11" s="5">
        <v>12.6</v>
      </c>
      <c r="D11" s="5">
        <v>38.200000000000003</v>
      </c>
    </row>
    <row r="12" spans="1:5">
      <c r="A12" s="4">
        <v>1954</v>
      </c>
      <c r="B12" s="5">
        <v>35</v>
      </c>
      <c r="C12" s="5">
        <v>16.100000000000001</v>
      </c>
      <c r="D12" s="5">
        <v>51.1</v>
      </c>
    </row>
    <row r="13" spans="1:5">
      <c r="A13" s="4">
        <v>1955</v>
      </c>
      <c r="B13" s="5">
        <v>27.8</v>
      </c>
      <c r="C13" s="5">
        <v>11</v>
      </c>
      <c r="D13" s="5">
        <v>38.799999999999997</v>
      </c>
    </row>
    <row r="14" spans="1:5">
      <c r="A14" s="4">
        <v>1956</v>
      </c>
      <c r="B14" s="5">
        <v>29.2</v>
      </c>
      <c r="C14" s="5">
        <v>9.9</v>
      </c>
      <c r="D14" s="5">
        <v>39.1</v>
      </c>
    </row>
    <row r="15" spans="1:5">
      <c r="A15" s="4">
        <v>1957</v>
      </c>
      <c r="B15" s="5">
        <v>32.9</v>
      </c>
      <c r="C15" s="5">
        <v>11</v>
      </c>
      <c r="D15" s="5">
        <v>43.9</v>
      </c>
    </row>
    <row r="16" spans="1:5">
      <c r="A16" s="4">
        <v>1958</v>
      </c>
      <c r="B16" s="5">
        <v>35</v>
      </c>
      <c r="C16" s="5">
        <v>16.8</v>
      </c>
      <c r="D16" s="5">
        <v>51.8</v>
      </c>
    </row>
    <row r="17" spans="1:4">
      <c r="A17" s="4">
        <v>1959</v>
      </c>
      <c r="B17" s="6">
        <v>52.2</v>
      </c>
      <c r="C17" s="6">
        <v>24.2</v>
      </c>
      <c r="D17" s="6">
        <v>76.400000000000006</v>
      </c>
    </row>
    <row r="18" spans="1:4">
      <c r="A18" s="4">
        <v>1960</v>
      </c>
      <c r="B18" s="5">
        <v>63.6</v>
      </c>
      <c r="C18" s="5">
        <v>25.1</v>
      </c>
      <c r="D18" s="5">
        <v>88.7</v>
      </c>
    </row>
    <row r="19" spans="1:4">
      <c r="A19" s="4">
        <v>1961</v>
      </c>
      <c r="B19" s="5">
        <v>73.8</v>
      </c>
      <c r="C19" s="5">
        <v>27.5</v>
      </c>
      <c r="D19" s="5">
        <v>101.3</v>
      </c>
    </row>
    <row r="20" spans="1:4">
      <c r="A20" s="4">
        <v>1962</v>
      </c>
      <c r="B20" s="5">
        <v>94</v>
      </c>
      <c r="C20" s="5">
        <v>28.8</v>
      </c>
      <c r="D20" s="5">
        <v>122.8</v>
      </c>
    </row>
    <row r="21" spans="1:4">
      <c r="A21" s="4">
        <v>1963</v>
      </c>
      <c r="B21" s="5">
        <v>73.5</v>
      </c>
      <c r="C21" s="5">
        <v>25.6</v>
      </c>
      <c r="D21" s="5">
        <v>99.1</v>
      </c>
    </row>
    <row r="22" spans="1:4">
      <c r="A22" s="4">
        <v>1964</v>
      </c>
      <c r="B22" s="5">
        <v>96.4</v>
      </c>
      <c r="C22" s="5">
        <v>32.799999999999997</v>
      </c>
      <c r="D22" s="5">
        <v>129.19999999999999</v>
      </c>
    </row>
    <row r="23" spans="1:4">
      <c r="A23" s="4">
        <v>1965</v>
      </c>
      <c r="B23" s="5">
        <v>82.2</v>
      </c>
      <c r="C23" s="5">
        <v>29.1</v>
      </c>
      <c r="D23" s="5">
        <v>111.3</v>
      </c>
    </row>
    <row r="24" spans="1:4">
      <c r="A24" s="4">
        <v>1966</v>
      </c>
      <c r="B24" s="5">
        <v>98.1</v>
      </c>
      <c r="C24" s="5">
        <v>31.8</v>
      </c>
      <c r="D24" s="5">
        <v>129.9</v>
      </c>
    </row>
    <row r="25" spans="1:4">
      <c r="A25" s="4">
        <v>1967</v>
      </c>
      <c r="B25" s="5">
        <v>94.6</v>
      </c>
      <c r="C25" s="5">
        <v>29.7</v>
      </c>
      <c r="D25" s="5">
        <v>124.3</v>
      </c>
    </row>
    <row r="26" spans="1:4">
      <c r="A26" s="4">
        <v>1968</v>
      </c>
      <c r="B26" s="5">
        <v>90.6</v>
      </c>
      <c r="C26" s="5">
        <v>31.1</v>
      </c>
      <c r="D26" s="5">
        <v>121.7</v>
      </c>
    </row>
    <row r="27" spans="1:4">
      <c r="A27" s="4">
        <v>1969</v>
      </c>
      <c r="B27" s="5">
        <v>116.6</v>
      </c>
      <c r="C27" s="5">
        <v>35.9</v>
      </c>
      <c r="D27" s="5">
        <v>152.5</v>
      </c>
    </row>
    <row r="28" spans="1:4">
      <c r="A28" s="4">
        <v>1970</v>
      </c>
      <c r="B28" s="5">
        <v>108.4</v>
      </c>
      <c r="C28" s="5">
        <v>24.6</v>
      </c>
      <c r="D28" s="5">
        <v>133</v>
      </c>
    </row>
    <row r="29" spans="1:4">
      <c r="A29" s="4">
        <v>1971</v>
      </c>
      <c r="B29" s="5">
        <v>103.7</v>
      </c>
      <c r="C29" s="5">
        <v>24.7</v>
      </c>
      <c r="D29" s="5">
        <v>128.4</v>
      </c>
    </row>
    <row r="30" spans="1:4">
      <c r="A30" s="4">
        <v>1972</v>
      </c>
      <c r="B30" s="5">
        <v>92.4</v>
      </c>
      <c r="C30" s="5">
        <v>31.8</v>
      </c>
      <c r="D30" s="5">
        <v>124.2</v>
      </c>
    </row>
    <row r="31" spans="1:4">
      <c r="A31" s="4">
        <v>1973</v>
      </c>
      <c r="B31" s="5">
        <v>122</v>
      </c>
      <c r="C31" s="5">
        <v>48.8</v>
      </c>
      <c r="D31" s="5">
        <v>170.8</v>
      </c>
    </row>
    <row r="32" spans="1:4">
      <c r="A32" s="4">
        <v>1974</v>
      </c>
      <c r="B32" s="5">
        <v>78.7</v>
      </c>
      <c r="C32" s="5">
        <v>24.1</v>
      </c>
      <c r="D32" s="5">
        <v>102.8</v>
      </c>
    </row>
    <row r="33" spans="1:4">
      <c r="A33" s="4">
        <v>1975</v>
      </c>
      <c r="B33" s="5">
        <v>115.6</v>
      </c>
      <c r="C33" s="5">
        <v>29.6</v>
      </c>
      <c r="D33" s="5">
        <v>145.19999999999999</v>
      </c>
    </row>
    <row r="34" spans="1:4">
      <c r="A34" s="4">
        <v>1976</v>
      </c>
      <c r="B34" s="5">
        <v>151.69999999999999</v>
      </c>
      <c r="C34" s="5">
        <v>45.3</v>
      </c>
      <c r="D34" s="5">
        <v>197</v>
      </c>
    </row>
    <row r="35" spans="1:4">
      <c r="A35" s="4">
        <v>1977</v>
      </c>
      <c r="B35" s="5">
        <v>141.19999999999999</v>
      </c>
      <c r="C35" s="5">
        <v>34.9</v>
      </c>
      <c r="D35" s="5">
        <v>176.1</v>
      </c>
    </row>
    <row r="36" spans="1:4">
      <c r="A36" s="4">
        <v>1978</v>
      </c>
      <c r="B36" s="5">
        <v>133.30000000000001</v>
      </c>
      <c r="C36" s="5">
        <v>23</v>
      </c>
      <c r="D36" s="5">
        <v>156.30000000000001</v>
      </c>
    </row>
    <row r="37" spans="1:4">
      <c r="A37" s="4">
        <v>1979</v>
      </c>
      <c r="B37" s="5">
        <v>126.9</v>
      </c>
      <c r="C37" s="5">
        <v>26</v>
      </c>
      <c r="D37" s="5">
        <v>152.9</v>
      </c>
    </row>
    <row r="38" spans="1:4">
      <c r="A38" s="4">
        <v>1980</v>
      </c>
      <c r="B38" s="5">
        <v>73.8</v>
      </c>
      <c r="C38" s="5">
        <v>19.5</v>
      </c>
      <c r="D38" s="5">
        <v>93.3</v>
      </c>
    </row>
    <row r="39" spans="1:4">
      <c r="A39" s="4">
        <v>1981</v>
      </c>
      <c r="B39" s="5">
        <v>71.900000000000006</v>
      </c>
      <c r="C39" s="5">
        <v>16.3</v>
      </c>
      <c r="D39" s="5">
        <v>88.2</v>
      </c>
    </row>
    <row r="40" spans="1:4">
      <c r="A40" s="4">
        <v>1982</v>
      </c>
      <c r="B40" s="5">
        <v>85.4</v>
      </c>
      <c r="C40" s="5">
        <v>18.3</v>
      </c>
      <c r="D40" s="5">
        <v>103.7</v>
      </c>
    </row>
    <row r="41" spans="1:4">
      <c r="A41" s="4">
        <v>1983</v>
      </c>
      <c r="B41" s="6">
        <v>116.2</v>
      </c>
      <c r="C41" s="6">
        <v>22.2</v>
      </c>
      <c r="D41" s="6">
        <v>138.4</v>
      </c>
    </row>
    <row r="42" spans="1:4">
      <c r="A42" s="4">
        <v>1984</v>
      </c>
      <c r="B42" s="6">
        <v>134.30000000000001</v>
      </c>
      <c r="C42" s="6">
        <v>32.200000000000003</v>
      </c>
      <c r="D42" s="5">
        <v>166.5</v>
      </c>
    </row>
    <row r="43" spans="1:4">
      <c r="A43" s="4">
        <v>1985</v>
      </c>
      <c r="B43" s="5">
        <v>157.5</v>
      </c>
      <c r="C43" s="5">
        <v>38.4</v>
      </c>
      <c r="D43" s="5">
        <v>195.9</v>
      </c>
    </row>
    <row r="44" spans="1:4">
      <c r="A44" s="4">
        <v>1986</v>
      </c>
      <c r="B44" s="5">
        <v>169.4</v>
      </c>
      <c r="C44" s="5">
        <v>44.7</v>
      </c>
      <c r="D44" s="5">
        <v>214.1</v>
      </c>
    </row>
    <row r="45" spans="1:4">
      <c r="A45" s="4">
        <v>1987</v>
      </c>
      <c r="B45" s="5">
        <v>124.1</v>
      </c>
      <c r="C45" s="5">
        <v>37.799999999999997</v>
      </c>
      <c r="D45" s="5">
        <v>161.9</v>
      </c>
    </row>
    <row r="46" spans="1:4">
      <c r="A46" s="4">
        <v>1988</v>
      </c>
      <c r="B46" s="5">
        <v>88.6</v>
      </c>
      <c r="C46" s="5">
        <v>22.8</v>
      </c>
      <c r="D46" s="5">
        <v>111.4</v>
      </c>
    </row>
    <row r="47" spans="1:4">
      <c r="A47" s="4">
        <v>1989</v>
      </c>
      <c r="B47" s="5">
        <v>78.400000000000006</v>
      </c>
      <c r="C47" s="5">
        <v>21.6</v>
      </c>
      <c r="D47" s="5">
        <v>100</v>
      </c>
    </row>
    <row r="48" spans="1:4">
      <c r="A48" s="4">
        <v>1990</v>
      </c>
      <c r="B48" s="5">
        <v>80.900000000000006</v>
      </c>
      <c r="C48" s="5">
        <v>23</v>
      </c>
      <c r="D48" s="5">
        <v>103.9</v>
      </c>
    </row>
    <row r="49" spans="1:4">
      <c r="A49" s="4">
        <v>1991</v>
      </c>
      <c r="B49" s="5">
        <v>84.1</v>
      </c>
      <c r="C49" s="5">
        <v>23.445</v>
      </c>
      <c r="D49" s="5">
        <f>SUM(B49:C49)</f>
        <v>107.54499999999999</v>
      </c>
    </row>
    <row r="50" spans="1:4">
      <c r="A50" s="4">
        <v>1992</v>
      </c>
      <c r="B50" s="6">
        <v>85.4</v>
      </c>
      <c r="C50" s="6">
        <v>22.841000000000001</v>
      </c>
      <c r="D50" s="5">
        <f t="shared" ref="D50:D74" si="0">SUM(B50:C50)</f>
        <v>108.24100000000001</v>
      </c>
    </row>
    <row r="51" spans="1:4">
      <c r="A51" s="4">
        <v>1993</v>
      </c>
      <c r="B51" s="5">
        <v>83.8</v>
      </c>
      <c r="C51" s="5">
        <v>22.588000000000001</v>
      </c>
      <c r="D51" s="5">
        <f t="shared" si="0"/>
        <v>106.38800000000001</v>
      </c>
    </row>
    <row r="52" spans="1:4">
      <c r="A52" s="4">
        <v>1994</v>
      </c>
      <c r="B52" s="5">
        <v>139.6</v>
      </c>
      <c r="C52" s="5">
        <v>24.53</v>
      </c>
      <c r="D52" s="5">
        <f t="shared" si="0"/>
        <v>164.13</v>
      </c>
    </row>
    <row r="53" spans="1:4">
      <c r="A53" s="4">
        <v>1995</v>
      </c>
      <c r="B53" s="5">
        <v>135.6</v>
      </c>
      <c r="C53" s="5">
        <v>30.81</v>
      </c>
      <c r="D53" s="5">
        <f t="shared" si="0"/>
        <v>166.41</v>
      </c>
    </row>
    <row r="54" spans="1:4">
      <c r="A54" s="4">
        <v>1996</v>
      </c>
      <c r="B54" s="6">
        <v>142.30000000000001</v>
      </c>
      <c r="C54" s="6">
        <v>32.1</v>
      </c>
      <c r="D54" s="5">
        <f t="shared" si="0"/>
        <v>174.4</v>
      </c>
    </row>
    <row r="55" spans="1:4">
      <c r="A55" s="4">
        <v>1997</v>
      </c>
      <c r="B55" s="5">
        <v>152.69999999999999</v>
      </c>
      <c r="C55" s="5">
        <v>35.299999999999997</v>
      </c>
      <c r="D55" s="5">
        <f t="shared" si="0"/>
        <v>188</v>
      </c>
    </row>
    <row r="56" spans="1:4">
      <c r="A56" s="4">
        <v>1998</v>
      </c>
      <c r="B56" s="5">
        <v>162.5</v>
      </c>
      <c r="C56" s="5">
        <v>35.200000000000003</v>
      </c>
      <c r="D56" s="5">
        <f t="shared" si="0"/>
        <v>197.7</v>
      </c>
    </row>
    <row r="57" spans="1:4">
      <c r="A57" s="4">
        <v>1999</v>
      </c>
      <c r="B57" s="5">
        <v>143.511</v>
      </c>
      <c r="C57" s="5">
        <v>37.814999999999998</v>
      </c>
      <c r="D57" s="5">
        <f t="shared" si="0"/>
        <v>181.32599999999999</v>
      </c>
    </row>
    <row r="58" spans="1:4">
      <c r="A58" s="4">
        <v>2000</v>
      </c>
      <c r="B58" s="5">
        <v>112.694</v>
      </c>
      <c r="C58" s="5">
        <v>38.107999999999997</v>
      </c>
      <c r="D58" s="5">
        <f t="shared" si="0"/>
        <v>150.80199999999999</v>
      </c>
    </row>
    <row r="59" spans="1:4">
      <c r="A59" s="4">
        <v>2001</v>
      </c>
      <c r="B59" s="5">
        <v>96.186999999999998</v>
      </c>
      <c r="C59" s="5">
        <v>36.326000000000001</v>
      </c>
      <c r="D59" s="5">
        <f t="shared" si="0"/>
        <v>132.51300000000001</v>
      </c>
    </row>
    <row r="60" spans="1:4">
      <c r="A60" s="4">
        <v>2002</v>
      </c>
      <c r="B60" s="5">
        <v>111.598</v>
      </c>
      <c r="C60" s="5">
        <v>36.832999999999998</v>
      </c>
      <c r="D60" s="5">
        <f t="shared" si="0"/>
        <v>148.43099999999998</v>
      </c>
    </row>
    <row r="61" spans="1:4">
      <c r="A61" s="7">
        <v>2003</v>
      </c>
      <c r="B61" s="5">
        <v>96.075999999999993</v>
      </c>
      <c r="C61" s="8">
        <v>37.404000000000003</v>
      </c>
      <c r="D61" s="5">
        <f t="shared" si="0"/>
        <v>133.47999999999999</v>
      </c>
    </row>
    <row r="62" spans="1:4">
      <c r="A62" s="4">
        <v>2004</v>
      </c>
      <c r="B62" s="8">
        <v>121.477</v>
      </c>
      <c r="C62" s="5">
        <v>51.209000000000003</v>
      </c>
      <c r="D62" s="9">
        <f t="shared" si="0"/>
        <v>172.68600000000001</v>
      </c>
    </row>
    <row r="63" spans="1:4">
      <c r="A63" s="4">
        <v>2005</v>
      </c>
      <c r="B63" s="9">
        <v>146.78</v>
      </c>
      <c r="C63" s="5">
        <v>64.292000000000002</v>
      </c>
      <c r="D63" s="9">
        <f t="shared" si="0"/>
        <v>211.072</v>
      </c>
    </row>
    <row r="64" spans="1:4">
      <c r="A64" s="7">
        <v>2006</v>
      </c>
      <c r="B64" s="5">
        <v>154.227</v>
      </c>
      <c r="C64" s="5">
        <v>71.965000000000003</v>
      </c>
      <c r="D64" s="5">
        <f t="shared" si="0"/>
        <v>226.19200000000001</v>
      </c>
    </row>
    <row r="65" spans="1:4">
      <c r="A65" s="7">
        <v>2007</v>
      </c>
      <c r="B65" s="5">
        <v>159.38300000000001</v>
      </c>
      <c r="C65" s="8">
        <v>66.941999999999993</v>
      </c>
      <c r="D65" s="5">
        <f t="shared" si="0"/>
        <v>226.32499999999999</v>
      </c>
    </row>
    <row r="66" spans="1:4">
      <c r="A66" s="4">
        <v>2008</v>
      </c>
      <c r="B66" s="5">
        <v>149.90100000000001</v>
      </c>
      <c r="C66" s="5">
        <v>41.363999999999997</v>
      </c>
      <c r="D66" s="5">
        <f t="shared" si="0"/>
        <v>191.26500000000001</v>
      </c>
    </row>
    <row r="67" spans="1:4">
      <c r="A67" s="4">
        <v>2009</v>
      </c>
      <c r="B67" s="5">
        <v>112.27</v>
      </c>
      <c r="C67" s="5">
        <v>19.553000000000001</v>
      </c>
      <c r="D67" s="5">
        <f t="shared" si="0"/>
        <v>131.82300000000001</v>
      </c>
    </row>
    <row r="68" spans="1:4">
      <c r="A68" s="4">
        <v>2010</v>
      </c>
      <c r="B68" s="5">
        <v>153.68799999999999</v>
      </c>
      <c r="C68" s="5">
        <v>19.917999999999999</v>
      </c>
      <c r="D68" s="5">
        <f t="shared" si="0"/>
        <v>173.60599999999999</v>
      </c>
    </row>
    <row r="69" spans="1:4">
      <c r="A69" s="4">
        <v>2011</v>
      </c>
      <c r="B69" s="5">
        <v>169.87299999999999</v>
      </c>
      <c r="C69" s="5">
        <v>28.684999999999999</v>
      </c>
      <c r="D69" s="5">
        <f t="shared" si="0"/>
        <v>198.55799999999999</v>
      </c>
    </row>
    <row r="70" spans="1:4">
      <c r="A70" s="4">
        <v>2012</v>
      </c>
      <c r="B70" s="15">
        <v>170.66</v>
      </c>
      <c r="C70" s="15">
        <v>28.577999999999999</v>
      </c>
      <c r="D70" s="15">
        <f t="shared" si="0"/>
        <v>199.238</v>
      </c>
    </row>
    <row r="71" spans="1:4">
      <c r="A71" s="4">
        <v>2013</v>
      </c>
      <c r="B71" s="15">
        <v>182.08600000000001</v>
      </c>
      <c r="C71" s="15">
        <v>28.843</v>
      </c>
      <c r="D71" s="15">
        <f t="shared" si="0"/>
        <v>210.929</v>
      </c>
    </row>
    <row r="72" spans="1:4">
      <c r="A72" s="4">
        <v>2014</v>
      </c>
      <c r="B72" s="15">
        <v>188.92500000000001</v>
      </c>
      <c r="C72" s="15">
        <v>32.762999999999998</v>
      </c>
      <c r="D72" s="15">
        <f t="shared" si="0"/>
        <v>221.68800000000002</v>
      </c>
    </row>
    <row r="73" spans="1:4">
      <c r="A73" s="4">
        <v>2015</v>
      </c>
      <c r="B73" s="70">
        <v>207.721</v>
      </c>
      <c r="C73" s="70">
        <v>37.915999999999997</v>
      </c>
      <c r="D73" s="70">
        <f t="shared" si="0"/>
        <v>245.637</v>
      </c>
    </row>
    <row r="74" spans="1:4">
      <c r="A74" s="4">
        <v>2016</v>
      </c>
      <c r="B74" s="70">
        <v>222.917</v>
      </c>
      <c r="C74" s="70">
        <v>42.701999999999998</v>
      </c>
      <c r="D74" s="70">
        <f t="shared" si="0"/>
        <v>265.61900000000003</v>
      </c>
    </row>
    <row r="75" spans="1:4">
      <c r="A75" s="4">
        <v>2017</v>
      </c>
      <c r="B75" s="70">
        <v>221.791</v>
      </c>
      <c r="C75" s="70">
        <v>41.78</v>
      </c>
      <c r="D75" s="70">
        <f>SUM(B75:C75)</f>
        <v>263.57100000000003</v>
      </c>
    </row>
    <row r="76" spans="1:4">
      <c r="A76" s="4">
        <v>2018</v>
      </c>
      <c r="B76" s="70">
        <v>218.483</v>
      </c>
      <c r="C76" s="70">
        <v>39.406999999999996</v>
      </c>
      <c r="D76" s="70">
        <f>SUM(B76:C76)</f>
        <v>257.89</v>
      </c>
    </row>
    <row r="77" spans="1:4">
      <c r="A77" s="4">
        <v>2019</v>
      </c>
      <c r="B77" s="70">
        <v>225.59399999999999</v>
      </c>
      <c r="C77" s="70">
        <v>38.667000000000002</v>
      </c>
      <c r="D77" s="70">
        <f>SUM(B77:C77)</f>
        <v>264.26099999999997</v>
      </c>
    </row>
    <row r="78" spans="1:4">
      <c r="A78" s="4">
        <v>2020</v>
      </c>
      <c r="B78" s="70">
        <v>198.124</v>
      </c>
      <c r="C78" s="70">
        <v>35.115000000000002</v>
      </c>
      <c r="D78" s="70">
        <f>SUM(B78:C78)</f>
        <v>233.239</v>
      </c>
    </row>
    <row r="79" spans="1:4">
      <c r="A79" s="10">
        <v>2021</v>
      </c>
      <c r="B79" s="71">
        <v>185.32400000000001</v>
      </c>
      <c r="C79" s="71">
        <v>36.613</v>
      </c>
      <c r="D79" s="71">
        <f>SUM(B79:C79)</f>
        <v>221.93700000000001</v>
      </c>
    </row>
    <row r="80" spans="1:4">
      <c r="A80" s="49"/>
      <c r="D80" s="11" t="s">
        <v>46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rowBreaks count="1" manualBreakCount="1">
    <brk id="48" max="3" man="1"/>
  </rowBreaks>
  <ignoredErrors>
    <ignoredError sqref="D15:D77 D7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2"/>
  <sheetViews>
    <sheetView showGridLines="0" zoomScaleNormal="100" workbookViewId="0">
      <selection activeCell="B1" sqref="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 ht="19.149999999999999" customHeight="1">
      <c r="B1" s="1" t="s">
        <v>0</v>
      </c>
    </row>
    <row r="2" spans="1:4" s="26" customFormat="1">
      <c r="B2" s="49" t="s">
        <v>1</v>
      </c>
    </row>
    <row r="4" spans="1:4">
      <c r="B4" s="1" t="s">
        <v>38</v>
      </c>
    </row>
    <row r="6" spans="1:4">
      <c r="A6" s="54" t="s">
        <v>2</v>
      </c>
      <c r="B6" s="55" t="s">
        <v>3</v>
      </c>
      <c r="C6" s="55" t="s">
        <v>4</v>
      </c>
      <c r="D6" s="55" t="s">
        <v>5</v>
      </c>
    </row>
    <row r="7" spans="1:4">
      <c r="A7" s="56" t="s">
        <v>6</v>
      </c>
      <c r="B7" s="57" t="s">
        <v>7</v>
      </c>
      <c r="C7" s="57" t="s">
        <v>8</v>
      </c>
      <c r="D7" s="57" t="s">
        <v>9</v>
      </c>
    </row>
    <row r="8" spans="1:4">
      <c r="A8" s="4">
        <v>1932</v>
      </c>
      <c r="B8" s="15">
        <v>137.80000000000001</v>
      </c>
      <c r="C8" s="15">
        <v>28.3</v>
      </c>
      <c r="D8" s="16">
        <v>166.1</v>
      </c>
    </row>
    <row r="9" spans="1:4">
      <c r="A9" s="4">
        <v>1933</v>
      </c>
      <c r="B9" s="15">
        <v>149</v>
      </c>
      <c r="C9" s="15">
        <v>28.2</v>
      </c>
      <c r="D9" s="16">
        <v>177.2</v>
      </c>
    </row>
    <row r="10" spans="1:4">
      <c r="A10" s="4">
        <v>1934</v>
      </c>
      <c r="B10" s="16">
        <v>152.6</v>
      </c>
      <c r="C10" s="16">
        <v>24.1</v>
      </c>
      <c r="D10" s="16">
        <v>176.7</v>
      </c>
    </row>
    <row r="11" spans="1:4">
      <c r="A11" s="4">
        <v>1935</v>
      </c>
      <c r="B11" s="16">
        <v>141.30000000000001</v>
      </c>
      <c r="C11" s="16">
        <v>21.1</v>
      </c>
      <c r="D11" s="16">
        <v>162.4</v>
      </c>
    </row>
    <row r="12" spans="1:4">
      <c r="A12" s="4">
        <v>1936</v>
      </c>
      <c r="B12" s="16">
        <v>168.6</v>
      </c>
      <c r="C12" s="16">
        <v>21.6</v>
      </c>
      <c r="D12" s="16">
        <v>190.2</v>
      </c>
    </row>
    <row r="13" spans="1:4">
      <c r="A13" s="4">
        <v>1937</v>
      </c>
      <c r="B13" s="16">
        <v>161.80000000000001</v>
      </c>
      <c r="C13" s="16">
        <v>23.2</v>
      </c>
      <c r="D13" s="16">
        <v>185</v>
      </c>
    </row>
    <row r="14" spans="1:4">
      <c r="A14" s="4">
        <v>1938</v>
      </c>
      <c r="B14" s="16">
        <v>181.6</v>
      </c>
      <c r="C14" s="16">
        <v>24.1</v>
      </c>
      <c r="D14" s="16">
        <v>205.7</v>
      </c>
    </row>
    <row r="15" spans="1:4">
      <c r="A15" s="4" t="s">
        <v>12</v>
      </c>
      <c r="B15" s="15" t="s">
        <v>10</v>
      </c>
      <c r="C15" s="15" t="s">
        <v>10</v>
      </c>
      <c r="D15" s="15" t="s">
        <v>10</v>
      </c>
    </row>
    <row r="16" spans="1:4">
      <c r="A16" s="4">
        <v>1946</v>
      </c>
      <c r="B16" s="16">
        <v>5.8</v>
      </c>
      <c r="C16" s="16">
        <v>61.7</v>
      </c>
      <c r="D16" s="16">
        <v>67.5</v>
      </c>
    </row>
    <row r="17" spans="1:4">
      <c r="A17" s="4">
        <v>1947</v>
      </c>
      <c r="B17" s="15">
        <v>12.1</v>
      </c>
      <c r="C17" s="15">
        <v>50.2</v>
      </c>
      <c r="D17" s="15">
        <v>62.3</v>
      </c>
    </row>
    <row r="18" spans="1:4">
      <c r="A18" s="4">
        <v>1948</v>
      </c>
      <c r="B18" s="16">
        <v>46.5</v>
      </c>
      <c r="C18" s="16">
        <v>65.900000000000006</v>
      </c>
      <c r="D18" s="16">
        <v>112.4</v>
      </c>
    </row>
    <row r="19" spans="1:4">
      <c r="A19" s="4">
        <v>1949</v>
      </c>
      <c r="B19" s="16">
        <v>114.1</v>
      </c>
      <c r="C19" s="16">
        <v>61.4</v>
      </c>
      <c r="D19" s="16">
        <v>175.5</v>
      </c>
    </row>
    <row r="20" spans="1:4">
      <c r="A20" s="4">
        <v>1950</v>
      </c>
      <c r="B20" s="16">
        <v>173.1</v>
      </c>
      <c r="C20" s="16">
        <v>65.7</v>
      </c>
      <c r="D20" s="16">
        <v>238.8</v>
      </c>
    </row>
    <row r="21" spans="1:4">
      <c r="A21" s="4">
        <v>1951</v>
      </c>
      <c r="B21" s="16">
        <v>235.9</v>
      </c>
      <c r="C21" s="16">
        <v>82</v>
      </c>
      <c r="D21" s="16">
        <v>317.89999999999998</v>
      </c>
    </row>
    <row r="22" spans="1:4">
      <c r="A22" s="4">
        <v>1952</v>
      </c>
      <c r="B22" s="16">
        <v>284.7</v>
      </c>
      <c r="C22" s="16">
        <v>93.8</v>
      </c>
      <c r="D22" s="16">
        <v>378.5</v>
      </c>
    </row>
    <row r="23" spans="1:4">
      <c r="A23" s="4">
        <v>1953</v>
      </c>
      <c r="B23" s="16">
        <v>283.39999999999998</v>
      </c>
      <c r="C23" s="16">
        <v>94.6</v>
      </c>
      <c r="D23" s="16">
        <v>378</v>
      </c>
    </row>
    <row r="24" spans="1:4">
      <c r="A24" s="4">
        <v>1954</v>
      </c>
      <c r="B24" s="16">
        <v>327.39999999999998</v>
      </c>
      <c r="C24" s="16">
        <v>116</v>
      </c>
      <c r="D24" s="16">
        <v>443.4</v>
      </c>
    </row>
    <row r="25" spans="1:4">
      <c r="A25" s="4">
        <v>1955</v>
      </c>
      <c r="B25" s="16">
        <v>411.3</v>
      </c>
      <c r="C25" s="16">
        <v>129.9</v>
      </c>
      <c r="D25" s="16">
        <v>541.20000000000005</v>
      </c>
    </row>
    <row r="26" spans="1:4">
      <c r="A26" s="4">
        <v>1956</v>
      </c>
      <c r="B26" s="16">
        <v>475.8</v>
      </c>
      <c r="C26" s="16">
        <v>132.30000000000001</v>
      </c>
      <c r="D26" s="16">
        <v>608.1</v>
      </c>
    </row>
    <row r="27" spans="1:4">
      <c r="A27" s="4">
        <v>1957</v>
      </c>
      <c r="B27" s="16">
        <v>500</v>
      </c>
      <c r="C27" s="16">
        <v>139.19999999999999</v>
      </c>
      <c r="D27" s="16">
        <v>639.20000000000005</v>
      </c>
    </row>
    <row r="28" spans="1:4">
      <c r="A28" s="4">
        <v>1958</v>
      </c>
      <c r="B28" s="16">
        <v>588.70000000000005</v>
      </c>
      <c r="C28" s="16">
        <v>108.7</v>
      </c>
      <c r="D28" s="16">
        <v>697.4</v>
      </c>
    </row>
    <row r="29" spans="1:4">
      <c r="A29" s="4">
        <v>1959</v>
      </c>
      <c r="B29" s="16">
        <v>564.4</v>
      </c>
      <c r="C29" s="16">
        <v>100</v>
      </c>
      <c r="D29" s="16">
        <v>664.4</v>
      </c>
    </row>
    <row r="30" spans="1:4">
      <c r="A30" s="4">
        <v>1960</v>
      </c>
      <c r="B30" s="16">
        <v>638.1</v>
      </c>
      <c r="C30" s="16">
        <v>123.6</v>
      </c>
      <c r="D30" s="16">
        <v>761.7</v>
      </c>
    </row>
    <row r="31" spans="1:4">
      <c r="A31" s="4">
        <v>1961</v>
      </c>
      <c r="B31" s="16">
        <v>717.1</v>
      </c>
      <c r="C31" s="16">
        <v>120.9</v>
      </c>
      <c r="D31" s="16">
        <v>838</v>
      </c>
    </row>
    <row r="32" spans="1:4">
      <c r="A32" s="4">
        <v>1962</v>
      </c>
      <c r="B32" s="16">
        <v>912.4</v>
      </c>
      <c r="C32" s="16">
        <v>132.5</v>
      </c>
      <c r="D32" s="16">
        <v>1044.9000000000001</v>
      </c>
    </row>
    <row r="33" spans="1:4">
      <c r="A33" s="4">
        <v>1963</v>
      </c>
      <c r="B33" s="16">
        <v>1047.5999999999999</v>
      </c>
      <c r="C33" s="16">
        <v>143.4</v>
      </c>
      <c r="D33" s="16">
        <v>1191</v>
      </c>
    </row>
    <row r="34" spans="1:4">
      <c r="A34" s="4">
        <v>1964</v>
      </c>
      <c r="B34" s="16">
        <v>1053.0999999999999</v>
      </c>
      <c r="C34" s="16">
        <v>158.5</v>
      </c>
      <c r="D34" s="16">
        <v>1211.5999999999999</v>
      </c>
    </row>
    <row r="35" spans="1:4">
      <c r="A35" s="4">
        <v>1965</v>
      </c>
      <c r="B35" s="16">
        <v>1057.4000000000001</v>
      </c>
      <c r="C35" s="16">
        <v>145.4</v>
      </c>
      <c r="D35" s="16">
        <v>1202.8</v>
      </c>
    </row>
    <row r="36" spans="1:4">
      <c r="A36" s="4">
        <v>1966</v>
      </c>
      <c r="B36" s="16">
        <v>1210.0999999999999</v>
      </c>
      <c r="C36" s="16">
        <v>157.69999999999999</v>
      </c>
      <c r="D36" s="16">
        <v>1367.8</v>
      </c>
    </row>
    <row r="37" spans="1:4">
      <c r="A37" s="4">
        <v>1967</v>
      </c>
      <c r="B37" s="16">
        <v>1230.9000000000001</v>
      </c>
      <c r="C37" s="16">
        <v>151.80000000000001</v>
      </c>
      <c r="D37" s="16">
        <v>1382.7</v>
      </c>
    </row>
    <row r="38" spans="1:4">
      <c r="A38" s="4">
        <v>1968</v>
      </c>
      <c r="B38" s="15">
        <v>1239.8</v>
      </c>
      <c r="C38" s="15">
        <v>167</v>
      </c>
      <c r="D38" s="16">
        <v>1406.8</v>
      </c>
    </row>
    <row r="39" spans="1:4">
      <c r="A39" s="4">
        <v>1969</v>
      </c>
      <c r="B39" s="15">
        <v>1365.7</v>
      </c>
      <c r="C39" s="15">
        <v>223.3</v>
      </c>
      <c r="D39" s="16">
        <v>1589</v>
      </c>
    </row>
    <row r="40" spans="1:4">
      <c r="A40" s="4">
        <v>1970</v>
      </c>
      <c r="B40" s="16">
        <v>1296.5999999999999</v>
      </c>
      <c r="C40" s="16">
        <v>207.8</v>
      </c>
      <c r="D40" s="16">
        <v>1504.4</v>
      </c>
    </row>
    <row r="41" spans="1:4">
      <c r="A41" s="4">
        <v>1971</v>
      </c>
      <c r="B41" s="16">
        <v>1468.9</v>
      </c>
      <c r="C41" s="16">
        <v>226.8</v>
      </c>
      <c r="D41" s="16">
        <v>1695.7</v>
      </c>
    </row>
    <row r="42" spans="1:4">
      <c r="A42" s="4">
        <v>1972</v>
      </c>
      <c r="B42" s="16">
        <v>1637.6</v>
      </c>
      <c r="C42" s="16">
        <v>249.1</v>
      </c>
      <c r="D42" s="16">
        <v>1886.7</v>
      </c>
    </row>
    <row r="43" spans="1:4">
      <c r="A43" s="4">
        <v>1973</v>
      </c>
      <c r="B43" s="16">
        <v>1745.8</v>
      </c>
      <c r="C43" s="16">
        <v>270.2</v>
      </c>
      <c r="D43" s="16">
        <v>2016</v>
      </c>
    </row>
    <row r="44" spans="1:4">
      <c r="A44" s="4">
        <v>1974</v>
      </c>
      <c r="B44" s="16">
        <v>1524.8</v>
      </c>
      <c r="C44" s="16">
        <v>253</v>
      </c>
      <c r="D44" s="16">
        <v>1777.8</v>
      </c>
    </row>
    <row r="45" spans="1:4">
      <c r="A45" s="4">
        <v>1975</v>
      </c>
      <c r="B45" s="16">
        <v>1482.7</v>
      </c>
      <c r="C45" s="16">
        <v>206.4</v>
      </c>
      <c r="D45" s="16">
        <v>1689.1</v>
      </c>
    </row>
    <row r="46" spans="1:4">
      <c r="A46" s="4">
        <v>1976</v>
      </c>
      <c r="B46" s="16">
        <v>1858.3</v>
      </c>
      <c r="C46" s="16">
        <v>293.10000000000002</v>
      </c>
      <c r="D46" s="16">
        <v>2151.4</v>
      </c>
    </row>
    <row r="47" spans="1:4">
      <c r="A47" s="4">
        <v>1977</v>
      </c>
      <c r="B47" s="15">
        <v>1907</v>
      </c>
      <c r="C47" s="15">
        <v>298.39999999999998</v>
      </c>
      <c r="D47" s="15">
        <v>2205.4</v>
      </c>
    </row>
    <row r="48" spans="1:4">
      <c r="A48" s="4">
        <v>1978</v>
      </c>
      <c r="B48" s="16">
        <v>1945</v>
      </c>
      <c r="C48" s="16">
        <v>299.5</v>
      </c>
      <c r="D48" s="16">
        <v>2244.5</v>
      </c>
    </row>
    <row r="49" spans="1:4">
      <c r="A49" s="4">
        <v>1979</v>
      </c>
      <c r="B49" s="16">
        <v>1976.4</v>
      </c>
      <c r="C49" s="16">
        <v>315.10000000000002</v>
      </c>
      <c r="D49" s="16">
        <v>2291.5</v>
      </c>
    </row>
    <row r="50" spans="1:4">
      <c r="A50" s="4">
        <v>1980</v>
      </c>
      <c r="B50" s="16">
        <v>1873.2</v>
      </c>
      <c r="C50" s="16">
        <v>323.3</v>
      </c>
      <c r="D50" s="16">
        <v>2196.5</v>
      </c>
    </row>
    <row r="51" spans="1:4">
      <c r="A51" s="4">
        <v>1981</v>
      </c>
      <c r="B51" s="16">
        <v>1834.8</v>
      </c>
      <c r="C51" s="16">
        <v>334.5</v>
      </c>
      <c r="D51" s="16">
        <v>2169.3000000000002</v>
      </c>
    </row>
    <row r="52" spans="1:4">
      <c r="A52" s="4">
        <v>1982</v>
      </c>
      <c r="B52" s="16">
        <v>2056.5</v>
      </c>
      <c r="C52" s="16">
        <v>362.6</v>
      </c>
      <c r="D52" s="16">
        <v>2419.1</v>
      </c>
    </row>
    <row r="53" spans="1:4">
      <c r="A53" s="4">
        <v>1983</v>
      </c>
      <c r="B53" s="16">
        <v>2017.6</v>
      </c>
      <c r="C53" s="16">
        <v>346.3</v>
      </c>
      <c r="D53" s="16">
        <v>2363.9</v>
      </c>
    </row>
    <row r="54" spans="1:4">
      <c r="A54" s="4">
        <v>1984</v>
      </c>
      <c r="B54" s="16">
        <v>1757.7</v>
      </c>
      <c r="C54" s="16">
        <v>316.10000000000002</v>
      </c>
      <c r="D54" s="16">
        <v>2073.8000000000002</v>
      </c>
    </row>
    <row r="55" spans="1:4">
      <c r="A55" s="4">
        <v>1985</v>
      </c>
      <c r="B55" s="16">
        <v>1766.3</v>
      </c>
      <c r="C55" s="16">
        <v>342.2</v>
      </c>
      <c r="D55" s="16">
        <v>2108.5</v>
      </c>
    </row>
    <row r="56" spans="1:4">
      <c r="A56" s="4">
        <v>1986</v>
      </c>
      <c r="B56" s="16">
        <v>1911.5</v>
      </c>
      <c r="C56" s="16">
        <v>390.6</v>
      </c>
      <c r="D56" s="16">
        <v>2302.1</v>
      </c>
    </row>
    <row r="57" spans="1:4">
      <c r="A57" s="4">
        <v>1987</v>
      </c>
      <c r="B57" s="16">
        <v>2105.1999999999998</v>
      </c>
      <c r="C57" s="16">
        <v>418.1</v>
      </c>
      <c r="D57" s="16">
        <v>2523.3000000000002</v>
      </c>
    </row>
    <row r="58" spans="1:4">
      <c r="A58" s="4">
        <v>1988</v>
      </c>
      <c r="B58" s="16">
        <v>2217.1</v>
      </c>
      <c r="C58" s="16">
        <v>429.5</v>
      </c>
      <c r="D58" s="16">
        <v>2646.6</v>
      </c>
    </row>
    <row r="59" spans="1:4">
      <c r="A59" s="4">
        <v>1989</v>
      </c>
      <c r="B59" s="16">
        <v>2274.3000000000002</v>
      </c>
      <c r="C59" s="16">
        <v>448.4</v>
      </c>
      <c r="D59" s="16">
        <v>2722.7</v>
      </c>
    </row>
    <row r="60" spans="1:4">
      <c r="A60" s="4">
        <v>1990</v>
      </c>
      <c r="B60" s="16">
        <v>2309.1</v>
      </c>
      <c r="C60" s="16">
        <v>447</v>
      </c>
      <c r="D60" s="16">
        <v>2756.1</v>
      </c>
    </row>
    <row r="61" spans="1:4">
      <c r="A61" s="4">
        <v>1991</v>
      </c>
      <c r="B61" s="16">
        <v>2031.3</v>
      </c>
      <c r="C61" s="16">
        <v>393</v>
      </c>
      <c r="D61" s="16">
        <f>C61+B61</f>
        <v>2424.3000000000002</v>
      </c>
    </row>
    <row r="62" spans="1:4">
      <c r="A62" s="4">
        <v>1992</v>
      </c>
      <c r="B62" s="16">
        <v>2105.6999999999998</v>
      </c>
      <c r="C62" s="16">
        <v>360.6</v>
      </c>
      <c r="D62" s="16">
        <f t="shared" ref="D62:D91" si="0">+C62+B62</f>
        <v>2466.2999999999997</v>
      </c>
    </row>
    <row r="63" spans="1:4">
      <c r="A63" s="4">
        <v>1993</v>
      </c>
      <c r="B63" s="16">
        <v>1721.2</v>
      </c>
      <c r="C63" s="16">
        <v>286</v>
      </c>
      <c r="D63" s="16">
        <f t="shared" si="0"/>
        <v>2007.2</v>
      </c>
    </row>
    <row r="64" spans="1:4">
      <c r="A64" s="4">
        <v>1994</v>
      </c>
      <c r="B64" s="16">
        <v>1972.9</v>
      </c>
      <c r="C64" s="16">
        <v>326</v>
      </c>
      <c r="D64" s="16">
        <f t="shared" si="0"/>
        <v>2298.9</v>
      </c>
    </row>
    <row r="65" spans="1:4">
      <c r="A65" s="4">
        <v>1995</v>
      </c>
      <c r="B65" s="16">
        <v>1930.5</v>
      </c>
      <c r="C65" s="16">
        <v>357.8</v>
      </c>
      <c r="D65" s="16">
        <f t="shared" si="0"/>
        <v>2288.3000000000002</v>
      </c>
    </row>
    <row r="66" spans="1:4">
      <c r="A66" s="4">
        <v>1996</v>
      </c>
      <c r="B66" s="16">
        <v>2132.1</v>
      </c>
      <c r="C66" s="16">
        <v>378</v>
      </c>
      <c r="D66" s="16">
        <f t="shared" si="0"/>
        <v>2510.1</v>
      </c>
    </row>
    <row r="67" spans="1:4">
      <c r="A67" s="4">
        <v>1997</v>
      </c>
      <c r="B67" s="16">
        <v>1713</v>
      </c>
      <c r="C67" s="16">
        <v>355.9</v>
      </c>
      <c r="D67" s="16">
        <f t="shared" si="0"/>
        <v>2068.9</v>
      </c>
    </row>
    <row r="68" spans="1:4">
      <c r="A68" s="4">
        <v>1998</v>
      </c>
      <c r="B68" s="15">
        <v>1943.6</v>
      </c>
      <c r="C68" s="15">
        <v>398.6</v>
      </c>
      <c r="D68" s="16">
        <f t="shared" si="0"/>
        <v>2342.1999999999998</v>
      </c>
    </row>
    <row r="69" spans="1:4">
      <c r="A69" s="4">
        <v>1999</v>
      </c>
      <c r="B69" s="15">
        <v>2148.4229999999998</v>
      </c>
      <c r="C69" s="15">
        <v>433.51</v>
      </c>
      <c r="D69" s="16">
        <f t="shared" si="0"/>
        <v>2581.933</v>
      </c>
    </row>
    <row r="70" spans="1:4">
      <c r="A70" s="4">
        <v>2000</v>
      </c>
      <c r="B70" s="15">
        <v>2133.884</v>
      </c>
      <c r="C70" s="15">
        <v>477.20400000000001</v>
      </c>
      <c r="D70" s="16">
        <f t="shared" si="0"/>
        <v>2611.0880000000002</v>
      </c>
    </row>
    <row r="71" spans="1:4">
      <c r="A71" s="4">
        <v>2001</v>
      </c>
      <c r="B71" s="15">
        <v>2254.732</v>
      </c>
      <c r="C71" s="15">
        <v>496.26299999999998</v>
      </c>
      <c r="D71" s="16">
        <f t="shared" si="0"/>
        <v>2750.9949999999999</v>
      </c>
    </row>
    <row r="72" spans="1:4">
      <c r="A72" s="4">
        <v>2002</v>
      </c>
      <c r="B72" s="15">
        <v>2145.0709999999999</v>
      </c>
      <c r="C72" s="15">
        <v>460.93700000000001</v>
      </c>
      <c r="D72" s="16">
        <f t="shared" si="0"/>
        <v>2606.0079999999998</v>
      </c>
    </row>
    <row r="73" spans="1:4">
      <c r="A73" s="7">
        <v>2003</v>
      </c>
      <c r="B73" s="15">
        <v>2009.2460000000001</v>
      </c>
      <c r="C73" s="27">
        <v>431.44600000000003</v>
      </c>
      <c r="D73" s="16">
        <f t="shared" si="0"/>
        <v>2440.692</v>
      </c>
    </row>
    <row r="74" spans="1:4">
      <c r="A74" s="4">
        <v>2004</v>
      </c>
      <c r="B74" s="27">
        <v>2065.7919999999999</v>
      </c>
      <c r="C74" s="15">
        <v>459.851</v>
      </c>
      <c r="D74" s="16">
        <f t="shared" si="0"/>
        <v>2525.643</v>
      </c>
    </row>
    <row r="75" spans="1:4">
      <c r="A75" s="4">
        <v>2005</v>
      </c>
      <c r="B75" s="32">
        <v>2117.5610000000001</v>
      </c>
      <c r="C75" s="15">
        <v>480.12200000000001</v>
      </c>
      <c r="D75" s="16">
        <f t="shared" si="0"/>
        <v>2597.683</v>
      </c>
    </row>
    <row r="76" spans="1:4">
      <c r="A76" s="7">
        <v>2006</v>
      </c>
      <c r="B76" s="15">
        <v>2045.7449999999999</v>
      </c>
      <c r="C76" s="27">
        <v>498.39699999999999</v>
      </c>
      <c r="D76" s="16">
        <f t="shared" si="0"/>
        <v>2544.1419999999998</v>
      </c>
    </row>
    <row r="77" spans="1:4">
      <c r="A77" s="7">
        <v>2007</v>
      </c>
      <c r="B77" s="15">
        <v>2109.672</v>
      </c>
      <c r="C77" s="27">
        <v>519.49199999999996</v>
      </c>
      <c r="D77" s="16">
        <f t="shared" si="0"/>
        <v>2629.1639999999998</v>
      </c>
    </row>
    <row r="78" spans="1:4">
      <c r="A78" s="4">
        <v>2008</v>
      </c>
      <c r="B78" s="15">
        <v>2091.3690000000001</v>
      </c>
      <c r="C78" s="15">
        <v>523.43100000000004</v>
      </c>
      <c r="D78" s="16">
        <f t="shared" si="0"/>
        <v>2614.8000000000002</v>
      </c>
    </row>
    <row r="79" spans="1:4">
      <c r="A79" s="4">
        <v>2009</v>
      </c>
      <c r="B79" s="15">
        <v>2302.3980000000001</v>
      </c>
      <c r="C79" s="15">
        <v>416.20100000000002</v>
      </c>
      <c r="D79" s="16">
        <f t="shared" si="0"/>
        <v>2718.5990000000002</v>
      </c>
    </row>
    <row r="80" spans="1:4">
      <c r="A80" s="4">
        <v>2010</v>
      </c>
      <c r="B80" s="15">
        <v>2251.6689999999999</v>
      </c>
      <c r="C80" s="15">
        <v>457.214</v>
      </c>
      <c r="D80" s="16">
        <f t="shared" si="0"/>
        <v>2708.8829999999998</v>
      </c>
    </row>
    <row r="81" spans="1:4">
      <c r="A81" s="4">
        <v>2011</v>
      </c>
      <c r="B81" s="15">
        <v>2204.2289999999998</v>
      </c>
      <c r="C81" s="15">
        <v>482.82299999999998</v>
      </c>
      <c r="D81" s="16">
        <f t="shared" si="0"/>
        <v>2687.0519999999997</v>
      </c>
    </row>
    <row r="82" spans="1:4">
      <c r="A82" s="4">
        <v>2012</v>
      </c>
      <c r="B82" s="15">
        <v>1898.76</v>
      </c>
      <c r="C82" s="15">
        <v>432.97300000000001</v>
      </c>
      <c r="D82" s="16">
        <f t="shared" si="0"/>
        <v>2331.7330000000002</v>
      </c>
    </row>
    <row r="83" spans="1:4">
      <c r="A83" s="4">
        <v>2013</v>
      </c>
      <c r="B83" s="15">
        <v>1790.4559999999999</v>
      </c>
      <c r="C83" s="15">
        <v>416.91699999999997</v>
      </c>
      <c r="D83" s="16">
        <f t="shared" si="0"/>
        <v>2207.373</v>
      </c>
    </row>
    <row r="84" spans="1:4">
      <c r="A84" s="4">
        <v>2014</v>
      </c>
      <c r="B84" s="15">
        <v>1795.885</v>
      </c>
      <c r="C84" s="15">
        <v>415.04199999999997</v>
      </c>
      <c r="D84" s="16">
        <f t="shared" si="0"/>
        <v>2210.9270000000001</v>
      </c>
    </row>
    <row r="85" spans="1:4">
      <c r="A85" s="4">
        <v>2015</v>
      </c>
      <c r="B85" s="15">
        <v>1917.23</v>
      </c>
      <c r="C85" s="15">
        <v>427.86599999999999</v>
      </c>
      <c r="D85" s="16">
        <f t="shared" si="0"/>
        <v>2345.096</v>
      </c>
    </row>
    <row r="86" spans="1:4">
      <c r="A86" s="4">
        <v>2016</v>
      </c>
      <c r="B86" s="15">
        <v>2015.1769999999999</v>
      </c>
      <c r="C86" s="15">
        <v>463.29500000000002</v>
      </c>
      <c r="D86" s="16">
        <f t="shared" si="0"/>
        <v>2478.4719999999998</v>
      </c>
    </row>
    <row r="87" spans="1:4">
      <c r="A87" s="4">
        <v>2017</v>
      </c>
      <c r="B87" s="15">
        <v>2110.748</v>
      </c>
      <c r="C87" s="15">
        <v>495.05200000000002</v>
      </c>
      <c r="D87" s="16">
        <f t="shared" si="0"/>
        <v>2605.8000000000002</v>
      </c>
    </row>
    <row r="88" spans="1:4">
      <c r="A88" s="4">
        <v>2018</v>
      </c>
      <c r="B88" s="15">
        <v>2173.4810000000002</v>
      </c>
      <c r="C88" s="15">
        <v>519.26599999999996</v>
      </c>
      <c r="D88" s="16">
        <f t="shared" si="0"/>
        <v>2692.7470000000003</v>
      </c>
    </row>
    <row r="89" spans="1:4">
      <c r="A89" s="4">
        <v>2019</v>
      </c>
      <c r="B89" s="15">
        <v>2214.279</v>
      </c>
      <c r="C89" s="15">
        <v>541.41600000000005</v>
      </c>
      <c r="D89" s="16">
        <f t="shared" si="0"/>
        <v>2755.6950000000002</v>
      </c>
    </row>
    <row r="90" spans="1:4">
      <c r="A90" s="4">
        <v>2020</v>
      </c>
      <c r="B90" s="15">
        <v>1650.126</v>
      </c>
      <c r="C90" s="15">
        <v>449.90300000000002</v>
      </c>
      <c r="D90" s="16">
        <f t="shared" si="0"/>
        <v>2100.029</v>
      </c>
    </row>
    <row r="91" spans="1:4">
      <c r="A91" s="10">
        <v>2021</v>
      </c>
      <c r="B91" s="22">
        <v>1659.0029999999999</v>
      </c>
      <c r="C91" s="22">
        <v>483.27199999999999</v>
      </c>
      <c r="D91" s="87">
        <f t="shared" si="0"/>
        <v>2142.2750000000001</v>
      </c>
    </row>
    <row r="92" spans="1:4">
      <c r="D92" s="11" t="s">
        <v>13</v>
      </c>
    </row>
  </sheetData>
  <pageMargins left="0.78740157480314965" right="0.55118110236220474" top="0.98425196850393704" bottom="0.98425196850393704" header="0.51181102362204722" footer="0.51181102362204722"/>
  <pageSetup paperSize="9" fitToWidth="0" fitToHeight="0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3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 ht="19.149999999999999" customHeight="1">
      <c r="B1" s="1" t="s">
        <v>0</v>
      </c>
    </row>
    <row r="2" spans="1:4" s="26" customFormat="1">
      <c r="B2" s="49" t="s">
        <v>1</v>
      </c>
    </row>
    <row r="4" spans="1:4">
      <c r="B4" s="1" t="s">
        <v>37</v>
      </c>
    </row>
    <row r="6" spans="1:4">
      <c r="A6" s="58" t="s">
        <v>2</v>
      </c>
      <c r="B6" s="55" t="s">
        <v>3</v>
      </c>
      <c r="C6" s="55" t="s">
        <v>4</v>
      </c>
      <c r="D6" s="59" t="s">
        <v>5</v>
      </c>
    </row>
    <row r="7" spans="1:4">
      <c r="A7" s="60" t="s">
        <v>6</v>
      </c>
      <c r="B7" s="57" t="s">
        <v>7</v>
      </c>
      <c r="C7" s="57" t="s">
        <v>8</v>
      </c>
      <c r="D7" s="61" t="s">
        <v>9</v>
      </c>
    </row>
    <row r="8" spans="1:4">
      <c r="A8" s="12">
        <v>1932</v>
      </c>
      <c r="B8" s="45">
        <v>41.1</v>
      </c>
      <c r="C8" s="45">
        <v>6.9</v>
      </c>
      <c r="D8" s="46">
        <f>+C8+B8</f>
        <v>48</v>
      </c>
    </row>
    <row r="9" spans="1:4">
      <c r="A9" s="4">
        <v>1933</v>
      </c>
      <c r="B9" s="6">
        <v>82</v>
      </c>
      <c r="C9" s="6">
        <v>11.6</v>
      </c>
      <c r="D9" s="5">
        <v>93.6</v>
      </c>
    </row>
    <row r="10" spans="1:4">
      <c r="A10" s="4">
        <v>1934</v>
      </c>
      <c r="B10" s="5">
        <v>130.9</v>
      </c>
      <c r="C10" s="5">
        <v>23.5</v>
      </c>
      <c r="D10" s="5">
        <v>154.4</v>
      </c>
    </row>
    <row r="11" spans="1:4">
      <c r="A11" s="4">
        <v>1935</v>
      </c>
      <c r="B11" s="5">
        <v>180.1</v>
      </c>
      <c r="C11" s="5">
        <v>33.799999999999997</v>
      </c>
      <c r="D11" s="5">
        <v>213.9</v>
      </c>
    </row>
    <row r="12" spans="1:4">
      <c r="A12" s="4">
        <v>1936</v>
      </c>
      <c r="B12" s="5">
        <v>213.1</v>
      </c>
      <c r="C12" s="5">
        <v>45.7</v>
      </c>
      <c r="D12" s="5">
        <v>258.8</v>
      </c>
    </row>
    <row r="13" spans="1:4">
      <c r="A13" s="4">
        <v>1937</v>
      </c>
      <c r="B13" s="5">
        <v>216.5</v>
      </c>
      <c r="C13" s="5">
        <v>45.3</v>
      </c>
      <c r="D13" s="5">
        <v>261.8</v>
      </c>
    </row>
    <row r="14" spans="1:4">
      <c r="A14" s="4">
        <v>1938</v>
      </c>
      <c r="B14" s="5">
        <v>222.8</v>
      </c>
      <c r="C14" s="5">
        <v>49.9</v>
      </c>
      <c r="D14" s="5">
        <f t="shared" ref="D14:D67" si="0">C14+B14</f>
        <v>272.7</v>
      </c>
    </row>
    <row r="15" spans="1:4">
      <c r="A15" s="4" t="s">
        <v>12</v>
      </c>
      <c r="B15" s="6" t="s">
        <v>10</v>
      </c>
      <c r="C15" s="6" t="s">
        <v>10</v>
      </c>
      <c r="D15" s="6" t="s">
        <v>10</v>
      </c>
    </row>
    <row r="16" spans="1:4">
      <c r="A16" s="4">
        <v>1946</v>
      </c>
      <c r="B16" s="6" t="s">
        <v>10</v>
      </c>
      <c r="C16" s="6" t="s">
        <v>10</v>
      </c>
      <c r="D16" s="5">
        <v>7.3</v>
      </c>
    </row>
    <row r="17" spans="1:4">
      <c r="A17" s="4">
        <v>1947</v>
      </c>
      <c r="B17" s="6" t="s">
        <v>10</v>
      </c>
      <c r="C17" s="6" t="s">
        <v>10</v>
      </c>
      <c r="D17" s="6">
        <v>6.3</v>
      </c>
    </row>
    <row r="18" spans="1:4">
      <c r="A18" s="4">
        <v>1948</v>
      </c>
      <c r="B18" s="6" t="s">
        <v>10</v>
      </c>
      <c r="C18" s="6" t="s">
        <v>10</v>
      </c>
      <c r="D18" s="6">
        <v>26.8</v>
      </c>
    </row>
    <row r="19" spans="1:4">
      <c r="A19" s="4">
        <v>1949</v>
      </c>
      <c r="B19" s="5">
        <v>71.400000000000006</v>
      </c>
      <c r="C19" s="5">
        <v>43.1</v>
      </c>
      <c r="D19" s="5">
        <f t="shared" si="0"/>
        <v>114.5</v>
      </c>
    </row>
    <row r="20" spans="1:4">
      <c r="A20" s="4">
        <v>1950</v>
      </c>
      <c r="B20" s="5">
        <v>149.5</v>
      </c>
      <c r="C20" s="5">
        <v>74.400000000000006</v>
      </c>
      <c r="D20" s="5">
        <f t="shared" si="0"/>
        <v>223.9</v>
      </c>
    </row>
    <row r="21" spans="1:4">
      <c r="A21" s="4">
        <v>1951</v>
      </c>
      <c r="B21" s="5">
        <v>178.3</v>
      </c>
      <c r="C21" s="5">
        <v>74.7</v>
      </c>
      <c r="D21" s="5">
        <f t="shared" si="0"/>
        <v>253</v>
      </c>
    </row>
    <row r="22" spans="1:4">
      <c r="A22" s="4">
        <v>1952</v>
      </c>
      <c r="B22" s="5">
        <v>204.1</v>
      </c>
      <c r="C22" s="5">
        <v>77</v>
      </c>
      <c r="D22" s="5">
        <f t="shared" si="0"/>
        <v>281.10000000000002</v>
      </c>
    </row>
    <row r="23" spans="1:4">
      <c r="A23" s="4">
        <v>1953</v>
      </c>
      <c r="B23" s="5">
        <v>254.3</v>
      </c>
      <c r="C23" s="5">
        <v>71.099999999999994</v>
      </c>
      <c r="D23" s="5">
        <f t="shared" si="0"/>
        <v>325.39999999999998</v>
      </c>
    </row>
    <row r="24" spans="1:4">
      <c r="A24" s="4">
        <v>1954</v>
      </c>
      <c r="B24" s="5">
        <v>321.3</v>
      </c>
      <c r="C24" s="5">
        <v>68.099999999999994</v>
      </c>
      <c r="D24" s="5">
        <f t="shared" si="0"/>
        <v>389.4</v>
      </c>
    </row>
    <row r="25" spans="1:4">
      <c r="A25" s="4">
        <v>1955</v>
      </c>
      <c r="B25" s="5">
        <v>423.9</v>
      </c>
      <c r="C25" s="5">
        <v>77.2</v>
      </c>
      <c r="D25" s="5">
        <f t="shared" si="0"/>
        <v>501.09999999999997</v>
      </c>
    </row>
    <row r="26" spans="1:4">
      <c r="A26" s="4">
        <v>1956</v>
      </c>
      <c r="B26" s="5">
        <v>506.2</v>
      </c>
      <c r="C26" s="5">
        <v>83.7</v>
      </c>
      <c r="D26" s="5">
        <f t="shared" si="0"/>
        <v>589.9</v>
      </c>
    </row>
    <row r="27" spans="1:4">
      <c r="A27" s="4">
        <v>1957</v>
      </c>
      <c r="B27" s="5">
        <v>564.6</v>
      </c>
      <c r="C27" s="5">
        <v>75</v>
      </c>
      <c r="D27" s="5">
        <f t="shared" si="0"/>
        <v>639.6</v>
      </c>
    </row>
    <row r="28" spans="1:4">
      <c r="A28" s="4">
        <v>1958</v>
      </c>
      <c r="B28" s="5">
        <v>691</v>
      </c>
      <c r="C28" s="5">
        <v>82.8</v>
      </c>
      <c r="D28" s="5">
        <f t="shared" si="0"/>
        <v>773.8</v>
      </c>
    </row>
    <row r="29" spans="1:4">
      <c r="A29" s="4">
        <v>1959</v>
      </c>
      <c r="B29" s="5">
        <v>827.7</v>
      </c>
      <c r="C29" s="5">
        <v>92.1</v>
      </c>
      <c r="D29" s="5">
        <f t="shared" si="0"/>
        <v>919.80000000000007</v>
      </c>
    </row>
    <row r="30" spans="1:4">
      <c r="A30" s="4">
        <v>1960</v>
      </c>
      <c r="B30" s="5">
        <v>969.7</v>
      </c>
      <c r="C30" s="5">
        <v>103.7</v>
      </c>
      <c r="D30" s="5">
        <f t="shared" si="0"/>
        <v>1073.4000000000001</v>
      </c>
    </row>
    <row r="31" spans="1:4">
      <c r="A31" s="4">
        <v>1961</v>
      </c>
      <c r="B31" s="5">
        <v>1095.0999999999999</v>
      </c>
      <c r="C31" s="5">
        <v>118.1</v>
      </c>
      <c r="D31" s="5">
        <f t="shared" si="0"/>
        <v>1213.1999999999998</v>
      </c>
    </row>
    <row r="32" spans="1:4">
      <c r="A32" s="4">
        <v>1962</v>
      </c>
      <c r="B32" s="5">
        <v>1217.4000000000001</v>
      </c>
      <c r="C32" s="5">
        <v>121.5</v>
      </c>
      <c r="D32" s="5">
        <f t="shared" si="0"/>
        <v>1338.9</v>
      </c>
    </row>
    <row r="33" spans="1:4">
      <c r="A33" s="4">
        <v>1963</v>
      </c>
      <c r="B33" s="5">
        <v>1271</v>
      </c>
      <c r="C33" s="5">
        <v>127.3</v>
      </c>
      <c r="D33" s="5">
        <f t="shared" si="0"/>
        <v>1398.3</v>
      </c>
    </row>
    <row r="34" spans="1:4">
      <c r="A34" s="4">
        <v>1964</v>
      </c>
      <c r="B34" s="5">
        <v>1343</v>
      </c>
      <c r="C34" s="5">
        <v>130.30000000000001</v>
      </c>
      <c r="D34" s="5">
        <f t="shared" si="0"/>
        <v>1473.3</v>
      </c>
    </row>
    <row r="35" spans="1:4">
      <c r="A35" s="4">
        <v>1965</v>
      </c>
      <c r="B35" s="5">
        <v>1517.6</v>
      </c>
      <c r="C35" s="5">
        <v>131.1</v>
      </c>
      <c r="D35" s="5">
        <f t="shared" si="0"/>
        <v>1648.6999999999998</v>
      </c>
    </row>
    <row r="36" spans="1:4">
      <c r="A36" s="4">
        <v>1966</v>
      </c>
      <c r="B36" s="5">
        <v>1506.1</v>
      </c>
      <c r="C36" s="5">
        <v>127.3</v>
      </c>
      <c r="D36" s="5">
        <f t="shared" si="0"/>
        <v>1633.3999999999999</v>
      </c>
    </row>
    <row r="37" spans="1:4">
      <c r="A37" s="4">
        <v>1967</v>
      </c>
      <c r="B37" s="5">
        <v>1356.7</v>
      </c>
      <c r="C37" s="5">
        <v>110.8</v>
      </c>
      <c r="D37" s="5">
        <f t="shared" si="0"/>
        <v>1467.5</v>
      </c>
    </row>
    <row r="38" spans="1:4">
      <c r="A38" s="4">
        <v>1968</v>
      </c>
      <c r="B38" s="6">
        <v>1425.1</v>
      </c>
      <c r="C38" s="6">
        <v>122.5</v>
      </c>
      <c r="D38" s="5">
        <f t="shared" si="0"/>
        <v>1547.6</v>
      </c>
    </row>
    <row r="39" spans="1:4">
      <c r="A39" s="4">
        <v>1969</v>
      </c>
      <c r="B39" s="6">
        <v>1841</v>
      </c>
      <c r="C39" s="6">
        <v>145.4</v>
      </c>
      <c r="D39" s="5">
        <f t="shared" si="0"/>
        <v>1986.4</v>
      </c>
    </row>
    <row r="40" spans="1:4">
      <c r="A40" s="4">
        <v>1970</v>
      </c>
      <c r="B40" s="5">
        <v>2107.1</v>
      </c>
      <c r="C40" s="5">
        <v>164.7</v>
      </c>
      <c r="D40" s="5">
        <f t="shared" si="0"/>
        <v>2271.7999999999997</v>
      </c>
    </row>
    <row r="41" spans="1:4">
      <c r="A41" s="4">
        <v>1971</v>
      </c>
      <c r="B41" s="5">
        <v>2151.6</v>
      </c>
      <c r="C41" s="5">
        <v>162.9</v>
      </c>
      <c r="D41" s="5">
        <f t="shared" si="0"/>
        <v>2314.5</v>
      </c>
    </row>
    <row r="42" spans="1:4">
      <c r="A42" s="4">
        <v>1972</v>
      </c>
      <c r="B42" s="5">
        <v>2143</v>
      </c>
      <c r="C42" s="5">
        <v>149</v>
      </c>
      <c r="D42" s="5">
        <f t="shared" si="0"/>
        <v>2292</v>
      </c>
    </row>
    <row r="43" spans="1:4">
      <c r="A43" s="4">
        <v>1973</v>
      </c>
      <c r="B43" s="5">
        <v>2031</v>
      </c>
      <c r="C43" s="5">
        <v>138</v>
      </c>
      <c r="D43" s="5">
        <f t="shared" si="0"/>
        <v>2169</v>
      </c>
    </row>
    <row r="44" spans="1:4">
      <c r="A44" s="4">
        <v>1974</v>
      </c>
      <c r="B44" s="5">
        <v>1693</v>
      </c>
      <c r="C44" s="5">
        <v>107.7</v>
      </c>
      <c r="D44" s="5">
        <f t="shared" si="0"/>
        <v>1800.7</v>
      </c>
    </row>
    <row r="45" spans="1:4">
      <c r="A45" s="4">
        <v>1975</v>
      </c>
      <c r="B45" s="5">
        <v>2106</v>
      </c>
      <c r="C45" s="5">
        <v>109</v>
      </c>
      <c r="D45" s="5">
        <f t="shared" si="0"/>
        <v>2215</v>
      </c>
    </row>
    <row r="46" spans="1:4">
      <c r="A46" s="4">
        <v>1976</v>
      </c>
      <c r="B46" s="5">
        <v>2312.1</v>
      </c>
      <c r="C46" s="5">
        <v>137.30000000000001</v>
      </c>
      <c r="D46" s="5">
        <f t="shared" si="0"/>
        <v>2449.4</v>
      </c>
    </row>
    <row r="47" spans="1:4">
      <c r="A47" s="4">
        <v>1977</v>
      </c>
      <c r="B47" s="6">
        <v>2561.3000000000002</v>
      </c>
      <c r="C47" s="6">
        <v>137.9</v>
      </c>
      <c r="D47" s="6">
        <f t="shared" si="0"/>
        <v>2699.2000000000003</v>
      </c>
    </row>
    <row r="48" spans="1:4">
      <c r="A48" s="4">
        <v>1978</v>
      </c>
      <c r="B48" s="5">
        <v>2663.8</v>
      </c>
      <c r="C48" s="5">
        <v>156.19999999999999</v>
      </c>
      <c r="D48" s="5">
        <f t="shared" si="0"/>
        <v>2820</v>
      </c>
    </row>
    <row r="49" spans="1:4">
      <c r="A49" s="4">
        <v>1979</v>
      </c>
      <c r="B49" s="5">
        <v>2623.4</v>
      </c>
      <c r="C49" s="5">
        <v>170.3</v>
      </c>
      <c r="D49" s="5">
        <f t="shared" si="0"/>
        <v>2793.7000000000003</v>
      </c>
    </row>
    <row r="50" spans="1:4">
      <c r="A50" s="4">
        <v>1980</v>
      </c>
      <c r="B50" s="5">
        <v>2426.1999999999998</v>
      </c>
      <c r="C50" s="5">
        <v>175.5</v>
      </c>
      <c r="D50" s="5">
        <f t="shared" si="0"/>
        <v>2601.6999999999998</v>
      </c>
    </row>
    <row r="51" spans="1:4">
      <c r="A51" s="4">
        <v>1981</v>
      </c>
      <c r="B51" s="5">
        <v>2330.3000000000002</v>
      </c>
      <c r="C51" s="5">
        <v>148.6</v>
      </c>
      <c r="D51" s="5">
        <f t="shared" si="0"/>
        <v>2478.9</v>
      </c>
    </row>
    <row r="52" spans="1:4">
      <c r="A52" s="4">
        <v>1982</v>
      </c>
      <c r="B52" s="5">
        <v>2155.5</v>
      </c>
      <c r="C52" s="5">
        <v>123.5</v>
      </c>
      <c r="D52" s="5">
        <f t="shared" si="0"/>
        <v>2279</v>
      </c>
    </row>
    <row r="53" spans="1:4">
      <c r="A53" s="4">
        <v>1983</v>
      </c>
      <c r="B53" s="5">
        <v>2426.8000000000002</v>
      </c>
      <c r="C53" s="5">
        <v>144.1</v>
      </c>
      <c r="D53" s="5">
        <f t="shared" si="0"/>
        <v>2570.9</v>
      </c>
    </row>
    <row r="54" spans="1:4">
      <c r="A54" s="4">
        <v>1984</v>
      </c>
      <c r="B54" s="5">
        <v>2393.9</v>
      </c>
      <c r="C54" s="5">
        <v>130.5</v>
      </c>
      <c r="D54" s="5">
        <f t="shared" si="0"/>
        <v>2524.4</v>
      </c>
    </row>
    <row r="55" spans="1:4">
      <c r="A55" s="4">
        <v>1985</v>
      </c>
      <c r="B55" s="5">
        <v>2379.3000000000002</v>
      </c>
      <c r="C55" s="5">
        <v>133.80000000000001</v>
      </c>
      <c r="D55" s="5">
        <f t="shared" si="0"/>
        <v>2513.1000000000004</v>
      </c>
    </row>
    <row r="56" spans="1:4">
      <c r="A56" s="4">
        <v>1986</v>
      </c>
      <c r="B56" s="5">
        <v>2829.4</v>
      </c>
      <c r="C56" s="5">
        <v>143.30000000000001</v>
      </c>
      <c r="D56" s="5">
        <f t="shared" si="0"/>
        <v>2972.7000000000003</v>
      </c>
    </row>
    <row r="57" spans="1:4">
      <c r="A57" s="4">
        <v>1987</v>
      </c>
      <c r="B57" s="5">
        <v>2915.6</v>
      </c>
      <c r="C57" s="5">
        <v>153</v>
      </c>
      <c r="D57" s="5">
        <f t="shared" si="0"/>
        <v>3068.6</v>
      </c>
    </row>
    <row r="58" spans="1:4">
      <c r="A58" s="4">
        <v>1988</v>
      </c>
      <c r="B58" s="5">
        <v>2807.9</v>
      </c>
      <c r="C58" s="5">
        <v>160.69999999999999</v>
      </c>
      <c r="D58" s="5">
        <f t="shared" si="0"/>
        <v>2968.6</v>
      </c>
    </row>
    <row r="59" spans="1:4">
      <c r="A59" s="4">
        <v>1989</v>
      </c>
      <c r="B59" s="5">
        <v>2831.7</v>
      </c>
      <c r="C59" s="5">
        <v>173.1</v>
      </c>
      <c r="D59" s="5">
        <f t="shared" si="0"/>
        <v>3004.7999999999997</v>
      </c>
    </row>
    <row r="60" spans="1:4">
      <c r="A60" s="4">
        <v>1990</v>
      </c>
      <c r="B60" s="5">
        <v>3040.8</v>
      </c>
      <c r="C60" s="5">
        <v>203.4</v>
      </c>
      <c r="D60" s="5">
        <f t="shared" si="0"/>
        <v>3244.2000000000003</v>
      </c>
    </row>
    <row r="61" spans="1:4">
      <c r="A61" s="4">
        <v>1991</v>
      </c>
      <c r="B61" s="5">
        <v>4158.7</v>
      </c>
      <c r="C61" s="5">
        <v>332.3</v>
      </c>
      <c r="D61" s="5">
        <f t="shared" si="0"/>
        <v>4491</v>
      </c>
    </row>
    <row r="62" spans="1:4">
      <c r="A62" s="4">
        <v>1992</v>
      </c>
      <c r="B62" s="5">
        <v>3929.6</v>
      </c>
      <c r="C62" s="5">
        <v>337.1</v>
      </c>
      <c r="D62" s="5">
        <f t="shared" si="0"/>
        <v>4266.7</v>
      </c>
    </row>
    <row r="63" spans="1:4">
      <c r="A63" s="4">
        <v>1993</v>
      </c>
      <c r="B63" s="5">
        <v>3194.2</v>
      </c>
      <c r="C63" s="5">
        <v>261</v>
      </c>
      <c r="D63" s="5">
        <f t="shared" si="0"/>
        <v>3455.2</v>
      </c>
    </row>
    <row r="64" spans="1:4">
      <c r="A64" s="4">
        <v>1994</v>
      </c>
      <c r="B64" s="5">
        <v>3209.2</v>
      </c>
      <c r="C64" s="5">
        <v>260.89999999999998</v>
      </c>
      <c r="D64" s="5">
        <f t="shared" si="0"/>
        <v>3470.1</v>
      </c>
    </row>
    <row r="65" spans="1:4">
      <c r="A65" s="4">
        <v>1995</v>
      </c>
      <c r="B65" s="5">
        <v>3314.1</v>
      </c>
      <c r="C65" s="5">
        <v>260.5</v>
      </c>
      <c r="D65" s="5">
        <f t="shared" si="0"/>
        <v>3574.6</v>
      </c>
    </row>
    <row r="66" spans="1:4">
      <c r="A66" s="4">
        <v>1996</v>
      </c>
      <c r="B66" s="5">
        <v>3496.3</v>
      </c>
      <c r="C66" s="5">
        <v>249.2</v>
      </c>
      <c r="D66" s="5">
        <f t="shared" si="0"/>
        <v>3745.5</v>
      </c>
    </row>
    <row r="67" spans="1:4">
      <c r="A67" s="4">
        <v>1997</v>
      </c>
      <c r="B67" s="5">
        <v>3528.2</v>
      </c>
      <c r="C67" s="5">
        <v>263.89999999999998</v>
      </c>
      <c r="D67" s="5">
        <f t="shared" si="0"/>
        <v>3792.1</v>
      </c>
    </row>
    <row r="68" spans="1:4">
      <c r="A68" s="4">
        <v>1998</v>
      </c>
      <c r="B68" s="6">
        <v>3736</v>
      </c>
      <c r="C68" s="6">
        <v>296.8</v>
      </c>
      <c r="D68" s="5">
        <f t="shared" ref="D68:D86" si="1">+C68+B68</f>
        <v>4032.8</v>
      </c>
    </row>
    <row r="69" spans="1:4">
      <c r="A69" s="4">
        <v>1999</v>
      </c>
      <c r="B69" s="6">
        <v>3802.1759999999999</v>
      </c>
      <c r="C69" s="6">
        <v>324.90100000000001</v>
      </c>
      <c r="D69" s="5">
        <f t="shared" si="1"/>
        <v>4127.0770000000002</v>
      </c>
    </row>
    <row r="70" spans="1:4">
      <c r="A70" s="4">
        <v>2000</v>
      </c>
      <c r="B70" s="6">
        <v>3378.3429999999998</v>
      </c>
      <c r="C70" s="6">
        <v>314.80399999999997</v>
      </c>
      <c r="D70" s="5">
        <f t="shared" si="1"/>
        <v>3693.1469999999999</v>
      </c>
    </row>
    <row r="71" spans="1:4">
      <c r="A71" s="4">
        <v>2001</v>
      </c>
      <c r="B71" s="6">
        <v>3341.7179999999998</v>
      </c>
      <c r="C71" s="6">
        <v>296.601</v>
      </c>
      <c r="D71" s="5">
        <f t="shared" si="1"/>
        <v>3638.319</v>
      </c>
    </row>
    <row r="72" spans="1:4">
      <c r="A72" s="4">
        <v>2002</v>
      </c>
      <c r="B72" s="6">
        <v>3252.8980000000001</v>
      </c>
      <c r="C72" s="6">
        <v>270.56700000000001</v>
      </c>
      <c r="D72" s="5">
        <f t="shared" si="1"/>
        <v>3523.4650000000001</v>
      </c>
    </row>
    <row r="73" spans="1:4">
      <c r="A73" s="7">
        <v>2003</v>
      </c>
      <c r="B73" s="6">
        <v>3236.9380000000001</v>
      </c>
      <c r="C73" s="47">
        <v>264.745</v>
      </c>
      <c r="D73" s="5">
        <f t="shared" si="1"/>
        <v>3501.683</v>
      </c>
    </row>
    <row r="74" spans="1:4">
      <c r="A74" s="4">
        <v>2004</v>
      </c>
      <c r="B74" s="47">
        <v>3266.788</v>
      </c>
      <c r="C74" s="6">
        <v>283.40100000000001</v>
      </c>
      <c r="D74" s="9">
        <f t="shared" si="1"/>
        <v>3550.1889999999999</v>
      </c>
    </row>
    <row r="75" spans="1:4">
      <c r="A75" s="4">
        <v>2005</v>
      </c>
      <c r="B75" s="48">
        <v>3342.1219999999998</v>
      </c>
      <c r="C75" s="6">
        <v>295.62700000000001</v>
      </c>
      <c r="D75" s="9">
        <f t="shared" si="1"/>
        <v>3637.7489999999998</v>
      </c>
    </row>
    <row r="76" spans="1:4">
      <c r="A76" s="4">
        <v>2006</v>
      </c>
      <c r="B76" s="6">
        <v>3467.9609999999998</v>
      </c>
      <c r="C76" s="47">
        <v>304.43299999999999</v>
      </c>
      <c r="D76" s="5">
        <f t="shared" si="1"/>
        <v>3772.3939999999998</v>
      </c>
    </row>
    <row r="77" spans="1:4">
      <c r="A77" s="7">
        <v>2007</v>
      </c>
      <c r="B77" s="6">
        <v>3148.163</v>
      </c>
      <c r="C77" s="47">
        <v>334.11599999999999</v>
      </c>
      <c r="D77" s="5">
        <f t="shared" si="1"/>
        <v>3482.279</v>
      </c>
    </row>
    <row r="78" spans="1:4">
      <c r="A78" s="4">
        <v>2008</v>
      </c>
      <c r="B78" s="6">
        <v>3090.04</v>
      </c>
      <c r="C78" s="6">
        <v>334.99900000000002</v>
      </c>
      <c r="D78" s="5">
        <f t="shared" si="1"/>
        <v>3425.0389999999998</v>
      </c>
    </row>
    <row r="79" spans="1:4">
      <c r="A79" s="7">
        <v>2009</v>
      </c>
      <c r="B79" s="6">
        <v>3807.1750000000002</v>
      </c>
      <c r="C79" s="6">
        <v>242.178</v>
      </c>
      <c r="D79" s="5">
        <f t="shared" si="1"/>
        <v>4049.3530000000001</v>
      </c>
    </row>
    <row r="80" spans="1:4">
      <c r="A80" s="4">
        <v>2010</v>
      </c>
      <c r="B80" s="6">
        <v>2916.26</v>
      </c>
      <c r="C80" s="6">
        <v>282.15699999999998</v>
      </c>
      <c r="D80" s="5">
        <f t="shared" si="1"/>
        <v>3198.4170000000004</v>
      </c>
    </row>
    <row r="81" spans="1:4">
      <c r="A81" s="7">
        <v>2011</v>
      </c>
      <c r="B81" s="6">
        <v>3173.634</v>
      </c>
      <c r="C81" s="6">
        <v>334.822</v>
      </c>
      <c r="D81" s="5">
        <f t="shared" si="1"/>
        <v>3508.4560000000001</v>
      </c>
    </row>
    <row r="82" spans="1:4">
      <c r="A82" s="4">
        <v>2012</v>
      </c>
      <c r="B82" s="15">
        <v>3082.5039999999999</v>
      </c>
      <c r="C82" s="15">
        <v>311.49799999999999</v>
      </c>
      <c r="D82" s="5">
        <f t="shared" si="1"/>
        <v>3394.002</v>
      </c>
    </row>
    <row r="83" spans="1:4">
      <c r="A83" s="4">
        <v>2013</v>
      </c>
      <c r="B83" s="15">
        <v>2952.431</v>
      </c>
      <c r="C83" s="15">
        <v>305.28699999999998</v>
      </c>
      <c r="D83" s="5">
        <f t="shared" si="1"/>
        <v>3257.7179999999998</v>
      </c>
    </row>
    <row r="84" spans="1:4">
      <c r="A84" s="4">
        <v>2014</v>
      </c>
      <c r="B84" s="15">
        <v>3036.7730000000001</v>
      </c>
      <c r="C84" s="15">
        <v>319.94499999999999</v>
      </c>
      <c r="D84" s="5">
        <f t="shared" si="1"/>
        <v>3356.7180000000003</v>
      </c>
    </row>
    <row r="85" spans="1:4">
      <c r="A85" s="4">
        <v>2015</v>
      </c>
      <c r="B85" s="15">
        <v>3206.0419999999999</v>
      </c>
      <c r="C85" s="15">
        <v>333.78300000000002</v>
      </c>
      <c r="D85" s="5">
        <f t="shared" si="1"/>
        <v>3539.8249999999998</v>
      </c>
    </row>
    <row r="86" spans="1:4">
      <c r="A86" s="4">
        <v>2016</v>
      </c>
      <c r="B86" s="15">
        <v>3351.607</v>
      </c>
      <c r="C86" s="15">
        <v>357.26</v>
      </c>
      <c r="D86" s="5">
        <f t="shared" si="1"/>
        <v>3708.8670000000002</v>
      </c>
    </row>
    <row r="87" spans="1:4">
      <c r="A87" s="4">
        <v>2017</v>
      </c>
      <c r="B87" s="15">
        <v>3441.2530000000002</v>
      </c>
      <c r="C87" s="15">
        <v>369.14600000000002</v>
      </c>
      <c r="D87" s="15">
        <f>+C87+B87</f>
        <v>3810.3990000000003</v>
      </c>
    </row>
    <row r="88" spans="1:4">
      <c r="A88" s="4">
        <v>2018</v>
      </c>
      <c r="B88" s="15">
        <v>3435.7779999999998</v>
      </c>
      <c r="C88" s="15">
        <v>386.28199999999998</v>
      </c>
      <c r="D88" s="15">
        <f>+C88+B88</f>
        <v>3822.06</v>
      </c>
    </row>
    <row r="89" spans="1:4">
      <c r="A89" s="4">
        <v>2019</v>
      </c>
      <c r="B89" s="15">
        <v>3607.2579999999998</v>
      </c>
      <c r="C89" s="15">
        <v>409.80099999999999</v>
      </c>
      <c r="D89" s="15">
        <f>+C89+B89</f>
        <v>4017.0589999999997</v>
      </c>
    </row>
    <row r="90" spans="1:4">
      <c r="A90" s="4">
        <v>2020</v>
      </c>
      <c r="B90" s="15">
        <v>2918</v>
      </c>
      <c r="C90" s="15">
        <v>349</v>
      </c>
      <c r="D90" s="15">
        <f>+C90+B90</f>
        <v>3267</v>
      </c>
    </row>
    <row r="91" spans="1:4">
      <c r="A91" s="10">
        <v>2021</v>
      </c>
      <c r="B91" s="22">
        <v>2622.1320000000001</v>
      </c>
      <c r="C91" s="22">
        <v>351.18700000000001</v>
      </c>
      <c r="D91" s="22">
        <f>+C91+B91</f>
        <v>2973.319</v>
      </c>
    </row>
    <row r="92" spans="1:4" ht="15.75" customHeight="1">
      <c r="D92" s="11" t="s">
        <v>14</v>
      </c>
    </row>
    <row r="93" spans="1:4">
      <c r="A93" s="88" t="s">
        <v>47</v>
      </c>
      <c r="B93" s="88"/>
      <c r="C93" s="88"/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74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>
      <c r="B1" s="1" t="s">
        <v>0</v>
      </c>
    </row>
    <row r="2" spans="1:4" s="49" customFormat="1">
      <c r="B2" s="49" t="s">
        <v>1</v>
      </c>
    </row>
    <row r="4" spans="1:4">
      <c r="B4" s="1" t="s">
        <v>36</v>
      </c>
    </row>
    <row r="6" spans="1:4">
      <c r="A6" s="58" t="s">
        <v>2</v>
      </c>
      <c r="B6" s="55" t="s">
        <v>3</v>
      </c>
      <c r="C6" s="62" t="s">
        <v>4</v>
      </c>
      <c r="D6" s="55" t="s">
        <v>5</v>
      </c>
    </row>
    <row r="7" spans="1:4">
      <c r="A7" s="60" t="s">
        <v>6</v>
      </c>
      <c r="B7" s="57" t="s">
        <v>7</v>
      </c>
      <c r="C7" s="63" t="s">
        <v>8</v>
      </c>
      <c r="D7" s="57" t="s">
        <v>9</v>
      </c>
    </row>
    <row r="8" spans="1:4">
      <c r="A8" s="12">
        <v>1956</v>
      </c>
      <c r="B8" s="45">
        <v>68.900000000000006</v>
      </c>
      <c r="C8" s="45">
        <v>22.5</v>
      </c>
      <c r="D8" s="46">
        <v>91.4</v>
      </c>
    </row>
    <row r="9" spans="1:4">
      <c r="A9" s="4">
        <v>1957</v>
      </c>
      <c r="B9" s="6">
        <v>65.2</v>
      </c>
      <c r="C9" s="6">
        <v>18.100000000000001</v>
      </c>
      <c r="D9" s="5">
        <v>83.3</v>
      </c>
    </row>
    <row r="10" spans="1:4">
      <c r="A10" s="4">
        <v>1958</v>
      </c>
      <c r="B10" s="5">
        <v>56.2</v>
      </c>
      <c r="C10" s="5">
        <v>14.9</v>
      </c>
      <c r="D10" s="5">
        <v>71.099999999999994</v>
      </c>
    </row>
    <row r="11" spans="1:4">
      <c r="A11" s="4">
        <v>1959</v>
      </c>
      <c r="B11" s="5">
        <v>76.8</v>
      </c>
      <c r="C11" s="5">
        <v>20.9</v>
      </c>
      <c r="D11" s="5">
        <v>97.7</v>
      </c>
    </row>
    <row r="12" spans="1:4">
      <c r="A12" s="4">
        <v>1960</v>
      </c>
      <c r="B12" s="5">
        <v>100.2</v>
      </c>
      <c r="C12" s="5">
        <v>20.9</v>
      </c>
      <c r="D12" s="5">
        <v>121.1</v>
      </c>
    </row>
    <row r="13" spans="1:4">
      <c r="A13" s="4">
        <v>1961</v>
      </c>
      <c r="B13" s="5">
        <v>120.2</v>
      </c>
      <c r="C13" s="5">
        <v>28.6</v>
      </c>
      <c r="D13" s="5">
        <v>148.80000000000001</v>
      </c>
    </row>
    <row r="14" spans="1:4">
      <c r="A14" s="4">
        <v>1962</v>
      </c>
      <c r="B14" s="5">
        <v>146</v>
      </c>
      <c r="C14" s="5">
        <v>28.6</v>
      </c>
      <c r="D14" s="5">
        <v>174.6</v>
      </c>
    </row>
    <row r="15" spans="1:4">
      <c r="A15" s="4">
        <v>1963</v>
      </c>
      <c r="B15" s="6">
        <v>181.8</v>
      </c>
      <c r="C15" s="6">
        <v>30.8</v>
      </c>
      <c r="D15" s="6">
        <v>212.6</v>
      </c>
    </row>
    <row r="16" spans="1:4">
      <c r="A16" s="4">
        <v>1964</v>
      </c>
      <c r="B16" s="6">
        <v>226.1</v>
      </c>
      <c r="C16" s="6">
        <v>35.1</v>
      </c>
      <c r="D16" s="5">
        <v>261.2</v>
      </c>
    </row>
    <row r="17" spans="1:4">
      <c r="A17" s="4">
        <v>1965</v>
      </c>
      <c r="B17" s="6">
        <v>303.8</v>
      </c>
      <c r="C17" s="6">
        <v>33.1</v>
      </c>
      <c r="D17" s="6">
        <v>336.9</v>
      </c>
    </row>
    <row r="18" spans="1:4">
      <c r="A18" s="4">
        <v>1966</v>
      </c>
      <c r="B18" s="6">
        <v>213.4</v>
      </c>
      <c r="C18" s="6">
        <v>36</v>
      </c>
      <c r="D18" s="6">
        <v>249.4</v>
      </c>
    </row>
    <row r="19" spans="1:4">
      <c r="A19" s="4">
        <v>1967</v>
      </c>
      <c r="B19" s="5">
        <v>263.60000000000002</v>
      </c>
      <c r="C19" s="5">
        <v>33.4</v>
      </c>
      <c r="D19" s="5">
        <v>297</v>
      </c>
    </row>
    <row r="20" spans="1:4">
      <c r="A20" s="4">
        <v>1968</v>
      </c>
      <c r="B20" s="5">
        <v>334.7</v>
      </c>
      <c r="C20" s="5">
        <v>39.200000000000003</v>
      </c>
      <c r="D20" s="5">
        <v>373.9</v>
      </c>
    </row>
    <row r="21" spans="1:4">
      <c r="A21" s="4">
        <v>1969</v>
      </c>
      <c r="B21" s="5">
        <v>349.6</v>
      </c>
      <c r="C21" s="5">
        <v>40.9</v>
      </c>
      <c r="D21" s="5">
        <v>390.5</v>
      </c>
    </row>
    <row r="22" spans="1:4">
      <c r="A22" s="4">
        <v>1970</v>
      </c>
      <c r="B22" s="5">
        <v>432.2</v>
      </c>
      <c r="C22" s="5">
        <v>46.9</v>
      </c>
      <c r="D22" s="5">
        <v>479.1</v>
      </c>
    </row>
    <row r="23" spans="1:4">
      <c r="A23" s="4">
        <v>1971</v>
      </c>
      <c r="B23" s="5">
        <v>402.7</v>
      </c>
      <c r="C23" s="5">
        <v>43</v>
      </c>
      <c r="D23" s="5">
        <v>445.7</v>
      </c>
    </row>
    <row r="24" spans="1:4">
      <c r="A24" s="4">
        <v>1972</v>
      </c>
      <c r="B24" s="5">
        <v>432.1</v>
      </c>
      <c r="C24" s="5">
        <v>40.4</v>
      </c>
      <c r="D24" s="5">
        <v>472.5</v>
      </c>
    </row>
    <row r="25" spans="1:4">
      <c r="A25" s="4">
        <v>1973</v>
      </c>
      <c r="B25" s="5">
        <v>429.9</v>
      </c>
      <c r="C25" s="5">
        <v>42.9</v>
      </c>
      <c r="D25" s="5">
        <v>472.8</v>
      </c>
    </row>
    <row r="26" spans="1:4">
      <c r="A26" s="4">
        <v>1974</v>
      </c>
      <c r="B26" s="5">
        <v>404.3</v>
      </c>
      <c r="C26" s="5">
        <v>39.799999999999997</v>
      </c>
      <c r="D26" s="5">
        <v>444.1</v>
      </c>
    </row>
    <row r="27" spans="1:4">
      <c r="A27" s="4">
        <v>1975</v>
      </c>
      <c r="B27" s="5">
        <v>450.2</v>
      </c>
      <c r="C27" s="5">
        <v>36.700000000000003</v>
      </c>
      <c r="D27" s="5">
        <v>486.9</v>
      </c>
    </row>
    <row r="28" spans="1:4">
      <c r="A28" s="4">
        <v>1976</v>
      </c>
      <c r="B28" s="5">
        <v>508.5</v>
      </c>
      <c r="C28" s="5">
        <v>41.9</v>
      </c>
      <c r="D28" s="5">
        <v>550.4</v>
      </c>
    </row>
    <row r="29" spans="1:4">
      <c r="A29" s="4">
        <v>1977</v>
      </c>
      <c r="B29" s="5">
        <v>551.9</v>
      </c>
      <c r="C29" s="5">
        <v>43.3</v>
      </c>
      <c r="D29" s="5">
        <v>595.20000000000005</v>
      </c>
    </row>
    <row r="30" spans="1:4">
      <c r="A30" s="4">
        <v>1978</v>
      </c>
      <c r="B30" s="5">
        <v>584.6</v>
      </c>
      <c r="C30" s="5">
        <v>46.9</v>
      </c>
      <c r="D30" s="5">
        <v>631.5</v>
      </c>
    </row>
    <row r="31" spans="1:4">
      <c r="A31" s="4">
        <v>1979</v>
      </c>
      <c r="B31" s="5">
        <v>575</v>
      </c>
      <c r="C31" s="5">
        <v>49.4</v>
      </c>
      <c r="D31" s="5">
        <v>624.4</v>
      </c>
    </row>
    <row r="32" spans="1:4">
      <c r="A32" s="4">
        <v>1980</v>
      </c>
      <c r="B32" s="5">
        <v>451.6</v>
      </c>
      <c r="C32" s="5">
        <v>47.9</v>
      </c>
      <c r="D32" s="5">
        <v>499.5</v>
      </c>
    </row>
    <row r="33" spans="1:4">
      <c r="A33" s="4">
        <v>1981</v>
      </c>
      <c r="B33" s="5">
        <v>391</v>
      </c>
      <c r="C33" s="5">
        <v>42.7</v>
      </c>
      <c r="D33" s="5">
        <v>433.7</v>
      </c>
    </row>
    <row r="34" spans="1:4">
      <c r="A34" s="4">
        <v>1982</v>
      </c>
      <c r="B34" s="5">
        <v>406.8</v>
      </c>
      <c r="C34" s="5">
        <v>39</v>
      </c>
      <c r="D34" s="5">
        <f>+C34+B34</f>
        <v>445.8</v>
      </c>
    </row>
    <row r="35" spans="1:4">
      <c r="A35" s="4">
        <v>1983</v>
      </c>
      <c r="B35" s="5">
        <v>459.4</v>
      </c>
      <c r="C35" s="5">
        <v>38.799999999999997</v>
      </c>
      <c r="D35" s="5">
        <f>+C35+B35</f>
        <v>498.2</v>
      </c>
    </row>
    <row r="36" spans="1:4">
      <c r="A36" s="4">
        <v>1984</v>
      </c>
      <c r="B36" s="5">
        <v>461.4</v>
      </c>
      <c r="C36" s="5">
        <v>47.9</v>
      </c>
      <c r="D36" s="5">
        <f>+C36+B36</f>
        <v>509.29999999999995</v>
      </c>
    </row>
    <row r="37" spans="1:4">
      <c r="A37" s="4">
        <v>1985</v>
      </c>
      <c r="B37" s="5">
        <v>495.7</v>
      </c>
      <c r="C37" s="5">
        <v>63.2</v>
      </c>
      <c r="D37" s="5">
        <f>+C37+B37</f>
        <v>558.9</v>
      </c>
    </row>
    <row r="38" spans="1:4">
      <c r="A38" s="4">
        <v>1986</v>
      </c>
      <c r="B38" s="6">
        <v>560.5</v>
      </c>
      <c r="C38" s="6">
        <v>80.099999999999994</v>
      </c>
      <c r="D38" s="5">
        <f>+C38+B38</f>
        <v>640.6</v>
      </c>
    </row>
    <row r="39" spans="1:4">
      <c r="A39" s="4">
        <v>1987</v>
      </c>
      <c r="B39" s="6">
        <v>555.70000000000005</v>
      </c>
      <c r="C39" s="6">
        <v>85.1</v>
      </c>
      <c r="D39" s="5">
        <f t="shared" ref="D39:D49" si="0">+C39+B39</f>
        <v>640.80000000000007</v>
      </c>
    </row>
    <row r="40" spans="1:4">
      <c r="A40" s="4">
        <v>1988</v>
      </c>
      <c r="B40" s="6">
        <v>482.6</v>
      </c>
      <c r="C40" s="6">
        <v>60.5</v>
      </c>
      <c r="D40" s="5">
        <f t="shared" si="0"/>
        <v>543.1</v>
      </c>
    </row>
    <row r="41" spans="1:4">
      <c r="A41" s="4">
        <v>1989</v>
      </c>
      <c r="B41" s="5">
        <v>496.1</v>
      </c>
      <c r="C41" s="5">
        <v>59.5</v>
      </c>
      <c r="D41" s="5">
        <f t="shared" si="0"/>
        <v>555.6</v>
      </c>
    </row>
    <row r="42" spans="1:4">
      <c r="A42" s="4">
        <v>1990</v>
      </c>
      <c r="B42" s="5">
        <v>502.7</v>
      </c>
      <c r="C42" s="5">
        <v>69</v>
      </c>
      <c r="D42" s="5">
        <f t="shared" si="0"/>
        <v>571.70000000000005</v>
      </c>
    </row>
    <row r="43" spans="1:4">
      <c r="A43" s="4">
        <v>1991</v>
      </c>
      <c r="B43" s="5">
        <v>490.8</v>
      </c>
      <c r="C43" s="5">
        <v>74</v>
      </c>
      <c r="D43" s="5">
        <f t="shared" si="0"/>
        <v>564.79999999999995</v>
      </c>
    </row>
    <row r="44" spans="1:4">
      <c r="A44" s="4">
        <v>1992</v>
      </c>
      <c r="B44" s="5">
        <v>492</v>
      </c>
      <c r="C44" s="5">
        <v>93.5</v>
      </c>
      <c r="D44" s="5">
        <f t="shared" si="0"/>
        <v>585.5</v>
      </c>
    </row>
    <row r="45" spans="1:4">
      <c r="A45" s="4">
        <v>1993</v>
      </c>
      <c r="B45" s="5">
        <v>391.9</v>
      </c>
      <c r="C45" s="5">
        <v>69.400000000000006</v>
      </c>
      <c r="D45" s="5">
        <f t="shared" si="0"/>
        <v>461.29999999999995</v>
      </c>
    </row>
    <row r="46" spans="1:4">
      <c r="A46" s="4">
        <v>1994</v>
      </c>
      <c r="B46" s="6">
        <v>433.9</v>
      </c>
      <c r="C46" s="6">
        <v>53.7</v>
      </c>
      <c r="D46" s="6">
        <f t="shared" si="0"/>
        <v>487.59999999999997</v>
      </c>
    </row>
    <row r="47" spans="1:4">
      <c r="A47" s="4">
        <v>1995</v>
      </c>
      <c r="B47" s="6">
        <v>446.4</v>
      </c>
      <c r="C47" s="6">
        <v>65.099999999999994</v>
      </c>
      <c r="D47" s="5">
        <f t="shared" si="0"/>
        <v>511.5</v>
      </c>
    </row>
    <row r="48" spans="1:4">
      <c r="A48" s="4">
        <v>1996</v>
      </c>
      <c r="B48" s="6">
        <v>473.5</v>
      </c>
      <c r="C48" s="6">
        <v>84.4</v>
      </c>
      <c r="D48" s="6">
        <f t="shared" si="0"/>
        <v>557.9</v>
      </c>
    </row>
    <row r="49" spans="1:4">
      <c r="A49" s="4">
        <v>1997</v>
      </c>
      <c r="B49" s="6">
        <v>478.3</v>
      </c>
      <c r="C49" s="6">
        <v>96.4</v>
      </c>
      <c r="D49" s="6">
        <f t="shared" si="0"/>
        <v>574.70000000000005</v>
      </c>
    </row>
    <row r="50" spans="1:4">
      <c r="A50" s="4">
        <v>1998</v>
      </c>
      <c r="B50" s="5">
        <v>543.1</v>
      </c>
      <c r="C50" s="5">
        <v>110.9</v>
      </c>
      <c r="D50" s="5">
        <f t="shared" ref="D50:D68" si="1">C50+B50</f>
        <v>654</v>
      </c>
    </row>
    <row r="51" spans="1:4">
      <c r="A51" s="4">
        <v>1999</v>
      </c>
      <c r="B51" s="5">
        <v>611.77599999999995</v>
      </c>
      <c r="C51" s="5">
        <v>116.375</v>
      </c>
      <c r="D51" s="5">
        <f t="shared" si="1"/>
        <v>728.15099999999995</v>
      </c>
    </row>
    <row r="52" spans="1:4">
      <c r="A52" s="4">
        <v>2000</v>
      </c>
      <c r="B52" s="5">
        <v>597.625</v>
      </c>
      <c r="C52" s="5">
        <v>114.343</v>
      </c>
      <c r="D52" s="5">
        <f t="shared" si="1"/>
        <v>711.96799999999996</v>
      </c>
    </row>
    <row r="53" spans="1:4">
      <c r="A53" s="4">
        <v>2001</v>
      </c>
      <c r="B53" s="5">
        <v>530.23099999999999</v>
      </c>
      <c r="C53" s="5">
        <v>101.44199999999999</v>
      </c>
      <c r="D53" s="5">
        <f t="shared" si="1"/>
        <v>631.673</v>
      </c>
    </row>
    <row r="54" spans="1:4">
      <c r="A54" s="4">
        <v>2002</v>
      </c>
      <c r="B54" s="5">
        <v>510.702</v>
      </c>
      <c r="C54" s="5">
        <v>95.52</v>
      </c>
      <c r="D54" s="5">
        <f t="shared" si="1"/>
        <v>606.22199999999998</v>
      </c>
    </row>
    <row r="55" spans="1:4">
      <c r="A55" s="7">
        <v>2003</v>
      </c>
      <c r="B55" s="5">
        <v>488.84100000000001</v>
      </c>
      <c r="C55" s="8">
        <v>90.974999999999994</v>
      </c>
      <c r="D55" s="5">
        <f t="shared" si="1"/>
        <v>579.81600000000003</v>
      </c>
    </row>
    <row r="56" spans="1:4">
      <c r="A56" s="4">
        <v>2004</v>
      </c>
      <c r="B56" s="8">
        <v>483.745</v>
      </c>
      <c r="C56" s="5">
        <v>101.453</v>
      </c>
      <c r="D56" s="9">
        <f t="shared" si="1"/>
        <v>585.19799999999998</v>
      </c>
    </row>
    <row r="57" spans="1:4">
      <c r="A57" s="4">
        <v>2005</v>
      </c>
      <c r="B57" s="9">
        <v>465.15199999999999</v>
      </c>
      <c r="C57" s="5">
        <v>80.769000000000005</v>
      </c>
      <c r="D57" s="9">
        <f t="shared" si="1"/>
        <v>545.92100000000005</v>
      </c>
    </row>
    <row r="58" spans="1:4">
      <c r="A58" s="4">
        <v>2006</v>
      </c>
      <c r="B58" s="8">
        <v>483.99400000000003</v>
      </c>
      <c r="C58" s="5">
        <v>84.712999999999994</v>
      </c>
      <c r="D58" s="5">
        <f t="shared" si="1"/>
        <v>568.70699999999999</v>
      </c>
    </row>
    <row r="59" spans="1:4">
      <c r="A59" s="7">
        <v>2007</v>
      </c>
      <c r="B59" s="5">
        <v>504.3</v>
      </c>
      <c r="C59" s="5">
        <v>97.272000000000006</v>
      </c>
      <c r="D59" s="5">
        <f t="shared" si="1"/>
        <v>601.572</v>
      </c>
    </row>
    <row r="60" spans="1:4">
      <c r="A60" s="4">
        <v>2008</v>
      </c>
      <c r="B60" s="5">
        <v>499.98</v>
      </c>
      <c r="C60" s="5">
        <v>104.139</v>
      </c>
      <c r="D60" s="5">
        <f t="shared" si="1"/>
        <v>604.11900000000003</v>
      </c>
    </row>
    <row r="61" spans="1:4">
      <c r="A61" s="7">
        <v>2009</v>
      </c>
      <c r="B61" s="5">
        <v>387.69900000000001</v>
      </c>
      <c r="C61" s="5">
        <v>64.195999999999998</v>
      </c>
      <c r="D61" s="5">
        <f t="shared" si="1"/>
        <v>451.89499999999998</v>
      </c>
    </row>
    <row r="62" spans="1:4">
      <c r="A62" s="4">
        <v>2010</v>
      </c>
      <c r="B62" s="5">
        <v>482.53100000000001</v>
      </c>
      <c r="C62" s="5">
        <v>59.78</v>
      </c>
      <c r="D62" s="5">
        <f t="shared" si="1"/>
        <v>542.31100000000004</v>
      </c>
    </row>
    <row r="63" spans="1:4">
      <c r="A63" s="7">
        <v>2011</v>
      </c>
      <c r="B63" s="5">
        <v>555.81200000000001</v>
      </c>
      <c r="C63" s="5">
        <v>71.947999999999993</v>
      </c>
      <c r="D63" s="5">
        <f t="shared" si="1"/>
        <v>627.76</v>
      </c>
    </row>
    <row r="64" spans="1:4">
      <c r="A64" s="4">
        <v>2012</v>
      </c>
      <c r="B64" s="15">
        <v>502.45400000000001</v>
      </c>
      <c r="C64" s="5">
        <v>69.174999999999997</v>
      </c>
      <c r="D64" s="5">
        <f t="shared" si="1"/>
        <v>571.62900000000002</v>
      </c>
    </row>
    <row r="65" spans="1:4">
      <c r="A65" s="4">
        <v>2013</v>
      </c>
      <c r="B65" s="15">
        <v>417.036</v>
      </c>
      <c r="C65" s="5">
        <v>64.674000000000007</v>
      </c>
      <c r="D65" s="5">
        <f t="shared" si="1"/>
        <v>481.71000000000004</v>
      </c>
    </row>
    <row r="66" spans="1:4">
      <c r="A66" s="4">
        <v>2014</v>
      </c>
      <c r="B66" s="15">
        <v>387.553</v>
      </c>
      <c r="C66" s="5">
        <v>62.777000000000001</v>
      </c>
      <c r="D66" s="5">
        <f t="shared" si="1"/>
        <v>450.33</v>
      </c>
    </row>
    <row r="67" spans="1:4">
      <c r="A67" s="4">
        <v>2015</v>
      </c>
      <c r="B67" s="15">
        <v>449.34300000000002</v>
      </c>
      <c r="C67" s="5">
        <v>71.8</v>
      </c>
      <c r="D67" s="5">
        <f t="shared" si="1"/>
        <v>521.14300000000003</v>
      </c>
    </row>
    <row r="68" spans="1:4">
      <c r="A68" s="4">
        <v>2016</v>
      </c>
      <c r="B68" s="15">
        <v>382.82499999999999</v>
      </c>
      <c r="C68" s="5">
        <v>86.619</v>
      </c>
      <c r="D68" s="5">
        <f t="shared" si="1"/>
        <v>469.44399999999996</v>
      </c>
    </row>
    <row r="69" spans="1:4">
      <c r="A69" s="84">
        <v>2017</v>
      </c>
      <c r="B69" s="76">
        <v>414.30599999999998</v>
      </c>
      <c r="C69" s="5">
        <v>88.992999999999995</v>
      </c>
      <c r="D69" s="76">
        <f>C69+B69</f>
        <v>503.29899999999998</v>
      </c>
    </row>
    <row r="70" spans="1:4">
      <c r="A70" s="84">
        <v>2018</v>
      </c>
      <c r="B70" s="76">
        <v>443.53</v>
      </c>
      <c r="C70" s="5">
        <v>95.701999999999998</v>
      </c>
      <c r="D70" s="76">
        <f>C70+B70</f>
        <v>539.23199999999997</v>
      </c>
    </row>
    <row r="71" spans="1:4">
      <c r="A71" s="84">
        <v>2019</v>
      </c>
      <c r="B71" s="76">
        <v>446.11399999999998</v>
      </c>
      <c r="C71" s="5">
        <v>92.778000000000006</v>
      </c>
      <c r="D71" s="76">
        <v>538.89199999999994</v>
      </c>
    </row>
    <row r="72" spans="1:4">
      <c r="A72" s="84">
        <v>2020</v>
      </c>
      <c r="B72" s="76">
        <v>358.33</v>
      </c>
      <c r="C72" s="5">
        <v>71.501999999999995</v>
      </c>
      <c r="D72" s="76">
        <v>538.89199999999994</v>
      </c>
    </row>
    <row r="73" spans="1:4">
      <c r="A73" s="79">
        <v>2021</v>
      </c>
      <c r="B73" s="78">
        <v>358.33</v>
      </c>
      <c r="C73" s="81">
        <v>71.501999999999995</v>
      </c>
      <c r="D73" s="78">
        <f>C73+B73</f>
        <v>429.83199999999999</v>
      </c>
    </row>
    <row r="74" spans="1:4">
      <c r="D74" s="11" t="s">
        <v>15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7"/>
  <sheetViews>
    <sheetView showGridLines="0" zoomScaleNormal="100" workbookViewId="0">
      <selection activeCell="B1" sqref="A1:B1"/>
    </sheetView>
  </sheetViews>
  <sheetFormatPr defaultColWidth="8.42578125" defaultRowHeight="13.15" customHeight="1"/>
  <cols>
    <col min="1" max="1" width="12.140625" style="36" customWidth="1"/>
    <col min="2" max="4" width="18.28515625" style="36" customWidth="1"/>
    <col min="5" max="16384" width="8.42578125" style="36"/>
  </cols>
  <sheetData>
    <row r="1" spans="1:4" ht="19.149999999999999" customHeight="1">
      <c r="B1" s="2" t="s">
        <v>0</v>
      </c>
    </row>
    <row r="2" spans="1:4" ht="13.15" customHeight="1">
      <c r="B2" s="51" t="s">
        <v>16</v>
      </c>
    </row>
    <row r="3" spans="1:4" ht="13.15" customHeight="1">
      <c r="B3" s="34"/>
      <c r="C3" s="35"/>
      <c r="D3" s="35"/>
    </row>
    <row r="4" spans="1:4" ht="13.15" customHeight="1">
      <c r="B4" s="2" t="s">
        <v>35</v>
      </c>
      <c r="C4" s="35"/>
      <c r="D4" s="35"/>
    </row>
    <row r="5" spans="1:4" ht="13.15" customHeight="1">
      <c r="A5" s="34"/>
      <c r="B5" s="35"/>
      <c r="C5" s="35"/>
      <c r="D5" s="35"/>
    </row>
    <row r="6" spans="1:4" ht="13.15" customHeight="1">
      <c r="A6" s="64" t="s">
        <v>2</v>
      </c>
      <c r="B6" s="65" t="s">
        <v>3</v>
      </c>
      <c r="C6" s="65" t="s">
        <v>4</v>
      </c>
      <c r="D6" s="65" t="s">
        <v>5</v>
      </c>
    </row>
    <row r="7" spans="1:4" ht="13.15" customHeight="1">
      <c r="A7" s="66" t="s">
        <v>6</v>
      </c>
      <c r="B7" s="67" t="s">
        <v>7</v>
      </c>
      <c r="C7" s="67" t="s">
        <v>8</v>
      </c>
      <c r="D7" s="67" t="s">
        <v>9</v>
      </c>
    </row>
    <row r="8" spans="1:4" ht="13.15" customHeight="1">
      <c r="A8" s="37">
        <v>1973</v>
      </c>
      <c r="B8" s="38">
        <v>88.722999999999999</v>
      </c>
      <c r="C8" s="38">
        <f t="shared" ref="C8:C33" si="0">D8-B8</f>
        <v>12.135999999999996</v>
      </c>
      <c r="D8" s="38">
        <v>100.85899999999999</v>
      </c>
    </row>
    <row r="9" spans="1:4" ht="13.15" customHeight="1">
      <c r="A9" s="37">
        <v>1974</v>
      </c>
      <c r="B9" s="38">
        <v>93.522000000000006</v>
      </c>
      <c r="C9" s="38">
        <f t="shared" si="0"/>
        <v>12.34899999999999</v>
      </c>
      <c r="D9" s="38">
        <v>105.871</v>
      </c>
    </row>
    <row r="10" spans="1:4" ht="13.15" customHeight="1">
      <c r="A10" s="37">
        <v>1975</v>
      </c>
      <c r="B10" s="38">
        <v>76.667000000000002</v>
      </c>
      <c r="C10" s="38">
        <f t="shared" si="0"/>
        <v>11.652999999999992</v>
      </c>
      <c r="D10" s="38">
        <v>88.32</v>
      </c>
    </row>
    <row r="11" spans="1:4" ht="13.15" customHeight="1">
      <c r="A11" s="37">
        <v>1976</v>
      </c>
      <c r="B11" s="38">
        <v>79.076999999999998</v>
      </c>
      <c r="C11" s="38">
        <f t="shared" si="0"/>
        <v>16.584000000000003</v>
      </c>
      <c r="D11" s="39">
        <v>95.661000000000001</v>
      </c>
    </row>
    <row r="12" spans="1:4" ht="13.15" customHeight="1">
      <c r="A12" s="37">
        <v>1977</v>
      </c>
      <c r="B12" s="38">
        <v>69.936999999999998</v>
      </c>
      <c r="C12" s="38">
        <f t="shared" si="0"/>
        <v>27.11</v>
      </c>
      <c r="D12" s="39">
        <v>97.046999999999997</v>
      </c>
    </row>
    <row r="13" spans="1:4" ht="13.15" customHeight="1">
      <c r="A13" s="37">
        <v>1978</v>
      </c>
      <c r="B13" s="38">
        <v>44.676000000000002</v>
      </c>
      <c r="C13" s="38">
        <f t="shared" si="0"/>
        <v>27.700000000000003</v>
      </c>
      <c r="D13" s="39">
        <v>72.376000000000005</v>
      </c>
    </row>
    <row r="14" spans="1:4" ht="13.15" customHeight="1">
      <c r="A14" s="37">
        <v>1979</v>
      </c>
      <c r="B14" s="38">
        <v>45.497999999999998</v>
      </c>
      <c r="C14" s="38">
        <f t="shared" si="0"/>
        <v>31.895000000000003</v>
      </c>
      <c r="D14" s="39">
        <v>77.393000000000001</v>
      </c>
    </row>
    <row r="15" spans="1:4" ht="13.15" customHeight="1">
      <c r="A15" s="37">
        <v>1980</v>
      </c>
      <c r="B15" s="39">
        <v>50.579000000000001</v>
      </c>
      <c r="C15" s="38">
        <f t="shared" si="0"/>
        <v>45.767000000000003</v>
      </c>
      <c r="D15" s="39">
        <v>96.346000000000004</v>
      </c>
    </row>
    <row r="16" spans="1:4" ht="13.15" customHeight="1">
      <c r="A16" s="37">
        <v>1981</v>
      </c>
      <c r="B16" s="39">
        <v>70.616</v>
      </c>
      <c r="C16" s="38">
        <f t="shared" si="0"/>
        <v>52.024000000000001</v>
      </c>
      <c r="D16" s="39">
        <v>122.64</v>
      </c>
    </row>
    <row r="17" spans="1:4" ht="13.15" customHeight="1">
      <c r="A17" s="37">
        <v>1982</v>
      </c>
      <c r="B17" s="39">
        <v>73.724999999999994</v>
      </c>
      <c r="C17" s="38">
        <f t="shared" si="0"/>
        <v>48.108000000000004</v>
      </c>
      <c r="D17" s="39">
        <v>121.833</v>
      </c>
    </row>
    <row r="18" spans="1:4" ht="13.15" customHeight="1">
      <c r="A18" s="37">
        <v>1983</v>
      </c>
      <c r="B18" s="39">
        <v>76.715000000000003</v>
      </c>
      <c r="C18" s="38">
        <f t="shared" si="0"/>
        <v>32.335999999999999</v>
      </c>
      <c r="D18" s="39">
        <v>109.051</v>
      </c>
    </row>
    <row r="19" spans="1:4" ht="13.15" customHeight="1">
      <c r="A19" s="37">
        <v>1984</v>
      </c>
      <c r="B19" s="39">
        <v>74.97</v>
      </c>
      <c r="C19" s="38">
        <f t="shared" si="0"/>
        <v>22.606999999999999</v>
      </c>
      <c r="D19" s="39">
        <v>97.576999999999998</v>
      </c>
    </row>
    <row r="20" spans="1:4" ht="13.15" customHeight="1">
      <c r="A20" s="37">
        <v>1985</v>
      </c>
      <c r="B20" s="39">
        <v>91.957999999999998</v>
      </c>
      <c r="C20" s="38">
        <f t="shared" si="0"/>
        <v>23.162000000000006</v>
      </c>
      <c r="D20" s="39">
        <v>115.12</v>
      </c>
    </row>
    <row r="21" spans="1:4" ht="13.15" customHeight="1">
      <c r="A21" s="37">
        <v>1986</v>
      </c>
      <c r="B21" s="39">
        <v>107.255</v>
      </c>
      <c r="C21" s="38">
        <f t="shared" si="0"/>
        <v>31.936000000000007</v>
      </c>
      <c r="D21" s="39">
        <v>139.191</v>
      </c>
    </row>
    <row r="22" spans="1:4" ht="13.15" customHeight="1">
      <c r="A22" s="37">
        <v>1987</v>
      </c>
      <c r="B22" s="39">
        <v>123.69799999999999</v>
      </c>
      <c r="C22" s="38">
        <f t="shared" si="0"/>
        <v>50.51700000000001</v>
      </c>
      <c r="D22" s="39">
        <v>174.215</v>
      </c>
    </row>
    <row r="23" spans="1:4" ht="13.15" customHeight="1">
      <c r="A23" s="37">
        <v>1988</v>
      </c>
      <c r="B23" s="39">
        <v>212.95699999999999</v>
      </c>
      <c r="C23" s="38">
        <f t="shared" si="0"/>
        <v>69.295999999999992</v>
      </c>
      <c r="D23" s="39">
        <v>282.25299999999999</v>
      </c>
    </row>
    <row r="24" spans="1:4" ht="13.15" customHeight="1">
      <c r="A24" s="37">
        <v>1989</v>
      </c>
      <c r="B24" s="39">
        <v>192.56</v>
      </c>
      <c r="C24" s="38">
        <f t="shared" si="0"/>
        <v>71.76600000000002</v>
      </c>
      <c r="D24" s="39">
        <v>264.32600000000002</v>
      </c>
    </row>
    <row r="25" spans="1:4" ht="13.15" customHeight="1">
      <c r="A25" s="37">
        <v>1990</v>
      </c>
      <c r="B25" s="39">
        <v>210.047</v>
      </c>
      <c r="C25" s="38">
        <f t="shared" si="0"/>
        <v>72.558999999999997</v>
      </c>
      <c r="D25" s="39">
        <v>282.60599999999999</v>
      </c>
    </row>
    <row r="26" spans="1:4" ht="13.15" customHeight="1">
      <c r="A26" s="37">
        <v>1991</v>
      </c>
      <c r="B26" s="39">
        <v>225.65199999999999</v>
      </c>
      <c r="C26" s="38">
        <f t="shared" si="0"/>
        <v>72.487000000000023</v>
      </c>
      <c r="D26" s="39">
        <v>298.13900000000001</v>
      </c>
    </row>
    <row r="27" spans="1:4" ht="13.15" customHeight="1">
      <c r="A27" s="37">
        <v>1992</v>
      </c>
      <c r="B27" s="39">
        <v>275.79000000000002</v>
      </c>
      <c r="C27" s="38">
        <f t="shared" si="0"/>
        <v>86.311999999999955</v>
      </c>
      <c r="D27" s="39">
        <v>362.10199999999998</v>
      </c>
    </row>
    <row r="28" spans="1:4" ht="13.15" customHeight="1">
      <c r="A28" s="37">
        <v>1993</v>
      </c>
      <c r="B28" s="39">
        <v>241.78100000000001</v>
      </c>
      <c r="C28" s="38">
        <f t="shared" si="0"/>
        <v>84.264999999999986</v>
      </c>
      <c r="D28" s="39">
        <v>326.04599999999999</v>
      </c>
    </row>
    <row r="29" spans="1:4" ht="13.15" customHeight="1">
      <c r="A29" s="37">
        <v>1994</v>
      </c>
      <c r="B29" s="39">
        <v>232.91200000000001</v>
      </c>
      <c r="C29" s="38">
        <f t="shared" si="0"/>
        <v>102.26300000000001</v>
      </c>
      <c r="D29" s="39">
        <v>335.17500000000001</v>
      </c>
    </row>
    <row r="30" spans="1:4" ht="13.15" customHeight="1">
      <c r="A30" s="37">
        <v>1995</v>
      </c>
      <c r="B30" s="39">
        <v>201.471</v>
      </c>
      <c r="C30" s="38">
        <f t="shared" si="0"/>
        <v>70.230000000000018</v>
      </c>
      <c r="D30" s="39">
        <v>271.70100000000002</v>
      </c>
    </row>
    <row r="31" spans="1:4" ht="13.15" customHeight="1">
      <c r="A31" s="37">
        <v>1996</v>
      </c>
      <c r="B31" s="39">
        <v>217.91</v>
      </c>
      <c r="C31" s="38">
        <f t="shared" si="0"/>
        <v>88.823999999999984</v>
      </c>
      <c r="D31" s="39">
        <v>306.73399999999998</v>
      </c>
    </row>
    <row r="32" spans="1:4" ht="13.15" customHeight="1">
      <c r="A32" s="37">
        <v>1997</v>
      </c>
      <c r="B32" s="39">
        <v>213.636</v>
      </c>
      <c r="C32" s="38">
        <f t="shared" si="0"/>
        <v>108.79400000000001</v>
      </c>
      <c r="D32" s="39">
        <v>322.43</v>
      </c>
    </row>
    <row r="33" spans="1:6" ht="13.15" customHeight="1">
      <c r="A33" s="37">
        <v>1998</v>
      </c>
      <c r="B33" s="39">
        <v>248.398</v>
      </c>
      <c r="C33" s="38">
        <f t="shared" si="0"/>
        <v>126.22</v>
      </c>
      <c r="D33" s="39">
        <v>374.61799999999999</v>
      </c>
    </row>
    <row r="34" spans="1:6" ht="13.15" customHeight="1">
      <c r="A34" s="37">
        <v>1999</v>
      </c>
      <c r="B34" s="39">
        <v>272.88299999999998</v>
      </c>
      <c r="C34" s="38">
        <v>134.79499999999999</v>
      </c>
      <c r="D34" s="39">
        <f t="shared" ref="D34:D51" si="1">SUM(B34:C34)</f>
        <v>407.678</v>
      </c>
    </row>
    <row r="35" spans="1:6" ht="13.15" customHeight="1">
      <c r="A35" s="37">
        <v>2000</v>
      </c>
      <c r="B35" s="39">
        <v>295.48399999999998</v>
      </c>
      <c r="C35" s="38">
        <v>161.04499999999999</v>
      </c>
      <c r="D35" s="39">
        <f t="shared" si="1"/>
        <v>456.529</v>
      </c>
    </row>
    <row r="36" spans="1:6" ht="13.15" customHeight="1">
      <c r="A36" s="37">
        <v>2001</v>
      </c>
      <c r="B36" s="39">
        <v>260.31599999999997</v>
      </c>
      <c r="C36" s="38">
        <v>106.251</v>
      </c>
      <c r="D36" s="39">
        <f t="shared" si="1"/>
        <v>366.56700000000001</v>
      </c>
    </row>
    <row r="37" spans="1:6" ht="13.15" customHeight="1">
      <c r="A37" s="37">
        <v>2002</v>
      </c>
      <c r="B37" s="39">
        <v>228.57400000000001</v>
      </c>
      <c r="C37" s="38">
        <v>84.730999999999995</v>
      </c>
      <c r="D37" s="39">
        <f t="shared" si="1"/>
        <v>313.30500000000001</v>
      </c>
    </row>
    <row r="38" spans="1:6" ht="13.15" customHeight="1">
      <c r="A38" s="40">
        <v>2003</v>
      </c>
      <c r="B38" s="39">
        <v>192.30500000000001</v>
      </c>
      <c r="C38" s="41">
        <v>73.361999999999995</v>
      </c>
      <c r="D38" s="39">
        <f t="shared" si="1"/>
        <v>265.66700000000003</v>
      </c>
    </row>
    <row r="39" spans="1:6" ht="15">
      <c r="A39" s="37">
        <v>2004</v>
      </c>
      <c r="B39" s="42">
        <v>200.16800000000001</v>
      </c>
      <c r="C39" s="38">
        <v>76.459000000000003</v>
      </c>
      <c r="D39" s="39">
        <f t="shared" si="1"/>
        <v>276.62700000000001</v>
      </c>
    </row>
    <row r="40" spans="1:6" ht="15">
      <c r="A40" s="37">
        <v>2005</v>
      </c>
      <c r="B40" s="43">
        <v>206.399</v>
      </c>
      <c r="C40" s="38">
        <v>71.981999999999999</v>
      </c>
      <c r="D40" s="43">
        <f t="shared" si="1"/>
        <v>278.38099999999997</v>
      </c>
    </row>
    <row r="41" spans="1:6" ht="15">
      <c r="A41" s="37">
        <v>2006</v>
      </c>
      <c r="B41" s="42">
        <v>194.607</v>
      </c>
      <c r="C41" s="38">
        <v>70.471999999999994</v>
      </c>
      <c r="D41" s="39">
        <f t="shared" si="1"/>
        <v>265.07900000000001</v>
      </c>
    </row>
    <row r="42" spans="1:6" ht="15">
      <c r="A42" s="40">
        <v>2007</v>
      </c>
      <c r="B42" s="39">
        <v>201.7</v>
      </c>
      <c r="C42" s="41">
        <v>74.790000000000006</v>
      </c>
      <c r="D42" s="39">
        <f t="shared" si="1"/>
        <v>276.49</v>
      </c>
      <c r="F42" s="82"/>
    </row>
    <row r="43" spans="1:6" ht="15">
      <c r="A43" s="37">
        <v>2008</v>
      </c>
      <c r="B43" s="39">
        <v>213.29400000000001</v>
      </c>
      <c r="C43" s="38">
        <v>61.73</v>
      </c>
      <c r="D43" s="39">
        <f t="shared" si="1"/>
        <v>275.024</v>
      </c>
      <c r="F43" s="82"/>
    </row>
    <row r="44" spans="1:6" ht="15">
      <c r="A44" s="40">
        <v>2009</v>
      </c>
      <c r="B44" s="39">
        <v>160.947</v>
      </c>
      <c r="C44" s="38">
        <v>42.747</v>
      </c>
      <c r="D44" s="39">
        <f t="shared" si="1"/>
        <v>203.69400000000002</v>
      </c>
      <c r="F44" s="82"/>
    </row>
    <row r="45" spans="1:6" ht="15">
      <c r="A45" s="37">
        <v>2010</v>
      </c>
      <c r="B45" s="39">
        <v>223.399</v>
      </c>
      <c r="C45" s="38">
        <v>49.29</v>
      </c>
      <c r="D45" s="39">
        <f t="shared" si="1"/>
        <v>272.68900000000002</v>
      </c>
      <c r="F45" s="82"/>
    </row>
    <row r="46" spans="1:6" ht="15">
      <c r="A46" s="40">
        <v>2011</v>
      </c>
      <c r="B46" s="39">
        <v>153.404</v>
      </c>
      <c r="C46" s="38">
        <v>37.957999999999998</v>
      </c>
      <c r="D46" s="39">
        <f t="shared" si="1"/>
        <v>191.36199999999999</v>
      </c>
      <c r="F46" s="82"/>
    </row>
    <row r="47" spans="1:6" ht="15">
      <c r="A47" s="4">
        <v>2012</v>
      </c>
      <c r="B47" s="15">
        <v>95.308999999999997</v>
      </c>
      <c r="C47" s="15">
        <v>18.126000000000001</v>
      </c>
      <c r="D47" s="39">
        <f t="shared" si="1"/>
        <v>113.435</v>
      </c>
      <c r="F47" s="82"/>
    </row>
    <row r="48" spans="1:6" ht="15">
      <c r="A48" s="4">
        <v>2013</v>
      </c>
      <c r="B48" s="15">
        <v>105.92100000000001</v>
      </c>
      <c r="C48" s="15">
        <v>20.768000000000001</v>
      </c>
      <c r="D48" s="39">
        <f t="shared" si="1"/>
        <v>126.68900000000001</v>
      </c>
      <c r="F48" s="82"/>
    </row>
    <row r="49" spans="1:6" ht="15">
      <c r="A49" s="4">
        <v>2014</v>
      </c>
      <c r="B49" s="15">
        <v>142.82599999999999</v>
      </c>
      <c r="C49" s="15">
        <v>29.530999999999999</v>
      </c>
      <c r="D49" s="39">
        <f t="shared" si="1"/>
        <v>172.357</v>
      </c>
      <c r="F49" s="82"/>
    </row>
    <row r="50" spans="1:6" ht="15">
      <c r="A50" s="4">
        <v>2015</v>
      </c>
      <c r="B50" s="15">
        <v>178.50299999999999</v>
      </c>
      <c r="C50" s="15">
        <v>35.151000000000003</v>
      </c>
      <c r="D50" s="39">
        <f t="shared" si="1"/>
        <v>213.654</v>
      </c>
      <c r="F50" s="82"/>
    </row>
    <row r="51" spans="1:6" ht="15">
      <c r="A51" s="4">
        <v>2016</v>
      </c>
      <c r="B51" s="15">
        <v>207.33</v>
      </c>
      <c r="C51" s="15">
        <v>40.067999999999998</v>
      </c>
      <c r="D51" s="39">
        <f t="shared" si="1"/>
        <v>247.39800000000002</v>
      </c>
      <c r="F51" s="82"/>
    </row>
    <row r="52" spans="1:6" ht="15">
      <c r="A52" s="84">
        <v>2017</v>
      </c>
      <c r="B52" s="76">
        <v>222.12899999999999</v>
      </c>
      <c r="C52" s="76">
        <v>44.256</v>
      </c>
      <c r="D52" s="76">
        <f>SUM(B52:C52)</f>
        <v>266.38499999999999</v>
      </c>
      <c r="F52" s="82"/>
    </row>
    <row r="53" spans="1:6" ht="15">
      <c r="A53" s="84">
        <v>2018</v>
      </c>
      <c r="B53" s="76">
        <v>228.327</v>
      </c>
      <c r="C53" s="76">
        <v>44.924999999999997</v>
      </c>
      <c r="D53" s="76">
        <f>SUM(B53:C53)</f>
        <v>273.25200000000001</v>
      </c>
      <c r="F53" s="82"/>
    </row>
    <row r="54" spans="1:6" ht="15">
      <c r="A54" s="84">
        <v>2019</v>
      </c>
      <c r="B54" s="76">
        <v>223.79900000000001</v>
      </c>
      <c r="C54" s="76">
        <v>44.03</v>
      </c>
      <c r="D54" s="76">
        <f t="shared" ref="D54:D56" si="2">SUM(B54:C54)</f>
        <v>267.82900000000001</v>
      </c>
      <c r="F54" s="82"/>
    </row>
    <row r="55" spans="1:6" ht="15">
      <c r="A55" s="84">
        <v>2020</v>
      </c>
      <c r="B55" s="76">
        <v>145.417</v>
      </c>
      <c r="C55" s="76">
        <v>31.574999999999999</v>
      </c>
      <c r="D55" s="76">
        <f t="shared" si="2"/>
        <v>176.99199999999999</v>
      </c>
    </row>
    <row r="56" spans="1:6" ht="15">
      <c r="A56" s="79">
        <v>2021</v>
      </c>
      <c r="B56" s="78">
        <v>146.637</v>
      </c>
      <c r="C56" s="78">
        <v>33.64</v>
      </c>
      <c r="D56" s="78">
        <f t="shared" si="2"/>
        <v>180.27699999999999</v>
      </c>
    </row>
    <row r="57" spans="1:6" ht="13.15" customHeight="1">
      <c r="D57" s="44" t="s">
        <v>17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ignoredErrors>
    <ignoredError sqref="D56 D33:D54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92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16384" width="9.28515625" style="3"/>
  </cols>
  <sheetData>
    <row r="1" spans="1:4" s="1" customFormat="1" ht="19.149999999999999" customHeight="1">
      <c r="B1" s="1" t="s">
        <v>0</v>
      </c>
    </row>
    <row r="2" spans="1:4" s="26" customFormat="1">
      <c r="B2" s="49" t="s">
        <v>1</v>
      </c>
    </row>
    <row r="4" spans="1:4">
      <c r="B4" s="1" t="s">
        <v>34</v>
      </c>
    </row>
    <row r="6" spans="1:4">
      <c r="A6" s="54" t="s">
        <v>2</v>
      </c>
      <c r="B6" s="55" t="s">
        <v>3</v>
      </c>
      <c r="C6" s="55" t="s">
        <v>4</v>
      </c>
      <c r="D6" s="55" t="s">
        <v>5</v>
      </c>
    </row>
    <row r="7" spans="1:4">
      <c r="A7" s="56" t="s">
        <v>6</v>
      </c>
      <c r="B7" s="57" t="s">
        <v>7</v>
      </c>
      <c r="C7" s="57" t="s">
        <v>8</v>
      </c>
      <c r="D7" s="57" t="s">
        <v>9</v>
      </c>
    </row>
    <row r="8" spans="1:4">
      <c r="A8" s="12">
        <v>1932</v>
      </c>
      <c r="B8" s="13">
        <v>156</v>
      </c>
      <c r="C8" s="13">
        <v>54.3</v>
      </c>
      <c r="D8" s="14">
        <v>210.3</v>
      </c>
    </row>
    <row r="9" spans="1:4">
      <c r="A9" s="4">
        <v>1933</v>
      </c>
      <c r="B9" s="15">
        <v>186.5</v>
      </c>
      <c r="C9" s="15">
        <v>62</v>
      </c>
      <c r="D9" s="16">
        <v>248.5</v>
      </c>
    </row>
    <row r="10" spans="1:4">
      <c r="A10" s="4">
        <v>1934</v>
      </c>
      <c r="B10" s="16">
        <v>230.9</v>
      </c>
      <c r="C10" s="15">
        <v>78.5</v>
      </c>
      <c r="D10" s="16">
        <f>+C10+B10</f>
        <v>309.39999999999998</v>
      </c>
    </row>
    <row r="11" spans="1:4">
      <c r="A11" s="4">
        <v>1935</v>
      </c>
      <c r="B11" s="16">
        <v>281.39999999999998</v>
      </c>
      <c r="C11" s="16">
        <v>81.599999999999994</v>
      </c>
      <c r="D11" s="16">
        <v>363</v>
      </c>
    </row>
    <row r="12" spans="1:4">
      <c r="A12" s="4">
        <v>1936</v>
      </c>
      <c r="B12" s="16">
        <v>310.10000000000002</v>
      </c>
      <c r="C12" s="16">
        <v>100.9</v>
      </c>
      <c r="D12" s="16">
        <v>411</v>
      </c>
    </row>
    <row r="13" spans="1:4">
      <c r="A13" s="4">
        <v>1937</v>
      </c>
      <c r="B13" s="16">
        <v>318.5</v>
      </c>
      <c r="C13" s="16">
        <v>100.5</v>
      </c>
      <c r="D13" s="16">
        <v>419</v>
      </c>
    </row>
    <row r="14" spans="1:4">
      <c r="A14" s="4">
        <v>1938</v>
      </c>
      <c r="B14" s="16">
        <v>280.2</v>
      </c>
      <c r="C14" s="16">
        <v>94.7</v>
      </c>
      <c r="D14" s="16">
        <v>374.9</v>
      </c>
    </row>
    <row r="15" spans="1:4">
      <c r="A15" s="4" t="s">
        <v>12</v>
      </c>
      <c r="B15" s="15" t="s">
        <v>10</v>
      </c>
      <c r="C15" s="15" t="s">
        <v>10</v>
      </c>
      <c r="D15" s="15" t="s">
        <v>10</v>
      </c>
    </row>
    <row r="16" spans="1:4">
      <c r="A16" s="4">
        <v>1946</v>
      </c>
      <c r="B16" s="15">
        <v>121.7</v>
      </c>
      <c r="C16" s="15" t="s">
        <v>18</v>
      </c>
      <c r="D16" s="16">
        <v>247.7</v>
      </c>
    </row>
    <row r="17" spans="1:4">
      <c r="A17" s="4">
        <v>1947</v>
      </c>
      <c r="B17" s="15">
        <v>147.80000000000001</v>
      </c>
      <c r="C17" s="15">
        <v>152.19999999999999</v>
      </c>
      <c r="D17" s="15">
        <v>300</v>
      </c>
    </row>
    <row r="18" spans="1:4">
      <c r="A18" s="4">
        <v>1948</v>
      </c>
      <c r="B18" s="15">
        <v>112.7</v>
      </c>
      <c r="C18" s="15">
        <v>133.69999999999999</v>
      </c>
      <c r="D18" s="15">
        <v>246.4</v>
      </c>
    </row>
    <row r="19" spans="1:4">
      <c r="A19" s="4">
        <v>1949</v>
      </c>
      <c r="B19" s="16">
        <v>154.69999999999999</v>
      </c>
      <c r="C19" s="16">
        <v>135.1</v>
      </c>
      <c r="D19" s="16">
        <v>289.8</v>
      </c>
    </row>
    <row r="20" spans="1:4">
      <c r="A20" s="4">
        <v>1950</v>
      </c>
      <c r="B20" s="16">
        <v>134.4</v>
      </c>
      <c r="C20" s="16">
        <v>116.5</v>
      </c>
      <c r="D20" s="16">
        <v>250.9</v>
      </c>
    </row>
    <row r="21" spans="1:4">
      <c r="A21" s="4">
        <v>1951</v>
      </c>
      <c r="B21" s="16">
        <v>138.4</v>
      </c>
      <c r="C21" s="16">
        <v>108.5</v>
      </c>
      <c r="D21" s="16">
        <v>246.9</v>
      </c>
    </row>
    <row r="22" spans="1:4">
      <c r="A22" s="4">
        <v>1952</v>
      </c>
      <c r="B22" s="16">
        <v>191</v>
      </c>
      <c r="C22" s="16">
        <v>102.5</v>
      </c>
      <c r="D22" s="16">
        <v>293.5</v>
      </c>
    </row>
    <row r="23" spans="1:4">
      <c r="A23" s="4">
        <v>1953</v>
      </c>
      <c r="B23" s="16">
        <v>301.39999999999998</v>
      </c>
      <c r="C23" s="16">
        <v>116</v>
      </c>
      <c r="D23" s="16">
        <v>417.4</v>
      </c>
    </row>
    <row r="24" spans="1:4">
      <c r="A24" s="4">
        <v>1954</v>
      </c>
      <c r="B24" s="16">
        <v>394.4</v>
      </c>
      <c r="C24" s="16">
        <v>130.69999999999999</v>
      </c>
      <c r="D24" s="16">
        <v>525.1</v>
      </c>
    </row>
    <row r="25" spans="1:4">
      <c r="A25" s="4">
        <v>1955</v>
      </c>
      <c r="B25" s="16">
        <v>511.4</v>
      </c>
      <c r="C25" s="16">
        <v>178.5</v>
      </c>
      <c r="D25" s="16">
        <v>689.9</v>
      </c>
    </row>
    <row r="26" spans="1:4">
      <c r="A26" s="4">
        <v>1956</v>
      </c>
      <c r="B26" s="16">
        <v>407.3</v>
      </c>
      <c r="C26" s="16">
        <v>175.3</v>
      </c>
      <c r="D26" s="16">
        <v>582.6</v>
      </c>
    </row>
    <row r="27" spans="1:4">
      <c r="A27" s="4">
        <v>1957</v>
      </c>
      <c r="B27" s="16">
        <v>433.2</v>
      </c>
      <c r="C27" s="16">
        <v>162.5</v>
      </c>
      <c r="D27" s="16">
        <v>595.70000000000005</v>
      </c>
    </row>
    <row r="28" spans="1:4">
      <c r="A28" s="4">
        <v>1958</v>
      </c>
      <c r="B28" s="16">
        <v>566.29999999999995</v>
      </c>
      <c r="C28" s="16">
        <v>192.4</v>
      </c>
      <c r="D28" s="16">
        <v>758.7</v>
      </c>
    </row>
    <row r="29" spans="1:4">
      <c r="A29" s="4">
        <v>1959</v>
      </c>
      <c r="B29" s="16">
        <v>657.3</v>
      </c>
      <c r="C29" s="16">
        <v>213.8</v>
      </c>
      <c r="D29" s="16">
        <v>871.1</v>
      </c>
    </row>
    <row r="30" spans="1:4">
      <c r="A30" s="4">
        <v>1960</v>
      </c>
      <c r="B30" s="16">
        <v>820.1</v>
      </c>
      <c r="C30" s="16">
        <v>254.3</v>
      </c>
      <c r="D30" s="16">
        <v>1074.4000000000001</v>
      </c>
    </row>
    <row r="31" spans="1:4">
      <c r="A31" s="4">
        <v>1961</v>
      </c>
      <c r="B31" s="16">
        <v>756.1</v>
      </c>
      <c r="C31" s="16">
        <v>251.9</v>
      </c>
      <c r="D31" s="16">
        <v>1008</v>
      </c>
    </row>
    <row r="32" spans="1:4">
      <c r="A32" s="4">
        <v>1962</v>
      </c>
      <c r="B32" s="16">
        <v>800.2</v>
      </c>
      <c r="C32" s="16">
        <v>220.1</v>
      </c>
      <c r="D32" s="16">
        <v>1020.3</v>
      </c>
    </row>
    <row r="33" spans="1:4">
      <c r="A33" s="4">
        <v>1963</v>
      </c>
      <c r="B33" s="16">
        <v>1030.7</v>
      </c>
      <c r="C33" s="16">
        <v>241.5</v>
      </c>
      <c r="D33" s="16">
        <v>1272.2</v>
      </c>
    </row>
    <row r="34" spans="1:4">
      <c r="A34" s="4">
        <v>1964</v>
      </c>
      <c r="B34" s="16">
        <v>1215.9000000000001</v>
      </c>
      <c r="C34" s="16">
        <v>265.5</v>
      </c>
      <c r="D34" s="16">
        <v>1481.4</v>
      </c>
    </row>
    <row r="35" spans="1:4">
      <c r="A35" s="4">
        <v>1965</v>
      </c>
      <c r="B35" s="16">
        <v>1148.7</v>
      </c>
      <c r="C35" s="16">
        <v>275.60000000000002</v>
      </c>
      <c r="D35" s="16">
        <v>1424.3</v>
      </c>
    </row>
    <row r="36" spans="1:4">
      <c r="A36" s="4">
        <v>1966</v>
      </c>
      <c r="B36" s="16">
        <v>1091.2</v>
      </c>
      <c r="C36" s="16">
        <v>265.8</v>
      </c>
      <c r="D36" s="16">
        <v>1357</v>
      </c>
    </row>
    <row r="37" spans="1:4">
      <c r="A37" s="4">
        <v>1967</v>
      </c>
      <c r="B37" s="16">
        <v>1143</v>
      </c>
      <c r="C37" s="16">
        <v>262.8</v>
      </c>
      <c r="D37" s="16">
        <v>1405.8</v>
      </c>
    </row>
    <row r="38" spans="1:4">
      <c r="A38" s="4">
        <v>1968</v>
      </c>
      <c r="B38" s="15">
        <v>1144.8</v>
      </c>
      <c r="C38" s="15">
        <v>269.89999999999998</v>
      </c>
      <c r="D38" s="16">
        <v>1414.7</v>
      </c>
    </row>
    <row r="39" spans="1:4">
      <c r="A39" s="4">
        <v>1969</v>
      </c>
      <c r="B39" s="15">
        <v>1012.8</v>
      </c>
      <c r="C39" s="15">
        <v>274</v>
      </c>
      <c r="D39" s="16">
        <f t="shared" ref="D39:D86" si="0">+C39+B39</f>
        <v>1286.8</v>
      </c>
    </row>
    <row r="40" spans="1:4">
      <c r="A40" s="4">
        <v>1970</v>
      </c>
      <c r="B40" s="15">
        <v>1126.8</v>
      </c>
      <c r="C40" s="15">
        <v>266.5</v>
      </c>
      <c r="D40" s="16">
        <f t="shared" si="0"/>
        <v>1393.3</v>
      </c>
    </row>
    <row r="41" spans="1:4">
      <c r="A41" s="4">
        <v>1971</v>
      </c>
      <c r="B41" s="16">
        <v>1334.7</v>
      </c>
      <c r="C41" s="16">
        <v>266.7</v>
      </c>
      <c r="D41" s="16">
        <f t="shared" si="0"/>
        <v>1601.4</v>
      </c>
    </row>
    <row r="42" spans="1:4">
      <c r="A42" s="4">
        <v>1972</v>
      </c>
      <c r="B42" s="16">
        <v>1702.2</v>
      </c>
      <c r="C42" s="16">
        <v>313.8</v>
      </c>
      <c r="D42" s="16">
        <f t="shared" si="0"/>
        <v>2016</v>
      </c>
    </row>
    <row r="43" spans="1:4">
      <c r="A43" s="4">
        <v>1973</v>
      </c>
      <c r="B43" s="16">
        <v>1688.3</v>
      </c>
      <c r="C43" s="16">
        <v>337.1</v>
      </c>
      <c r="D43" s="16">
        <f t="shared" si="0"/>
        <v>2025.4</v>
      </c>
    </row>
    <row r="44" spans="1:4">
      <c r="A44" s="4">
        <v>1974</v>
      </c>
      <c r="B44" s="16">
        <v>1273.8</v>
      </c>
      <c r="C44" s="16">
        <v>275.3</v>
      </c>
      <c r="D44" s="16">
        <f t="shared" si="0"/>
        <v>1549.1</v>
      </c>
    </row>
    <row r="45" spans="1:4">
      <c r="A45" s="4">
        <v>1975</v>
      </c>
      <c r="B45" s="16">
        <v>1194.0999999999999</v>
      </c>
      <c r="C45" s="16">
        <v>227.3</v>
      </c>
      <c r="D45" s="16">
        <f t="shared" si="0"/>
        <v>1421.3999999999999</v>
      </c>
    </row>
    <row r="46" spans="1:4">
      <c r="A46" s="4">
        <v>1976</v>
      </c>
      <c r="B46" s="15">
        <v>1285.5999999999999</v>
      </c>
      <c r="C46" s="15">
        <v>217</v>
      </c>
      <c r="D46" s="15">
        <f t="shared" si="0"/>
        <v>1502.6</v>
      </c>
    </row>
    <row r="47" spans="1:4">
      <c r="A47" s="4">
        <v>1977</v>
      </c>
      <c r="B47" s="15">
        <v>1323.5</v>
      </c>
      <c r="C47" s="15">
        <v>230.9</v>
      </c>
      <c r="D47" s="16">
        <f t="shared" si="0"/>
        <v>1554.4</v>
      </c>
    </row>
    <row r="48" spans="1:4">
      <c r="A48" s="4">
        <v>1978</v>
      </c>
      <c r="B48" s="15">
        <v>1591.9</v>
      </c>
      <c r="C48" s="15">
        <v>262</v>
      </c>
      <c r="D48" s="15">
        <f t="shared" si="0"/>
        <v>1853.9</v>
      </c>
    </row>
    <row r="49" spans="1:4">
      <c r="A49" s="4">
        <v>1979</v>
      </c>
      <c r="B49" s="15">
        <v>1716.3</v>
      </c>
      <c r="C49" s="15">
        <v>306.39999999999998</v>
      </c>
      <c r="D49" s="15">
        <f t="shared" si="0"/>
        <v>2022.6999999999998</v>
      </c>
    </row>
    <row r="50" spans="1:4">
      <c r="A50" s="4">
        <v>1980</v>
      </c>
      <c r="B50" s="15">
        <v>1513.8</v>
      </c>
      <c r="C50" s="15">
        <v>272</v>
      </c>
      <c r="D50" s="15">
        <f t="shared" si="0"/>
        <v>1785.8</v>
      </c>
    </row>
    <row r="51" spans="1:4">
      <c r="A51" s="4">
        <v>1981</v>
      </c>
      <c r="B51" s="15">
        <v>1484.7</v>
      </c>
      <c r="C51" s="15">
        <v>217.9</v>
      </c>
      <c r="D51" s="15">
        <f t="shared" si="0"/>
        <v>1702.6000000000001</v>
      </c>
    </row>
    <row r="52" spans="1:4">
      <c r="A52" s="4">
        <v>1982</v>
      </c>
      <c r="B52" s="15">
        <v>1555</v>
      </c>
      <c r="C52" s="15">
        <v>231</v>
      </c>
      <c r="D52" s="15">
        <f t="shared" si="0"/>
        <v>1786</v>
      </c>
    </row>
    <row r="53" spans="1:4">
      <c r="A53" s="4">
        <v>1983</v>
      </c>
      <c r="B53" s="15">
        <v>1791.7</v>
      </c>
      <c r="C53" s="15">
        <v>267.8</v>
      </c>
      <c r="D53" s="15">
        <f t="shared" si="0"/>
        <v>2059.5</v>
      </c>
    </row>
    <row r="54" spans="1:4">
      <c r="A54" s="4">
        <v>1984</v>
      </c>
      <c r="B54" s="15">
        <v>1749.6</v>
      </c>
      <c r="C54" s="15">
        <v>269</v>
      </c>
      <c r="D54" s="15">
        <f t="shared" si="0"/>
        <v>2018.6</v>
      </c>
    </row>
    <row r="55" spans="1:4">
      <c r="A55" s="4">
        <v>1985</v>
      </c>
      <c r="B55" s="15">
        <v>1832</v>
      </c>
      <c r="C55" s="15">
        <v>286.8</v>
      </c>
      <c r="D55" s="15">
        <f t="shared" si="0"/>
        <v>2118.8000000000002</v>
      </c>
    </row>
    <row r="56" spans="1:4">
      <c r="A56" s="4">
        <v>1986</v>
      </c>
      <c r="B56" s="15">
        <v>1882.5</v>
      </c>
      <c r="C56" s="15">
        <v>291.2</v>
      </c>
      <c r="D56" s="15">
        <f t="shared" si="0"/>
        <v>2173.6999999999998</v>
      </c>
    </row>
    <row r="57" spans="1:4">
      <c r="A57" s="4">
        <v>1987</v>
      </c>
      <c r="B57" s="15">
        <v>2013.7</v>
      </c>
      <c r="C57" s="15">
        <v>312.7</v>
      </c>
      <c r="D57" s="15">
        <f t="shared" si="0"/>
        <v>2326.4</v>
      </c>
    </row>
    <row r="58" spans="1:4">
      <c r="A58" s="4">
        <v>1988</v>
      </c>
      <c r="B58" s="15">
        <v>2215.6</v>
      </c>
      <c r="C58" s="15">
        <v>356.8</v>
      </c>
      <c r="D58" s="15">
        <f t="shared" si="0"/>
        <v>2572.4</v>
      </c>
    </row>
    <row r="59" spans="1:4">
      <c r="A59" s="4">
        <v>1989</v>
      </c>
      <c r="B59" s="15">
        <v>2300.9</v>
      </c>
      <c r="C59" s="15">
        <v>371.1</v>
      </c>
      <c r="D59" s="15">
        <f t="shared" si="0"/>
        <v>2672</v>
      </c>
    </row>
    <row r="60" spans="1:4">
      <c r="A60" s="4">
        <v>1990</v>
      </c>
      <c r="B60" s="15">
        <v>2008.9</v>
      </c>
      <c r="C60" s="15">
        <v>293.5</v>
      </c>
      <c r="D60" s="15">
        <f t="shared" si="0"/>
        <v>2302.4</v>
      </c>
    </row>
    <row r="61" spans="1:4">
      <c r="A61" s="4">
        <v>1991</v>
      </c>
      <c r="B61" s="15">
        <v>1592.3</v>
      </c>
      <c r="C61" s="15">
        <v>209</v>
      </c>
      <c r="D61" s="15">
        <f t="shared" si="0"/>
        <v>1801.3</v>
      </c>
    </row>
    <row r="62" spans="1:4">
      <c r="A62" s="4">
        <v>1992</v>
      </c>
      <c r="B62" s="15">
        <v>1593.6</v>
      </c>
      <c r="C62" s="15">
        <v>201.2</v>
      </c>
      <c r="D62" s="15">
        <f t="shared" si="0"/>
        <v>1794.8</v>
      </c>
    </row>
    <row r="63" spans="1:4">
      <c r="A63" s="4">
        <v>1993</v>
      </c>
      <c r="B63" s="15">
        <v>1778.4</v>
      </c>
      <c r="C63" s="15">
        <v>197.1</v>
      </c>
      <c r="D63" s="15">
        <f t="shared" si="0"/>
        <v>1975.5</v>
      </c>
    </row>
    <row r="64" spans="1:4">
      <c r="A64" s="4">
        <v>1994</v>
      </c>
      <c r="B64" s="15">
        <v>1910.9</v>
      </c>
      <c r="C64" s="15">
        <v>228.1</v>
      </c>
      <c r="D64" s="15">
        <f t="shared" si="0"/>
        <v>2139</v>
      </c>
    </row>
    <row r="65" spans="1:13">
      <c r="A65" s="4">
        <v>1995</v>
      </c>
      <c r="B65" s="15">
        <v>1945.4</v>
      </c>
      <c r="C65" s="15">
        <v>249.9</v>
      </c>
      <c r="D65" s="15">
        <f t="shared" si="0"/>
        <v>2195.3000000000002</v>
      </c>
    </row>
    <row r="66" spans="1:13">
      <c r="A66" s="4">
        <v>1996</v>
      </c>
      <c r="B66" s="15">
        <v>2025.4</v>
      </c>
      <c r="C66" s="15">
        <v>256.89999999999998</v>
      </c>
      <c r="D66" s="15">
        <f t="shared" si="0"/>
        <v>2282.3000000000002</v>
      </c>
    </row>
    <row r="67" spans="1:13">
      <c r="A67" s="4">
        <v>1997</v>
      </c>
      <c r="B67" s="15">
        <v>2170.6999999999998</v>
      </c>
      <c r="C67" s="15">
        <v>274.2</v>
      </c>
      <c r="D67" s="15">
        <f t="shared" si="0"/>
        <v>2444.8999999999996</v>
      </c>
    </row>
    <row r="68" spans="1:13">
      <c r="A68" s="4">
        <v>1998</v>
      </c>
      <c r="B68" s="15">
        <v>2247.4</v>
      </c>
      <c r="C68" s="15">
        <v>294.5</v>
      </c>
      <c r="D68" s="15">
        <f t="shared" si="0"/>
        <v>2541.9</v>
      </c>
    </row>
    <row r="69" spans="1:13">
      <c r="A69" s="4">
        <v>1999</v>
      </c>
      <c r="B69" s="15">
        <v>2197.6149999999998</v>
      </c>
      <c r="C69" s="15">
        <v>288.10000000000002</v>
      </c>
      <c r="D69" s="15">
        <f t="shared" si="0"/>
        <v>2485.7149999999997</v>
      </c>
    </row>
    <row r="70" spans="1:13">
      <c r="A70" s="4">
        <v>2000</v>
      </c>
      <c r="B70" s="17">
        <v>2221.6469999999999</v>
      </c>
      <c r="C70" s="15">
        <v>301.52300000000002</v>
      </c>
      <c r="D70" s="15">
        <f t="shared" si="0"/>
        <v>2523.17</v>
      </c>
    </row>
    <row r="71" spans="1:13">
      <c r="A71" s="4">
        <v>2001</v>
      </c>
      <c r="B71" s="17">
        <v>2458.7689999999998</v>
      </c>
      <c r="C71" s="15">
        <v>316.084</v>
      </c>
      <c r="D71" s="15">
        <f t="shared" si="0"/>
        <v>2774.8529999999996</v>
      </c>
    </row>
    <row r="72" spans="1:13">
      <c r="A72" s="4">
        <v>2002</v>
      </c>
      <c r="B72" s="17">
        <v>2563.6309999999999</v>
      </c>
      <c r="C72" s="15">
        <v>324.74200000000002</v>
      </c>
      <c r="D72" s="15">
        <f t="shared" si="0"/>
        <v>2888.373</v>
      </c>
    </row>
    <row r="73" spans="1:13">
      <c r="A73" s="7">
        <v>2003</v>
      </c>
      <c r="B73" s="17">
        <v>2579.0500000000002</v>
      </c>
      <c r="C73" s="27">
        <v>366.10599999999999</v>
      </c>
      <c r="D73" s="15">
        <f t="shared" si="0"/>
        <v>2945.1559999999999</v>
      </c>
      <c r="H73" s="29"/>
      <c r="I73" s="29"/>
      <c r="J73" s="29"/>
      <c r="K73" s="29"/>
      <c r="L73" s="29"/>
      <c r="M73" s="29"/>
    </row>
    <row r="74" spans="1:13">
      <c r="A74" s="4">
        <v>2004</v>
      </c>
      <c r="B74" s="18">
        <v>2567.2689999999998</v>
      </c>
      <c r="C74" s="15">
        <v>392.22500000000002</v>
      </c>
      <c r="D74" s="19">
        <f t="shared" si="0"/>
        <v>2959.4939999999997</v>
      </c>
      <c r="H74" s="29"/>
      <c r="I74" s="29"/>
      <c r="J74" s="29"/>
      <c r="K74" s="29"/>
      <c r="L74" s="29"/>
      <c r="M74" s="29"/>
    </row>
    <row r="75" spans="1:13">
      <c r="A75" s="4">
        <v>2005</v>
      </c>
      <c r="B75" s="33">
        <v>2439.7170000000001</v>
      </c>
      <c r="C75" s="15">
        <v>388.41</v>
      </c>
      <c r="D75" s="19">
        <f t="shared" si="0"/>
        <v>2828.127</v>
      </c>
      <c r="H75" s="29"/>
      <c r="I75" s="29"/>
      <c r="J75" s="29"/>
      <c r="K75" s="29"/>
      <c r="L75" s="29"/>
      <c r="M75" s="29"/>
    </row>
    <row r="76" spans="1:13">
      <c r="A76" s="4">
        <v>2006</v>
      </c>
      <c r="B76" s="18">
        <v>2344.864</v>
      </c>
      <c r="C76" s="15">
        <v>389.49599999999998</v>
      </c>
      <c r="D76" s="15">
        <f t="shared" si="0"/>
        <v>2734.36</v>
      </c>
      <c r="H76" s="29"/>
      <c r="I76" s="29"/>
      <c r="J76" s="29"/>
      <c r="K76" s="29"/>
      <c r="L76" s="29"/>
      <c r="M76" s="29"/>
    </row>
    <row r="77" spans="1:13">
      <c r="A77" s="7">
        <v>2007</v>
      </c>
      <c r="B77" s="17">
        <v>2404.0070000000001</v>
      </c>
      <c r="C77" s="27">
        <v>395.61200000000002</v>
      </c>
      <c r="D77" s="15">
        <f t="shared" si="0"/>
        <v>2799.6190000000001</v>
      </c>
      <c r="F77" s="80"/>
      <c r="H77" s="29"/>
      <c r="I77" s="29"/>
      <c r="J77" s="29"/>
      <c r="K77" s="29"/>
      <c r="L77" s="29"/>
      <c r="M77" s="29"/>
    </row>
    <row r="78" spans="1:13">
      <c r="A78" s="4">
        <v>2008</v>
      </c>
      <c r="B78" s="17">
        <v>2131.7950000000001</v>
      </c>
      <c r="C78" s="15">
        <v>353.46300000000002</v>
      </c>
      <c r="D78" s="15">
        <f t="shared" si="0"/>
        <v>2485.2580000000003</v>
      </c>
      <c r="F78" s="80"/>
      <c r="H78" s="29"/>
      <c r="I78" s="29"/>
      <c r="J78" s="29"/>
      <c r="K78" s="29"/>
      <c r="L78" s="29"/>
      <c r="M78" s="29"/>
    </row>
    <row r="79" spans="1:13">
      <c r="A79" s="7">
        <v>2009</v>
      </c>
      <c r="B79" s="17">
        <v>1994.999</v>
      </c>
      <c r="C79" s="15">
        <v>227.54300000000001</v>
      </c>
      <c r="D79" s="15">
        <f t="shared" si="0"/>
        <v>2222.5419999999999</v>
      </c>
      <c r="F79" s="80"/>
      <c r="H79" s="29"/>
      <c r="I79" s="68"/>
      <c r="J79" s="68"/>
      <c r="K79" s="68"/>
      <c r="L79" s="68"/>
      <c r="M79" s="29"/>
    </row>
    <row r="80" spans="1:13">
      <c r="A80" s="4">
        <v>2010</v>
      </c>
      <c r="B80" s="17">
        <v>2030.846</v>
      </c>
      <c r="C80" s="15">
        <v>262.73</v>
      </c>
      <c r="D80" s="15">
        <f t="shared" si="0"/>
        <v>2293.576</v>
      </c>
      <c r="F80" s="80"/>
      <c r="H80" s="29"/>
      <c r="I80" s="29"/>
      <c r="J80" s="29"/>
      <c r="K80" s="29"/>
      <c r="L80" s="29"/>
      <c r="M80" s="29"/>
    </row>
    <row r="81" spans="1:13">
      <c r="A81" s="7">
        <v>2011</v>
      </c>
      <c r="B81" s="17">
        <v>1941.2529999999999</v>
      </c>
      <c r="C81" s="15">
        <v>306.488</v>
      </c>
      <c r="D81" s="15">
        <f t="shared" si="0"/>
        <v>2247.741</v>
      </c>
      <c r="F81" s="80"/>
      <c r="H81" s="29"/>
      <c r="I81" s="29"/>
      <c r="J81" s="29"/>
      <c r="K81" s="29"/>
      <c r="L81" s="29"/>
      <c r="M81" s="29"/>
    </row>
    <row r="82" spans="1:13">
      <c r="A82" s="4">
        <v>2012</v>
      </c>
      <c r="B82" s="15">
        <v>2044.6089999999999</v>
      </c>
      <c r="C82" s="15">
        <v>289.154</v>
      </c>
      <c r="D82" s="15">
        <f t="shared" si="0"/>
        <v>2333.7629999999999</v>
      </c>
      <c r="F82" s="80"/>
      <c r="H82" s="29"/>
      <c r="I82" s="29"/>
      <c r="J82" s="29"/>
      <c r="K82" s="29"/>
      <c r="L82" s="29"/>
      <c r="M82" s="29"/>
    </row>
    <row r="83" spans="1:13">
      <c r="A83" s="4">
        <v>2013</v>
      </c>
      <c r="B83" s="15">
        <v>2264.7370000000001</v>
      </c>
      <c r="C83" s="15">
        <v>330.976</v>
      </c>
      <c r="D83" s="15">
        <f t="shared" si="0"/>
        <v>2595.7130000000002</v>
      </c>
      <c r="F83" s="80"/>
      <c r="H83" s="29"/>
      <c r="I83" s="29"/>
      <c r="J83" s="29"/>
      <c r="K83" s="29"/>
      <c r="L83" s="29"/>
      <c r="M83" s="29"/>
    </row>
    <row r="84" spans="1:13">
      <c r="A84" s="4">
        <v>2014</v>
      </c>
      <c r="B84" s="15">
        <v>2476.4349999999999</v>
      </c>
      <c r="C84" s="15">
        <v>366.59500000000003</v>
      </c>
      <c r="D84" s="15">
        <f t="shared" si="0"/>
        <v>2843.0299999999997</v>
      </c>
      <c r="F84" s="80"/>
      <c r="H84" s="29"/>
      <c r="I84" s="29"/>
      <c r="J84" s="29"/>
      <c r="K84" s="29"/>
      <c r="L84" s="29"/>
      <c r="M84" s="29"/>
    </row>
    <row r="85" spans="1:13">
      <c r="A85" s="4">
        <v>2015</v>
      </c>
      <c r="B85" s="15">
        <v>2633.5030000000002</v>
      </c>
      <c r="C85" s="15">
        <v>430.96899999999999</v>
      </c>
      <c r="D85" s="15">
        <f t="shared" si="0"/>
        <v>3064.4720000000002</v>
      </c>
      <c r="F85" s="80"/>
    </row>
    <row r="86" spans="1:13">
      <c r="A86" s="4">
        <v>2016</v>
      </c>
      <c r="B86" s="15">
        <v>2692.7860000000001</v>
      </c>
      <c r="C86" s="15">
        <v>439.524</v>
      </c>
      <c r="D86" s="15">
        <f t="shared" si="0"/>
        <v>3132.31</v>
      </c>
      <c r="F86" s="80"/>
    </row>
    <row r="87" spans="1:13">
      <c r="A87" s="4">
        <v>2017</v>
      </c>
      <c r="B87" s="15">
        <v>2540.6170000000002</v>
      </c>
      <c r="C87" s="76">
        <v>425.13900000000001</v>
      </c>
      <c r="D87" s="15">
        <f>+C87+B87</f>
        <v>2965.7560000000003</v>
      </c>
      <c r="F87" s="80"/>
    </row>
    <row r="88" spans="1:13">
      <c r="A88" s="4">
        <v>2018</v>
      </c>
      <c r="B88" s="15">
        <v>2367.1469999999999</v>
      </c>
      <c r="C88" s="76">
        <v>418.315</v>
      </c>
      <c r="D88" s="15">
        <f>+C88+B88</f>
        <v>2785.462</v>
      </c>
      <c r="F88" s="80"/>
    </row>
    <row r="89" spans="1:13">
      <c r="A89" s="4">
        <v>2019</v>
      </c>
      <c r="B89" s="15">
        <v>2311.14</v>
      </c>
      <c r="C89" s="76">
        <v>430.97399999999999</v>
      </c>
      <c r="D89" s="15">
        <f>+C89+B89</f>
        <v>2742.114</v>
      </c>
      <c r="F89" s="80"/>
    </row>
    <row r="90" spans="1:13">
      <c r="A90" s="4">
        <v>2020</v>
      </c>
      <c r="B90" s="15">
        <v>1631.0640000000001</v>
      </c>
      <c r="C90" s="76">
        <v>336.59199999999998</v>
      </c>
      <c r="D90" s="15">
        <f>+C90+B90</f>
        <v>1967.6559999999999</v>
      </c>
    </row>
    <row r="91" spans="1:13">
      <c r="A91" s="10">
        <v>2021</v>
      </c>
      <c r="B91" s="22">
        <v>1647.181</v>
      </c>
      <c r="C91" s="78">
        <v>401.84899999999999</v>
      </c>
      <c r="D91" s="22">
        <f>+C91+B91</f>
        <v>2049.0300000000002</v>
      </c>
    </row>
    <row r="92" spans="1:13">
      <c r="A92" s="53"/>
      <c r="D92" s="11" t="s">
        <v>19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69"/>
  <sheetViews>
    <sheetView showGridLines="0" zoomScaleNormal="100" workbookViewId="0">
      <selection activeCell="B1" sqref="A1:B1"/>
    </sheetView>
  </sheetViews>
  <sheetFormatPr defaultColWidth="8.7109375" defaultRowHeight="15"/>
  <cols>
    <col min="1" max="1" width="12.140625" style="3" customWidth="1"/>
    <col min="2" max="4" width="17.28515625" style="3" customWidth="1"/>
    <col min="5" max="5" width="3" style="3" customWidth="1"/>
    <col min="6" max="6" width="8.7109375" style="3"/>
    <col min="7" max="9" width="17.28515625" style="3" customWidth="1"/>
    <col min="10" max="16384" width="8.7109375" style="3"/>
  </cols>
  <sheetData>
    <row r="1" spans="1:7" s="1" customFormat="1">
      <c r="B1" s="1" t="s">
        <v>0</v>
      </c>
      <c r="G1" s="50"/>
    </row>
    <row r="2" spans="1:7" s="26" customFormat="1">
      <c r="B2" s="49" t="s">
        <v>1</v>
      </c>
    </row>
    <row r="4" spans="1:7">
      <c r="B4" s="1" t="s">
        <v>33</v>
      </c>
    </row>
    <row r="6" spans="1:7">
      <c r="A6" s="58" t="s">
        <v>2</v>
      </c>
      <c r="B6" s="55" t="s">
        <v>3</v>
      </c>
      <c r="C6" s="62" t="s">
        <v>4</v>
      </c>
      <c r="D6" s="55" t="s">
        <v>5</v>
      </c>
    </row>
    <row r="7" spans="1:7">
      <c r="A7" s="60" t="s">
        <v>6</v>
      </c>
      <c r="B7" s="57" t="s">
        <v>7</v>
      </c>
      <c r="C7" s="63" t="s">
        <v>8</v>
      </c>
      <c r="D7" s="57" t="s">
        <v>9</v>
      </c>
    </row>
    <row r="8" spans="1:7">
      <c r="A8" s="4">
        <v>1961</v>
      </c>
      <c r="B8" s="15">
        <v>69.126000000000005</v>
      </c>
      <c r="C8" s="15">
        <v>28.605</v>
      </c>
      <c r="D8" s="16">
        <f>+C8+B8</f>
        <v>97.731000000000009</v>
      </c>
    </row>
    <row r="9" spans="1:7">
      <c r="A9" s="4">
        <v>1962</v>
      </c>
      <c r="B9" s="15">
        <v>83.067999999999998</v>
      </c>
      <c r="C9" s="15">
        <v>34.207999999999998</v>
      </c>
      <c r="D9" s="16">
        <f t="shared" ref="D9:D20" si="0">+C9+B9</f>
        <v>117.276</v>
      </c>
    </row>
    <row r="10" spans="1:7">
      <c r="A10" s="4">
        <v>1963</v>
      </c>
      <c r="B10" s="15">
        <v>91.206999999999994</v>
      </c>
      <c r="C10" s="15">
        <v>44.392000000000003</v>
      </c>
      <c r="D10" s="16">
        <f t="shared" si="0"/>
        <v>135.59899999999999</v>
      </c>
    </row>
    <row r="11" spans="1:7">
      <c r="A11" s="4">
        <v>1964</v>
      </c>
      <c r="B11" s="15">
        <v>126.967</v>
      </c>
      <c r="C11" s="15">
        <v>58.262999999999998</v>
      </c>
      <c r="D11" s="16">
        <f t="shared" si="0"/>
        <v>185.23</v>
      </c>
    </row>
    <row r="12" spans="1:7">
      <c r="A12" s="4">
        <v>1965</v>
      </c>
      <c r="B12" s="15">
        <v>159.292</v>
      </c>
      <c r="C12" s="15">
        <v>79.903000000000006</v>
      </c>
      <c r="D12" s="16">
        <f t="shared" si="0"/>
        <v>239.19499999999999</v>
      </c>
    </row>
    <row r="13" spans="1:7">
      <c r="A13" s="4">
        <v>1966</v>
      </c>
      <c r="B13" s="15">
        <v>250.673</v>
      </c>
      <c r="C13" s="15">
        <v>87.552999999999997</v>
      </c>
      <c r="D13" s="16">
        <f t="shared" si="0"/>
        <v>338.226</v>
      </c>
    </row>
    <row r="14" spans="1:7">
      <c r="A14" s="4">
        <v>1967</v>
      </c>
      <c r="B14" s="15">
        <v>290.02699999999999</v>
      </c>
      <c r="C14" s="15">
        <v>93.143000000000001</v>
      </c>
      <c r="D14" s="16">
        <f t="shared" si="0"/>
        <v>383.16999999999996</v>
      </c>
    </row>
    <row r="15" spans="1:7">
      <c r="A15" s="4">
        <v>1968</v>
      </c>
      <c r="B15" s="15">
        <v>309.88</v>
      </c>
      <c r="C15" s="15">
        <v>82.296999999999997</v>
      </c>
      <c r="D15" s="16">
        <f t="shared" si="0"/>
        <v>392.17700000000002</v>
      </c>
    </row>
    <row r="16" spans="1:7">
      <c r="A16" s="4">
        <v>1969</v>
      </c>
      <c r="B16" s="15">
        <v>377.767</v>
      </c>
      <c r="C16" s="15">
        <v>79.741</v>
      </c>
      <c r="D16" s="16">
        <f t="shared" si="0"/>
        <v>457.50799999999998</v>
      </c>
    </row>
    <row r="17" spans="1:4">
      <c r="A17" s="4">
        <v>1970</v>
      </c>
      <c r="B17" s="15">
        <v>399.17099999999999</v>
      </c>
      <c r="C17" s="15">
        <v>77.995000000000005</v>
      </c>
      <c r="D17" s="16">
        <f t="shared" si="0"/>
        <v>477.166</v>
      </c>
    </row>
    <row r="18" spans="1:4">
      <c r="A18" s="4">
        <v>1971</v>
      </c>
      <c r="B18" s="15">
        <v>432.66899999999998</v>
      </c>
      <c r="C18" s="15">
        <v>74.36</v>
      </c>
      <c r="D18" s="16">
        <f t="shared" si="0"/>
        <v>507.029</v>
      </c>
    </row>
    <row r="19" spans="1:4">
      <c r="A19" s="4">
        <v>1972</v>
      </c>
      <c r="B19" s="15">
        <v>506.45299999999997</v>
      </c>
      <c r="C19" s="15">
        <v>87.498000000000005</v>
      </c>
      <c r="D19" s="16">
        <f t="shared" si="0"/>
        <v>593.95100000000002</v>
      </c>
    </row>
    <row r="20" spans="1:4">
      <c r="A20" s="4">
        <v>1973</v>
      </c>
      <c r="B20" s="15">
        <v>595.17600000000004</v>
      </c>
      <c r="C20" s="15">
        <v>101.41800000000001</v>
      </c>
      <c r="D20" s="16">
        <f t="shared" si="0"/>
        <v>696.59400000000005</v>
      </c>
    </row>
    <row r="21" spans="1:4">
      <c r="A21" s="4">
        <v>1974</v>
      </c>
      <c r="B21" s="15">
        <v>575.70000000000005</v>
      </c>
      <c r="C21" s="15">
        <v>100.8</v>
      </c>
      <c r="D21" s="16">
        <f t="shared" ref="D21:D31" si="1">C21+B21</f>
        <v>676.5</v>
      </c>
    </row>
    <row r="22" spans="1:4">
      <c r="A22" s="4">
        <v>1975</v>
      </c>
      <c r="B22" s="15">
        <v>572.20000000000005</v>
      </c>
      <c r="C22" s="15">
        <v>94.1</v>
      </c>
      <c r="D22" s="16">
        <f t="shared" si="1"/>
        <v>666.30000000000007</v>
      </c>
    </row>
    <row r="23" spans="1:4">
      <c r="A23" s="4">
        <v>1976</v>
      </c>
      <c r="B23" s="16">
        <v>619.70000000000005</v>
      </c>
      <c r="C23" s="15">
        <v>94.8</v>
      </c>
      <c r="D23" s="16">
        <f t="shared" si="1"/>
        <v>714.5</v>
      </c>
    </row>
    <row r="24" spans="1:4">
      <c r="A24" s="4">
        <v>1977</v>
      </c>
      <c r="B24" s="16">
        <v>662.9</v>
      </c>
      <c r="C24" s="16">
        <v>104.2</v>
      </c>
      <c r="D24" s="16">
        <f t="shared" si="1"/>
        <v>767.1</v>
      </c>
    </row>
    <row r="25" spans="1:4">
      <c r="A25" s="4">
        <v>1978</v>
      </c>
      <c r="B25" s="16">
        <v>654</v>
      </c>
      <c r="C25" s="16">
        <v>106.3</v>
      </c>
      <c r="D25" s="16">
        <f t="shared" si="1"/>
        <v>760.3</v>
      </c>
    </row>
    <row r="26" spans="1:4">
      <c r="A26" s="4">
        <v>1979</v>
      </c>
      <c r="B26" s="16">
        <v>620.70000000000005</v>
      </c>
      <c r="C26" s="16">
        <v>108</v>
      </c>
      <c r="D26" s="16">
        <f t="shared" si="1"/>
        <v>728.7</v>
      </c>
    </row>
    <row r="27" spans="1:4">
      <c r="A27" s="4">
        <v>1980</v>
      </c>
      <c r="B27" s="16">
        <v>574.1</v>
      </c>
      <c r="C27" s="16">
        <v>106.8</v>
      </c>
      <c r="D27" s="16">
        <f t="shared" si="1"/>
        <v>680.9</v>
      </c>
    </row>
    <row r="28" spans="1:4">
      <c r="A28" s="4">
        <v>1981</v>
      </c>
      <c r="B28" s="15">
        <v>505.7</v>
      </c>
      <c r="C28" s="15">
        <v>93.3</v>
      </c>
      <c r="D28" s="15">
        <f t="shared" si="1"/>
        <v>599</v>
      </c>
    </row>
    <row r="29" spans="1:4">
      <c r="A29" s="4">
        <v>1982</v>
      </c>
      <c r="B29" s="15">
        <v>535.70000000000005</v>
      </c>
      <c r="C29" s="15">
        <v>103.9</v>
      </c>
      <c r="D29" s="16">
        <f t="shared" si="1"/>
        <v>639.6</v>
      </c>
    </row>
    <row r="30" spans="1:4">
      <c r="A30" s="4">
        <v>1983</v>
      </c>
      <c r="B30" s="15">
        <v>550.4</v>
      </c>
      <c r="C30" s="15">
        <v>114.6</v>
      </c>
      <c r="D30" s="15">
        <f t="shared" si="1"/>
        <v>665</v>
      </c>
    </row>
    <row r="31" spans="1:4">
      <c r="A31" s="4">
        <v>1984</v>
      </c>
      <c r="B31" s="15">
        <v>522.20000000000005</v>
      </c>
      <c r="C31" s="15">
        <v>106</v>
      </c>
      <c r="D31" s="15">
        <f t="shared" si="1"/>
        <v>628.20000000000005</v>
      </c>
    </row>
    <row r="32" spans="1:4">
      <c r="A32" s="4">
        <v>1985</v>
      </c>
      <c r="B32" s="16">
        <v>575</v>
      </c>
      <c r="C32" s="16">
        <v>131.9</v>
      </c>
      <c r="D32" s="16">
        <f t="shared" ref="D32:D63" si="2">+C32+B32</f>
        <v>706.9</v>
      </c>
    </row>
    <row r="33" spans="1:4">
      <c r="A33" s="4">
        <v>1986</v>
      </c>
      <c r="B33" s="16">
        <v>689</v>
      </c>
      <c r="C33" s="16">
        <v>161.6</v>
      </c>
      <c r="D33" s="16">
        <f t="shared" si="2"/>
        <v>850.6</v>
      </c>
    </row>
    <row r="34" spans="1:4">
      <c r="A34" s="4">
        <v>1987</v>
      </c>
      <c r="B34" s="16">
        <v>928.3</v>
      </c>
      <c r="C34" s="16">
        <v>170.4</v>
      </c>
      <c r="D34" s="16">
        <f t="shared" si="2"/>
        <v>1098.7</v>
      </c>
    </row>
    <row r="35" spans="1:4">
      <c r="A35" s="4">
        <v>1988</v>
      </c>
      <c r="B35" s="16">
        <v>1056.2</v>
      </c>
      <c r="C35" s="16">
        <v>231.6</v>
      </c>
      <c r="D35" s="16">
        <f t="shared" si="2"/>
        <v>1287.8</v>
      </c>
    </row>
    <row r="36" spans="1:4">
      <c r="A36" s="4">
        <v>1989</v>
      </c>
      <c r="B36" s="16">
        <v>1124</v>
      </c>
      <c r="C36" s="16">
        <v>257.3</v>
      </c>
      <c r="D36" s="16">
        <f t="shared" si="2"/>
        <v>1381.3</v>
      </c>
    </row>
    <row r="37" spans="1:4">
      <c r="A37" s="4">
        <v>1990</v>
      </c>
      <c r="B37" s="16">
        <v>982.1</v>
      </c>
      <c r="C37" s="16">
        <v>266.10000000000002</v>
      </c>
      <c r="D37" s="16">
        <f t="shared" si="2"/>
        <v>1248.2</v>
      </c>
    </row>
    <row r="38" spans="1:4">
      <c r="A38" s="4">
        <v>1991</v>
      </c>
      <c r="B38" s="16">
        <v>886.8</v>
      </c>
      <c r="C38" s="16">
        <v>239.7</v>
      </c>
      <c r="D38" s="16">
        <f t="shared" si="2"/>
        <v>1126.5</v>
      </c>
    </row>
    <row r="39" spans="1:4">
      <c r="A39" s="4">
        <v>1992</v>
      </c>
      <c r="B39" s="16">
        <v>979.9</v>
      </c>
      <c r="C39" s="16">
        <v>243.5</v>
      </c>
      <c r="D39" s="16">
        <f t="shared" si="2"/>
        <v>1223.4000000000001</v>
      </c>
    </row>
    <row r="40" spans="1:4">
      <c r="A40" s="4">
        <v>1993</v>
      </c>
      <c r="B40" s="16">
        <v>744.8</v>
      </c>
      <c r="C40" s="16">
        <v>168.8</v>
      </c>
      <c r="D40" s="16">
        <f t="shared" si="2"/>
        <v>913.59999999999991</v>
      </c>
    </row>
    <row r="41" spans="1:4">
      <c r="A41" s="4">
        <v>1994</v>
      </c>
      <c r="B41" s="16">
        <v>909.7</v>
      </c>
      <c r="C41" s="16">
        <v>178</v>
      </c>
      <c r="D41" s="16">
        <f t="shared" si="2"/>
        <v>1087.7</v>
      </c>
    </row>
    <row r="42" spans="1:4">
      <c r="A42" s="4">
        <v>1995</v>
      </c>
      <c r="B42" s="16">
        <v>834.4</v>
      </c>
      <c r="C42" s="16">
        <v>185.4</v>
      </c>
      <c r="D42" s="16">
        <f t="shared" si="2"/>
        <v>1019.8</v>
      </c>
    </row>
    <row r="43" spans="1:4">
      <c r="A43" s="4">
        <v>1996</v>
      </c>
      <c r="B43" s="16">
        <v>910.9</v>
      </c>
      <c r="C43" s="16">
        <v>202.7</v>
      </c>
      <c r="D43" s="16">
        <f t="shared" si="2"/>
        <v>1113.5999999999999</v>
      </c>
    </row>
    <row r="44" spans="1:4">
      <c r="A44" s="4">
        <v>1997</v>
      </c>
      <c r="B44" s="16">
        <v>1016.4</v>
      </c>
      <c r="C44" s="16">
        <v>239.7</v>
      </c>
      <c r="D44" s="16">
        <f t="shared" si="2"/>
        <v>1256.0999999999999</v>
      </c>
    </row>
    <row r="45" spans="1:4">
      <c r="A45" s="4">
        <v>1998</v>
      </c>
      <c r="B45" s="16">
        <v>1192.5</v>
      </c>
      <c r="C45" s="16">
        <v>283.39999999999998</v>
      </c>
      <c r="D45" s="16">
        <f t="shared" si="2"/>
        <v>1475.9</v>
      </c>
    </row>
    <row r="46" spans="1:4">
      <c r="A46" s="4">
        <v>1999</v>
      </c>
      <c r="B46" s="16">
        <v>1406.2460000000001</v>
      </c>
      <c r="C46" s="16">
        <v>344.62</v>
      </c>
      <c r="D46" s="16">
        <f t="shared" si="2"/>
        <v>1750.866</v>
      </c>
    </row>
    <row r="47" spans="1:4">
      <c r="A47" s="4">
        <v>2000</v>
      </c>
      <c r="B47" s="17">
        <v>1381.2560000000001</v>
      </c>
      <c r="C47" s="16">
        <v>335.68400000000003</v>
      </c>
      <c r="D47" s="16">
        <f t="shared" si="2"/>
        <v>1716.94</v>
      </c>
    </row>
    <row r="48" spans="1:4">
      <c r="A48" s="4">
        <v>2001</v>
      </c>
      <c r="B48" s="17">
        <v>1425.5730000000001</v>
      </c>
      <c r="C48" s="16">
        <v>325.625</v>
      </c>
      <c r="D48" s="16">
        <f t="shared" si="2"/>
        <v>1751.1980000000001</v>
      </c>
    </row>
    <row r="49" spans="1:4">
      <c r="A49" s="4">
        <v>2002</v>
      </c>
      <c r="B49" s="17">
        <v>1331.877</v>
      </c>
      <c r="C49" s="16">
        <v>305.06299999999999</v>
      </c>
      <c r="D49" s="16">
        <f t="shared" si="2"/>
        <v>1636.94</v>
      </c>
    </row>
    <row r="50" spans="1:4">
      <c r="A50" s="7">
        <v>2003</v>
      </c>
      <c r="B50" s="17">
        <v>1383.0170000000001</v>
      </c>
      <c r="C50" s="23">
        <v>334.42</v>
      </c>
      <c r="D50" s="16">
        <f t="shared" si="2"/>
        <v>1717.4370000000001</v>
      </c>
    </row>
    <row r="51" spans="1:4">
      <c r="A51" s="4">
        <v>2004</v>
      </c>
      <c r="B51" s="18">
        <v>1517.2860000000001</v>
      </c>
      <c r="C51" s="16">
        <v>374.05799999999999</v>
      </c>
      <c r="D51" s="24">
        <f t="shared" si="2"/>
        <v>1891.3440000000001</v>
      </c>
    </row>
    <row r="52" spans="1:4">
      <c r="A52" s="4">
        <v>2005</v>
      </c>
      <c r="B52" s="17">
        <v>1528.8489999999999</v>
      </c>
      <c r="C52" s="23">
        <v>430.61099999999999</v>
      </c>
      <c r="D52" s="16">
        <f t="shared" si="2"/>
        <v>1959.46</v>
      </c>
    </row>
    <row r="53" spans="1:4">
      <c r="A53" s="4">
        <v>2006</v>
      </c>
      <c r="B53" s="18">
        <v>1499.0319999999999</v>
      </c>
      <c r="C53" s="16">
        <v>318.52600000000001</v>
      </c>
      <c r="D53" s="16">
        <f t="shared" si="2"/>
        <v>1817.558</v>
      </c>
    </row>
    <row r="54" spans="1:4">
      <c r="A54" s="7">
        <v>2007</v>
      </c>
      <c r="B54" s="17">
        <v>1614.835</v>
      </c>
      <c r="C54" s="23">
        <v>324.46100000000001</v>
      </c>
      <c r="D54" s="16">
        <f t="shared" si="2"/>
        <v>1939.296</v>
      </c>
    </row>
    <row r="55" spans="1:4">
      <c r="A55" s="4">
        <v>2008</v>
      </c>
      <c r="B55" s="17">
        <v>1161.173</v>
      </c>
      <c r="C55" s="16">
        <v>201.41</v>
      </c>
      <c r="D55" s="16">
        <f t="shared" si="2"/>
        <v>1362.5830000000001</v>
      </c>
    </row>
    <row r="56" spans="1:4">
      <c r="A56" s="7">
        <v>2009</v>
      </c>
      <c r="B56" s="17">
        <v>952.77200000000005</v>
      </c>
      <c r="C56" s="16">
        <v>121.45</v>
      </c>
      <c r="D56" s="16">
        <f t="shared" si="2"/>
        <v>1074.222</v>
      </c>
    </row>
    <row r="57" spans="1:4">
      <c r="A57" s="4">
        <v>2010</v>
      </c>
      <c r="B57" s="17">
        <v>982.01499999999999</v>
      </c>
      <c r="C57" s="16">
        <v>132.10400000000001</v>
      </c>
      <c r="D57" s="16">
        <f t="shared" si="2"/>
        <v>1114.1189999999999</v>
      </c>
    </row>
    <row r="58" spans="1:4">
      <c r="A58" s="7">
        <v>2011</v>
      </c>
      <c r="B58" s="17">
        <v>808.05100000000004</v>
      </c>
      <c r="C58" s="16">
        <v>123.35299999999999</v>
      </c>
      <c r="D58" s="16">
        <f t="shared" si="2"/>
        <v>931.404</v>
      </c>
    </row>
    <row r="59" spans="1:4">
      <c r="A59" s="4">
        <v>2012</v>
      </c>
      <c r="B59" s="15">
        <v>699.58900000000006</v>
      </c>
      <c r="C59" s="15">
        <v>91.402000000000001</v>
      </c>
      <c r="D59" s="15">
        <f t="shared" si="2"/>
        <v>790.9910000000001</v>
      </c>
    </row>
    <row r="60" spans="1:4">
      <c r="A60" s="4">
        <v>2013</v>
      </c>
      <c r="B60" s="15">
        <v>722.70299999999997</v>
      </c>
      <c r="C60" s="15">
        <v>100.261</v>
      </c>
      <c r="D60" s="15">
        <f>+C60+B60</f>
        <v>822.96399999999994</v>
      </c>
    </row>
    <row r="61" spans="1:4">
      <c r="A61" s="4">
        <v>2014</v>
      </c>
      <c r="B61" s="15">
        <v>855.30799999999999</v>
      </c>
      <c r="C61" s="15">
        <v>131.97300000000001</v>
      </c>
      <c r="D61" s="15">
        <f t="shared" si="2"/>
        <v>987.28099999999995</v>
      </c>
    </row>
    <row r="62" spans="1:4">
      <c r="A62" s="4">
        <v>2015</v>
      </c>
      <c r="B62" s="15">
        <v>1034.232</v>
      </c>
      <c r="C62" s="15">
        <v>179.98</v>
      </c>
      <c r="D62" s="15">
        <f t="shared" si="2"/>
        <v>1214.212</v>
      </c>
    </row>
    <row r="63" spans="1:4">
      <c r="A63" s="4">
        <v>2016</v>
      </c>
      <c r="B63" s="15">
        <v>1147.009</v>
      </c>
      <c r="C63" s="15">
        <v>200.33799999999999</v>
      </c>
      <c r="D63" s="15">
        <f t="shared" si="2"/>
        <v>1347.347</v>
      </c>
    </row>
    <row r="64" spans="1:4">
      <c r="A64" s="4">
        <v>2017</v>
      </c>
      <c r="B64" s="15">
        <v>1234.932</v>
      </c>
      <c r="C64" s="15">
        <v>227.303</v>
      </c>
      <c r="D64" s="15">
        <f>+C64+B64</f>
        <v>1462.2350000000001</v>
      </c>
    </row>
    <row r="65" spans="1:4">
      <c r="A65" s="4">
        <v>2018</v>
      </c>
      <c r="B65" s="15">
        <v>1321.4369999999999</v>
      </c>
      <c r="C65" s="15">
        <v>242.19</v>
      </c>
      <c r="D65" s="15">
        <f>+C65+B65</f>
        <v>1563.627</v>
      </c>
    </row>
    <row r="66" spans="1:4">
      <c r="A66" s="4">
        <v>2019</v>
      </c>
      <c r="B66" s="15">
        <v>1258.26</v>
      </c>
      <c r="C66" s="15">
        <v>243</v>
      </c>
      <c r="D66" s="15">
        <v>1501.26</v>
      </c>
    </row>
    <row r="67" spans="1:4">
      <c r="A67" s="4">
        <v>2020</v>
      </c>
      <c r="B67" s="15">
        <v>851.21100000000001</v>
      </c>
      <c r="C67" s="15">
        <v>179.53299999999999</v>
      </c>
      <c r="D67" s="15">
        <v>1501.26</v>
      </c>
    </row>
    <row r="68" spans="1:4">
      <c r="A68" s="10">
        <v>2021</v>
      </c>
      <c r="B68" s="22">
        <v>859.47699999999998</v>
      </c>
      <c r="C68" s="22">
        <v>174.58199999999999</v>
      </c>
      <c r="D68" s="22">
        <f>+C68+B68</f>
        <v>1034.059</v>
      </c>
    </row>
    <row r="69" spans="1:4">
      <c r="B69" s="31"/>
      <c r="D69" s="11" t="s">
        <v>20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92"/>
  <sheetViews>
    <sheetView showGridLines="0" zoomScaleNormal="100" workbookViewId="0">
      <selection activeCell="B1" sqref="A1:B1"/>
    </sheetView>
  </sheetViews>
  <sheetFormatPr defaultColWidth="9.28515625" defaultRowHeight="15"/>
  <cols>
    <col min="1" max="1" width="12.140625" style="3" customWidth="1"/>
    <col min="2" max="4" width="17.28515625" style="3" customWidth="1"/>
    <col min="5" max="5" width="3" style="3" customWidth="1"/>
    <col min="6" max="6" width="9.28515625" style="3"/>
    <col min="7" max="9" width="17.28515625" style="3" customWidth="1"/>
    <col min="10" max="16384" width="9.28515625" style="3"/>
  </cols>
  <sheetData>
    <row r="1" spans="1:30" s="1" customFormat="1" ht="19.149999999999999" customHeight="1">
      <c r="B1" s="1" t="s">
        <v>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s="26" customFormat="1">
      <c r="B2" s="49" t="s">
        <v>1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4" spans="1:30">
      <c r="B4" s="1" t="s">
        <v>32</v>
      </c>
    </row>
    <row r="6" spans="1:30">
      <c r="A6" s="54" t="s">
        <v>2</v>
      </c>
      <c r="B6" s="55" t="s">
        <v>3</v>
      </c>
      <c r="C6" s="55" t="s">
        <v>4</v>
      </c>
      <c r="D6" s="55" t="s">
        <v>5</v>
      </c>
    </row>
    <row r="7" spans="1:30">
      <c r="A7" s="56" t="s">
        <v>6</v>
      </c>
      <c r="B7" s="57" t="s">
        <v>7</v>
      </c>
      <c r="C7" s="57" t="s">
        <v>8</v>
      </c>
      <c r="D7" s="57" t="s">
        <v>9</v>
      </c>
    </row>
    <row r="8" spans="1:30">
      <c r="A8" s="4">
        <v>1932</v>
      </c>
      <c r="B8" s="15">
        <v>4.4000000000000004</v>
      </c>
      <c r="C8" s="15">
        <v>3.6</v>
      </c>
      <c r="D8" s="16">
        <v>8</v>
      </c>
    </row>
    <row r="9" spans="1:30">
      <c r="A9" s="4">
        <v>1933</v>
      </c>
      <c r="B9" s="15">
        <v>5.3</v>
      </c>
      <c r="C9" s="15">
        <v>3.2</v>
      </c>
      <c r="D9" s="16">
        <v>8.5</v>
      </c>
    </row>
    <row r="10" spans="1:30">
      <c r="A10" s="4">
        <v>1934</v>
      </c>
      <c r="B10" s="16">
        <v>9.9</v>
      </c>
      <c r="C10" s="15">
        <v>5.6</v>
      </c>
      <c r="D10" s="16">
        <v>15.5</v>
      </c>
    </row>
    <row r="11" spans="1:30">
      <c r="A11" s="4">
        <v>1935</v>
      </c>
      <c r="B11" s="16">
        <v>13.9</v>
      </c>
      <c r="C11" s="16">
        <v>6.6</v>
      </c>
      <c r="D11" s="16">
        <v>20.5</v>
      </c>
    </row>
    <row r="12" spans="1:30">
      <c r="A12" s="4">
        <v>1936</v>
      </c>
      <c r="B12" s="16">
        <v>18</v>
      </c>
      <c r="C12" s="16">
        <v>8.1</v>
      </c>
      <c r="D12" s="16">
        <v>26.1</v>
      </c>
    </row>
    <row r="13" spans="1:30">
      <c r="A13" s="4">
        <v>1937</v>
      </c>
      <c r="B13" s="16">
        <v>24.7</v>
      </c>
      <c r="C13" s="16">
        <v>9.9</v>
      </c>
      <c r="D13" s="16">
        <v>34.6</v>
      </c>
    </row>
    <row r="14" spans="1:30">
      <c r="A14" s="4">
        <v>1938</v>
      </c>
      <c r="B14" s="16">
        <v>32.6</v>
      </c>
      <c r="C14" s="16">
        <v>10.3</v>
      </c>
      <c r="D14" s="16">
        <v>42.9</v>
      </c>
    </row>
    <row r="15" spans="1:30">
      <c r="A15" s="4" t="s">
        <v>12</v>
      </c>
      <c r="B15" s="15" t="s">
        <v>10</v>
      </c>
      <c r="C15" s="15" t="s">
        <v>10</v>
      </c>
      <c r="D15" s="15" t="s">
        <v>10</v>
      </c>
    </row>
    <row r="16" spans="1:30">
      <c r="A16" s="4">
        <v>1946</v>
      </c>
      <c r="B16" s="15">
        <v>10.7</v>
      </c>
      <c r="C16" s="15">
        <v>8.6999999999999993</v>
      </c>
      <c r="D16" s="16">
        <v>19.399999999999999</v>
      </c>
    </row>
    <row r="17" spans="1:4">
      <c r="A17" s="4">
        <v>1947</v>
      </c>
      <c r="B17" s="15">
        <v>21.4</v>
      </c>
      <c r="C17" s="15">
        <v>14.1</v>
      </c>
      <c r="D17" s="15">
        <v>35.5</v>
      </c>
    </row>
    <row r="18" spans="1:4">
      <c r="A18" s="4">
        <v>1948</v>
      </c>
      <c r="B18" s="15">
        <v>15</v>
      </c>
      <c r="C18" s="15">
        <v>10.4</v>
      </c>
      <c r="D18" s="15">
        <v>25.4</v>
      </c>
    </row>
    <row r="19" spans="1:4">
      <c r="A19" s="4">
        <v>1949</v>
      </c>
      <c r="B19" s="16">
        <v>13.8</v>
      </c>
      <c r="C19" s="16">
        <v>8.6</v>
      </c>
      <c r="D19" s="16">
        <v>22.4</v>
      </c>
    </row>
    <row r="20" spans="1:4">
      <c r="A20" s="4">
        <v>1950</v>
      </c>
      <c r="B20" s="16">
        <v>62.2</v>
      </c>
      <c r="C20" s="16">
        <v>11</v>
      </c>
      <c r="D20" s="16">
        <v>73.2</v>
      </c>
    </row>
    <row r="21" spans="1:4">
      <c r="A21" s="4">
        <v>1951</v>
      </c>
      <c r="B21" s="16">
        <v>62.5</v>
      </c>
      <c r="C21" s="16">
        <v>11.5</v>
      </c>
      <c r="D21" s="16">
        <v>74</v>
      </c>
    </row>
    <row r="22" spans="1:4">
      <c r="A22" s="4">
        <v>1952</v>
      </c>
      <c r="B22" s="16">
        <v>51.7</v>
      </c>
      <c r="C22" s="16">
        <v>12.2</v>
      </c>
      <c r="D22" s="16">
        <v>63.9</v>
      </c>
    </row>
    <row r="23" spans="1:4">
      <c r="A23" s="4">
        <v>1953</v>
      </c>
      <c r="B23" s="16">
        <v>76.3</v>
      </c>
      <c r="C23" s="16">
        <v>13.4</v>
      </c>
      <c r="D23" s="16">
        <v>89.7</v>
      </c>
    </row>
    <row r="24" spans="1:4">
      <c r="A24" s="4">
        <v>1954</v>
      </c>
      <c r="B24" s="16">
        <v>126.6</v>
      </c>
      <c r="C24" s="16">
        <v>15.5</v>
      </c>
      <c r="D24" s="16">
        <v>142.1</v>
      </c>
    </row>
    <row r="25" spans="1:4">
      <c r="A25" s="4">
        <v>1955</v>
      </c>
      <c r="B25" s="16">
        <v>127.7</v>
      </c>
      <c r="C25" s="16">
        <v>13.8</v>
      </c>
      <c r="D25" s="16">
        <v>141.5</v>
      </c>
    </row>
    <row r="26" spans="1:4">
      <c r="A26" s="4">
        <v>1956</v>
      </c>
      <c r="B26" s="16">
        <v>131.69999999999999</v>
      </c>
      <c r="C26" s="16">
        <v>13.3</v>
      </c>
      <c r="D26" s="16">
        <v>145</v>
      </c>
    </row>
    <row r="27" spans="1:4">
      <c r="A27" s="4">
        <v>1957</v>
      </c>
      <c r="B27" s="16">
        <v>154.30000000000001</v>
      </c>
      <c r="C27" s="16">
        <v>13.2</v>
      </c>
      <c r="D27" s="16">
        <v>167.5</v>
      </c>
    </row>
    <row r="28" spans="1:4">
      <c r="A28" s="4">
        <v>1958</v>
      </c>
      <c r="B28" s="16">
        <v>147.19999999999999</v>
      </c>
      <c r="C28" s="16">
        <v>13.8</v>
      </c>
      <c r="D28" s="16">
        <v>161</v>
      </c>
    </row>
    <row r="29" spans="1:4">
      <c r="A29" s="4">
        <v>1959</v>
      </c>
      <c r="B29" s="16">
        <v>169</v>
      </c>
      <c r="C29" s="16">
        <v>15.1</v>
      </c>
      <c r="D29" s="16">
        <v>184.1</v>
      </c>
    </row>
    <row r="30" spans="1:4">
      <c r="A30" s="4">
        <v>1960</v>
      </c>
      <c r="B30" s="16">
        <v>159.80000000000001</v>
      </c>
      <c r="C30" s="16">
        <v>15</v>
      </c>
      <c r="D30" s="16">
        <v>174.8</v>
      </c>
    </row>
    <row r="31" spans="1:4">
      <c r="A31" s="4">
        <v>1961</v>
      </c>
      <c r="B31" s="16">
        <v>181</v>
      </c>
      <c r="C31" s="16">
        <v>15.7</v>
      </c>
      <c r="D31" s="16">
        <v>196.7</v>
      </c>
    </row>
    <row r="32" spans="1:4">
      <c r="A32" s="4">
        <v>1962</v>
      </c>
      <c r="B32" s="16">
        <v>196.7</v>
      </c>
      <c r="C32" s="16">
        <v>15.3</v>
      </c>
      <c r="D32" s="16">
        <v>212</v>
      </c>
    </row>
    <row r="33" spans="1:4">
      <c r="A33" s="4">
        <v>1963</v>
      </c>
      <c r="B33" s="16">
        <v>230.9</v>
      </c>
      <c r="C33" s="16">
        <v>16.2</v>
      </c>
      <c r="D33" s="16">
        <v>247.1</v>
      </c>
    </row>
    <row r="34" spans="1:4">
      <c r="A34" s="4">
        <v>1964</v>
      </c>
      <c r="B34" s="16">
        <v>257.7</v>
      </c>
      <c r="C34" s="16">
        <v>17.7</v>
      </c>
      <c r="D34" s="16">
        <v>275.39999999999998</v>
      </c>
    </row>
    <row r="35" spans="1:4">
      <c r="A35" s="4">
        <v>1965</v>
      </c>
      <c r="B35" s="16">
        <v>275</v>
      </c>
      <c r="C35" s="16">
        <v>19.7</v>
      </c>
      <c r="D35" s="16">
        <v>294.7</v>
      </c>
    </row>
    <row r="36" spans="1:4">
      <c r="A36" s="4">
        <v>1966</v>
      </c>
      <c r="B36" s="16">
        <v>208</v>
      </c>
      <c r="C36" s="16">
        <v>18.600000000000001</v>
      </c>
      <c r="D36" s="16">
        <v>226.6</v>
      </c>
    </row>
    <row r="37" spans="1:4">
      <c r="A37" s="4">
        <v>1967</v>
      </c>
      <c r="B37" s="16">
        <v>176.5</v>
      </c>
      <c r="C37" s="16">
        <v>17.7</v>
      </c>
      <c r="D37" s="16">
        <v>194.2</v>
      </c>
    </row>
    <row r="38" spans="1:4">
      <c r="A38" s="4">
        <v>1968</v>
      </c>
      <c r="B38" s="15">
        <v>213.1</v>
      </c>
      <c r="C38" s="15">
        <v>16.8</v>
      </c>
      <c r="D38" s="16">
        <v>229.9</v>
      </c>
    </row>
    <row r="39" spans="1:4">
      <c r="A39" s="4">
        <v>1969</v>
      </c>
      <c r="B39" s="15">
        <v>225.5</v>
      </c>
      <c r="C39" s="15">
        <v>18.399999999999999</v>
      </c>
      <c r="D39" s="16">
        <v>243.9</v>
      </c>
    </row>
    <row r="40" spans="1:4">
      <c r="A40" s="4">
        <v>1970</v>
      </c>
      <c r="B40" s="15">
        <v>203.3</v>
      </c>
      <c r="C40" s="15">
        <v>19.5</v>
      </c>
      <c r="D40" s="16">
        <v>222.8</v>
      </c>
    </row>
    <row r="41" spans="1:4">
      <c r="A41" s="4">
        <v>1971</v>
      </c>
      <c r="B41" s="16">
        <v>198</v>
      </c>
      <c r="C41" s="16">
        <v>17.100000000000001</v>
      </c>
      <c r="D41" s="16">
        <v>215.1</v>
      </c>
    </row>
    <row r="42" spans="1:4">
      <c r="A42" s="4">
        <v>1972</v>
      </c>
      <c r="B42" s="16">
        <v>220.8</v>
      </c>
      <c r="C42" s="16">
        <v>15.6</v>
      </c>
      <c r="D42" s="16">
        <v>236.4</v>
      </c>
    </row>
    <row r="43" spans="1:4">
      <c r="A43" s="4">
        <v>1973</v>
      </c>
      <c r="B43" s="16">
        <v>225.7</v>
      </c>
      <c r="C43" s="16">
        <v>16.7</v>
      </c>
      <c r="D43" s="16">
        <v>242.4</v>
      </c>
    </row>
    <row r="44" spans="1:4">
      <c r="A44" s="4">
        <v>1974</v>
      </c>
      <c r="B44" s="16">
        <v>260.10000000000002</v>
      </c>
      <c r="C44" s="16">
        <v>17.399999999999999</v>
      </c>
      <c r="D44" s="16">
        <v>277.5</v>
      </c>
    </row>
    <row r="45" spans="1:4">
      <c r="A45" s="4">
        <v>1975</v>
      </c>
      <c r="B45" s="16">
        <v>285.3</v>
      </c>
      <c r="C45" s="16">
        <v>16.7</v>
      </c>
      <c r="D45" s="16">
        <v>302</v>
      </c>
    </row>
    <row r="46" spans="1:4">
      <c r="A46" s="4">
        <v>1976</v>
      </c>
      <c r="B46" s="15">
        <v>312.89999999999998</v>
      </c>
      <c r="C46" s="15">
        <v>19</v>
      </c>
      <c r="D46" s="15">
        <v>331.9</v>
      </c>
    </row>
    <row r="47" spans="1:4">
      <c r="A47" s="4">
        <v>1977</v>
      </c>
      <c r="B47" s="15">
        <v>241.4</v>
      </c>
      <c r="C47" s="15">
        <v>19.8</v>
      </c>
      <c r="D47" s="16">
        <v>261.2</v>
      </c>
    </row>
    <row r="48" spans="1:4">
      <c r="A48" s="4">
        <v>1978</v>
      </c>
      <c r="B48" s="15">
        <v>200.9</v>
      </c>
      <c r="C48" s="15">
        <v>16.8</v>
      </c>
      <c r="D48" s="15">
        <v>217.7</v>
      </c>
    </row>
    <row r="49" spans="1:4">
      <c r="A49" s="4">
        <v>1979</v>
      </c>
      <c r="B49" s="15">
        <v>215.3</v>
      </c>
      <c r="C49" s="15">
        <v>16.899999999999999</v>
      </c>
      <c r="D49" s="15">
        <v>232.2</v>
      </c>
    </row>
    <row r="50" spans="1:4">
      <c r="A50" s="4">
        <v>1980</v>
      </c>
      <c r="B50" s="15">
        <v>192.6</v>
      </c>
      <c r="C50" s="15">
        <v>19.7</v>
      </c>
      <c r="D50" s="15">
        <v>212.3</v>
      </c>
    </row>
    <row r="51" spans="1:4">
      <c r="A51" s="4">
        <v>1981</v>
      </c>
      <c r="B51" s="15">
        <v>188.5</v>
      </c>
      <c r="C51" s="15">
        <v>18.8</v>
      </c>
      <c r="D51" s="15">
        <v>207.3</v>
      </c>
    </row>
    <row r="52" spans="1:4">
      <c r="A52" s="4">
        <v>1982</v>
      </c>
      <c r="B52" s="15">
        <v>218.4</v>
      </c>
      <c r="C52" s="15">
        <v>18.8</v>
      </c>
      <c r="D52" s="15">
        <v>237.2</v>
      </c>
    </row>
    <row r="53" spans="1:4">
      <c r="A53" s="4">
        <v>1983</v>
      </c>
      <c r="B53" s="15">
        <v>217.1</v>
      </c>
      <c r="C53" s="15">
        <v>18.100000000000001</v>
      </c>
      <c r="D53" s="15">
        <v>235.2</v>
      </c>
    </row>
    <row r="54" spans="1:4">
      <c r="A54" s="4">
        <v>1984</v>
      </c>
      <c r="B54" s="15">
        <v>231.1</v>
      </c>
      <c r="C54" s="15">
        <v>20.3</v>
      </c>
      <c r="D54" s="15">
        <v>251.4</v>
      </c>
    </row>
    <row r="55" spans="1:4">
      <c r="A55" s="4">
        <v>1985</v>
      </c>
      <c r="B55" s="15">
        <v>263</v>
      </c>
      <c r="C55" s="15">
        <v>22.9</v>
      </c>
      <c r="D55" s="15">
        <v>285.89999999999998</v>
      </c>
    </row>
    <row r="56" spans="1:4">
      <c r="A56" s="4">
        <v>1986</v>
      </c>
      <c r="B56" s="15">
        <v>270.10000000000002</v>
      </c>
      <c r="C56" s="15">
        <v>24.6</v>
      </c>
      <c r="D56" s="15">
        <v>294.7</v>
      </c>
    </row>
    <row r="57" spans="1:4">
      <c r="A57" s="4">
        <v>1987</v>
      </c>
      <c r="B57" s="15">
        <v>315.89999999999998</v>
      </c>
      <c r="C57" s="15">
        <v>30.5</v>
      </c>
      <c r="D57" s="15">
        <v>346.4</v>
      </c>
    </row>
    <row r="58" spans="1:4">
      <c r="A58" s="4">
        <v>1988</v>
      </c>
      <c r="B58" s="15">
        <v>344</v>
      </c>
      <c r="C58" s="15">
        <v>37</v>
      </c>
      <c r="D58" s="15">
        <f>+C58+B58</f>
        <v>381</v>
      </c>
    </row>
    <row r="59" spans="1:4">
      <c r="A59" s="4">
        <v>1989</v>
      </c>
      <c r="B59" s="15">
        <v>307.10000000000002</v>
      </c>
      <c r="C59" s="15">
        <v>44.4</v>
      </c>
      <c r="D59" s="15">
        <f>+C59+B59</f>
        <v>351.5</v>
      </c>
    </row>
    <row r="60" spans="1:4">
      <c r="A60" s="4">
        <v>1990</v>
      </c>
      <c r="B60" s="15">
        <v>229.9</v>
      </c>
      <c r="C60" s="15">
        <v>33.1</v>
      </c>
      <c r="D60" s="15">
        <f>+C60+B60</f>
        <v>263</v>
      </c>
    </row>
    <row r="61" spans="1:4">
      <c r="A61" s="4">
        <v>1991</v>
      </c>
      <c r="B61" s="15">
        <v>188.3</v>
      </c>
      <c r="C61" s="15">
        <v>20.8</v>
      </c>
      <c r="D61" s="15">
        <f>+C61+B61</f>
        <v>209.10000000000002</v>
      </c>
    </row>
    <row r="62" spans="1:4">
      <c r="A62" s="4">
        <v>1992</v>
      </c>
      <c r="B62" s="15">
        <v>154.19999999999999</v>
      </c>
      <c r="C62" s="15">
        <v>12</v>
      </c>
      <c r="D62" s="15">
        <f>+C62+B62</f>
        <v>166.2</v>
      </c>
    </row>
    <row r="63" spans="1:4">
      <c r="A63" s="4">
        <v>1993</v>
      </c>
      <c r="B63" s="15">
        <v>124.4</v>
      </c>
      <c r="C63" s="15">
        <v>8.3000000000000007</v>
      </c>
      <c r="D63" s="15">
        <v>132.69999999999999</v>
      </c>
    </row>
    <row r="64" spans="1:4">
      <c r="A64" s="4">
        <v>1994</v>
      </c>
      <c r="B64" s="15">
        <v>156.4</v>
      </c>
      <c r="C64" s="15">
        <v>10.3</v>
      </c>
      <c r="D64" s="15">
        <f>C64+B64</f>
        <v>166.70000000000002</v>
      </c>
    </row>
    <row r="65" spans="1:4">
      <c r="A65" s="4">
        <v>1995</v>
      </c>
      <c r="B65" s="15">
        <v>169.8</v>
      </c>
      <c r="C65" s="15">
        <v>14.8</v>
      </c>
      <c r="D65" s="15">
        <f t="shared" ref="D65:D86" si="0">+C65+B65</f>
        <v>184.60000000000002</v>
      </c>
    </row>
    <row r="66" spans="1:4">
      <c r="A66" s="4">
        <v>1996</v>
      </c>
      <c r="B66" s="15">
        <v>180.18100000000001</v>
      </c>
      <c r="C66" s="15">
        <v>21.199000000000002</v>
      </c>
      <c r="D66" s="15">
        <f t="shared" si="0"/>
        <v>201.38000000000002</v>
      </c>
    </row>
    <row r="67" spans="1:4">
      <c r="A67" s="4">
        <v>1997</v>
      </c>
      <c r="B67" s="15">
        <v>225.3</v>
      </c>
      <c r="C67" s="15">
        <v>25.8</v>
      </c>
      <c r="D67" s="15">
        <f t="shared" si="0"/>
        <v>251.10000000000002</v>
      </c>
    </row>
    <row r="68" spans="1:4">
      <c r="A68" s="4">
        <v>1998</v>
      </c>
      <c r="B68" s="15">
        <v>253.4</v>
      </c>
      <c r="C68" s="15">
        <v>31.6</v>
      </c>
      <c r="D68" s="15">
        <f t="shared" si="0"/>
        <v>285</v>
      </c>
    </row>
    <row r="69" spans="1:4">
      <c r="A69" s="4">
        <v>1999</v>
      </c>
      <c r="B69" s="15">
        <v>295.24900000000002</v>
      </c>
      <c r="C69" s="15">
        <v>35.296999999999997</v>
      </c>
      <c r="D69" s="15">
        <f t="shared" si="0"/>
        <v>330.54600000000005</v>
      </c>
    </row>
    <row r="70" spans="1:4">
      <c r="A70" s="4">
        <v>2000</v>
      </c>
      <c r="B70" s="15">
        <v>290.529</v>
      </c>
      <c r="C70" s="15">
        <v>38.473999999999997</v>
      </c>
      <c r="D70" s="15">
        <f t="shared" si="0"/>
        <v>329.00299999999999</v>
      </c>
    </row>
    <row r="71" spans="1:4">
      <c r="A71" s="4">
        <v>2001</v>
      </c>
      <c r="B71" s="15">
        <v>246.58099999999999</v>
      </c>
      <c r="C71" s="15">
        <v>35.265999999999998</v>
      </c>
      <c r="D71" s="15">
        <f t="shared" si="0"/>
        <v>281.84699999999998</v>
      </c>
    </row>
    <row r="72" spans="1:4">
      <c r="A72" s="4">
        <v>2002</v>
      </c>
      <c r="B72" s="15">
        <v>254.589</v>
      </c>
      <c r="C72" s="15">
        <v>34.576000000000001</v>
      </c>
      <c r="D72" s="15">
        <f t="shared" si="0"/>
        <v>289.16500000000002</v>
      </c>
    </row>
    <row r="73" spans="1:4">
      <c r="A73" s="7">
        <v>2003</v>
      </c>
      <c r="B73" s="15">
        <v>261.20600000000002</v>
      </c>
      <c r="C73" s="27">
        <v>34.277999999999999</v>
      </c>
      <c r="D73" s="15">
        <f t="shared" si="0"/>
        <v>295.48400000000004</v>
      </c>
    </row>
    <row r="74" spans="1:4">
      <c r="A74" s="4">
        <v>2004</v>
      </c>
      <c r="B74" s="27">
        <v>264.24599999999998</v>
      </c>
      <c r="C74" s="15">
        <v>37.371000000000002</v>
      </c>
      <c r="D74" s="19">
        <f t="shared" si="0"/>
        <v>301.61699999999996</v>
      </c>
    </row>
    <row r="75" spans="1:4">
      <c r="A75" s="4">
        <v>2005</v>
      </c>
      <c r="B75" s="27">
        <v>274.30099999999999</v>
      </c>
      <c r="C75" s="32">
        <v>41.807000000000002</v>
      </c>
      <c r="D75" s="15">
        <f t="shared" si="0"/>
        <v>316.108</v>
      </c>
    </row>
    <row r="76" spans="1:4">
      <c r="A76" s="4">
        <v>2006</v>
      </c>
      <c r="B76" s="27">
        <v>282.76600000000002</v>
      </c>
      <c r="C76" s="15">
        <v>47.194000000000003</v>
      </c>
      <c r="D76" s="15">
        <f t="shared" si="0"/>
        <v>329.96000000000004</v>
      </c>
    </row>
    <row r="77" spans="1:4">
      <c r="A77" s="7">
        <v>2007</v>
      </c>
      <c r="B77" s="15">
        <v>306.79399999999998</v>
      </c>
      <c r="C77" s="27">
        <v>51.923000000000002</v>
      </c>
      <c r="D77" s="15">
        <f t="shared" si="0"/>
        <v>358.71699999999998</v>
      </c>
    </row>
    <row r="78" spans="1:4">
      <c r="A78" s="4">
        <v>2008</v>
      </c>
      <c r="B78" s="15">
        <v>253.982</v>
      </c>
      <c r="C78" s="15">
        <v>47.476999999999997</v>
      </c>
      <c r="D78" s="15">
        <f t="shared" si="0"/>
        <v>301.459</v>
      </c>
    </row>
    <row r="79" spans="1:4">
      <c r="A79" s="4">
        <v>2009</v>
      </c>
      <c r="B79" s="15">
        <v>213.40799999999999</v>
      </c>
      <c r="C79" s="15">
        <v>34.104999999999997</v>
      </c>
      <c r="D79" s="15">
        <f t="shared" si="0"/>
        <v>247.51299999999998</v>
      </c>
    </row>
    <row r="80" spans="1:4">
      <c r="A80" s="4">
        <v>2010</v>
      </c>
      <c r="B80" s="15">
        <v>289.68400000000003</v>
      </c>
      <c r="C80" s="15">
        <v>44.45</v>
      </c>
      <c r="D80" s="15">
        <f t="shared" si="0"/>
        <v>334.13400000000001</v>
      </c>
    </row>
    <row r="81" spans="1:4">
      <c r="A81" s="4">
        <v>2011</v>
      </c>
      <c r="B81" s="15">
        <v>304.98399999999998</v>
      </c>
      <c r="C81" s="15">
        <v>54.082000000000001</v>
      </c>
      <c r="D81" s="15">
        <f t="shared" si="0"/>
        <v>359.06599999999997</v>
      </c>
    </row>
    <row r="82" spans="1:4">
      <c r="A82" s="4">
        <v>2012</v>
      </c>
      <c r="B82" s="15">
        <v>279.899</v>
      </c>
      <c r="C82" s="15">
        <v>46.542000000000002</v>
      </c>
      <c r="D82" s="15">
        <f t="shared" si="0"/>
        <v>326.44100000000003</v>
      </c>
    </row>
    <row r="83" spans="1:4">
      <c r="A83" s="4">
        <v>2013</v>
      </c>
      <c r="B83" s="15">
        <v>269.59899999999999</v>
      </c>
      <c r="C83" s="15">
        <v>43.468000000000004</v>
      </c>
      <c r="D83" s="15">
        <f t="shared" si="0"/>
        <v>313.06700000000001</v>
      </c>
    </row>
    <row r="84" spans="1:4">
      <c r="A84" s="4">
        <v>2014</v>
      </c>
      <c r="B84" s="15">
        <v>303.94799999999998</v>
      </c>
      <c r="C84" s="15">
        <v>48.518999999999998</v>
      </c>
      <c r="D84" s="15">
        <f t="shared" si="0"/>
        <v>352.46699999999998</v>
      </c>
    </row>
    <row r="85" spans="1:4">
      <c r="A85" s="4">
        <v>2015</v>
      </c>
      <c r="B85" s="15">
        <v>345.108</v>
      </c>
      <c r="C85" s="15">
        <v>51.585000000000001</v>
      </c>
      <c r="D85" s="15">
        <f t="shared" si="0"/>
        <v>396.69299999999998</v>
      </c>
    </row>
    <row r="86" spans="1:4">
      <c r="A86" s="4">
        <v>2016</v>
      </c>
      <c r="B86" s="15">
        <v>372.31799999999998</v>
      </c>
      <c r="C86" s="15">
        <v>59.5</v>
      </c>
      <c r="D86" s="15">
        <f t="shared" si="0"/>
        <v>431.81799999999998</v>
      </c>
    </row>
    <row r="87" spans="1:4">
      <c r="A87" s="4">
        <v>2017</v>
      </c>
      <c r="B87" s="15">
        <v>379.39299999999997</v>
      </c>
      <c r="C87" s="15">
        <v>63.442999999999998</v>
      </c>
      <c r="D87" s="15">
        <f>+C87+B87</f>
        <v>442.83599999999996</v>
      </c>
    </row>
    <row r="88" spans="1:4">
      <c r="A88" s="4">
        <v>2018</v>
      </c>
      <c r="B88" s="15">
        <v>353.72899999999998</v>
      </c>
      <c r="C88" s="15">
        <v>64.361000000000004</v>
      </c>
      <c r="D88" s="15">
        <f>+C88+B88</f>
        <v>418.09</v>
      </c>
    </row>
    <row r="89" spans="1:4">
      <c r="A89" s="4">
        <v>2019</v>
      </c>
      <c r="B89" s="15">
        <v>356.036</v>
      </c>
      <c r="C89" s="15">
        <v>62.442</v>
      </c>
      <c r="D89" s="15">
        <v>418.47800000000001</v>
      </c>
    </row>
    <row r="90" spans="1:4">
      <c r="A90" s="4">
        <v>2020</v>
      </c>
      <c r="B90" s="15">
        <v>292.024</v>
      </c>
      <c r="C90" s="15">
        <v>38.191000000000003</v>
      </c>
      <c r="D90" s="15">
        <v>418.47800000000001</v>
      </c>
    </row>
    <row r="91" spans="1:4">
      <c r="A91" s="10">
        <v>2021</v>
      </c>
      <c r="B91" s="22">
        <v>301.00599999999997</v>
      </c>
      <c r="C91" s="22">
        <v>42.875999999999998</v>
      </c>
      <c r="D91" s="22">
        <f>+C91+B91</f>
        <v>343.88199999999995</v>
      </c>
    </row>
    <row r="92" spans="1:4">
      <c r="D92" s="11" t="s">
        <v>21</v>
      </c>
    </row>
  </sheetData>
  <pageMargins left="0.78740157480314965" right="0.55118110236220474" top="0.98425196850393704" bottom="0.98425196850393704" header="0.51181102362204722" footer="0.51181102362204722"/>
  <pageSetup paperSize="9" orientation="portrait" horizontalDpi="300" verticalDpi="300" r:id="rId1"/>
  <headerFooter>
    <oddFooter>&amp;L&amp;"Trebuchet MS,Grassetto"Statistiche estere - IMMATRICOLAZIONI
Automobile in cifre &amp;C&amp;"Trebuchet MS,Grassetto"&amp;9&amp;P/&amp;N&amp;R&amp;"Trebuchet MS,Grassetto"ANFIA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15</vt:i4>
      </vt:variant>
      <vt:variant>
        <vt:lpstr>Intervalli denominati</vt:lpstr>
      </vt:variant>
      <vt:variant>
        <vt:i4>29</vt:i4>
      </vt:variant>
    </vt:vector>
  </HeadingPairs>
  <TitlesOfParts>
    <vt:vector size="44" baseType="lpstr">
      <vt:lpstr>Belgio</vt:lpstr>
      <vt:lpstr>Danimarca</vt:lpstr>
      <vt:lpstr>Francia</vt:lpstr>
      <vt:lpstr>Germania</vt:lpstr>
      <vt:lpstr>Paesi Bassi</vt:lpstr>
      <vt:lpstr>Portogallo</vt:lpstr>
      <vt:lpstr>UK</vt:lpstr>
      <vt:lpstr>Spagna</vt:lpstr>
      <vt:lpstr>Svezia</vt:lpstr>
      <vt:lpstr>Svizzera</vt:lpstr>
      <vt:lpstr>Brasile</vt:lpstr>
      <vt:lpstr>Canada</vt:lpstr>
      <vt:lpstr>USA</vt:lpstr>
      <vt:lpstr>Corea Sud</vt:lpstr>
      <vt:lpstr>Giappone</vt:lpstr>
      <vt:lpstr>Belgio!Area_stampa</vt:lpstr>
      <vt:lpstr>Brasile!Area_stampa</vt:lpstr>
      <vt:lpstr>Canada!Area_stampa</vt:lpstr>
      <vt:lpstr>'Corea Sud'!Area_stampa</vt:lpstr>
      <vt:lpstr>Danimarca!Area_stampa</vt:lpstr>
      <vt:lpstr>Francia!Area_stampa</vt:lpstr>
      <vt:lpstr>Germania!Area_stampa</vt:lpstr>
      <vt:lpstr>Giappone!Area_stampa</vt:lpstr>
      <vt:lpstr>'Paesi Bassi'!Area_stampa</vt:lpstr>
      <vt:lpstr>Portogallo!Area_stampa</vt:lpstr>
      <vt:lpstr>Spagna!Area_stampa</vt:lpstr>
      <vt:lpstr>Svezia!Area_stampa</vt:lpstr>
      <vt:lpstr>Svizzera!Area_stampa</vt:lpstr>
      <vt:lpstr>UK!Area_stampa</vt:lpstr>
      <vt:lpstr>USA!Area_stampa</vt:lpstr>
      <vt:lpstr>Belgio!Titoli_stampa</vt:lpstr>
      <vt:lpstr>Brasile!Titoli_stampa</vt:lpstr>
      <vt:lpstr>Canada!Titoli_stampa</vt:lpstr>
      <vt:lpstr>'Corea Sud'!Titoli_stampa</vt:lpstr>
      <vt:lpstr>Danimarca!Titoli_stampa</vt:lpstr>
      <vt:lpstr>Francia!Titoli_stampa</vt:lpstr>
      <vt:lpstr>Germania!Titoli_stampa</vt:lpstr>
      <vt:lpstr>Giappone!Titoli_stampa</vt:lpstr>
      <vt:lpstr>'Paesi Bassi'!Titoli_stampa</vt:lpstr>
      <vt:lpstr>Spagna!Titoli_stampa</vt:lpstr>
      <vt:lpstr>Svezia!Titoli_stampa</vt:lpstr>
      <vt:lpstr>Svizzera!Titoli_stampa</vt:lpstr>
      <vt:lpstr>UK!Titoli_stampa</vt:lpstr>
      <vt:lpstr>USA!Titoli_stampa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Donato Silvio</cp:lastModifiedBy>
  <cp:lastPrinted>2019-08-29T13:10:11Z</cp:lastPrinted>
  <dcterms:created xsi:type="dcterms:W3CDTF">2013-10-29T15:38:12Z</dcterms:created>
  <dcterms:modified xsi:type="dcterms:W3CDTF">2022-09-29T16:32:50Z</dcterms:modified>
</cp:coreProperties>
</file>